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55" activeTab="1"/>
  </bookViews>
  <sheets>
    <sheet name="Data Fact" sheetId="1" r:id="rId1"/>
    <sheet name="合并1" sheetId="15" r:id="rId2"/>
    <sheet name="全球排名" sheetId="3" r:id="rId3"/>
    <sheet name="亚洲排名" sheetId="4" r:id="rId4"/>
    <sheet name="欧洲排名" sheetId="5" r:id="rId5"/>
    <sheet name="美国国内大学排名" sheetId="6" r:id="rId6"/>
    <sheet name="澳洲排名" sheetId="7" r:id="rId7"/>
    <sheet name="qs美国大学艺术排名" sheetId="8" r:id="rId8"/>
    <sheet name="拉丁美洲排名" sheetId="9" r:id="rId9"/>
    <sheet name="非洲排名" sheetId="10" r:id="rId10"/>
    <sheet name="TIMES排名" sheetId="11" r:id="rId11"/>
    <sheet name="QS" sheetId="12" r:id="rId12"/>
  </sheets>
  <definedNames>
    <definedName name="_xlnm._FilterDatabase" localSheetId="2" hidden="1">全球排名!$A$1:$J$1941</definedName>
    <definedName name="ExternalData_3" localSheetId="1" hidden="1">合并1!$A$1:$K$1939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查询 - Sheet1" description="与工作簿中“Sheet1”查询的连接。" type="5" background="1" refreshedVersion="2" saveData="1">
    <dbPr connection="Provider=Microsoft.Mashup.OleDb.1;Data Source=$Workbook$;Location=Sheet1;Extended Properties=&quot;&quot;" command="SELECT * FROM [Sheet1]" commandType="2"/>
  </connection>
  <connection id="2" name="查询 - 合并1" description="与工作簿中“合并1”查询的连接。" type="5" background="1" refreshedVersion="2" saveData="1">
    <dbPr connection="Provider=Microsoft.Mashup.OleDb.1;Data Source=$Workbook$;Location=合并1;Extended Properties=&quot;&quot;" command="SELECT * FROM [合并1]" commandType="2"/>
  </connection>
  <connection id="3" name="查询 - 合并2" description="与工作簿中“合并2”查询的连接。" type="5" background="1" refreshedVersion="2" saveData="1">
    <dbPr connection="Provider=Microsoft.Mashup.OleDb.1;Data Source=$Workbook$;Location=合并2;Extended Properties=&quot;&quot;" command="SELECT * FROM [合并2]" commandType="2"/>
  </connection>
</connections>
</file>

<file path=xl/sharedStrings.xml><?xml version="1.0" encoding="utf-8"?>
<sst xmlns="http://schemas.openxmlformats.org/spreadsheetml/2006/main" count="97385" uniqueCount="12783">
  <si>
    <t>Unnamed: 0</t>
  </si>
  <si>
    <t>排名数据来源</t>
  </si>
  <si>
    <t>排名数据年份</t>
  </si>
  <si>
    <t>录取率数据来源</t>
  </si>
  <si>
    <t>录取率数据年份</t>
  </si>
  <si>
    <t>美国</t>
  </si>
  <si>
    <t>US NEWS</t>
  </si>
  <si>
    <t>Common Data Set, collegetuitioncompare, 官网</t>
  </si>
  <si>
    <t>美国文理</t>
  </si>
  <si>
    <t/>
  </si>
  <si>
    <t>英国</t>
  </si>
  <si>
    <t>UCAS</t>
  </si>
  <si>
    <t>澳洲</t>
  </si>
  <si>
    <t>EDU RANK， CollegeDunia</t>
  </si>
  <si>
    <t>新加坡</t>
  </si>
  <si>
    <t>香港</t>
  </si>
  <si>
    <t>EDU RANK, College Dunia</t>
  </si>
  <si>
    <t>加拿大</t>
  </si>
  <si>
    <t>欧洲</t>
  </si>
  <si>
    <t>EDU RANK， 官网, amberstudent</t>
  </si>
  <si>
    <t>亚洲</t>
  </si>
  <si>
    <t>官网，EDU RANK</t>
  </si>
  <si>
    <t>非洲</t>
  </si>
  <si>
    <t>拉丁美洲</t>
  </si>
  <si>
    <t>全球</t>
  </si>
  <si>
    <t>1. 做录取率加分档： 1-5， 6-15， 16-30， 31-50， 51-100， 根据家长和机构认知赋分</t>
  </si>
  <si>
    <t>2. qs+usnews+录取率 分档</t>
  </si>
  <si>
    <t>3. 先根据叶老师推荐做分档，再用qs, usnews，录取率做赋分。 在分档内赋分平滑，分档之间设计有断层 （第一档10000-9000，第二档7000-5000， etc)</t>
  </si>
  <si>
    <t>4. 找个办法把times排名搞下来</t>
  </si>
  <si>
    <t>5. 统一录取率时间</t>
  </si>
  <si>
    <t>城市</t>
  </si>
  <si>
    <t>国家</t>
  </si>
  <si>
    <t>ID</t>
  </si>
  <si>
    <t>学校名称</t>
  </si>
  <si>
    <t>USNEWS排名</t>
  </si>
  <si>
    <t>2024_QS_World_University_Rankings</t>
  </si>
  <si>
    <t>QS.学校名字</t>
  </si>
  <si>
    <t>TIMES名字</t>
  </si>
  <si>
    <t>TIMES排名</t>
  </si>
  <si>
    <t>软科排名</t>
  </si>
  <si>
    <t>软科学校名称</t>
  </si>
  <si>
    <t>录取率</t>
  </si>
  <si>
    <t>国际生录取率</t>
  </si>
  <si>
    <t>剑桥（美国）</t>
  </si>
  <si>
    <t>哈佛大学</t>
  </si>
  <si>
    <t>4</t>
  </si>
  <si>
    <t>1</t>
  </si>
  <si>
    <t>麻省理工学院</t>
  </si>
  <si>
    <t>3</t>
  </si>
  <si>
    <t>斯坦福</t>
  </si>
  <si>
    <t>斯坦福大学</t>
  </si>
  <si>
    <t>5</t>
  </si>
  <si>
    <t>2</t>
  </si>
  <si>
    <t>NA</t>
  </si>
  <si>
    <t>牛津</t>
  </si>
  <si>
    <t>牛津大学</t>
  </si>
  <si>
    <t>7</t>
  </si>
  <si>
    <t>伯克利</t>
  </si>
  <si>
    <t>加州大学-伯克利</t>
  </si>
  <si>
    <t>10</t>
  </si>
  <si>
    <t>剑桥（英国）</t>
  </si>
  <si>
    <t>剑桥大学</t>
  </si>
  <si>
    <t>伦敦（英国）</t>
  </si>
  <si>
    <t>伦敦大学学院</t>
  </si>
  <si>
    <t>17</t>
  </si>
  <si>
    <t>西雅图</t>
  </si>
  <si>
    <t>华盛顿大学</t>
  </si>
  <si>
    <t>63</t>
  </si>
  <si>
    <t>18</t>
  </si>
  <si>
    <t>纽约市</t>
  </si>
  <si>
    <t>哥伦比亚大学</t>
  </si>
  <si>
    <t>23</t>
  </si>
  <si>
    <t>8</t>
  </si>
  <si>
    <t>纽黑文</t>
  </si>
  <si>
    <t>耶鲁大学</t>
  </si>
  <si>
    <t>16</t>
  </si>
  <si>
    <t>11</t>
  </si>
  <si>
    <t>洛杉矶</t>
  </si>
  <si>
    <t>加州大学-洛杉矶</t>
  </si>
  <si>
    <t>29</t>
  </si>
  <si>
    <t>13</t>
  </si>
  <si>
    <t>帝国理工学院</t>
  </si>
  <si>
    <t>6</t>
  </si>
  <si>
    <t>巴尔的摩</t>
  </si>
  <si>
    <t>约翰霍普金斯大学</t>
  </si>
  <si>
    <t>费城</t>
  </si>
  <si>
    <t>宾夕法尼亚大学</t>
  </si>
  <si>
    <t>12</t>
  </si>
  <si>
    <t>14</t>
  </si>
  <si>
    <t>旧金山</t>
  </si>
  <si>
    <t>加州大学-旧金山</t>
  </si>
  <si>
    <t>21</t>
  </si>
  <si>
    <t>北京</t>
  </si>
  <si>
    <t>中国</t>
  </si>
  <si>
    <t>清华大学</t>
  </si>
  <si>
    <t>25</t>
  </si>
  <si>
    <t>22</t>
  </si>
  <si>
    <t>多伦多</t>
  </si>
  <si>
    <t>多伦多大学</t>
  </si>
  <si>
    <t>24</t>
  </si>
  <si>
    <t>普林斯顿</t>
  </si>
  <si>
    <t>普林斯顿大学</t>
  </si>
  <si>
    <t>伊萨卡</t>
  </si>
  <si>
    <t>康奈尔大学</t>
  </si>
  <si>
    <t>安娜堡</t>
  </si>
  <si>
    <t>密歇根大学-安娜堡</t>
  </si>
  <si>
    <t>33</t>
  </si>
  <si>
    <t>26</t>
  </si>
  <si>
    <t>圣地亚哥</t>
  </si>
  <si>
    <t>加州大学-圣地亚哥</t>
  </si>
  <si>
    <t>62</t>
  </si>
  <si>
    <t>19</t>
  </si>
  <si>
    <t>新加坡国立大学</t>
  </si>
  <si>
    <t>71</t>
  </si>
  <si>
    <t>帕萨迪纳</t>
  </si>
  <si>
    <t>加州理工学院</t>
  </si>
  <si>
    <t>15</t>
  </si>
  <si>
    <t>9</t>
  </si>
  <si>
    <t>埃文斯顿</t>
  </si>
  <si>
    <t>西北大学</t>
  </si>
  <si>
    <t>30</t>
  </si>
  <si>
    <t>芝加哥</t>
  </si>
  <si>
    <t>芝加哥大学</t>
  </si>
  <si>
    <t>达勒姆（北卡罗来纳州，美国）</t>
  </si>
  <si>
    <t>杜克大学</t>
  </si>
  <si>
    <t>57</t>
  </si>
  <si>
    <t>34</t>
  </si>
  <si>
    <t>南洋理工大学</t>
  </si>
  <si>
    <t>93</t>
  </si>
  <si>
    <t>帕克维尔</t>
  </si>
  <si>
    <t>澳大利亚</t>
  </si>
  <si>
    <t>墨尔本大学</t>
  </si>
  <si>
    <t>35</t>
  </si>
  <si>
    <t>悉尼</t>
  </si>
  <si>
    <t>悉尼大学</t>
  </si>
  <si>
    <t>73</t>
  </si>
  <si>
    <t>圣路易斯</t>
  </si>
  <si>
    <t>华盛顿大学-圣路易斯</t>
  </si>
  <si>
    <t>北京大学</t>
  </si>
  <si>
    <t>纽约大学</t>
  </si>
  <si>
    <t>28</t>
  </si>
  <si>
    <t>阿姆斯特丹</t>
  </si>
  <si>
    <t>荷兰</t>
  </si>
  <si>
    <t>阿姆斯特丹大学</t>
  </si>
  <si>
    <t>53</t>
  </si>
  <si>
    <t>101-150</t>
  </si>
  <si>
    <t>苏黎世</t>
  </si>
  <si>
    <t>瑞士</t>
  </si>
  <si>
    <t>苏黎世联邦理工学院</t>
  </si>
  <si>
    <t>20</t>
  </si>
  <si>
    <t>克莱顿</t>
  </si>
  <si>
    <t>莫纳什大学</t>
  </si>
  <si>
    <t>42</t>
  </si>
  <si>
    <t>77</t>
  </si>
  <si>
    <t>肯辛顿</t>
  </si>
  <si>
    <t>新南威尔士大学</t>
  </si>
  <si>
    <t>1001-1200</t>
  </si>
  <si>
    <t>72</t>
  </si>
  <si>
    <t>伦敦国王学院</t>
  </si>
  <si>
    <t>40</t>
  </si>
  <si>
    <t>59</t>
  </si>
  <si>
    <t>爱丁堡</t>
  </si>
  <si>
    <t>爱丁堡大学</t>
  </si>
  <si>
    <t>38</t>
  </si>
  <si>
    <t>温哥华</t>
  </si>
  <si>
    <t>英属哥伦比亚大学</t>
  </si>
  <si>
    <t>44</t>
  </si>
  <si>
    <t>西奈山伊坎医学院</t>
  </si>
  <si>
    <t>布里斯班</t>
  </si>
  <si>
    <t>昆士兰大学</t>
  </si>
  <si>
    <t>43</t>
  </si>
  <si>
    <t>51</t>
  </si>
  <si>
    <t>沙田</t>
  </si>
  <si>
    <t>香港中文大学</t>
  </si>
  <si>
    <t>巴黎</t>
  </si>
  <si>
    <t>法国</t>
  </si>
  <si>
    <t>Université de Paris-Cité</t>
  </si>
  <si>
    <t>236</t>
  </si>
  <si>
    <t>巴黎西岱大学</t>
  </si>
  <si>
    <t>薄扶林</t>
  </si>
  <si>
    <t>香港大学</t>
  </si>
  <si>
    <t>The University of Hong Kong</t>
  </si>
  <si>
    <t>88</t>
  </si>
  <si>
    <t>哥本哈根</t>
  </si>
  <si>
    <t>丹麦</t>
  </si>
  <si>
    <t>哥本哈根大学</t>
  </si>
  <si>
    <t>32</t>
  </si>
  <si>
    <t>乌得勒支</t>
  </si>
  <si>
    <t>乌得勒支大学</t>
  </si>
  <si>
    <t>52</t>
  </si>
  <si>
    <t>教堂山</t>
  </si>
  <si>
    <t>北卡罗来纳大学-教堂山</t>
  </si>
  <si>
    <t>31</t>
  </si>
  <si>
    <t>柏林</t>
  </si>
  <si>
    <t>德国</t>
  </si>
  <si>
    <t>Humboldt-Universität zu Berlin</t>
  </si>
  <si>
    <t>120</t>
  </si>
  <si>
    <t>鲁汶</t>
  </si>
  <si>
    <t>比利时</t>
  </si>
  <si>
    <t>鲁汶大学</t>
  </si>
  <si>
    <t>61</t>
  </si>
  <si>
    <t>匹兹堡</t>
  </si>
  <si>
    <t>匹兹堡大学</t>
  </si>
  <si>
    <t>83</t>
  </si>
  <si>
    <t>杭州</t>
  </si>
  <si>
    <t>浙江大学</t>
  </si>
  <si>
    <t>斯德哥尔摩</t>
  </si>
  <si>
    <t>瑞典</t>
  </si>
  <si>
    <t>卡罗林斯卡学院</t>
  </si>
  <si>
    <t>37</t>
  </si>
  <si>
    <t>慕尼黑</t>
  </si>
  <si>
    <t>慕尼黑工业大学</t>
  </si>
  <si>
    <t>上海</t>
  </si>
  <si>
    <t>上海交通大学</t>
  </si>
  <si>
    <t>46</t>
  </si>
  <si>
    <t>海德堡</t>
  </si>
  <si>
    <t>海德堡大学</t>
  </si>
  <si>
    <t>55</t>
  </si>
  <si>
    <t>莱顿</t>
  </si>
  <si>
    <t>莱顿大学</t>
  </si>
  <si>
    <t>蒙特利尔</t>
  </si>
  <si>
    <t>麦吉尔大学</t>
  </si>
  <si>
    <t>70</t>
  </si>
  <si>
    <t>奥斯汀</t>
  </si>
  <si>
    <t>德克萨斯大学奥斯汀分校</t>
  </si>
  <si>
    <t>58</t>
  </si>
  <si>
    <t>索邦大学</t>
  </si>
  <si>
    <t>苏黎世大学</t>
  </si>
  <si>
    <t>格拉斯哥</t>
  </si>
  <si>
    <t>格拉斯哥大学</t>
  </si>
  <si>
    <t>哥伦布</t>
  </si>
  <si>
    <t>俄亥俄州立大学-哥伦布</t>
  </si>
  <si>
    <t>亚特兰大</t>
  </si>
  <si>
    <t>埃默里大学</t>
  </si>
  <si>
    <t>明尼阿波利斯</t>
  </si>
  <si>
    <t>明尼苏达大学双城分校</t>
  </si>
  <si>
    <t>195</t>
  </si>
  <si>
    <t>纳什维尔</t>
  </si>
  <si>
    <t>范德堡大学</t>
  </si>
  <si>
    <t>261</t>
  </si>
  <si>
    <t>66</t>
  </si>
  <si>
    <t>Freie Universitaet Berlin</t>
  </si>
  <si>
    <t>98</t>
  </si>
  <si>
    <t>九龙</t>
  </si>
  <si>
    <t>香港理工大学</t>
  </si>
  <si>
    <t>151-200</t>
  </si>
  <si>
    <t>曼彻斯特</t>
  </si>
  <si>
    <t>曼彻斯特大学</t>
  </si>
  <si>
    <t>41</t>
  </si>
  <si>
    <t>中国科学院大学</t>
  </si>
  <si>
    <t>鹿特丹</t>
  </si>
  <si>
    <t>伊拉兹马斯大学</t>
  </si>
  <si>
    <t>佐治亚理工学院</t>
  </si>
  <si>
    <t>97</t>
  </si>
  <si>
    <t>大学公园</t>
  </si>
  <si>
    <t>马里兰大学-大学城</t>
  </si>
  <si>
    <t>50</t>
  </si>
  <si>
    <t>波士顿</t>
  </si>
  <si>
    <t>波士顿大学</t>
  </si>
  <si>
    <t>吉达</t>
  </si>
  <si>
    <t>沙特阿拉伯</t>
  </si>
  <si>
    <t>阿卜杜勒阿齐兹国王大学</t>
  </si>
  <si>
    <t>麦迪逊</t>
  </si>
  <si>
    <t>威斯康星大学麦迪逊分校</t>
  </si>
  <si>
    <t>102</t>
  </si>
  <si>
    <t>格罗宁根</t>
  </si>
  <si>
    <t>格罗宁根大学</t>
  </si>
  <si>
    <t>139</t>
  </si>
  <si>
    <t>76</t>
  </si>
  <si>
    <t>圣奥班</t>
  </si>
  <si>
    <t>巴黎萨克雷大学</t>
  </si>
  <si>
    <t>阿姆斯特丹自由大学</t>
  </si>
  <si>
    <t>207</t>
  </si>
  <si>
    <t>巴塞罗那</t>
  </si>
  <si>
    <t>西班牙</t>
  </si>
  <si>
    <t>Universitat de Barcelona</t>
  </si>
  <si>
    <t>南加州大学</t>
  </si>
  <si>
    <t>116</t>
  </si>
  <si>
    <t>香港城市大学</t>
  </si>
  <si>
    <t>合肥</t>
  </si>
  <si>
    <t>中国科学技术大学</t>
  </si>
  <si>
    <t>=137</t>
  </si>
  <si>
    <t>64</t>
  </si>
  <si>
    <t>东京</t>
  </si>
  <si>
    <t>日本</t>
  </si>
  <si>
    <t>东京大学</t>
  </si>
  <si>
    <t>27</t>
  </si>
  <si>
    <t>堪培拉</t>
  </si>
  <si>
    <t>澳大利亚国立大学</t>
  </si>
  <si>
    <t>84</t>
  </si>
  <si>
    <t>复旦大学</t>
  </si>
  <si>
    <t>56</t>
  </si>
  <si>
    <t>阿尔蒂莫</t>
  </si>
  <si>
    <t>悉尼科技大学</t>
  </si>
  <si>
    <t>90</t>
  </si>
  <si>
    <t>洛桑</t>
  </si>
  <si>
    <t>洛桑联邦理工学院</t>
  </si>
  <si>
    <t>=192</t>
  </si>
  <si>
    <t>54</t>
  </si>
  <si>
    <t>戴维斯</t>
  </si>
  <si>
    <t>加州大学-戴维斯</t>
  </si>
  <si>
    <t>圣巴巴拉</t>
  </si>
  <si>
    <t>加州大学-圣塔芭芭拉</t>
  </si>
  <si>
    <t>163</t>
  </si>
  <si>
    <t>克劳利</t>
  </si>
  <si>
    <t>西澳大利亚大学</t>
  </si>
  <si>
    <t>Queen Mary University of London</t>
  </si>
  <si>
    <t>阿德莱德</t>
  </si>
  <si>
    <t>阿德雷德大学</t>
  </si>
  <si>
    <t>89</t>
  </si>
  <si>
    <t>洛克菲勒大学</t>
  </si>
  <si>
    <t>39</t>
  </si>
  <si>
    <t>伯明翰（英国）</t>
  </si>
  <si>
    <t>伯明翰大学</t>
  </si>
  <si>
    <t>布里斯托尔</t>
  </si>
  <si>
    <t>布里斯托大学</t>
  </si>
  <si>
    <t>大学城</t>
  </si>
  <si>
    <t>宾夕法尼亚州立大学</t>
  </si>
  <si>
    <t>南京</t>
  </si>
  <si>
    <t>南京大学</t>
  </si>
  <si>
    <t>96</t>
  </si>
  <si>
    <t>博尔德</t>
  </si>
  <si>
    <t>科罗拉多大学博尔德分校</t>
  </si>
  <si>
    <t>欧文</t>
  </si>
  <si>
    <t>加州大学-欧文</t>
  </si>
  <si>
    <t>65</t>
  </si>
  <si>
    <t>图沃勒</t>
  </si>
  <si>
    <t>阿卜杜拉国王科技大学</t>
  </si>
  <si>
    <t>武汉</t>
  </si>
  <si>
    <t>华中科技大学</t>
  </si>
  <si>
    <t>275</t>
  </si>
  <si>
    <t>91</t>
  </si>
  <si>
    <t>香槟</t>
  </si>
  <si>
    <t>伊利诺伊大学厄巴纳-香槟分校</t>
  </si>
  <si>
    <t>奥斯陆</t>
  </si>
  <si>
    <t>挪威</t>
  </si>
  <si>
    <t>奥斯陆大学</t>
  </si>
  <si>
    <t>117</t>
  </si>
  <si>
    <t>香港科技大学</t>
  </si>
  <si>
    <t>60</t>
  </si>
  <si>
    <t>The Hong Kong University of Science and Technology</t>
  </si>
  <si>
    <t>广州</t>
  </si>
  <si>
    <t>中山大学</t>
  </si>
  <si>
    <t>251–300</t>
  </si>
  <si>
    <t>盖恩斯维尔</t>
  </si>
  <si>
    <t>佛罗里达大学</t>
  </si>
  <si>
    <t>168</t>
  </si>
  <si>
    <t>武汉大学</t>
  </si>
  <si>
    <t>194</t>
  </si>
  <si>
    <t>根特</t>
  </si>
  <si>
    <t>根特大学</t>
  </si>
  <si>
    <t>达拉斯</t>
  </si>
  <si>
    <t>德州大学西南医学中心</t>
  </si>
  <si>
    <t>48</t>
  </si>
  <si>
    <t>伯尔尼</t>
  </si>
  <si>
    <t>伯尔尼大学</t>
  </si>
  <si>
    <t>Université PSL</t>
  </si>
  <si>
    <t>巴黎文理研究大学</t>
  </si>
  <si>
    <t>瓦赫宁根</t>
  </si>
  <si>
    <t>瓦赫宁根大学与研究中心</t>
  </si>
  <si>
    <t>赫尔辛基</t>
  </si>
  <si>
    <t>芬兰</t>
  </si>
  <si>
    <t>赫尔辛基大学</t>
  </si>
  <si>
    <t>115</t>
  </si>
  <si>
    <t>图森</t>
  </si>
  <si>
    <t>亚利桑那州立大学</t>
  </si>
  <si>
    <t>开普敦</t>
  </si>
  <si>
    <t>南非</t>
  </si>
  <si>
    <t>开普敦大学</t>
  </si>
  <si>
    <t>奥胡斯</t>
  </si>
  <si>
    <t>奥胡斯大学</t>
  </si>
  <si>
    <t>78</t>
  </si>
  <si>
    <t>奈梅亨</t>
  </si>
  <si>
    <t>奈梅亨大学</t>
  </si>
  <si>
    <t>长沙</t>
  </si>
  <si>
    <t>湖南大学</t>
  </si>
  <si>
    <t>401–500</t>
  </si>
  <si>
    <t>日内瓦</t>
  </si>
  <si>
    <t>日内瓦大学</t>
  </si>
  <si>
    <t>128</t>
  </si>
  <si>
    <t>201–250</t>
  </si>
  <si>
    <t>49</t>
  </si>
  <si>
    <t>伦敦卫生与热带医学院</t>
  </si>
  <si>
    <t>埃克塞特</t>
  </si>
  <si>
    <t>埃克塞特大学</t>
  </si>
  <si>
    <t>153</t>
  </si>
  <si>
    <t>南安普敦</t>
  </si>
  <si>
    <t>南安普顿大学</t>
  </si>
  <si>
    <t>东兰辛</t>
  </si>
  <si>
    <t>密歇根州立大学</t>
  </si>
  <si>
    <t>136</t>
  </si>
  <si>
    <t>隆德</t>
  </si>
  <si>
    <t>隆德大学</t>
  </si>
  <si>
    <t>夏洛茨维尔</t>
  </si>
  <si>
    <t>弗吉尼亚大学</t>
  </si>
  <si>
    <t>260</t>
  </si>
  <si>
    <t>圣保罗</t>
  </si>
  <si>
    <t>巴西</t>
  </si>
  <si>
    <t>Universidade de São Paulo</t>
  </si>
  <si>
    <t>汉密尔顿</t>
  </si>
  <si>
    <t>麦克马斯特大学</t>
  </si>
  <si>
    <t>圣克鲁斯</t>
  </si>
  <si>
    <t>加州大学-圣克鲁兹</t>
  </si>
  <si>
    <t>博洛尼亚</t>
  </si>
  <si>
    <t>意大利</t>
  </si>
  <si>
    <t>Alma Mater Studiorum - University of Bologna</t>
  </si>
  <si>
    <t>帕多瓦</t>
  </si>
  <si>
    <t>帕多瓦大学</t>
  </si>
  <si>
    <t>奥克兰</t>
  </si>
  <si>
    <t>新西兰</t>
  </si>
  <si>
    <t>The University of Auckland</t>
  </si>
  <si>
    <t>68</t>
  </si>
  <si>
    <t>巴塞罗那自治大学</t>
  </si>
  <si>
    <t>卡内基梅隆大学</t>
  </si>
  <si>
    <t>布卢明顿</t>
  </si>
  <si>
    <t>印第安纳大学-布鲁明顿</t>
  </si>
  <si>
    <t>首尔</t>
  </si>
  <si>
    <t>韩国</t>
  </si>
  <si>
    <t>首尔大学</t>
  </si>
  <si>
    <t>利物浦</t>
  </si>
  <si>
    <t>利物浦大学</t>
  </si>
  <si>
    <t>休斯顿</t>
  </si>
  <si>
    <t>贝勒医学院</t>
  </si>
  <si>
    <t>雷霍沃特</t>
  </si>
  <si>
    <t>以色列</t>
  </si>
  <si>
    <t>魏茨曼科学研究所</t>
  </si>
  <si>
    <t>罗马</t>
  </si>
  <si>
    <t>罗马萨皮恩扎大学</t>
  </si>
  <si>
    <t>Sapienza University of Rome</t>
  </si>
  <si>
    <t>利兹</t>
  </si>
  <si>
    <t>利兹大学</t>
  </si>
  <si>
    <t>75</t>
  </si>
  <si>
    <t>诺丁汉</t>
  </si>
  <si>
    <t>诺丁汉大学</t>
  </si>
  <si>
    <t>利雅得</t>
  </si>
  <si>
    <t>沙特国王大学</t>
  </si>
  <si>
    <t>霍桑</t>
  </si>
  <si>
    <t>斯威本科技大学</t>
  </si>
  <si>
    <t>奥罗拉</t>
  </si>
  <si>
    <t>University of Colorado Denver/Anschutz Medical Campus</t>
  </si>
  <si>
    <t>301–350</t>
  </si>
  <si>
    <t>米兰</t>
  </si>
  <si>
    <t>米兰大学</t>
  </si>
  <si>
    <t>汉堡</t>
  </si>
  <si>
    <t>汉堡大学</t>
  </si>
  <si>
    <t>波特兰</t>
  </si>
  <si>
    <t>俄勒冈健康与科学大学</t>
  </si>
  <si>
    <t>皮斯卡特维镇</t>
  </si>
  <si>
    <t>罗格斯大学-新布朗斯维克</t>
  </si>
  <si>
    <t>299</t>
  </si>
  <si>
    <t>盐湖城</t>
  </si>
  <si>
    <t>犹他大学</t>
  </si>
  <si>
    <t>乌普萨拉</t>
  </si>
  <si>
    <t>乌普萨拉大学</t>
  </si>
  <si>
    <t>105</t>
  </si>
  <si>
    <t>82</t>
  </si>
  <si>
    <t>埃德蒙顿</t>
  </si>
  <si>
    <t>阿尔伯塔大学</t>
  </si>
  <si>
    <t>111</t>
  </si>
  <si>
    <t>普罗维登斯</t>
  </si>
  <si>
    <t>布朗大学</t>
  </si>
  <si>
    <t>成都</t>
  </si>
  <si>
    <t>电子科技大学</t>
  </si>
  <si>
    <t>斯德哥尔摩大学</t>
  </si>
  <si>
    <t>118</t>
  </si>
  <si>
    <t>同济大学</t>
  </si>
  <si>
    <t>216</t>
  </si>
  <si>
    <t>波恩</t>
  </si>
  <si>
    <t>波恩大学</t>
  </si>
  <si>
    <t>67</t>
  </si>
  <si>
    <t>深圳</t>
  </si>
  <si>
    <t>南方科技大学</t>
  </si>
  <si>
    <t>泰恩河畔纽卡斯尔</t>
  </si>
  <si>
    <t>纽卡斯尔大学</t>
  </si>
  <si>
    <t>哈尔滨</t>
  </si>
  <si>
    <t>哈尔滨工业大学</t>
  </si>
  <si>
    <t>351–400</t>
  </si>
  <si>
    <t>谢菲尔德</t>
  </si>
  <si>
    <t>谢菲尔德大学</t>
  </si>
  <si>
    <t>哥德堡</t>
  </si>
  <si>
    <t>哥德堡大学</t>
  </si>
  <si>
    <t>187</t>
  </si>
  <si>
    <t>克利夫兰</t>
  </si>
  <si>
    <t>凯斯西储大学</t>
  </si>
  <si>
    <t>255</t>
  </si>
  <si>
    <t>伯明翰（美国）</t>
  </si>
  <si>
    <t>University of Alabama at Birmingham</t>
  </si>
  <si>
    <t>801–1000</t>
  </si>
  <si>
    <t>安卡拉</t>
  </si>
  <si>
    <t>土耳其</t>
  </si>
  <si>
    <t>坎卡亚大学</t>
  </si>
  <si>
    <t>本特利</t>
  </si>
  <si>
    <t>科廷大学</t>
  </si>
  <si>
    <t>183</t>
  </si>
  <si>
    <t>西拉法叶</t>
  </si>
  <si>
    <t>普渡大学-西拉法叶</t>
  </si>
  <si>
    <t>巴塞尔</t>
  </si>
  <si>
    <t>巴塞尔大学</t>
  </si>
  <si>
    <t>81</t>
  </si>
  <si>
    <t>中南大学</t>
  </si>
  <si>
    <t>95</t>
  </si>
  <si>
    <t>京都</t>
  </si>
  <si>
    <t>京都大学</t>
  </si>
  <si>
    <t>学院站</t>
  </si>
  <si>
    <t>德州农工大学</t>
  </si>
  <si>
    <t>考文垂</t>
  </si>
  <si>
    <t>华威大学</t>
  </si>
  <si>
    <t>哥廷根</t>
  </si>
  <si>
    <t>哥廷根大学</t>
  </si>
  <si>
    <t>232</t>
  </si>
  <si>
    <t>蒙特利尔大学</t>
  </si>
  <si>
    <t>洛桑大学</t>
  </si>
  <si>
    <t>阿默斯特</t>
  </si>
  <si>
    <t>马萨诸塞大学-阿默斯特</t>
  </si>
  <si>
    <t>245</t>
  </si>
  <si>
    <t>柏伍德</t>
  </si>
  <si>
    <t>迪肯大学</t>
  </si>
  <si>
    <t>特拉维夫</t>
  </si>
  <si>
    <t>特拉维夫大学</t>
  </si>
  <si>
    <t>215</t>
  </si>
  <si>
    <t>马斯特里赫特</t>
  </si>
  <si>
    <t>马斯特里赫特大学</t>
  </si>
  <si>
    <t xml:space="preserve">Maastricht University </t>
  </si>
  <si>
    <t>北京理工大学</t>
  </si>
  <si>
    <t>坦佩</t>
  </si>
  <si>
    <t>西安</t>
  </si>
  <si>
    <t>西安交通大学</t>
  </si>
  <si>
    <t>291</t>
  </si>
  <si>
    <t>Xi’an Jiaotong University</t>
  </si>
  <si>
    <t>东南大学</t>
  </si>
  <si>
    <t>加的夫</t>
  </si>
  <si>
    <t>卡迪夫大学</t>
  </si>
  <si>
    <t>昆士兰科技大学</t>
  </si>
  <si>
    <t>京根斯吕堡</t>
  </si>
  <si>
    <t>丹麦技术大学</t>
  </si>
  <si>
    <t>121</t>
  </si>
  <si>
    <t>代尔夫特</t>
  </si>
  <si>
    <t>代尔夫特理工大学</t>
  </si>
  <si>
    <t>华南理工大学</t>
  </si>
  <si>
    <t>深圳大学</t>
  </si>
  <si>
    <t>那不勒斯</t>
  </si>
  <si>
    <t>那不勒斯费德里科二世大学</t>
  </si>
  <si>
    <t>335</t>
  </si>
  <si>
    <t>University of Naples - Federico II</t>
  </si>
  <si>
    <t>南开</t>
  </si>
  <si>
    <t>南开大学</t>
  </si>
  <si>
    <t>北莱德</t>
  </si>
  <si>
    <t>麦考瑞大学</t>
  </si>
  <si>
    <t>滑铁卢</t>
  </si>
  <si>
    <t>滑铁卢大学</t>
  </si>
  <si>
    <t>112</t>
  </si>
  <si>
    <t>莱斯特</t>
  </si>
  <si>
    <t>莱斯特大学</t>
  </si>
  <si>
    <t>天津</t>
  </si>
  <si>
    <t>天津大学</t>
  </si>
  <si>
    <t>墨尔本（澳大利亚）</t>
  </si>
  <si>
    <t>皇家墨尔本理工大学</t>
  </si>
  <si>
    <t>图宾根</t>
  </si>
  <si>
    <t>图宾根大学</t>
  </si>
  <si>
    <t>213</t>
  </si>
  <si>
    <t>Eberhard Karls Universität Tübingen</t>
  </si>
  <si>
    <t>厦门</t>
  </si>
  <si>
    <t>厦门大学</t>
  </si>
  <si>
    <t>马赛</t>
  </si>
  <si>
    <t>艾克斯-马赛大学</t>
  </si>
  <si>
    <t>Aix-Marseille University</t>
  </si>
  <si>
    <t>罗切斯特</t>
  </si>
  <si>
    <t>罗切斯特大学</t>
  </si>
  <si>
    <t>224</t>
  </si>
  <si>
    <t>德累斯顿</t>
  </si>
  <si>
    <t>德累斯顿工业大学</t>
  </si>
  <si>
    <t>Technische Universität Dresden</t>
  </si>
  <si>
    <t>鲁汶拉讷沃</t>
  </si>
  <si>
    <t>天主教鲁汶大学</t>
  </si>
  <si>
    <t>维也纳</t>
  </si>
  <si>
    <t>奥地利</t>
  </si>
  <si>
    <t>维也纳医科大学</t>
  </si>
  <si>
    <t>卧龙岗</t>
  </si>
  <si>
    <t>卧龙岗大学</t>
  </si>
  <si>
    <t>162</t>
  </si>
  <si>
    <t>延世大学</t>
  </si>
  <si>
    <t>北京师范大学</t>
  </si>
  <si>
    <t xml:space="preserve">Beijing Normal University </t>
  </si>
  <si>
    <t>都柏林</t>
  </si>
  <si>
    <t>爱尔兰</t>
  </si>
  <si>
    <t>都柏林圣三一学院</t>
  </si>
  <si>
    <t>卡尔加里</t>
  </si>
  <si>
    <t>卡尔加里大学</t>
  </si>
  <si>
    <t>182</t>
  </si>
  <si>
    <t>圣拉斐尔生命健康大学</t>
  </si>
  <si>
    <t>Università Vita-Salute San Raffaele</t>
  </si>
  <si>
    <t>辛辛那提</t>
  </si>
  <si>
    <t>University of Cincinnati-Main Campus</t>
  </si>
  <si>
    <t>弗赖堡</t>
  </si>
  <si>
    <t>弗赖堡大学</t>
  </si>
  <si>
    <t>维尔茨堡</t>
  </si>
  <si>
    <t>维尔茨堡大学</t>
  </si>
  <si>
    <t>University of Würzburg</t>
  </si>
  <si>
    <t>安特卫普</t>
  </si>
  <si>
    <t>安特卫普大学</t>
  </si>
  <si>
    <t>郑州</t>
  </si>
  <si>
    <t>郑州大学</t>
  </si>
  <si>
    <t>621-630</t>
  </si>
  <si>
    <t>维也纳大学</t>
  </si>
  <si>
    <t>雅典（希腊）</t>
  </si>
  <si>
    <t>希腊</t>
  </si>
  <si>
    <t>雅典国立卡波迪斯特里亚大学</t>
  </si>
  <si>
    <t>四川大学</t>
  </si>
  <si>
    <t>渥太华</t>
  </si>
  <si>
    <t>渥太华大学</t>
  </si>
  <si>
    <t>蒙彼利埃</t>
  </si>
  <si>
    <t>蒙彼利埃大学</t>
  </si>
  <si>
    <t>Université de Montpellier</t>
  </si>
  <si>
    <t>亚琛</t>
  </si>
  <si>
    <t>亚琛工业大学</t>
  </si>
  <si>
    <t>106</t>
  </si>
  <si>
    <t>都灵</t>
  </si>
  <si>
    <t>都灵大学</t>
  </si>
  <si>
    <t>中国地质大学</t>
  </si>
  <si>
    <t>801-850</t>
  </si>
  <si>
    <t>莱斯大学</t>
  </si>
  <si>
    <t>河滨</t>
  </si>
  <si>
    <t>University of California-Riverside</t>
  </si>
  <si>
    <t>University of California, Riverside</t>
  </si>
  <si>
    <t>爱荷华城</t>
  </si>
  <si>
    <t>爱荷华大学</t>
  </si>
  <si>
    <t>里斯本</t>
  </si>
  <si>
    <t>葡萄牙</t>
  </si>
  <si>
    <t>里斯本大学</t>
  </si>
  <si>
    <t>东北大学</t>
  </si>
  <si>
    <t>北京航空航天大学</t>
  </si>
  <si>
    <t>美因河畔法兰克福</t>
  </si>
  <si>
    <t>法兰克福大学</t>
  </si>
  <si>
    <t>欧登塞</t>
  </si>
  <si>
    <t>南丹麦大学</t>
  </si>
  <si>
    <t>斯托尼布鲁克</t>
  </si>
  <si>
    <t>纽约州立大学石溪分校</t>
  </si>
  <si>
    <t>兰开斯特</t>
  </si>
  <si>
    <t>兰卡斯特大学</t>
  </si>
  <si>
    <t>122</t>
  </si>
  <si>
    <t>台北</t>
  </si>
  <si>
    <t>台湾</t>
  </si>
  <si>
    <t>国立台湾大学</t>
  </si>
  <si>
    <t>美因茨</t>
  </si>
  <si>
    <t>美因茨大学</t>
  </si>
  <si>
    <t>464</t>
  </si>
  <si>
    <t>Johannes Gutenberg Universität Mainz</t>
  </si>
  <si>
    <t>明斯特</t>
  </si>
  <si>
    <t>明斯特大学</t>
  </si>
  <si>
    <t>卡拉汉</t>
  </si>
  <si>
    <t>中国农业大学</t>
  </si>
  <si>
    <t xml:space="preserve">China Agricultural University </t>
  </si>
  <si>
    <t>圣马丹埃雷</t>
  </si>
  <si>
    <t>格勒诺布尔阿尔卑斯大学</t>
  </si>
  <si>
    <t>伦敦政治经济学院</t>
  </si>
  <si>
    <t>内森</t>
  </si>
  <si>
    <t>格里菲斯大学</t>
  </si>
  <si>
    <t>243</t>
  </si>
  <si>
    <t>科隆</t>
  </si>
  <si>
    <t>科隆大学</t>
  </si>
  <si>
    <t>科勒尔盖布尔斯</t>
  </si>
  <si>
    <t>迈阿密大学</t>
  </si>
  <si>
    <t>世宗大学</t>
  </si>
  <si>
    <t xml:space="preserve">Sejong University </t>
  </si>
  <si>
    <t>塔尔图</t>
  </si>
  <si>
    <t>爱沙尼亚</t>
  </si>
  <si>
    <t>塔尔图大学</t>
  </si>
  <si>
    <t>比萨</t>
  </si>
  <si>
    <t>比萨大学</t>
  </si>
  <si>
    <t>佛罗伦萨</t>
  </si>
  <si>
    <t>佛罗伦萨大学</t>
  </si>
  <si>
    <t>诺克斯维尔</t>
  </si>
  <si>
    <t>The University of Tennessee-Knoxville</t>
  </si>
  <si>
    <t>The University of Tennessee, Knoxville</t>
  </si>
  <si>
    <t>重庆</t>
  </si>
  <si>
    <t>重庆大学</t>
  </si>
  <si>
    <t>约克</t>
  </si>
  <si>
    <t>约克大学</t>
  </si>
  <si>
    <t>布莱顿</t>
  </si>
  <si>
    <t>萨塞克斯大学</t>
  </si>
  <si>
    <t>218</t>
  </si>
  <si>
    <t>皇家理工学院</t>
  </si>
  <si>
    <t>瓦伦西亚</t>
  </si>
  <si>
    <t>瓦伦西亚大学</t>
  </si>
  <si>
    <t>都柏林大学学院</t>
  </si>
  <si>
    <t>米兰比可卡大学</t>
  </si>
  <si>
    <t xml:space="preserve">University of Milano-Bicocca </t>
  </si>
  <si>
    <t>University of Milan-Bicocca</t>
  </si>
  <si>
    <t>华东师范大学</t>
  </si>
  <si>
    <t>布拉格</t>
  </si>
  <si>
    <t>捷克</t>
  </si>
  <si>
    <t>布拉格查理大学</t>
  </si>
  <si>
    <t>西北工业大学</t>
  </si>
  <si>
    <t>胡志明市</t>
  </si>
  <si>
    <t>越南</t>
  </si>
  <si>
    <t>同德大学</t>
  </si>
  <si>
    <t>721-730</t>
  </si>
  <si>
    <t>卑尔根</t>
  </si>
  <si>
    <t>卑尔根大学</t>
  </si>
  <si>
    <t>布鲁塞尔</t>
  </si>
  <si>
    <t>布鲁塞尔自由大学</t>
  </si>
  <si>
    <t>Universite libre de Bruxelles</t>
  </si>
  <si>
    <t>Université Libre de Bruxelles</t>
  </si>
  <si>
    <t>沙迦大学城</t>
  </si>
  <si>
    <t>阿拉伯联合酋长国</t>
  </si>
  <si>
    <t>沙迦大学</t>
  </si>
  <si>
    <t>罗利</t>
  </si>
  <si>
    <t>North Carolina State University at Raleigh</t>
  </si>
  <si>
    <t>氹仔</t>
  </si>
  <si>
    <t>澳门</t>
  </si>
  <si>
    <t>澳门大学</t>
  </si>
  <si>
    <t>254</t>
  </si>
  <si>
    <t>约翰内斯堡</t>
  </si>
  <si>
    <t>金山大学</t>
  </si>
  <si>
    <t>耶路撒冷</t>
  </si>
  <si>
    <t>耶路撒冷希伯来大学</t>
  </si>
  <si>
    <t>86</t>
  </si>
  <si>
    <t>贝尔法斯特</t>
  </si>
  <si>
    <t>贝尔法斯特女王大学</t>
  </si>
  <si>
    <t>202</t>
  </si>
  <si>
    <t>Queen's University Belfast</t>
  </si>
  <si>
    <t>Queen’s University Belfast</t>
  </si>
  <si>
    <t>特隆赫姆</t>
  </si>
  <si>
    <t>挪威科技大学</t>
  </si>
  <si>
    <t>伊利诺伊大学芝加哥分校</t>
  </si>
  <si>
    <t>圣安东尼奥</t>
  </si>
  <si>
    <t>The University of Texas Health Science Center at San Antonio</t>
  </si>
  <si>
    <t>庞培法布拉大学</t>
  </si>
  <si>
    <t>华盛顿特区</t>
  </si>
  <si>
    <t>乔治华盛顿大学</t>
  </si>
  <si>
    <t>吉萨</t>
  </si>
  <si>
    <t>埃及</t>
  </si>
  <si>
    <t>开罗大学</t>
  </si>
  <si>
    <t>波尔图</t>
  </si>
  <si>
    <t>波尔图大学</t>
  </si>
  <si>
    <t>梅德福</t>
  </si>
  <si>
    <t>塔夫茨大学</t>
  </si>
  <si>
    <t>379</t>
  </si>
  <si>
    <t>成均馆大学</t>
  </si>
  <si>
    <t>德黑兰</t>
  </si>
  <si>
    <t>伊朗</t>
  </si>
  <si>
    <t>德黑兰大学</t>
  </si>
  <si>
    <t>马德里</t>
  </si>
  <si>
    <t>马德里自治大学</t>
  </si>
  <si>
    <t>布莱克斯堡</t>
  </si>
  <si>
    <t>Virginia Polytechnic Institute and State University</t>
  </si>
  <si>
    <t>奥尔堡</t>
  </si>
  <si>
    <t>奥尔堡大学</t>
  </si>
  <si>
    <t>彭里斯</t>
  </si>
  <si>
    <t>西悉尼大学</t>
  </si>
  <si>
    <t xml:space="preserve"> Western Sydney University</t>
  </si>
  <si>
    <t>埃尔兰根</t>
  </si>
  <si>
    <t>埃尔朗根-纽伦堡大学</t>
  </si>
  <si>
    <t>University of Erlangen-Nuremberg</t>
  </si>
  <si>
    <t>塔朗斯</t>
  </si>
  <si>
    <t>波尔多大学</t>
  </si>
  <si>
    <t>吉隆坡</t>
  </si>
  <si>
    <t>马来西亚</t>
  </si>
  <si>
    <t>马来亚大学</t>
  </si>
  <si>
    <t>拉筹伯大学</t>
  </si>
  <si>
    <t>242</t>
  </si>
  <si>
    <t>霍巴特</t>
  </si>
  <si>
    <t>塔斯马尼亚大学</t>
  </si>
  <si>
    <t>叶史瓦大学</t>
  </si>
  <si>
    <t>台中</t>
  </si>
  <si>
    <t>台湾中国医药大学</t>
  </si>
  <si>
    <t>China Medical University, Taiwan</t>
  </si>
  <si>
    <t>但尼丁</t>
  </si>
  <si>
    <t>奥塔哥大学</t>
  </si>
  <si>
    <t>206</t>
  </si>
  <si>
    <t>卡尔斯鲁厄</t>
  </si>
  <si>
    <t>卡尔斯鲁厄理工学院</t>
  </si>
  <si>
    <t>马里兰大学巴尔的摩分校</t>
  </si>
  <si>
    <t>伊斯兰堡</t>
  </si>
  <si>
    <t>巴基斯坦</t>
  </si>
  <si>
    <t>伊斯兰堡COMSATS大学</t>
  </si>
  <si>
    <t>济南</t>
  </si>
  <si>
    <t>山东大学</t>
  </si>
  <si>
    <t>大连</t>
  </si>
  <si>
    <t>大连理工大学</t>
  </si>
  <si>
    <t>图卢兹</t>
  </si>
  <si>
    <t>图卢兹第三大学</t>
  </si>
  <si>
    <t>Université Paul Sabatier Toulouse III</t>
  </si>
  <si>
    <t>柏林工业大学</t>
  </si>
  <si>
    <t>岘港</t>
  </si>
  <si>
    <t>堤岸大学</t>
  </si>
  <si>
    <t>丹佛</t>
  </si>
  <si>
    <t>埃斯波</t>
  </si>
  <si>
    <t>阿尔托大学</t>
  </si>
  <si>
    <t>109</t>
  </si>
  <si>
    <t>大田</t>
  </si>
  <si>
    <t>韩国科学技术院</t>
  </si>
  <si>
    <t>KAIST - Korea Advanced Institute of Science &amp; Technology</t>
  </si>
  <si>
    <t>林雪平</t>
  </si>
  <si>
    <t>林雪平大学</t>
  </si>
  <si>
    <t>Linköping University</t>
  </si>
  <si>
    <t>The University of Texas Health Science Center at Houston</t>
  </si>
  <si>
    <t>高丽大学</t>
  </si>
  <si>
    <t>79</t>
  </si>
  <si>
    <t>武汉理工大学</t>
  </si>
  <si>
    <t>851-900</t>
  </si>
  <si>
    <t>图文巴</t>
  </si>
  <si>
    <t>南昆士兰大学</t>
  </si>
  <si>
    <t xml:space="preserve">University of Southern Queensland </t>
  </si>
  <si>
    <t>塔拉哈西</t>
  </si>
  <si>
    <t>佛罗里达州立大学</t>
  </si>
  <si>
    <t>伊克塞尔</t>
  </si>
  <si>
    <t>埃森</t>
  </si>
  <si>
    <t>杜伊斯堡-埃森大学</t>
  </si>
  <si>
    <t>University of Duisburg-Essen</t>
  </si>
  <si>
    <t>帕维亚</t>
  </si>
  <si>
    <t>帕维亚大学</t>
  </si>
  <si>
    <t>达勒姆（英国）</t>
  </si>
  <si>
    <t>杜伦大学</t>
  </si>
  <si>
    <t>乔治城大学</t>
  </si>
  <si>
    <t>297</t>
  </si>
  <si>
    <t>科林斯堡</t>
  </si>
  <si>
    <t>Colorado State University-Fort Collins</t>
  </si>
  <si>
    <t>Colorado State University, Fort Collins</t>
  </si>
  <si>
    <t>伦敦（加拿大）</t>
  </si>
  <si>
    <t>西安大略大学</t>
  </si>
  <si>
    <t>仙台</t>
  </si>
  <si>
    <t>113</t>
  </si>
  <si>
    <t>斯泰伦博斯</t>
  </si>
  <si>
    <t>斯泰伦博斯大学</t>
  </si>
  <si>
    <t>283</t>
  </si>
  <si>
    <t>斯托斯</t>
  </si>
  <si>
    <t>康涅狄格大学</t>
  </si>
  <si>
    <t>吹田</t>
  </si>
  <si>
    <t>大阪大学</t>
  </si>
  <si>
    <t>80</t>
  </si>
  <si>
    <t>米兰理工大学</t>
  </si>
  <si>
    <t>车里雅宾斯克</t>
  </si>
  <si>
    <t>俄罗斯</t>
  </si>
  <si>
    <t>南乌拉尔国立大学</t>
  </si>
  <si>
    <t>苏州</t>
  </si>
  <si>
    <t>苏州大学</t>
  </si>
  <si>
    <t>Soochow University, China</t>
  </si>
  <si>
    <t>汉诺威</t>
  </si>
  <si>
    <t>达特茅斯学院</t>
  </si>
  <si>
    <t>特伦托</t>
  </si>
  <si>
    <t>特伦托大学</t>
  </si>
  <si>
    <t>斯特拉斯堡</t>
  </si>
  <si>
    <t>斯特拉斯堡大学</t>
  </si>
  <si>
    <t>Université de Strasbourg</t>
  </si>
  <si>
    <t>马德里康普顿斯大学</t>
  </si>
  <si>
    <t>达曼</t>
  </si>
  <si>
    <t>沙特阿卜杜拉阿齐兹石油矿物大学</t>
  </si>
  <si>
    <t>基尔</t>
  </si>
  <si>
    <t>基尔大学</t>
  </si>
  <si>
    <t>拉各斯</t>
  </si>
  <si>
    <t>尼日利亚</t>
  </si>
  <si>
    <t>拉各斯大学</t>
  </si>
  <si>
    <t>1401+</t>
  </si>
  <si>
    <t>上海大学</t>
  </si>
  <si>
    <t>布法罗</t>
  </si>
  <si>
    <t>纽约州立大学水牛城分校</t>
  </si>
  <si>
    <t>开罗</t>
  </si>
  <si>
    <t>艾资哈尔大学</t>
  </si>
  <si>
    <t>1201-1400</t>
  </si>
  <si>
    <t>Al-Azhar University</t>
  </si>
  <si>
    <t>萨里</t>
  </si>
  <si>
    <t>萨里大学</t>
  </si>
  <si>
    <t>244</t>
  </si>
  <si>
    <t>莱比锡</t>
  </si>
  <si>
    <t>莱比锡大学</t>
  </si>
  <si>
    <t>479</t>
  </si>
  <si>
    <t>Universität Leipzig</t>
  </si>
  <si>
    <t>劳伦斯</t>
  </si>
  <si>
    <t>堪萨斯大学</t>
  </si>
  <si>
    <t>热那亚</t>
  </si>
  <si>
    <t>热那亚大学</t>
  </si>
  <si>
    <t>坦帕</t>
  </si>
  <si>
    <t>南佛罗里达大学</t>
  </si>
  <si>
    <t>曼苏拉</t>
  </si>
  <si>
    <t>曼苏拉大学</t>
  </si>
  <si>
    <t>天普大学</t>
  </si>
  <si>
    <t>多哈</t>
  </si>
  <si>
    <t>卡塔尔</t>
  </si>
  <si>
    <t>卡塔尔大学</t>
  </si>
  <si>
    <t>坎皮纳斯</t>
  </si>
  <si>
    <t>坎皮纳斯州立大学</t>
  </si>
  <si>
    <t>北京化工大学</t>
  </si>
  <si>
    <t>南京农业大学</t>
  </si>
  <si>
    <t>781-790</t>
  </si>
  <si>
    <t>镇江</t>
  </si>
  <si>
    <t>江苏大学</t>
  </si>
  <si>
    <t>圣心天主教大学</t>
  </si>
  <si>
    <t>查尔姆斯理工大学</t>
  </si>
  <si>
    <t>129</t>
  </si>
  <si>
    <t>海法</t>
  </si>
  <si>
    <t>以色列理工学院</t>
  </si>
  <si>
    <t>Technion - Israel Institute of Technology</t>
  </si>
  <si>
    <t>艾姆斯</t>
  </si>
  <si>
    <t>爱荷华州立大学</t>
  </si>
  <si>
    <t>维勒班</t>
  </si>
  <si>
    <t>里昂第一大学</t>
  </si>
  <si>
    <t>Université Claude Bernard Lyon 1</t>
  </si>
  <si>
    <t>Claude Bernard University Lyon 1</t>
  </si>
  <si>
    <t>长春</t>
  </si>
  <si>
    <t>吉林大学</t>
  </si>
  <si>
    <t>柔佛</t>
  </si>
  <si>
    <t>马来西亚科技大学</t>
  </si>
  <si>
    <t>188</t>
  </si>
  <si>
    <t xml:space="preserve">Universiti Teknologi Malaysia </t>
  </si>
  <si>
    <t>雅典（乔治亚州，美国）</t>
  </si>
  <si>
    <t>乔治亚大学</t>
  </si>
  <si>
    <t>圣乔治大学伦敦</t>
  </si>
  <si>
    <t>伊巴丹</t>
  </si>
  <si>
    <t>伊巴丹大学</t>
  </si>
  <si>
    <t>哈利法克</t>
  </si>
  <si>
    <t>达尔豪斯大学</t>
  </si>
  <si>
    <t>298</t>
  </si>
  <si>
    <t>格拉纳达</t>
  </si>
  <si>
    <t>格拉纳达大学</t>
  </si>
  <si>
    <t>403</t>
  </si>
  <si>
    <t>乌尔姆</t>
  </si>
  <si>
    <t>乌尔姆大学</t>
  </si>
  <si>
    <t>University Ulm</t>
  </si>
  <si>
    <t>图尔库</t>
  </si>
  <si>
    <t>图尔库大学</t>
  </si>
  <si>
    <t>新加坡科技设计大学</t>
  </si>
  <si>
    <t>福冈</t>
  </si>
  <si>
    <t>九州大学</t>
  </si>
  <si>
    <t>新加坡管理大学</t>
  </si>
  <si>
    <t>约翰内斯堡大学</t>
  </si>
  <si>
    <t>306</t>
  </si>
  <si>
    <t>金斯敦（加拿大）</t>
  </si>
  <si>
    <t>加拿大女王大学</t>
  </si>
  <si>
    <t>泰夫</t>
  </si>
  <si>
    <t>塔伊夫大学</t>
  </si>
  <si>
    <t>智利</t>
  </si>
  <si>
    <t>智利天主教大学</t>
  </si>
  <si>
    <t>Pontificia Universidad Católica de Chile</t>
  </si>
  <si>
    <t>邓迪</t>
  </si>
  <si>
    <t>邓迪大学</t>
  </si>
  <si>
    <t xml:space="preserve"> University of Dundee</t>
  </si>
  <si>
    <t>扎加齐格</t>
  </si>
  <si>
    <t>扎加齐格大学</t>
  </si>
  <si>
    <t>澳大利亚天主教大学</t>
  </si>
  <si>
    <t>科瓦利斯</t>
  </si>
  <si>
    <t>俄勒冈州立大学</t>
  </si>
  <si>
    <t>尼斯</t>
  </si>
  <si>
    <t>蔚蓝海岸大学</t>
  </si>
  <si>
    <t>Université Côte d\'Azur</t>
  </si>
  <si>
    <t>Université Côte d'Azur</t>
  </si>
  <si>
    <t>名古屋</t>
  </si>
  <si>
    <t>名古屋大学</t>
  </si>
  <si>
    <t>阿伯丁</t>
  </si>
  <si>
    <t>阿伯丁大学</t>
  </si>
  <si>
    <t>208</t>
  </si>
  <si>
    <t>罗马第二大学</t>
  </si>
  <si>
    <t>University of Rome "Tor Vergata"</t>
  </si>
  <si>
    <t>浦东</t>
  </si>
  <si>
    <t>上海科技大学</t>
  </si>
  <si>
    <t>列克星敦</t>
  </si>
  <si>
    <t>肯塔基大学</t>
  </si>
  <si>
    <t>681-690</t>
  </si>
  <si>
    <t>华中农业大学</t>
  </si>
  <si>
    <t>格拉茨</t>
  </si>
  <si>
    <t>格拉茨医科大学</t>
  </si>
  <si>
    <t>埃因霍温</t>
  </si>
  <si>
    <t>埃因霍温理工大学</t>
  </si>
  <si>
    <t>波茨坦（德国）</t>
  </si>
  <si>
    <t>波茨坦大学</t>
  </si>
  <si>
    <t>陕西</t>
  </si>
  <si>
    <t>西北农林科技大学</t>
  </si>
  <si>
    <t>伊斯兰阿扎德大学</t>
  </si>
  <si>
    <t>雷丁</t>
  </si>
  <si>
    <t>雷丁大学</t>
  </si>
  <si>
    <t>圣母</t>
  </si>
  <si>
    <t>圣母大学</t>
  </si>
  <si>
    <t>南澳大利亚大学</t>
  </si>
  <si>
    <t>奎德·阿扎姆大学</t>
  </si>
  <si>
    <t>Quaid-i-Azam University</t>
  </si>
  <si>
    <t>北京科技大学</t>
  </si>
  <si>
    <t>贝鲁特</t>
  </si>
  <si>
    <t>黎巴嫩</t>
  </si>
  <si>
    <t>贝鲁特美国大学</t>
  </si>
  <si>
    <t>列日</t>
  </si>
  <si>
    <t>列日大学</t>
  </si>
  <si>
    <t>University of Liège</t>
  </si>
  <si>
    <t>浦项</t>
  </si>
  <si>
    <t>浦项工科大学</t>
  </si>
  <si>
    <t>维多利亚</t>
  </si>
  <si>
    <t>维多利亚大学</t>
  </si>
  <si>
    <t>耶拿</t>
  </si>
  <si>
    <t>耶拿大学</t>
  </si>
  <si>
    <t>Friedrich Schiller University Jena</t>
  </si>
  <si>
    <t>潘普洛纳</t>
  </si>
  <si>
    <t>纳瓦拉大学</t>
  </si>
  <si>
    <t>280</t>
  </si>
  <si>
    <t>波鸿</t>
  </si>
  <si>
    <t>鲁尔大学波鸿</t>
  </si>
  <si>
    <t>Ruhr-Universität Bochum</t>
  </si>
  <si>
    <t>长沙理工大学</t>
  </si>
  <si>
    <t>克拉科夫</t>
  </si>
  <si>
    <t>波兰</t>
  </si>
  <si>
    <t>雅盖隆大学</t>
  </si>
  <si>
    <t>阿尔伯克基</t>
  </si>
  <si>
    <t>University of New Mexico-Main Campus</t>
  </si>
  <si>
    <t>University of New Mexico (Main campus)</t>
  </si>
  <si>
    <t>蔚山</t>
  </si>
  <si>
    <t>蔚山国立科技研究所</t>
  </si>
  <si>
    <t>法夫</t>
  </si>
  <si>
    <t>圣安德鲁斯大学</t>
  </si>
  <si>
    <t>塞萨洛尼基</t>
  </si>
  <si>
    <t>塞萨洛尼基亚里士多德大学</t>
  </si>
  <si>
    <t>尤金</t>
  </si>
  <si>
    <t>俄勒冈大学</t>
  </si>
  <si>
    <t>普尔曼</t>
  </si>
  <si>
    <t>华盛顿州立大学</t>
  </si>
  <si>
    <t>诺里奇</t>
  </si>
  <si>
    <t>东安格利亚大学</t>
  </si>
  <si>
    <t>南京信息工程大学</t>
  </si>
  <si>
    <t>亚历山德里亚</t>
  </si>
  <si>
    <t>亚历山大大学</t>
  </si>
  <si>
    <t>901-950</t>
  </si>
  <si>
    <t xml:space="preserve">Alexandria University </t>
  </si>
  <si>
    <t>乌默奥</t>
  </si>
  <si>
    <t>于默奥大学</t>
  </si>
  <si>
    <t>Umeå University</t>
  </si>
  <si>
    <t>槟城</t>
  </si>
  <si>
    <t>马来西亚理科大学</t>
  </si>
  <si>
    <t>艾因</t>
  </si>
  <si>
    <t>阿联酋大学</t>
  </si>
  <si>
    <t>290</t>
  </si>
  <si>
    <t>德班</t>
  </si>
  <si>
    <t>夸祖鲁-纳塔尔大学</t>
  </si>
  <si>
    <t>University of Kwazulu-Natal</t>
  </si>
  <si>
    <t>University of KwaZulu-Natal</t>
  </si>
  <si>
    <t>里尔</t>
  </si>
  <si>
    <t>里尔大学</t>
  </si>
  <si>
    <t>631-640</t>
  </si>
  <si>
    <t>Université de Lille</t>
  </si>
  <si>
    <t>艾因夏姆斯大学</t>
  </si>
  <si>
    <t xml:space="preserve">Ain Shams University </t>
  </si>
  <si>
    <t>里士满</t>
  </si>
  <si>
    <t>弗吉尼亚联邦大学</t>
  </si>
  <si>
    <t>761-770</t>
  </si>
  <si>
    <t>新奥尔良</t>
  </si>
  <si>
    <t>Tulane University of Louisiana</t>
  </si>
  <si>
    <t>济南大学</t>
  </si>
  <si>
    <t>西湖大学</t>
  </si>
  <si>
    <t>本拿比</t>
  </si>
  <si>
    <t>西蒙弗雷泽大学</t>
  </si>
  <si>
    <t>318</t>
  </si>
  <si>
    <t>科克</t>
  </si>
  <si>
    <t>科克大学学院</t>
  </si>
  <si>
    <t>汤斯维尔市</t>
  </si>
  <si>
    <t>詹姆斯库克大学</t>
  </si>
  <si>
    <t>巴里</t>
  </si>
  <si>
    <t>巴里阿尔多·莫罗大学</t>
  </si>
  <si>
    <t>莫斯科（俄罗斯）</t>
  </si>
  <si>
    <t>第一莫斯科国立医科大学</t>
  </si>
  <si>
    <t>恩斯赫德</t>
  </si>
  <si>
    <t>特温特大学</t>
  </si>
  <si>
    <t>210</t>
  </si>
  <si>
    <t>汉诺威医学院</t>
  </si>
  <si>
    <t>华中师范大学</t>
  </si>
  <si>
    <t>青岛</t>
  </si>
  <si>
    <t>青岛大学</t>
  </si>
  <si>
    <t>温尼伯</t>
  </si>
  <si>
    <t>曼尼托巴大学</t>
  </si>
  <si>
    <t>671-680</t>
  </si>
  <si>
    <t>奥卢</t>
  </si>
  <si>
    <t>奥卢大学</t>
  </si>
  <si>
    <t>贝德福德公园</t>
  </si>
  <si>
    <t>南澳大利亚弗林德斯大学</t>
  </si>
  <si>
    <t>人文大学</t>
  </si>
  <si>
    <t>休斯顿大学</t>
  </si>
  <si>
    <t>641-650</t>
  </si>
  <si>
    <t>巴吞鲁日</t>
  </si>
  <si>
    <t>Louisiana State University-Alexandria</t>
  </si>
  <si>
    <t>福州</t>
  </si>
  <si>
    <t>福州大学</t>
  </si>
  <si>
    <t>韦科</t>
  </si>
  <si>
    <t>贝勒大学</t>
  </si>
  <si>
    <t>纽瓦克</t>
  </si>
  <si>
    <t>特拉华大学</t>
  </si>
  <si>
    <t>杜塞尔多夫</t>
  </si>
  <si>
    <t>杜塞尔多夫大学</t>
  </si>
  <si>
    <t>Heinrich Heine University Düsseldorf</t>
  </si>
  <si>
    <t>密西西比大学</t>
  </si>
  <si>
    <t>德雷塞尔大学</t>
  </si>
  <si>
    <t>601-610</t>
  </si>
  <si>
    <t>思克莱德大学</t>
  </si>
  <si>
    <t>奥兰多</t>
  </si>
  <si>
    <t>中佛罗里达大学</t>
  </si>
  <si>
    <t>墨西哥城</t>
  </si>
  <si>
    <t>墨西哥</t>
  </si>
  <si>
    <t>墨西哥国立自治大学</t>
  </si>
  <si>
    <t>巴斯</t>
  </si>
  <si>
    <t>巴斯大学</t>
  </si>
  <si>
    <t>148</t>
  </si>
  <si>
    <t>哥伦比亚</t>
  </si>
  <si>
    <t>约旦</t>
  </si>
  <si>
    <t>苏丹王子大学</t>
  </si>
  <si>
    <t>阿雷格里港</t>
  </si>
  <si>
    <t>南里奥格兰德联邦大学</t>
  </si>
  <si>
    <t>691-700</t>
  </si>
  <si>
    <t xml:space="preserve">Universidade Federal do Rio Grande Do Sul </t>
  </si>
  <si>
    <t>南特</t>
  </si>
  <si>
    <t>南特大学</t>
  </si>
  <si>
    <t>Nantes Université</t>
  </si>
  <si>
    <t>斯旺西</t>
  </si>
  <si>
    <t>斯旺西大学</t>
  </si>
  <si>
    <t>哈特菲尔德（南非）</t>
  </si>
  <si>
    <t>比勒陀利亚大学</t>
  </si>
  <si>
    <t>魁北克市</t>
  </si>
  <si>
    <t>拉瓦尔大学</t>
  </si>
  <si>
    <t>Université Laval</t>
  </si>
  <si>
    <t>瑞典农业科学大学</t>
  </si>
  <si>
    <t>札幌</t>
  </si>
  <si>
    <t>北海道大学</t>
  </si>
  <si>
    <t>196</t>
  </si>
  <si>
    <t>贝尔格莱德</t>
  </si>
  <si>
    <t>塞尔维亚</t>
  </si>
  <si>
    <t>贝尔格莱德大学</t>
  </si>
  <si>
    <t>智利大学</t>
  </si>
  <si>
    <t>汉阳大学</t>
  </si>
  <si>
    <t>东京工业大学</t>
  </si>
  <si>
    <t>维罗纳</t>
  </si>
  <si>
    <t>维罗纳大学</t>
  </si>
  <si>
    <t>因斯布鲁克</t>
  </si>
  <si>
    <t>因斯布鲁克医科大学</t>
  </si>
  <si>
    <t>加泰罗尼亚理工大学</t>
  </si>
  <si>
    <t>Universitat Politècnica de Catalunya</t>
  </si>
  <si>
    <t>莫斯科国立大学</t>
  </si>
  <si>
    <t>比萨高等师范学校</t>
  </si>
  <si>
    <t>布宜诺斯艾利斯</t>
  </si>
  <si>
    <t>阿根廷</t>
  </si>
  <si>
    <t>布宜诺斯艾利斯大学</t>
  </si>
  <si>
    <t>金华</t>
  </si>
  <si>
    <t>浙江师范大学</t>
  </si>
  <si>
    <t>中国人民大学</t>
  </si>
  <si>
    <t>南锡</t>
  </si>
  <si>
    <t>洛林大学</t>
  </si>
  <si>
    <t>Université de Lorraine</t>
  </si>
  <si>
    <t>阿卜哈</t>
  </si>
  <si>
    <t>哈立德国王大学</t>
  </si>
  <si>
    <t>琼德拉普</t>
  </si>
  <si>
    <t>埃迪斯科文大学</t>
  </si>
  <si>
    <t>529</t>
  </si>
  <si>
    <t xml:space="preserve">Edith Cowan University </t>
  </si>
  <si>
    <t>的里雅斯特</t>
  </si>
  <si>
    <t>的里雅斯特大学</t>
  </si>
  <si>
    <t>理查森</t>
  </si>
  <si>
    <t>The University of Texas at Dallas</t>
  </si>
  <si>
    <t>莱奥亚</t>
  </si>
  <si>
    <t>巴斯克地区大学</t>
  </si>
  <si>
    <t>卡塔尼亚</t>
  </si>
  <si>
    <t>卡塔尼亚大学</t>
  </si>
  <si>
    <t>凯夫谢赫</t>
  </si>
  <si>
    <t>开夫拉谢赫大学</t>
  </si>
  <si>
    <t>查尔斯顿</t>
  </si>
  <si>
    <t>南卡罗来纳医科大学</t>
  </si>
  <si>
    <t>布雷西亚</t>
  </si>
  <si>
    <t>布雷西亚大学</t>
  </si>
  <si>
    <t>791-800</t>
  </si>
  <si>
    <t>University of Missouri-Columbia</t>
  </si>
  <si>
    <t>University of Missouri, Columbia</t>
  </si>
  <si>
    <t>伍斯特</t>
  </si>
  <si>
    <t>University of Massachusetts Chan Medical School</t>
  </si>
  <si>
    <t>因斯布鲁克大学</t>
  </si>
  <si>
    <t>约克大学（加拿大）</t>
  </si>
  <si>
    <t>底特律</t>
  </si>
  <si>
    <t>韦恩州立大学</t>
  </si>
  <si>
    <t>751-760</t>
  </si>
  <si>
    <t>香港浸会大学</t>
  </si>
  <si>
    <t>坦佩雷</t>
  </si>
  <si>
    <t>坦佩雷大学</t>
  </si>
  <si>
    <t>广州大学</t>
  </si>
  <si>
    <t>Thomas Jefferson University</t>
  </si>
  <si>
    <t>科英布拉</t>
  </si>
  <si>
    <t>科英布拉大学</t>
  </si>
  <si>
    <t>西南财经大学</t>
  </si>
  <si>
    <t>檀香山</t>
  </si>
  <si>
    <t>University of Hawaii at Manoa</t>
  </si>
  <si>
    <t>University of Hawai’i at Mānoa</t>
  </si>
  <si>
    <t>南京林业大学</t>
  </si>
  <si>
    <t>马尼拉</t>
  </si>
  <si>
    <t>菲律宾</t>
  </si>
  <si>
    <t>菲律宾大学马尼拉分校</t>
  </si>
  <si>
    <t>拉什大学</t>
  </si>
  <si>
    <t>雷恩</t>
  </si>
  <si>
    <t>雷恩大学</t>
  </si>
  <si>
    <t>华沙</t>
  </si>
  <si>
    <t>华沙大学</t>
  </si>
  <si>
    <t>262</t>
  </si>
  <si>
    <t xml:space="preserve">University of Warsaw </t>
  </si>
  <si>
    <t>温斯顿塞勒姆</t>
  </si>
  <si>
    <t>维克森林大学</t>
  </si>
  <si>
    <t>701-710</t>
  </si>
  <si>
    <t>锡拉丘兹</t>
  </si>
  <si>
    <t>雪城大学</t>
  </si>
  <si>
    <t>布达佩斯</t>
  </si>
  <si>
    <t>匈牙利</t>
  </si>
  <si>
    <t>罗兰大学</t>
  </si>
  <si>
    <t>Eötvös Loránd University</t>
  </si>
  <si>
    <t>兰州</t>
  </si>
  <si>
    <t>兰州大学</t>
  </si>
  <si>
    <t>西安电子科技大学</t>
  </si>
  <si>
    <t>筑波</t>
  </si>
  <si>
    <t>筑波大学</t>
  </si>
  <si>
    <t>南京理工大学</t>
  </si>
  <si>
    <t>阿西乌特</t>
  </si>
  <si>
    <t>亚述大学</t>
  </si>
  <si>
    <t xml:space="preserve">Assiut University </t>
  </si>
  <si>
    <t>迈阿密</t>
  </si>
  <si>
    <t>佛罗里达国际大学</t>
  </si>
  <si>
    <t>里约热内卢</t>
  </si>
  <si>
    <t>里约热内卢联邦大学</t>
  </si>
  <si>
    <t>伊斯坦布尔</t>
  </si>
  <si>
    <t>博加齐奇大学</t>
  </si>
  <si>
    <t>Boğaziçi University</t>
  </si>
  <si>
    <t>阿克斯布里奇</t>
  </si>
  <si>
    <t>布鲁内尔大学</t>
  </si>
  <si>
    <t>沈阳</t>
  </si>
  <si>
    <t>东北大学（中国）</t>
  </si>
  <si>
    <t>Northeastern University, China</t>
  </si>
  <si>
    <t>哈尔吉</t>
  </si>
  <si>
    <t>沙特阿齐兹国王大学</t>
  </si>
  <si>
    <t>林肯（美国）</t>
  </si>
  <si>
    <t>University of Nebraska-Lincoln</t>
  </si>
  <si>
    <t>University of Nebraska - Lincoln</t>
  </si>
  <si>
    <t>无锡</t>
  </si>
  <si>
    <t>江南大学</t>
  </si>
  <si>
    <t>卢布尔雅那</t>
  </si>
  <si>
    <t>斯洛文尼亚</t>
  </si>
  <si>
    <t>卢布尔雅那大学</t>
  </si>
  <si>
    <t>中国石油大学</t>
  </si>
  <si>
    <t>711-720</t>
  </si>
  <si>
    <t>多尔戈普鲁德内</t>
  </si>
  <si>
    <t>莫斯科物理技术学院</t>
  </si>
  <si>
    <t>印第安纳波利斯</t>
  </si>
  <si>
    <t>Indiana University-Purdue University-Indianapolis</t>
  </si>
  <si>
    <t>951-1000</t>
  </si>
  <si>
    <t>Indiana University–Purdue University Indianapolis</t>
  </si>
  <si>
    <t>诺曼</t>
  </si>
  <si>
    <t>University of Oklahoma-Norman Campus</t>
  </si>
  <si>
    <t>河海大学</t>
  </si>
  <si>
    <t>惠灵顿</t>
  </si>
  <si>
    <t>惠灵顿维多利亚大学</t>
  </si>
  <si>
    <t>241</t>
  </si>
  <si>
    <t>Victoria University of Wellington</t>
  </si>
  <si>
    <t>中国海洋大学</t>
  </si>
  <si>
    <t>费尔法克斯</t>
  </si>
  <si>
    <t>乔治梅森大学</t>
  </si>
  <si>
    <t>雅典国立技术大学</t>
  </si>
  <si>
    <t>新竹</t>
  </si>
  <si>
    <t>国立清华大学</t>
  </si>
  <si>
    <t>吉森</t>
  </si>
  <si>
    <t>吉森大学</t>
  </si>
  <si>
    <t>Justus-Liebig-University Giessen</t>
  </si>
  <si>
    <t>都灵理工大学</t>
  </si>
  <si>
    <t>卡塞塔</t>
  </si>
  <si>
    <t>坎帕尼亚大学范维泰利</t>
  </si>
  <si>
    <t>埃施苏尔阿尔泽特</t>
  </si>
  <si>
    <t>卢森堡</t>
  </si>
  <si>
    <t>卢森堡大学</t>
  </si>
  <si>
    <t>381</t>
  </si>
  <si>
    <t>萨格勒布</t>
  </si>
  <si>
    <t>克罗地亚</t>
  </si>
  <si>
    <t>萨格勒布大学</t>
  </si>
  <si>
    <t>东华大学</t>
  </si>
  <si>
    <t>庆熙大学</t>
  </si>
  <si>
    <t>德黑兰医科大学</t>
  </si>
  <si>
    <t>沙里夫理工大学</t>
  </si>
  <si>
    <t>334</t>
  </si>
  <si>
    <t>奥克兰理工大学</t>
  </si>
  <si>
    <t>弗拉格斯塔夫</t>
  </si>
  <si>
    <t>北亚利桑那大学</t>
  </si>
  <si>
    <t>北京协和医学院</t>
  </si>
  <si>
    <t>大不里士</t>
  </si>
  <si>
    <t>大不里士大学</t>
  </si>
  <si>
    <t>哈马德国王大学-卡塔尔</t>
  </si>
  <si>
    <t>塞维利亚</t>
  </si>
  <si>
    <t>塞维利亚大学</t>
  </si>
  <si>
    <t>University of Seville</t>
  </si>
  <si>
    <t>雷克雅未克</t>
  </si>
  <si>
    <t>冰岛</t>
  </si>
  <si>
    <t>冰岛大学</t>
  </si>
  <si>
    <t>圣地亚哥-德孔波斯特拉</t>
  </si>
  <si>
    <t>圣地亚哥-德孔波斯特拉大学</t>
  </si>
  <si>
    <t>高级研究国际学院</t>
  </si>
  <si>
    <t>佩鲁贾</t>
  </si>
  <si>
    <t>佩鲁贾大学</t>
  </si>
  <si>
    <t>西南大学</t>
  </si>
  <si>
    <t>Northwest University (China)</t>
  </si>
  <si>
    <t>拉夫堡</t>
  </si>
  <si>
    <t>拉夫堡大学</t>
  </si>
  <si>
    <t>212</t>
  </si>
  <si>
    <t>博科尼大学</t>
  </si>
  <si>
    <t>阿布扎比</t>
  </si>
  <si>
    <t>哈利法大学</t>
  </si>
  <si>
    <t>贝洛奥里藏特</t>
  </si>
  <si>
    <t>米纳斯吉拉斯联邦大学</t>
  </si>
  <si>
    <t xml:space="preserve">Universidade Federal de Minas Gerais      </t>
  </si>
  <si>
    <t>里斯本新大学</t>
  </si>
  <si>
    <t>默多克</t>
  </si>
  <si>
    <t>默多克大学</t>
  </si>
  <si>
    <t>山东科技大学</t>
  </si>
  <si>
    <t>曼谷</t>
  </si>
  <si>
    <t>泰国</t>
  </si>
  <si>
    <t>朱拉隆功大学</t>
  </si>
  <si>
    <t>211</t>
  </si>
  <si>
    <t>庆应义塾大学</t>
  </si>
  <si>
    <t>214</t>
  </si>
  <si>
    <t>栗树山</t>
  </si>
  <si>
    <t>波士顿学院</t>
  </si>
  <si>
    <t>萨拉亚</t>
  </si>
  <si>
    <t>玛希敦大学</t>
  </si>
  <si>
    <t>圭尔夫</t>
  </si>
  <si>
    <t>圭尔夫大学</t>
  </si>
  <si>
    <t>邦吉雪兰莪</t>
  </si>
  <si>
    <t>马来西亚国民大学</t>
  </si>
  <si>
    <t>波切夫斯特鲁姆</t>
  </si>
  <si>
    <t>南非西北大学</t>
  </si>
  <si>
    <t>萨斯卡通</t>
  </si>
  <si>
    <t>萨斯喀彻温大学</t>
  </si>
  <si>
    <t>科奇大学</t>
  </si>
  <si>
    <t>Koç University</t>
  </si>
  <si>
    <t>基督城</t>
  </si>
  <si>
    <t>坎特伯雷大学</t>
  </si>
  <si>
    <t>沙登</t>
  </si>
  <si>
    <t>马来西亚博特拉大学</t>
  </si>
  <si>
    <t>伯灵顿</t>
  </si>
  <si>
    <t>佛蒙特大学</t>
  </si>
  <si>
    <t>维也纳工业大学</t>
  </si>
  <si>
    <t>Technische Universität Wien</t>
  </si>
  <si>
    <t>约恩苏</t>
  </si>
  <si>
    <t>东芬兰大学</t>
  </si>
  <si>
    <t>阿威罗</t>
  </si>
  <si>
    <t>阿威罗大学</t>
  </si>
  <si>
    <t>北京邮电大学</t>
  </si>
  <si>
    <t>梅克莱</t>
  </si>
  <si>
    <t>埃塞俄比亚</t>
  </si>
  <si>
    <t>梅克莱大学</t>
  </si>
  <si>
    <t>北京工业大学</t>
  </si>
  <si>
    <t>戈尔韦</t>
  </si>
  <si>
    <t>爱尔兰国立高威大学</t>
  </si>
  <si>
    <t>费拉拉</t>
  </si>
  <si>
    <t>费拉拉大学</t>
  </si>
  <si>
    <t>新德里</t>
  </si>
  <si>
    <t>泰莱大学</t>
  </si>
  <si>
    <t>284</t>
  </si>
  <si>
    <t>菲斯奇亚诺</t>
  </si>
  <si>
    <t>萨勒诺大学</t>
  </si>
  <si>
    <t>巴勒莫</t>
  </si>
  <si>
    <t>巴勒莫大学</t>
  </si>
  <si>
    <t>中东技术大学</t>
  </si>
  <si>
    <t>贝尔谢巴</t>
  </si>
  <si>
    <t>本-古里安大学</t>
  </si>
  <si>
    <t>南京工业大学</t>
  </si>
  <si>
    <t>南京航空航天大学</t>
  </si>
  <si>
    <t>浙江工业大学</t>
  </si>
  <si>
    <t>徐州</t>
  </si>
  <si>
    <t>中国矿业大学</t>
  </si>
  <si>
    <t>哈雷</t>
  </si>
  <si>
    <t>哈勒-维滕贝格马丁路德大学</t>
  </si>
  <si>
    <t>611-620</t>
  </si>
  <si>
    <t>Martin-Luther-Universität Halle-Wittenberg</t>
  </si>
  <si>
    <t>达卡</t>
  </si>
  <si>
    <t>孟加拉国</t>
  </si>
  <si>
    <t>达卡大学</t>
  </si>
  <si>
    <t>乔治亚州立大学</t>
  </si>
  <si>
    <t>格勒诺布尔</t>
  </si>
  <si>
    <t>格勒诺布尔国立理工学院</t>
  </si>
  <si>
    <t>华南农业大学</t>
  </si>
  <si>
    <t>雷根斯堡</t>
  </si>
  <si>
    <t>雷根斯堡大学</t>
  </si>
  <si>
    <t>南京师范大学</t>
  </si>
  <si>
    <t>扎里亚</t>
  </si>
  <si>
    <t>艾哈迈杜贝洛大学</t>
  </si>
  <si>
    <t>班哈</t>
  </si>
  <si>
    <t>班哈大学</t>
  </si>
  <si>
    <t>墨西拿</t>
  </si>
  <si>
    <t>墨西拿大学</t>
  </si>
  <si>
    <t>利物浦约翰摩尔大学</t>
  </si>
  <si>
    <t>坎特伯雷</t>
  </si>
  <si>
    <t>肯特大学</t>
  </si>
  <si>
    <t>朴茨茅斯</t>
  </si>
  <si>
    <t>朴次茅斯大学</t>
  </si>
  <si>
    <t>费萨拉巴德</t>
  </si>
  <si>
    <t>费萨拉巴德政府学院大学</t>
  </si>
  <si>
    <t>华东理工大学</t>
  </si>
  <si>
    <t>特罗姆瑟</t>
  </si>
  <si>
    <t>挪威特罗姆瑟大学</t>
  </si>
  <si>
    <t>西南交通大学</t>
  </si>
  <si>
    <t>莱布尼茨汉诺威大学</t>
  </si>
  <si>
    <t>俄罗斯国立高等经济大学</t>
  </si>
  <si>
    <t>早稻田大学</t>
  </si>
  <si>
    <t>广东工业大学</t>
  </si>
  <si>
    <t>卢加诺</t>
  </si>
  <si>
    <t>意大利语区瑞士大学</t>
  </si>
  <si>
    <t>Università della Svizzera italiana</t>
  </si>
  <si>
    <t>锡耶纳</t>
  </si>
  <si>
    <t>锡耶纳大学</t>
  </si>
  <si>
    <t>731-740</t>
  </si>
  <si>
    <t>莫斯科国立核能研究大学（莫斯科工程物理学院）</t>
  </si>
  <si>
    <t>The University of Texas at San Antonio</t>
  </si>
  <si>
    <t>巴基斯坦国立科学技术大学</t>
  </si>
  <si>
    <t>克莱蒙费朗</t>
  </si>
  <si>
    <t>克莱蒙-奥弗涅大学</t>
  </si>
  <si>
    <t>塞梅尔维斯大学</t>
  </si>
  <si>
    <t>圣保罗州立大学</t>
  </si>
  <si>
    <t>密尔沃基</t>
  </si>
  <si>
    <t>威斯康星医学院</t>
  </si>
  <si>
    <t>坦塔</t>
  </si>
  <si>
    <t>坦塔大学</t>
  </si>
  <si>
    <t xml:space="preserve">Tanta University </t>
  </si>
  <si>
    <t>马尔堡</t>
  </si>
  <si>
    <t>马尔堡大学</t>
  </si>
  <si>
    <t xml:space="preserve">Philipps-Universität Marburg </t>
  </si>
  <si>
    <t>帕尔马</t>
  </si>
  <si>
    <t>帕尔马大学</t>
  </si>
  <si>
    <t>北京交通大学</t>
  </si>
  <si>
    <t>于韦斯屈莱</t>
  </si>
  <si>
    <t>于韦斯屈莱大学</t>
  </si>
  <si>
    <t>University of Jyväskylä</t>
  </si>
  <si>
    <t>克雷泰伊</t>
  </si>
  <si>
    <t>巴黎东部克雷泰伊大学</t>
  </si>
  <si>
    <t>摩德纳</t>
  </si>
  <si>
    <t>摩德纳和雷焦艾米利亚大学</t>
  </si>
  <si>
    <t>奥尔巴尼</t>
  </si>
  <si>
    <t>纽约州立大学奥尔巴尼分校</t>
  </si>
  <si>
    <t>拉伯克</t>
  </si>
  <si>
    <t>德克萨斯理工大学</t>
  </si>
  <si>
    <t>不来梅</t>
  </si>
  <si>
    <t>不来梅大学</t>
  </si>
  <si>
    <t>康斯坦茨</t>
  </si>
  <si>
    <t>康斯坦茨大学</t>
  </si>
  <si>
    <t>科尔切斯特</t>
  </si>
  <si>
    <t>埃塞克斯大学</t>
  </si>
  <si>
    <t>459</t>
  </si>
  <si>
    <t>Essex, University of</t>
  </si>
  <si>
    <t>摩根敦</t>
  </si>
  <si>
    <t>西弗吉尼亚大学</t>
  </si>
  <si>
    <t>布拉加</t>
  </si>
  <si>
    <t>米尼奥大学</t>
  </si>
  <si>
    <t>沃尔瑟姆</t>
  </si>
  <si>
    <t>布兰迪斯大学</t>
  </si>
  <si>
    <t>661-670</t>
  </si>
  <si>
    <t>诺丁汉特伦特大学</t>
  </si>
  <si>
    <t>布尔诺</t>
  </si>
  <si>
    <t>布尔诺马萨里克大学</t>
  </si>
  <si>
    <t>南昌</t>
  </si>
  <si>
    <t>南昌大学</t>
  </si>
  <si>
    <t>班加罗尔</t>
  </si>
  <si>
    <t>印度</t>
  </si>
  <si>
    <t>印度科学研究所</t>
  </si>
  <si>
    <t>曼哈顿</t>
  </si>
  <si>
    <t>堪萨斯州立大学</t>
  </si>
  <si>
    <t xml:space="preserve">Kansas State University </t>
  </si>
  <si>
    <t>法国国立农业研究所</t>
  </si>
  <si>
    <t>卡尔顿大学</t>
  </si>
  <si>
    <t>费萨拉巴德农业大学</t>
  </si>
  <si>
    <t>741-750</t>
  </si>
  <si>
    <t xml:space="preserve">University of Agriculture, Faisalabad </t>
  </si>
  <si>
    <t>University of Agriculture, Faisalabad</t>
  </si>
  <si>
    <t>圣保罗联邦大学</t>
  </si>
  <si>
    <t>Universidade Federal de São Paulo (UNIFESP)</t>
  </si>
  <si>
    <t>奥本</t>
  </si>
  <si>
    <t>奥本大学</t>
  </si>
  <si>
    <t>华南师范大学</t>
  </si>
  <si>
    <t>孟菲斯</t>
  </si>
  <si>
    <t>The University of Tennessee Health Science Center</t>
  </si>
  <si>
    <t>台南市</t>
  </si>
  <si>
    <t>国立成功大学</t>
  </si>
  <si>
    <t>维也纳自然资源与生命科学大学</t>
  </si>
  <si>
    <t>伊玛目阿卜杜拉赫曼·本·费萨尔大学</t>
  </si>
  <si>
    <t>国立阳明交通大学</t>
  </si>
  <si>
    <t>217</t>
  </si>
  <si>
    <t>明亚</t>
  </si>
  <si>
    <t>米尼亚大学</t>
  </si>
  <si>
    <t>罗马第三大学</t>
  </si>
  <si>
    <t>圣路易斯大学</t>
  </si>
  <si>
    <t>蒂尔堡</t>
  </si>
  <si>
    <t>蒂尔堡大学</t>
  </si>
  <si>
    <t>卡利亚里</t>
  </si>
  <si>
    <t>卡利亚里大学</t>
  </si>
  <si>
    <t>马德里理工大学</t>
  </si>
  <si>
    <t>Rutgers University-Newark</t>
  </si>
  <si>
    <t>771-780</t>
  </si>
  <si>
    <t>Rutgers University–Newark</t>
  </si>
  <si>
    <t>金奈</t>
  </si>
  <si>
    <t>印度理工学院马德拉斯分校</t>
  </si>
  <si>
    <t>Indian Institute of Technology Madras (IITM)</t>
  </si>
  <si>
    <t>巴伦西亚理工大学</t>
  </si>
  <si>
    <t>Universitat Politècnica de València</t>
  </si>
  <si>
    <t>腓特烈斯贝</t>
  </si>
  <si>
    <t>哥本哈根商学院</t>
  </si>
  <si>
    <t>利物浦热带医学院</t>
  </si>
  <si>
    <t>南方医科大学</t>
  </si>
  <si>
    <t>孟买</t>
  </si>
  <si>
    <t>印度理工学院孟买分校</t>
  </si>
  <si>
    <t>塔斯卡卢萨</t>
  </si>
  <si>
    <t>The University of Alabama</t>
  </si>
  <si>
    <t>马斯喀特</t>
  </si>
  <si>
    <t>阿曼</t>
  </si>
  <si>
    <t>苏丹卡布斯大学</t>
  </si>
  <si>
    <t>俄克拉荷马城</t>
  </si>
  <si>
    <t>University of Oklahoma-Health Sciences Center</t>
  </si>
  <si>
    <t>吕贝克</t>
  </si>
  <si>
    <t>吕贝克大学</t>
  </si>
  <si>
    <t>北帕默斯顿</t>
  </si>
  <si>
    <t>梅西大学</t>
  </si>
  <si>
    <t>塔塔基础研究所</t>
  </si>
  <si>
    <t>广岛</t>
  </si>
  <si>
    <t>广岛大学</t>
  </si>
  <si>
    <t>472</t>
  </si>
  <si>
    <t>阿尔法萨尔大学</t>
  </si>
  <si>
    <t>阿米尔卡比尔理工大学</t>
  </si>
  <si>
    <t>神户</t>
  </si>
  <si>
    <t>神户大学</t>
  </si>
  <si>
    <t>比勒费尔德</t>
  </si>
  <si>
    <t>比勒费尔德大学</t>
  </si>
  <si>
    <t>温州</t>
  </si>
  <si>
    <t>温州大学</t>
  </si>
  <si>
    <t>麦加</t>
  </si>
  <si>
    <t>乌姆阿尔库拉大学</t>
  </si>
  <si>
    <t xml:space="preserve">Umm Al-Qura University </t>
  </si>
  <si>
    <t>Umm Al-Qura University</t>
  </si>
  <si>
    <t>哈杰特佩大学</t>
  </si>
  <si>
    <t xml:space="preserve">Hacettepe University </t>
  </si>
  <si>
    <t>蒙特雷</t>
  </si>
  <si>
    <t>蒙特雷理工大学</t>
  </si>
  <si>
    <t>Tecnológico de Monterrey</t>
  </si>
  <si>
    <t>图兹拉</t>
  </si>
  <si>
    <t>萨班哲大学</t>
  </si>
  <si>
    <t>普利茅斯</t>
  </si>
  <si>
    <t>普利茅斯大学</t>
  </si>
  <si>
    <t>清迈</t>
  </si>
  <si>
    <t>清迈大学</t>
  </si>
  <si>
    <t>阿斯顿大学</t>
  </si>
  <si>
    <t>弗里堡</t>
  </si>
  <si>
    <t>弗里堡大学</t>
  </si>
  <si>
    <t>伊斯梅利亚</t>
  </si>
  <si>
    <t>苏伊士运河大学</t>
  </si>
  <si>
    <t>艾哈萨</t>
  </si>
  <si>
    <t>费萨尔国王大学</t>
  </si>
  <si>
    <t>拉彭兰塔</t>
  </si>
  <si>
    <t>拉彭兰塔-拉赫蒂理工大学</t>
  </si>
  <si>
    <t>亚的斯亚贝巴</t>
  </si>
  <si>
    <t>亚的斯亚贝巴大学</t>
  </si>
  <si>
    <t>康考迪亚大学（加拿大）</t>
  </si>
  <si>
    <t>拉合尔</t>
  </si>
  <si>
    <t>拉合尔大学</t>
  </si>
  <si>
    <t>里昂</t>
  </si>
  <si>
    <t>里昂高等师范学院</t>
  </si>
  <si>
    <t>塔比亚特莫达雷斯大学</t>
  </si>
  <si>
    <t>夏洛特</t>
  </si>
  <si>
    <t>University of North Carolina at Charlotte</t>
  </si>
  <si>
    <t>阿里格尔</t>
  </si>
  <si>
    <t>阿里格尔穆斯林大学</t>
  </si>
  <si>
    <t>达姆施塔特</t>
  </si>
  <si>
    <t>达姆施塔特工业大学</t>
  </si>
  <si>
    <t>路易斯维尔</t>
  </si>
  <si>
    <t>路易斯维尔大学</t>
  </si>
  <si>
    <t>奥洛穆茨</t>
  </si>
  <si>
    <t>奥洛穆茨帕拉茨基大学</t>
  </si>
  <si>
    <t>Palacký University Olomouc</t>
  </si>
  <si>
    <t>迪拜</t>
  </si>
  <si>
    <t>扎耶德大学</t>
  </si>
  <si>
    <t>曼彻斯特城市大学</t>
  </si>
  <si>
    <t>普尔</t>
  </si>
  <si>
    <t>伯恩茅斯大学</t>
  </si>
  <si>
    <t>University of Massachusetts-Boston</t>
  </si>
  <si>
    <t>马萨诸塞大学波士顿分校</t>
  </si>
  <si>
    <t>加尔维斯顿</t>
  </si>
  <si>
    <t>The University of Texas Medical Branch at Galveston</t>
  </si>
  <si>
    <t>谢宾库姆</t>
  </si>
  <si>
    <t>米努菲亚大学</t>
  </si>
  <si>
    <t>尼科西亚</t>
  </si>
  <si>
    <t>塞浦路斯</t>
  </si>
  <si>
    <t>塞浦路斯大学</t>
  </si>
  <si>
    <t>伍珀塔尔</t>
  </si>
  <si>
    <t>伍珀塔尔大学</t>
  </si>
  <si>
    <t>海法大学</t>
  </si>
  <si>
    <t>651-660</t>
  </si>
  <si>
    <t>伊尔比德</t>
  </si>
  <si>
    <t>约旦科技大学</t>
  </si>
  <si>
    <t>戈尔登</t>
  </si>
  <si>
    <t>科罗拉多矿业学院</t>
  </si>
  <si>
    <t>塔拉戈纳</t>
  </si>
  <si>
    <t>罗维拉·维尔吉利大学</t>
  </si>
  <si>
    <t>Rovira i Virgili University</t>
  </si>
  <si>
    <t>堪萨斯城（密苏里州，美国）</t>
  </si>
  <si>
    <t>University of Missouri-Kansas City</t>
  </si>
  <si>
    <t>University of Missouri, Kansas City</t>
  </si>
  <si>
    <t>泰米尔纳德邦</t>
  </si>
  <si>
    <t>韦洛尔理工学院</t>
  </si>
  <si>
    <t>伊斯坦布尔技术大学</t>
  </si>
  <si>
    <t>雷西姆农</t>
  </si>
  <si>
    <t>克里特大学</t>
  </si>
  <si>
    <t>近东大学</t>
  </si>
  <si>
    <t>吕勒奥</t>
  </si>
  <si>
    <t>露雷亚理工大学</t>
  </si>
  <si>
    <t>印度理工学院德里分校</t>
  </si>
  <si>
    <t>堪培拉大学</t>
  </si>
  <si>
    <t xml:space="preserve">University of Canberra </t>
  </si>
  <si>
    <t>安曼</t>
  </si>
  <si>
    <t>约旦大学</t>
  </si>
  <si>
    <t>斯蒂尔沃特</t>
  </si>
  <si>
    <t>Oklahoma State University-Main Campus</t>
  </si>
  <si>
    <t>法马古斯塔</t>
  </si>
  <si>
    <t>东地中海大学</t>
  </si>
  <si>
    <t>大邱</t>
  </si>
  <si>
    <t>庆北国立大学</t>
  </si>
  <si>
    <t>梅塞德</t>
  </si>
  <si>
    <t>University of California-Merced</t>
  </si>
  <si>
    <t>University of California, Merced</t>
  </si>
  <si>
    <t>格拉茨大学</t>
  </si>
  <si>
    <t>华北电力大学</t>
  </si>
  <si>
    <t>登顿</t>
  </si>
  <si>
    <t>University of North Texas</t>
  </si>
  <si>
    <t>波哥大</t>
  </si>
  <si>
    <t>哥伦比亚国立大学</t>
  </si>
  <si>
    <t>卡拉奇</t>
  </si>
  <si>
    <t>阿迦汗大学</t>
  </si>
  <si>
    <t>安科纳</t>
  </si>
  <si>
    <t>马尔凯理工大学</t>
  </si>
  <si>
    <t>山东师范大学</t>
  </si>
  <si>
    <t>克莱姆森</t>
  </si>
  <si>
    <t>克莱姆森大学</t>
  </si>
  <si>
    <t>多特蒙德</t>
  </si>
  <si>
    <t>多特蒙德工业大学</t>
  </si>
  <si>
    <t>哥伦比亚安第斯大学</t>
  </si>
  <si>
    <t>杭州师范大学</t>
  </si>
  <si>
    <t>大埔</t>
  </si>
  <si>
    <t>香港教育大学</t>
  </si>
  <si>
    <t>圣迭戈</t>
  </si>
  <si>
    <t>圣地亚哥州立大学</t>
  </si>
  <si>
    <t>桑坦德</t>
  </si>
  <si>
    <t>坎塔布里亚大学</t>
  </si>
  <si>
    <t>乌迪内</t>
  </si>
  <si>
    <t>乌迪内大学</t>
  </si>
  <si>
    <t>西迪贝勒阿贝斯</t>
  </si>
  <si>
    <t>阿尔及利亚</t>
  </si>
  <si>
    <t>西迪贝勒阿贝斯吉拉利·利亚比斯大学</t>
  </si>
  <si>
    <t>University of Wisconsin-Milwaukee</t>
  </si>
  <si>
    <t xml:space="preserve">University of Wisconsin Milwaukee </t>
  </si>
  <si>
    <t>怀卡托大学</t>
  </si>
  <si>
    <t>250</t>
  </si>
  <si>
    <t>瓦拉纳西</t>
  </si>
  <si>
    <t>贝拿勒斯印度教大学</t>
  </si>
  <si>
    <t>釜山</t>
  </si>
  <si>
    <t>釜山国立大学</t>
  </si>
  <si>
    <t>布拉迪斯拉发</t>
  </si>
  <si>
    <t>斯洛伐克</t>
  </si>
  <si>
    <t>布拉迪斯拉发科门纽斯大学</t>
  </si>
  <si>
    <t>贾米亚米利亚伊斯兰大学</t>
  </si>
  <si>
    <t>达勒姆（新罕布什尔州，美国）</t>
  </si>
  <si>
    <t>University of New Hampshire-Main Campus</t>
  </si>
  <si>
    <t>对外经济贸易大学</t>
  </si>
  <si>
    <t>弗洛里亚诺波利斯</t>
  </si>
  <si>
    <t>圣卡塔琳娜联邦大学</t>
  </si>
  <si>
    <t>阿灵顿</t>
  </si>
  <si>
    <t>The University of Texas at Arlington</t>
  </si>
  <si>
    <t>巴里理工大学</t>
  </si>
  <si>
    <t>大不里士医科大学</t>
  </si>
  <si>
    <t>Tabriz University of Medical Sciences</t>
  </si>
  <si>
    <t>俄罗斯人民友谊大学</t>
  </si>
  <si>
    <t>贝尔维尔</t>
  </si>
  <si>
    <t>西开普大学</t>
  </si>
  <si>
    <t>斯特灵</t>
  </si>
  <si>
    <t>斯特灵大学</t>
  </si>
  <si>
    <t>北京林业大学</t>
  </si>
  <si>
    <t>法尤姆</t>
  </si>
  <si>
    <t>法尤姆大学</t>
  </si>
  <si>
    <t>阮晋勇大学</t>
  </si>
  <si>
    <t>西北大学（西安）</t>
  </si>
  <si>
    <t>圣约翰</t>
  </si>
  <si>
    <t>纽芬兰纪念大学</t>
  </si>
  <si>
    <t>Memorial University of Newfoundland</t>
  </si>
  <si>
    <t>富茨克雷</t>
  </si>
  <si>
    <t xml:space="preserve">Victoria University </t>
  </si>
  <si>
    <t>新西伯利亚</t>
  </si>
  <si>
    <t>新西伯利亚国立大学</t>
  </si>
  <si>
    <t>开普海岸</t>
  </si>
  <si>
    <t>加纳</t>
  </si>
  <si>
    <t>海岸角大学</t>
  </si>
  <si>
    <t>鼓楼</t>
  </si>
  <si>
    <t>南京医科大学</t>
  </si>
  <si>
    <t>南京邮电大学</t>
  </si>
  <si>
    <t>斯图加特</t>
  </si>
  <si>
    <t>斯图加特大学</t>
  </si>
  <si>
    <t>昌迪加尔</t>
  </si>
  <si>
    <t>旁遮普大学</t>
  </si>
  <si>
    <t>圣彼得堡</t>
  </si>
  <si>
    <t>圣彼得堡国立大学</t>
  </si>
  <si>
    <t>斯塔万格</t>
  </si>
  <si>
    <t>挪威斯塔万格大学</t>
  </si>
  <si>
    <t>伊朗医科大学</t>
  </si>
  <si>
    <t>蔚山大学</t>
  </si>
  <si>
    <t xml:space="preserve">University of Ulsan </t>
  </si>
  <si>
    <t>庆山</t>
  </si>
  <si>
    <t>泳南大学</t>
  </si>
  <si>
    <t xml:space="preserve">Yeungnam University </t>
  </si>
  <si>
    <t>长安大学</t>
  </si>
  <si>
    <t>福建农林大学</t>
  </si>
  <si>
    <t>库马西</t>
  </si>
  <si>
    <t>克瓦美·恩克鲁玛科技大学</t>
  </si>
  <si>
    <t>卡拉格普尔</t>
  </si>
  <si>
    <t>印度理工学院卡拉格布尔分校</t>
  </si>
  <si>
    <t>金斯敦（美国）</t>
  </si>
  <si>
    <t>罗德岛大学</t>
  </si>
  <si>
    <t xml:space="preserve">University of Rhode Island </t>
  </si>
  <si>
    <t>麦地那</t>
  </si>
  <si>
    <t>泰巴大学</t>
  </si>
  <si>
    <t>洛根</t>
  </si>
  <si>
    <t>犹他州立大学</t>
  </si>
  <si>
    <t xml:space="preserve">Utah State University </t>
  </si>
  <si>
    <t>国头</t>
  </si>
  <si>
    <t>冲绳科学技术研究生大学</t>
  </si>
  <si>
    <t>克卢日-纳波卡</t>
  </si>
  <si>
    <t>罗马尼亚</t>
  </si>
  <si>
    <t>克卢日巴贝什-博雅依大学</t>
  </si>
  <si>
    <t>台中市</t>
  </si>
  <si>
    <t>亚洲大学（台湾）</t>
  </si>
  <si>
    <t>Asia University, Taiwan</t>
  </si>
  <si>
    <t>欧洲大学研究所</t>
  </si>
  <si>
    <t>沙希德·贝赫什提大学医学院</t>
  </si>
  <si>
    <t>Shahid Beheshti University of Medical Sciences</t>
  </si>
  <si>
    <t>上海理工大学</t>
  </si>
  <si>
    <t>哈瑟尔特</t>
  </si>
  <si>
    <t>哈瑟尔特大学</t>
  </si>
  <si>
    <t xml:space="preserve">Hasselt University </t>
  </si>
  <si>
    <t>巴黎高科农业学院</t>
  </si>
  <si>
    <t>比尔肯特大学</t>
  </si>
  <si>
    <t>霍恩海姆大学</t>
  </si>
  <si>
    <t>克兰菲尔德</t>
  </si>
  <si>
    <t>克兰菲尔德大学</t>
  </si>
  <si>
    <t>魁北克大学蒙特利尔分校</t>
  </si>
  <si>
    <t>马什哈德</t>
  </si>
  <si>
    <t>马什哈德医科大学</t>
  </si>
  <si>
    <t>黎巴嫩美国大学</t>
  </si>
  <si>
    <t>萨拉曼卡</t>
  </si>
  <si>
    <t>萨拉曼卡大学</t>
  </si>
  <si>
    <t>CUNY New York City College of Technology</t>
  </si>
  <si>
    <t>安卡拉大学</t>
  </si>
  <si>
    <t>巴博尔</t>
  </si>
  <si>
    <t>巴博勒诺什尔瓦尼理工大学</t>
  </si>
  <si>
    <t>巴利阿里群岛大学</t>
  </si>
  <si>
    <t>四川，成都</t>
  </si>
  <si>
    <t>成都大学</t>
  </si>
  <si>
    <t>青岛科技大学</t>
  </si>
  <si>
    <t>巴霍尔</t>
  </si>
  <si>
    <t>舒里尼大学</t>
  </si>
  <si>
    <t>叶卡捷琳堡</t>
  </si>
  <si>
    <t>乌拉尔联邦大学</t>
  </si>
  <si>
    <t>伊斯坦布尔大学</t>
  </si>
  <si>
    <t>拉马特甘</t>
  </si>
  <si>
    <t>巴伊兰大学</t>
  </si>
  <si>
    <t>Bar-Ilan University</t>
  </si>
  <si>
    <t>雷诺</t>
  </si>
  <si>
    <t>University of Nevada-Reno</t>
  </si>
  <si>
    <t>曼海姆</t>
  </si>
  <si>
    <t>曼海姆大学</t>
  </si>
  <si>
    <t>哈尔滨工程大学</t>
  </si>
  <si>
    <t>普罗沃</t>
  </si>
  <si>
    <t>杨百翰大学</t>
  </si>
  <si>
    <t>费耶特维尔</t>
  </si>
  <si>
    <t>University of Arkansas</t>
  </si>
  <si>
    <t>旁遮普</t>
  </si>
  <si>
    <t>管理与技术大学</t>
  </si>
  <si>
    <t>达鲁里兹安</t>
  </si>
  <si>
    <t>马来西亚石油科技大学</t>
  </si>
  <si>
    <t>上海财经大学</t>
  </si>
  <si>
    <t>美利坚大学</t>
  </si>
  <si>
    <t>赫尔</t>
  </si>
  <si>
    <t>赫尔大学</t>
  </si>
  <si>
    <t>信息技术与光学机械大学</t>
  </si>
  <si>
    <t>合肥工业大学</t>
  </si>
  <si>
    <t>捷克生命科学大学布拉格</t>
  </si>
  <si>
    <t>罗彻斯特理工学院</t>
  </si>
  <si>
    <t>伊朗科技大学</t>
  </si>
  <si>
    <t>汤姆斯克</t>
  </si>
  <si>
    <t>托木斯克国立大学</t>
  </si>
  <si>
    <t>418</t>
  </si>
  <si>
    <t>伊利诺伊理工学院</t>
  </si>
  <si>
    <t>雅典（俄亥俄州，美国）</t>
  </si>
  <si>
    <t>俄亥俄州立大学-雅典</t>
  </si>
  <si>
    <t>萨拉戈萨</t>
  </si>
  <si>
    <t>萨拉戈萨大学</t>
  </si>
  <si>
    <t>塞格德</t>
  </si>
  <si>
    <t>塞格德大学</t>
  </si>
  <si>
    <t>伊斯坦布尔比尔吉大学</t>
  </si>
  <si>
    <t>Istanbul Bilgi Üniversitesi</t>
  </si>
  <si>
    <t>贝桑松</t>
  </si>
  <si>
    <t>弗朗什-孔泰大学</t>
  </si>
  <si>
    <t>Université de Franche-Comté</t>
  </si>
  <si>
    <t>拉斯维加斯</t>
  </si>
  <si>
    <t>University of Nevada-Las Vegas</t>
  </si>
  <si>
    <t>University of Nevada, Las Vegas</t>
  </si>
  <si>
    <t>拉古纳</t>
  </si>
  <si>
    <t>拉古纳大学</t>
  </si>
  <si>
    <t>拜罗伊特</t>
  </si>
  <si>
    <t>拜罗伊特大学</t>
  </si>
  <si>
    <t>马尼帕尔</t>
  </si>
  <si>
    <t>曼尼帕尔高等教育学院</t>
  </si>
  <si>
    <t>陕西师范大学</t>
  </si>
  <si>
    <t>康塞普西翁</t>
  </si>
  <si>
    <t>康塞普西翁大学</t>
  </si>
  <si>
    <t>Universidad de Concepción</t>
  </si>
  <si>
    <t>坎帕拉</t>
  </si>
  <si>
    <t>乌干达</t>
  </si>
  <si>
    <t>马凯雷大学</t>
  </si>
  <si>
    <t>圣彼得堡国立彼得大帝理工大学</t>
  </si>
  <si>
    <t>Peter the Great St Petersburg Polytechnic University</t>
  </si>
  <si>
    <t>利马</t>
  </si>
  <si>
    <t>秘鲁</t>
  </si>
  <si>
    <t>秘鲁凯塔诺·埃雷迪亚大学</t>
  </si>
  <si>
    <t>内罗</t>
  </si>
  <si>
    <t>肯尼亚</t>
  </si>
  <si>
    <t>内罗毕大学</t>
  </si>
  <si>
    <t>西交利物浦大学</t>
  </si>
  <si>
    <t>Xi'an Jiaotong Liverpool University</t>
  </si>
  <si>
    <t>Xi’an Jiaotong-Liverpool University</t>
  </si>
  <si>
    <t>巴西利亚</t>
  </si>
  <si>
    <t>巴西利亚大学</t>
  </si>
  <si>
    <t>Universidade de Brasília</t>
  </si>
  <si>
    <t>安格利亚鲁斯金大学</t>
  </si>
  <si>
    <t>澳门科技大学</t>
  </si>
  <si>
    <t>诺森比亚大学</t>
  </si>
  <si>
    <t>爱丁堡龙比亚大学</t>
  </si>
  <si>
    <t>东北师范大学</t>
  </si>
  <si>
    <t>伊斯法罕</t>
  </si>
  <si>
    <t>伊斯法罕理工大学</t>
  </si>
  <si>
    <t>卡苏阿里纳</t>
  </si>
  <si>
    <t>查尔斯达尔文大学</t>
  </si>
  <si>
    <t xml:space="preserve">Charles Darwin University </t>
  </si>
  <si>
    <t>维戈</t>
  </si>
  <si>
    <t>维戈大学</t>
  </si>
  <si>
    <t>特洛伊</t>
  </si>
  <si>
    <t>伦斯勒理工学院</t>
  </si>
  <si>
    <t>马赞达兰医科大学</t>
  </si>
  <si>
    <t>Mazandaran University of Medical Sciences</t>
  </si>
  <si>
    <t>叶山</t>
  </si>
  <si>
    <t>日本综合研究大学院大学</t>
  </si>
  <si>
    <t>莱切</t>
  </si>
  <si>
    <t>萨兰托大学</t>
  </si>
  <si>
    <t>设拉子</t>
  </si>
  <si>
    <t>设拉子医科大学</t>
  </si>
  <si>
    <t>Shiraz University of Medical Sciences</t>
  </si>
  <si>
    <t>圣安娜高等学校</t>
  </si>
  <si>
    <t>斯科尔科沃科学技术研究院</t>
  </si>
  <si>
    <t>昆明</t>
  </si>
  <si>
    <t>云南大学</t>
  </si>
  <si>
    <t>中南财经政法大学</t>
  </si>
  <si>
    <t>拉勒米</t>
  </si>
  <si>
    <t>怀俄明大学</t>
  </si>
  <si>
    <t>文莱</t>
  </si>
  <si>
    <t>文莱达鲁萨兰大学</t>
  </si>
  <si>
    <t>布列塔尼</t>
  </si>
  <si>
    <t>西布列塔尼大学</t>
  </si>
  <si>
    <t>密西西比州立大学</t>
  </si>
  <si>
    <t>赫瑞瓦特大学</t>
  </si>
  <si>
    <t>235</t>
  </si>
  <si>
    <t>罗拉</t>
  </si>
  <si>
    <t>Missouri University of Science and Technology</t>
  </si>
  <si>
    <t>480</t>
  </si>
  <si>
    <t>努拉公主大学</t>
  </si>
  <si>
    <t>穆尔西亚</t>
  </si>
  <si>
    <t>穆尔西亚大学</t>
  </si>
  <si>
    <t>大连海事大学</t>
  </si>
  <si>
    <t>开封</t>
  </si>
  <si>
    <t>河南大学</t>
  </si>
  <si>
    <t>克拉科夫矿冶大学</t>
  </si>
  <si>
    <t>约阿尼纳</t>
  </si>
  <si>
    <t>约阿尼纳大学</t>
  </si>
  <si>
    <t>莱贡</t>
  </si>
  <si>
    <t>加纳大学</t>
  </si>
  <si>
    <t>德里大学</t>
  </si>
  <si>
    <t>东北农业大学</t>
  </si>
  <si>
    <t>吉马</t>
  </si>
  <si>
    <t>吉马大学</t>
  </si>
  <si>
    <t>罗斯托克</t>
  </si>
  <si>
    <t>罗斯托克大学</t>
  </si>
  <si>
    <t>白沙瓦</t>
  </si>
  <si>
    <t>白沙瓦大学</t>
  </si>
  <si>
    <t>河内</t>
  </si>
  <si>
    <t>河内越南国家大学</t>
  </si>
  <si>
    <t xml:space="preserve">Vietnam National University, Hanoi </t>
  </si>
  <si>
    <t>Vietnam National University, Hanoi</t>
  </si>
  <si>
    <t>兰德卡瓦卡塔</t>
  </si>
  <si>
    <t>卡拉布里亚大学</t>
  </si>
  <si>
    <t>科尔雷恩</t>
  </si>
  <si>
    <t>阿尔斯特大学</t>
  </si>
  <si>
    <t>云林</t>
  </si>
  <si>
    <t>国立云林科技大学</t>
  </si>
  <si>
    <t>拉巴特</t>
  </si>
  <si>
    <t>摩洛哥</t>
  </si>
  <si>
    <t>拉巴特穆罕默德五世大学</t>
  </si>
  <si>
    <t>穆罕默德·伊本·苏德伊斯兰大学</t>
  </si>
  <si>
    <t>Imam Mohammad Ibn Saud Islamic University – IMSIU</t>
  </si>
  <si>
    <t>安提奥基亚</t>
  </si>
  <si>
    <t>安蒂奥基亚大学</t>
  </si>
  <si>
    <t>鲁尔基</t>
  </si>
  <si>
    <t>印度理工学院鲁尔基分校</t>
  </si>
  <si>
    <t>Indian Institute of Technology Roorkee (IITR)</t>
  </si>
  <si>
    <t>八打灵再也</t>
  </si>
  <si>
    <t>双威大学</t>
  </si>
  <si>
    <t>台北市</t>
  </si>
  <si>
    <t>国立台湾科技大学</t>
  </si>
  <si>
    <t>卡萨布兰卡</t>
  </si>
  <si>
    <t>卡萨布兰卡哈桑二世大学</t>
  </si>
  <si>
    <t>绵阳</t>
  </si>
  <si>
    <t>西南科技大学</t>
  </si>
  <si>
    <t>埃格姆</t>
  </si>
  <si>
    <t>伦敦大学皇家霍洛威学院</t>
  </si>
  <si>
    <t>Royal Holloway University of London</t>
  </si>
  <si>
    <t>都柏林城市大学</t>
  </si>
  <si>
    <t>比勒陀利亚</t>
  </si>
  <si>
    <t>南非大学</t>
  </si>
  <si>
    <t>阿尔卡拉大学</t>
  </si>
  <si>
    <t>厄勒布鲁</t>
  </si>
  <si>
    <t>厄勒布鲁大学</t>
  </si>
  <si>
    <t>福建师范大学</t>
  </si>
  <si>
    <t>越南国家大学胡志明市分校</t>
  </si>
  <si>
    <t>南卫理公会大学</t>
  </si>
  <si>
    <t>斯普利特</t>
  </si>
  <si>
    <t>斯普利特大学</t>
  </si>
  <si>
    <t>首都医科大学</t>
  </si>
  <si>
    <t>贝尼苏韦夫</t>
  </si>
  <si>
    <t>贝尼苏韦夫大学</t>
  </si>
  <si>
    <t>Beni-Suef University</t>
  </si>
  <si>
    <t>赫罗纳</t>
  </si>
  <si>
    <t>赫罗纳大学</t>
  </si>
  <si>
    <t>博兹曼</t>
  </si>
  <si>
    <t>蒙大拿州立大学</t>
  </si>
  <si>
    <t>新泽西理工学院</t>
  </si>
  <si>
    <t>印度新德里全印医学科学研究所</t>
  </si>
  <si>
    <t>California State University-Los Angeles</t>
  </si>
  <si>
    <t>California State University - Los Angeles</t>
  </si>
  <si>
    <t>费尔班克斯</t>
  </si>
  <si>
    <t>阿拉斯加大学费尔班克斯分校</t>
  </si>
  <si>
    <t>霍顿</t>
  </si>
  <si>
    <t>密歇根理工大学</t>
  </si>
  <si>
    <t>登嘉楼</t>
  </si>
  <si>
    <t>马来西亚登嘉楼大学</t>
  </si>
  <si>
    <t>阿斯</t>
  </si>
  <si>
    <t>挪威生命科学大学</t>
  </si>
  <si>
    <t>枫丹白露</t>
  </si>
  <si>
    <t>欧洲工商管理学院</t>
  </si>
  <si>
    <t>青岛理工大学</t>
  </si>
  <si>
    <t>西苏格兰大学</t>
  </si>
  <si>
    <t>雅典医学院</t>
  </si>
  <si>
    <t>扬州</t>
  </si>
  <si>
    <t>扬州大学</t>
  </si>
  <si>
    <t>布拉索夫</t>
  </si>
  <si>
    <t>布拉索夫特兰西瓦尼亚大学</t>
  </si>
  <si>
    <t>Transilvania University of Brașov</t>
  </si>
  <si>
    <t>坎普尔</t>
  </si>
  <si>
    <t>印度理工学院坎普尔分校</t>
  </si>
  <si>
    <t>Indian Institute of Technology Kanpur (IITK)</t>
  </si>
  <si>
    <t>布拉格捷克技术大学</t>
  </si>
  <si>
    <t>海口</t>
  </si>
  <si>
    <t>海南大学</t>
  </si>
  <si>
    <t>沃洛斯</t>
  </si>
  <si>
    <t>色萨利大学</t>
  </si>
  <si>
    <t>米尔顿凯恩斯</t>
  </si>
  <si>
    <t>英国开放大学</t>
  </si>
  <si>
    <t>University of Maryland-Baltimore County</t>
  </si>
  <si>
    <t>University of Maryland, Baltimore County</t>
  </si>
  <si>
    <t>肯特</t>
  </si>
  <si>
    <t>Kent State University at Kent</t>
  </si>
  <si>
    <t>伦敦商学院</t>
  </si>
  <si>
    <t>维拉诺瓦</t>
  </si>
  <si>
    <t>维拉诺瓦大学</t>
  </si>
  <si>
    <t>中国药科大学</t>
  </si>
  <si>
    <t>千叶市</t>
  </si>
  <si>
    <t>千叶大学</t>
  </si>
  <si>
    <t>里约阿恰亚</t>
  </si>
  <si>
    <t>帕特雷大学</t>
  </si>
  <si>
    <t>班戈</t>
  </si>
  <si>
    <t>班戈大学</t>
  </si>
  <si>
    <t>东国大学</t>
  </si>
  <si>
    <t xml:space="preserve">Dongguk University </t>
  </si>
  <si>
    <t>梨花女子大学</t>
  </si>
  <si>
    <t>克里斯蒂安桑</t>
  </si>
  <si>
    <t>阿格德尔大学</t>
  </si>
  <si>
    <t>马格德堡</t>
  </si>
  <si>
    <t>奥托冯格里克大学</t>
  </si>
  <si>
    <t>纽约州立大学上州医学中心</t>
  </si>
  <si>
    <t>阿米代尔</t>
  </si>
  <si>
    <t>新英格兰大学</t>
  </si>
  <si>
    <t>德布勒森</t>
  </si>
  <si>
    <t>德布勒森大学</t>
  </si>
  <si>
    <t>斯塔福德郡</t>
  </si>
  <si>
    <t xml:space="preserve">Keele University </t>
  </si>
  <si>
    <t>布加勒斯特</t>
  </si>
  <si>
    <t>卡罗尔·达维拉医药大学</t>
  </si>
  <si>
    <t>开罗美国大学</t>
  </si>
  <si>
    <t>那不勒斯帕特诺普大学</t>
  </si>
  <si>
    <t>University of Naples Parthenope</t>
  </si>
  <si>
    <t>Parthenope University of Naples</t>
  </si>
  <si>
    <t>布隆方丹</t>
  </si>
  <si>
    <t>自由州大学</t>
  </si>
  <si>
    <t>米苏拉</t>
  </si>
  <si>
    <t>The University of Montana</t>
  </si>
  <si>
    <t>巴博尔医科大学</t>
  </si>
  <si>
    <t>曲阜</t>
  </si>
  <si>
    <t>曲阜师范大学</t>
  </si>
  <si>
    <t>首尔市立大学</t>
  </si>
  <si>
    <t xml:space="preserve">University of Seoul </t>
  </si>
  <si>
    <t>东京医科齿科大学</t>
  </si>
  <si>
    <t>托木斯克理工大学</t>
  </si>
  <si>
    <t>瓦加瓦加</t>
  </si>
  <si>
    <t>查尔斯特大学</t>
  </si>
  <si>
    <t xml:space="preserve">Charles Sturt University </t>
  </si>
  <si>
    <t>维尔纽斯</t>
  </si>
  <si>
    <t>立陶宛</t>
  </si>
  <si>
    <t>维尔纽斯大学</t>
  </si>
  <si>
    <t xml:space="preserve">Vilnius University </t>
  </si>
  <si>
    <t>全州</t>
  </si>
  <si>
    <t>全北国立大学</t>
  </si>
  <si>
    <t>奥维耶多</t>
  </si>
  <si>
    <t>奥维耶多大学</t>
  </si>
  <si>
    <t>巴哈瓦尔布尔</t>
  </si>
  <si>
    <t>巴哈瓦尔布尔伊斯兰大学</t>
  </si>
  <si>
    <t>第戎</t>
  </si>
  <si>
    <t>勃艮第大学</t>
  </si>
  <si>
    <t>雅安</t>
  </si>
  <si>
    <t>四川农业大学</t>
  </si>
  <si>
    <t>伦敦大学伯贝克学院</t>
  </si>
  <si>
    <t>374</t>
  </si>
  <si>
    <t>设拉子大学</t>
  </si>
  <si>
    <t>弗雷德里顿</t>
  </si>
  <si>
    <t>新不伦瑞克大学</t>
  </si>
  <si>
    <t>库里提巴</t>
  </si>
  <si>
    <t>巴拉那联邦大学</t>
  </si>
  <si>
    <t>广州医科大学</t>
  </si>
  <si>
    <t>上海海事大学</t>
  </si>
  <si>
    <t>普瓦捷</t>
  </si>
  <si>
    <t>普瓦捷大学</t>
  </si>
  <si>
    <t>马拉加</t>
  </si>
  <si>
    <t>马拉加大学</t>
  </si>
  <si>
    <t>南宁</t>
  </si>
  <si>
    <t>广西大学</t>
  </si>
  <si>
    <t>伦敦城市大学</t>
  </si>
  <si>
    <t>波兹南</t>
  </si>
  <si>
    <t>亚当·密茨凯维奇大学</t>
  </si>
  <si>
    <t>里贾纳</t>
  </si>
  <si>
    <t>里贾纳大学</t>
  </si>
  <si>
    <t>拉蒙·柳利大学</t>
  </si>
  <si>
    <t>博尔扎诺</t>
  </si>
  <si>
    <t>波尔扎诺自由大学</t>
  </si>
  <si>
    <t>蒙斯</t>
  </si>
  <si>
    <t>蒙斯大学</t>
  </si>
  <si>
    <t xml:space="preserve">University of Mons </t>
  </si>
  <si>
    <t>布伦瑞克</t>
  </si>
  <si>
    <t>布伦瑞克工业大学</t>
  </si>
  <si>
    <t>德波</t>
  </si>
  <si>
    <t>印度尼西亚</t>
  </si>
  <si>
    <t>印度尼西亚大学</t>
  </si>
  <si>
    <t>利默里克</t>
  </si>
  <si>
    <t>利默里克大学</t>
  </si>
  <si>
    <t>426</t>
  </si>
  <si>
    <t>冈山市</t>
  </si>
  <si>
    <t>冈山大学</t>
  </si>
  <si>
    <t>华沙工业大学</t>
  </si>
  <si>
    <t>台北医科大学</t>
  </si>
  <si>
    <t>维也纳经济与商业大学</t>
  </si>
  <si>
    <t>科威特城</t>
  </si>
  <si>
    <t>科威特</t>
  </si>
  <si>
    <t>科威特大学</t>
  </si>
  <si>
    <t>光州</t>
  </si>
  <si>
    <t>全南国立大学</t>
  </si>
  <si>
    <t>蒙得维的亚</t>
  </si>
  <si>
    <t>乌拉圭</t>
  </si>
  <si>
    <t>乌拉圭共和国大学</t>
  </si>
  <si>
    <t>车拉斯</t>
  </si>
  <si>
    <t>UCSI大学</t>
  </si>
  <si>
    <t>300</t>
  </si>
  <si>
    <t>奥古斯塔</t>
  </si>
  <si>
    <t>奥古斯塔大学</t>
  </si>
  <si>
    <t>巴赫谢希尔大学</t>
  </si>
  <si>
    <t>Bahçeşehir University</t>
  </si>
  <si>
    <t>弗罗茨瓦夫</t>
  </si>
  <si>
    <t>弗罗茨瓦夫医科大学</t>
  </si>
  <si>
    <t>洛马林达</t>
  </si>
  <si>
    <t>洛马琳达大学</t>
  </si>
  <si>
    <t>马德里卡洛斯三世大学</t>
  </si>
  <si>
    <t>西安建筑科技大学</t>
  </si>
  <si>
    <t>纳塔尔/RN</t>
  </si>
  <si>
    <t>北里奥格兰德联邦大学</t>
  </si>
  <si>
    <t>Universidade Federal do Rio Grande Do Norte</t>
  </si>
  <si>
    <t>格拉罕姆镇</t>
  </si>
  <si>
    <t>罗德大学</t>
  </si>
  <si>
    <t xml:space="preserve">Rhodes University </t>
  </si>
  <si>
    <t>芝加哥洛约拉大学</t>
  </si>
  <si>
    <t>伯利恒</t>
  </si>
  <si>
    <t>里海大学</t>
  </si>
  <si>
    <t>安徽大学</t>
  </si>
  <si>
    <t>埃拉泽</t>
  </si>
  <si>
    <t>菲拉特大学</t>
  </si>
  <si>
    <t>湖南农业大学</t>
  </si>
  <si>
    <t>圣卡洛斯</t>
  </si>
  <si>
    <t>圣卡洛斯联邦大学</t>
  </si>
  <si>
    <t>基尔蒂普尔</t>
  </si>
  <si>
    <t>尼泊尔</t>
  </si>
  <si>
    <t>特里布胡凡大学</t>
  </si>
  <si>
    <t>斯法克斯</t>
  </si>
  <si>
    <t>突尼斯</t>
  </si>
  <si>
    <t>斯法克斯大学</t>
  </si>
  <si>
    <t>布尔诺理工大学</t>
  </si>
  <si>
    <t>国立台湾师范大学</t>
  </si>
  <si>
    <t>瓦尔哈拉</t>
  </si>
  <si>
    <t>纽约医学院</t>
  </si>
  <si>
    <t>帕蒂亚拉</t>
  </si>
  <si>
    <t>塔帕尔工程技术学院</t>
  </si>
  <si>
    <t>拉斯克鲁塞斯</t>
  </si>
  <si>
    <t>New Mexico State University-Main Campus</t>
  </si>
  <si>
    <t>New Mexico State University (Main campus)</t>
  </si>
  <si>
    <t>诺福克</t>
  </si>
  <si>
    <t>老道明大学</t>
  </si>
  <si>
    <t>韦洛尔</t>
  </si>
  <si>
    <t>韦洛尔基督教医学院</t>
  </si>
  <si>
    <t>横滨</t>
  </si>
  <si>
    <t>横滨市立大学</t>
  </si>
  <si>
    <t>The University of Texas Rio Grande Valley</t>
  </si>
  <si>
    <t>保尔-瓦莱里大学</t>
  </si>
  <si>
    <t>武汉科技大学</t>
  </si>
  <si>
    <t>西英格兰大学</t>
  </si>
  <si>
    <t>锦州</t>
  </si>
  <si>
    <t>渤海大学</t>
  </si>
  <si>
    <t>格林尼治大学</t>
  </si>
  <si>
    <t>布莱顿大学</t>
  </si>
  <si>
    <t>布加勒斯特大学</t>
  </si>
  <si>
    <t>林茨</t>
  </si>
  <si>
    <t>约翰内斯·开普勒大学林茨</t>
  </si>
  <si>
    <t>Johannes Kepler University of Linz</t>
  </si>
  <si>
    <t>埃里温</t>
  </si>
  <si>
    <t>亚美尼亚</t>
  </si>
  <si>
    <t>埃里温物理研究所</t>
  </si>
  <si>
    <t>拉普拉塔国立大学</t>
  </si>
  <si>
    <t>太原</t>
  </si>
  <si>
    <t>山西大学</t>
  </si>
  <si>
    <t>罗克汉普顿北</t>
  </si>
  <si>
    <t>中央昆士兰大学</t>
  </si>
  <si>
    <t>木尔坦</t>
  </si>
  <si>
    <t>巴哈乌丁·扎卡里亚大学</t>
  </si>
  <si>
    <t xml:space="preserve">Bahauddin Zakariya University </t>
  </si>
  <si>
    <t>克拉古耶瓦茨</t>
  </si>
  <si>
    <t>克拉古耶瓦茨大学</t>
  </si>
  <si>
    <t>圣安德烈</t>
  </si>
  <si>
    <t>ABC联邦大学</t>
  </si>
  <si>
    <t>马尔丹</t>
  </si>
  <si>
    <t>阿卜杜勒瓦利汗大学</t>
  </si>
  <si>
    <t>国王科技大学通布里</t>
  </si>
  <si>
    <t xml:space="preserve">King Mongkut's University of Technology Thonburi </t>
  </si>
  <si>
    <t>King Mongkut’s University of Technology Thonburi</t>
  </si>
  <si>
    <t>昂热</t>
  </si>
  <si>
    <t>昂热大学</t>
  </si>
  <si>
    <t>奥波莱</t>
  </si>
  <si>
    <t>奥波莱大学</t>
  </si>
  <si>
    <t>广东外语外贸大学</t>
  </si>
  <si>
    <t>塔林</t>
  </si>
  <si>
    <t>塔林理工大学</t>
  </si>
  <si>
    <t>中坜市</t>
  </si>
  <si>
    <t>国立中央大学</t>
  </si>
  <si>
    <t>牛津布鲁克斯大学</t>
  </si>
  <si>
    <t>卡坦扎罗</t>
  </si>
  <si>
    <t>卡坦扎罗玛格纳格拉西亚大学</t>
  </si>
  <si>
    <t>苏莱曼尼亚</t>
  </si>
  <si>
    <t>伊拉克</t>
  </si>
  <si>
    <t>苏莱曼尼亚大学</t>
  </si>
  <si>
    <t>林肯（英国）</t>
  </si>
  <si>
    <t>林肯大学</t>
  </si>
  <si>
    <t>马恩拉瓦莱</t>
  </si>
  <si>
    <t>巴黎综合理工大学</t>
  </si>
  <si>
    <t>巴黎高科桥路学院</t>
  </si>
  <si>
    <t>Embry-Riddle Aeronautical University-Daytona Beach</t>
  </si>
  <si>
    <t>海伦山</t>
  </si>
  <si>
    <t>澳大利亚联邦大学</t>
  </si>
  <si>
    <t>圣佩德罗-蒙特斯德奥卡</t>
  </si>
  <si>
    <t>哥斯达黎加</t>
  </si>
  <si>
    <t>哥斯达黎加大学</t>
  </si>
  <si>
    <t>University of Costa Rica</t>
  </si>
  <si>
    <t>喀山</t>
  </si>
  <si>
    <t>喀山联邦大学</t>
  </si>
  <si>
    <t>霍华德大学</t>
  </si>
  <si>
    <t>马什哈德费尔多西大学</t>
  </si>
  <si>
    <t>马什哈德费尔道斯大学</t>
  </si>
  <si>
    <t>巴勃罗·德·奥拉维德大学</t>
  </si>
  <si>
    <t>Pablo de Olavide University</t>
  </si>
  <si>
    <t>科尔多瓦（西班牙）</t>
  </si>
  <si>
    <t>科尔多瓦大学</t>
  </si>
  <si>
    <t>俄罗斯国立科技大学</t>
  </si>
  <si>
    <t>奥尔登堡</t>
  </si>
  <si>
    <t>卡尔·冯·奥西茨基大学奥尔登堡</t>
  </si>
  <si>
    <t>萨尔茨堡</t>
  </si>
  <si>
    <t>萨尔茨堡大学</t>
  </si>
  <si>
    <t>萨维塔医学院与技术学院</t>
  </si>
  <si>
    <t>伊斯兰堡空军大学</t>
  </si>
  <si>
    <t>沙卡卡</t>
  </si>
  <si>
    <t>朱夫大学</t>
  </si>
  <si>
    <t>孔敬</t>
  </si>
  <si>
    <t>孔敬大学</t>
  </si>
  <si>
    <t>圣路易斯-奥比斯波</t>
  </si>
  <si>
    <t>California Polytechnic State University-San Luis Obispo</t>
  </si>
  <si>
    <t>TOBB经济技术大学</t>
  </si>
  <si>
    <t>阿利坎特</t>
  </si>
  <si>
    <t>阿利坎特大学</t>
  </si>
  <si>
    <t>爱尔兰皇家外科学院</t>
  </si>
  <si>
    <t>累西腓</t>
  </si>
  <si>
    <t>伯南布哥联邦大学</t>
  </si>
  <si>
    <t>基耶蒂</t>
  </si>
  <si>
    <t>基耶蒂-佩斯卡拉·加布里埃尔·旦南遮大学</t>
  </si>
  <si>
    <t>罗马大学生物医学校区</t>
  </si>
  <si>
    <t>捷克布杰约维采</t>
  </si>
  <si>
    <t>南波希米亚大学</t>
  </si>
  <si>
    <t>雷亚尔</t>
  </si>
  <si>
    <t>卡斯蒂利亚-拉曼查大学</t>
  </si>
  <si>
    <t>罗比纳</t>
  </si>
  <si>
    <t>邦德大学</t>
  </si>
  <si>
    <t>哈尔滨医科大学</t>
  </si>
  <si>
    <t>希皮唐斯</t>
  </si>
  <si>
    <t>阳光海岸大学</t>
  </si>
  <si>
    <t xml:space="preserve">University of the Sunshine Coast </t>
  </si>
  <si>
    <t>突尼斯-埃尔马纳尔大学</t>
  </si>
  <si>
    <t>Université de Tunis El Manar</t>
  </si>
  <si>
    <t>明斯克</t>
  </si>
  <si>
    <t>白俄罗斯</t>
  </si>
  <si>
    <t>白俄罗斯国立大学</t>
  </si>
  <si>
    <t>格拉茨技术大学</t>
  </si>
  <si>
    <t>卡昂</t>
  </si>
  <si>
    <t>卡昂大学</t>
  </si>
  <si>
    <t>卡昂诺曼底大学</t>
  </si>
  <si>
    <t>埃及英国大学</t>
  </si>
  <si>
    <t>塞法科伊-库丘克切克梅杰</t>
  </si>
  <si>
    <t>伊斯坦布尔阿伊丁大学</t>
  </si>
  <si>
    <t xml:space="preserve">Istanbul Aydin University  </t>
  </si>
  <si>
    <t>Istanbul Aydın University</t>
  </si>
  <si>
    <t>IMT大西洋学院</t>
  </si>
  <si>
    <t>巴基斯坦国际伊斯兰大学</t>
  </si>
  <si>
    <t>佛山</t>
  </si>
  <si>
    <t>佛山大学</t>
  </si>
  <si>
    <t>卡梅里诺</t>
  </si>
  <si>
    <t>卡梅里诺大学</t>
  </si>
  <si>
    <t>沙希德·贝赫什提大学</t>
  </si>
  <si>
    <t>纳赛尔市</t>
  </si>
  <si>
    <t>索哈格大学</t>
  </si>
  <si>
    <t>西挪威应用科学大学</t>
  </si>
  <si>
    <t>第比利斯</t>
  </si>
  <si>
    <t>格鲁吉亚</t>
  </si>
  <si>
    <t>伊利亚州立大学</t>
  </si>
  <si>
    <t>纳布卢斯</t>
  </si>
  <si>
    <t>巴勒斯坦</t>
  </si>
  <si>
    <t>纳贾赫国立大学</t>
  </si>
  <si>
    <t>丹佛大学</t>
  </si>
  <si>
    <t>IHE代尔夫特水教育学院</t>
  </si>
  <si>
    <t>克纳省</t>
  </si>
  <si>
    <t>埃及南方大学</t>
  </si>
  <si>
    <t>马拉卡纳</t>
  </si>
  <si>
    <t>里约热内卢州立大学</t>
  </si>
  <si>
    <t>威廉斯堡</t>
  </si>
  <si>
    <t>威廉与玛丽学院</t>
  </si>
  <si>
    <t>中央大学</t>
  </si>
  <si>
    <t>弗罗茨瓦夫大学</t>
  </si>
  <si>
    <t>University of Wrocław</t>
  </si>
  <si>
    <t>多伦多都会大学</t>
  </si>
  <si>
    <t>光州科学技术学院</t>
  </si>
  <si>
    <t>蒙圣艾尼昂</t>
  </si>
  <si>
    <t>鲁昂诺曼底大学</t>
  </si>
  <si>
    <t>宾厄姆顿</t>
  </si>
  <si>
    <t>纽约州立大学宾汉姆顿分校</t>
  </si>
  <si>
    <t>诺伊达</t>
  </si>
  <si>
    <t>诺伊达阿米蒂大学</t>
  </si>
  <si>
    <t>Amity University, Noida</t>
  </si>
  <si>
    <t>考文垂大学</t>
  </si>
  <si>
    <t>The Catholic University of America</t>
  </si>
  <si>
    <t>贡德尔</t>
  </si>
  <si>
    <t>冈德尔大学</t>
  </si>
  <si>
    <t>基多</t>
  </si>
  <si>
    <t>厄瓜多尔</t>
  </si>
  <si>
    <t>圣弗朗西斯科基多大学</t>
  </si>
  <si>
    <t>凤凰城</t>
  </si>
  <si>
    <t>亚利桑那州立大学凤凰城校区</t>
  </si>
  <si>
    <t>瓦雷泽</t>
  </si>
  <si>
    <t>英苏比里亚大学</t>
  </si>
  <si>
    <t>高雄</t>
  </si>
  <si>
    <t>国立中山大学</t>
  </si>
  <si>
    <t>National Sun Yat-sen University</t>
  </si>
  <si>
    <t>富勒顿</t>
  </si>
  <si>
    <t>California State University-Fullerton</t>
  </si>
  <si>
    <t>博卡拉顿</t>
  </si>
  <si>
    <t>佛罗里达大西洋大学</t>
  </si>
  <si>
    <t>威尼斯</t>
  </si>
  <si>
    <t>威尼斯卡福斯卡里大学</t>
  </si>
  <si>
    <t>下沙大学城</t>
  </si>
  <si>
    <t>浙江工商大学</t>
  </si>
  <si>
    <t>亚伯里斯特威斯</t>
  </si>
  <si>
    <t>亚伯大学</t>
  </si>
  <si>
    <t>埃尔帕索</t>
  </si>
  <si>
    <t>The University of Texas at El Paso</t>
  </si>
  <si>
    <t>皮拉尼</t>
  </si>
  <si>
    <t>比尔拉技术与科学学院皮拉尼</t>
  </si>
  <si>
    <t>哈基姆·纳赛尔·托西技术大学</t>
  </si>
  <si>
    <t>K.N. Toosi University of Technology</t>
  </si>
  <si>
    <t>拉杰沙希</t>
  </si>
  <si>
    <t>拉杰沙希大学</t>
  </si>
  <si>
    <t>吕讷堡</t>
  </si>
  <si>
    <t>吕讷堡大学</t>
  </si>
  <si>
    <t>Leuphana University of Lüneburg</t>
  </si>
  <si>
    <t>泰兰加纳</t>
  </si>
  <si>
    <t>印度理工学院海得拉巴分校</t>
  </si>
  <si>
    <t>阿治曼</t>
  </si>
  <si>
    <t>阿治曼大学</t>
  </si>
  <si>
    <t>梅里达</t>
  </si>
  <si>
    <t>埃斯特雷马杜拉大学</t>
  </si>
  <si>
    <t>伊费</t>
  </si>
  <si>
    <t>奥巴费米·阿沃洛沃大学</t>
  </si>
  <si>
    <t>布加勒斯特理工大学</t>
  </si>
  <si>
    <t>古斯塔夫艾菲尔大学</t>
  </si>
  <si>
    <t>伦敦大学皇家兽医学院</t>
  </si>
  <si>
    <t>索非亚</t>
  </si>
  <si>
    <t>保加利亚</t>
  </si>
  <si>
    <t>索非亚医科大学</t>
  </si>
  <si>
    <t>新德里贾瓦哈拉尔·尼赫鲁大学</t>
  </si>
  <si>
    <t>上海师范大学</t>
  </si>
  <si>
    <t>格但斯克</t>
  </si>
  <si>
    <t>格但斯克理工大学</t>
  </si>
  <si>
    <t>格但斯克工业大学</t>
  </si>
  <si>
    <t>韦尔切利</t>
  </si>
  <si>
    <t>东皮埃蒙特阿梅迪奥·阿沃加德罗大学</t>
  </si>
  <si>
    <t>Amedeo Avogadro University of Eastern Piedmont</t>
  </si>
  <si>
    <t>哈伊勒</t>
  </si>
  <si>
    <t>哈伊勒大学</t>
  </si>
  <si>
    <t>江苏科技大学</t>
  </si>
  <si>
    <t>科尔多瓦（阿根廷）</t>
  </si>
  <si>
    <t>科尔多瓦国立大学</t>
  </si>
  <si>
    <t>克尔曼沙赫</t>
  </si>
  <si>
    <t>克尔曼沙阿医科大学</t>
  </si>
  <si>
    <t>彭亨</t>
  </si>
  <si>
    <t>马来西亚彭亨理工大学</t>
  </si>
  <si>
    <t>拉克瑙</t>
  </si>
  <si>
    <t>桑贾伊甘地医学院</t>
  </si>
  <si>
    <t>泰安</t>
  </si>
  <si>
    <t>山东农业大学</t>
  </si>
  <si>
    <t>雅温得</t>
  </si>
  <si>
    <t>喀麦隆</t>
  </si>
  <si>
    <t>雅温得第一大学</t>
  </si>
  <si>
    <t>克鲁兹达斯阿尔马斯</t>
  </si>
  <si>
    <t>巴伊亚联邦大学</t>
  </si>
  <si>
    <t>霍博肯</t>
  </si>
  <si>
    <t>史蒂文斯理工学院</t>
  </si>
  <si>
    <t>索尔福德</t>
  </si>
  <si>
    <t>索尔福德大学</t>
  </si>
  <si>
    <t>哈德斯菲尔德</t>
  </si>
  <si>
    <t>哈德斯菲尔德大学</t>
  </si>
  <si>
    <t>亚眠</t>
  </si>
  <si>
    <t>皮卡第儒勒·凡尔纳大学</t>
  </si>
  <si>
    <t>塔布克</t>
  </si>
  <si>
    <t>塔布克大学</t>
  </si>
  <si>
    <t>昌迪加尔大学</t>
  </si>
  <si>
    <t>哈特菲尔德（英国）</t>
  </si>
  <si>
    <t>哈特福德大学</t>
  </si>
  <si>
    <t>泗水</t>
  </si>
  <si>
    <t>艾尔朗加大学</t>
  </si>
  <si>
    <t>Universitas Airlangga</t>
  </si>
  <si>
    <t>利马索尔</t>
  </si>
  <si>
    <t>塞浦路斯科技大学</t>
  </si>
  <si>
    <t>圣加仑</t>
  </si>
  <si>
    <t>圣加仑大学</t>
  </si>
  <si>
    <t>University of St Gallen</t>
  </si>
  <si>
    <t>托莱多</t>
  </si>
  <si>
    <t>托莱多大学</t>
  </si>
  <si>
    <t>赫尔万大学</t>
  </si>
  <si>
    <t xml:space="preserve">Helwan University </t>
  </si>
  <si>
    <t>特木科</t>
  </si>
  <si>
    <t>智利自治大学</t>
  </si>
  <si>
    <t>阿博学术大学</t>
  </si>
  <si>
    <t>奥博学术大学</t>
  </si>
  <si>
    <t>熊本</t>
  </si>
  <si>
    <t>熊本大学</t>
  </si>
  <si>
    <t>瓦尔帕莱索</t>
  </si>
  <si>
    <t>费德里科·圣玛丽亚理工大学</t>
  </si>
  <si>
    <t>Federico Santa María Technical University</t>
  </si>
  <si>
    <t>沙坪坝</t>
  </si>
  <si>
    <t>陆军军医大学</t>
  </si>
  <si>
    <t>伊斯法罕医科大学</t>
  </si>
  <si>
    <t>Sofia University �St. Kliment Ohridski�</t>
  </si>
  <si>
    <t>索非亚大学“克利门特·奥赫里德斯基”</t>
  </si>
  <si>
    <t>德蒙福特大学</t>
  </si>
  <si>
    <t>梅努斯</t>
  </si>
  <si>
    <t>梅努斯大学</t>
  </si>
  <si>
    <t>托伦</t>
  </si>
  <si>
    <t>尼古拉·哥白尼大学</t>
  </si>
  <si>
    <t xml:space="preserve">Nicolaus Copernicus University </t>
  </si>
  <si>
    <t>北京工商大学</t>
  </si>
  <si>
    <t>里昂国立应用科学学院</t>
  </si>
  <si>
    <t>马拉喀什</t>
  </si>
  <si>
    <t>马拉喀什卡迪·阿亚德大学</t>
  </si>
  <si>
    <t>University of Marrakech Cadi Ayyad</t>
  </si>
  <si>
    <t>重庆邮电大学</t>
  </si>
  <si>
    <t>佩拉德尼亚</t>
  </si>
  <si>
    <t>斯里兰卡</t>
  </si>
  <si>
    <t>佩拉德尼亚大学</t>
  </si>
  <si>
    <t xml:space="preserve">University of Peradeniya </t>
  </si>
  <si>
    <t>东京都立大学</t>
  </si>
  <si>
    <t>胡安卡洛斯国王大学</t>
  </si>
  <si>
    <t>University Rey Juan Carlos</t>
  </si>
  <si>
    <t>贾赞</t>
  </si>
  <si>
    <t>贾赞大学</t>
  </si>
  <si>
    <t>沙特阿卜杜拉齐兹国王健康科学大学</t>
  </si>
  <si>
    <t>姆西达</t>
  </si>
  <si>
    <t>马耳他</t>
  </si>
  <si>
    <t>马耳他大学</t>
  </si>
  <si>
    <t>马里博尔</t>
  </si>
  <si>
    <t>马里博尔大学</t>
  </si>
  <si>
    <t>奥斯陆城市大学</t>
  </si>
  <si>
    <t>图卢兹国家理工学院</t>
  </si>
  <si>
    <t>平冢</t>
  </si>
  <si>
    <t>东海大学</t>
  </si>
  <si>
    <t>哈姆达德大学</t>
  </si>
  <si>
    <t>Jamia Hamdard</t>
  </si>
  <si>
    <t>东利斯莫尔</t>
  </si>
  <si>
    <t>南十字星大学</t>
  </si>
  <si>
    <t xml:space="preserve">Southern Cross University </t>
  </si>
  <si>
    <t>钦格尔普图</t>
  </si>
  <si>
    <t>金奈SRM科技学院</t>
  </si>
  <si>
    <t>林肯（新西兰）</t>
  </si>
  <si>
    <t>林肯大学 - 新西兰</t>
  </si>
  <si>
    <t>Lincoln University (New Zealand)</t>
  </si>
  <si>
    <t>顺天堂大学</t>
  </si>
  <si>
    <t>湘潭</t>
  </si>
  <si>
    <t>湘潭大学</t>
  </si>
  <si>
    <t>奥罗诺</t>
  </si>
  <si>
    <t>University of Maine</t>
  </si>
  <si>
    <t>迭戈波塔莱斯大学</t>
  </si>
  <si>
    <t>Diego Portales University</t>
  </si>
  <si>
    <t>卡斯特利翁</t>
  </si>
  <si>
    <t>哈梅一世大学</t>
  </si>
  <si>
    <t>Jaume I University</t>
  </si>
  <si>
    <t>焦作</t>
  </si>
  <si>
    <t>河南理工大学</t>
  </si>
  <si>
    <t>空军军医大学</t>
  </si>
  <si>
    <t>达鲁埃赫桑</t>
  </si>
  <si>
    <t>马来西亚玛拉工艺大学</t>
  </si>
  <si>
    <t>南里奥格兰德天主教大学</t>
  </si>
  <si>
    <t>圣玛丽亚</t>
  </si>
  <si>
    <t>圣玛丽亚联邦大学</t>
  </si>
  <si>
    <t>马尔马拉大学</t>
  </si>
  <si>
    <t>恩苏卡</t>
  </si>
  <si>
    <t>尼日利亚大学</t>
  </si>
  <si>
    <t>塞得港省</t>
  </si>
  <si>
    <t>塞得港大学</t>
  </si>
  <si>
    <t>建国大学</t>
  </si>
  <si>
    <t xml:space="preserve">Konkuk University </t>
  </si>
  <si>
    <t>撒哈拉城</t>
  </si>
  <si>
    <t>阿斯旺大学</t>
  </si>
  <si>
    <t>东北林业大学</t>
  </si>
  <si>
    <t>卡塞尔</t>
  </si>
  <si>
    <t>卡塞尔大学</t>
  </si>
  <si>
    <t>昆明理工大学</t>
  </si>
  <si>
    <t>天津理工大学</t>
  </si>
  <si>
    <t>温州医科大学</t>
  </si>
  <si>
    <t>中国医科大学</t>
  </si>
  <si>
    <t>波特兰州立大学</t>
  </si>
  <si>
    <t>尼泰罗伊</t>
  </si>
  <si>
    <t>弗卢米嫩塞联邦大学</t>
  </si>
  <si>
    <t xml:space="preserve">Universidade Federal Fluminense </t>
  </si>
  <si>
    <t>Fluminense Federal University</t>
  </si>
  <si>
    <t>桃园市</t>
  </si>
  <si>
    <t>长庚大学</t>
  </si>
  <si>
    <t>温莎</t>
  </si>
  <si>
    <t>温莎大学</t>
  </si>
  <si>
    <t>奥尔良</t>
  </si>
  <si>
    <t>奥尔良大学</t>
  </si>
  <si>
    <t>巴赫达尔</t>
  </si>
  <si>
    <t>巴赫达尔大学</t>
  </si>
  <si>
    <t>贵阳</t>
  </si>
  <si>
    <t>贵州大学</t>
  </si>
  <si>
    <t>南京财经大学</t>
  </si>
  <si>
    <t>福塔雷萨</t>
  </si>
  <si>
    <t>塞阿拉联邦大学</t>
  </si>
  <si>
    <t>图尔</t>
  </si>
  <si>
    <t>图尔大学</t>
  </si>
  <si>
    <t>延雪平</t>
  </si>
  <si>
    <t>延雪平大学</t>
  </si>
  <si>
    <t>Jönköping University</t>
  </si>
  <si>
    <t>卢萨卡</t>
  </si>
  <si>
    <t>赞比亚</t>
  </si>
  <si>
    <t>赞比亚大学</t>
  </si>
  <si>
    <t>福特汉姆大学</t>
  </si>
  <si>
    <t xml:space="preserve">Fordham University </t>
  </si>
  <si>
    <t>马凯特大学</t>
  </si>
  <si>
    <t>佩洛塔斯</t>
  </si>
  <si>
    <t>佩洛塔斯联邦大学</t>
  </si>
  <si>
    <t xml:space="preserve">Universidade Federal de Pelotas </t>
  </si>
  <si>
    <t>埃尔祖鲁姆</t>
  </si>
  <si>
    <t>阿塔图尔克大学</t>
  </si>
  <si>
    <t>Atatürk University</t>
  </si>
  <si>
    <t>里加</t>
  </si>
  <si>
    <t>拉脱维亚</t>
  </si>
  <si>
    <t>拉脱维亚大学</t>
  </si>
  <si>
    <t>阿克伦</t>
  </si>
  <si>
    <t>University of Akron Main Campus</t>
  </si>
  <si>
    <t>波尔图理工学院</t>
  </si>
  <si>
    <t>宁波</t>
  </si>
  <si>
    <t>宁波大学</t>
  </si>
  <si>
    <t>新潟</t>
  </si>
  <si>
    <t>新泻大学</t>
  </si>
  <si>
    <t>德卡尔布</t>
  </si>
  <si>
    <t>北伊利诺伊大学</t>
  </si>
  <si>
    <t>茨瓦尼理工大学</t>
  </si>
  <si>
    <t>国防科技大学</t>
  </si>
  <si>
    <t>里斯本大学学院</t>
  </si>
  <si>
    <t>浙江农林大学</t>
  </si>
  <si>
    <t>诺维萨德</t>
  </si>
  <si>
    <t>诺维萨德大学</t>
  </si>
  <si>
    <t>密德萨斯大学</t>
  </si>
  <si>
    <t>金泽</t>
  </si>
  <si>
    <t>金泽大学</t>
  </si>
  <si>
    <t>秘鲁天主教大学</t>
  </si>
  <si>
    <t>墨尔本（美国）</t>
  </si>
  <si>
    <t>佛罗里达理工学院</t>
  </si>
  <si>
    <t>拉合尔工程技术大学</t>
  </si>
  <si>
    <t>格林斯伯勒</t>
  </si>
  <si>
    <t>University of North Carolina at Greensboro</t>
  </si>
  <si>
    <t>瓦尔帕莱索天主教大学</t>
  </si>
  <si>
    <t>仁川</t>
  </si>
  <si>
    <t>仁荷大学</t>
  </si>
  <si>
    <t>长崎</t>
  </si>
  <si>
    <t>长崎大学</t>
  </si>
  <si>
    <t>维勒塔讷斯</t>
  </si>
  <si>
    <t>巴黎第十三大学</t>
  </si>
  <si>
    <t>布加勒斯特经济研究大学</t>
  </si>
  <si>
    <t>昌迪加尔医学院</t>
  </si>
  <si>
    <t>华沙医科大学</t>
  </si>
  <si>
    <t>纳沙泰尔</t>
  </si>
  <si>
    <t>纳沙泰尔大学</t>
  </si>
  <si>
    <t>西安科技大学</t>
  </si>
  <si>
    <t>国王科技大学北曼谷</t>
  </si>
  <si>
    <t>孟固国王科技大学北曼谷分校</t>
  </si>
  <si>
    <t>大阪</t>
  </si>
  <si>
    <t>大阪市立大学</t>
  </si>
  <si>
    <t>江苏师范大学</t>
  </si>
  <si>
    <t>洛厄尔</t>
  </si>
  <si>
    <t>University of Massachusetts-Lowell</t>
  </si>
  <si>
    <t>莫纳斯提尔</t>
  </si>
  <si>
    <t>莫纳斯提尔大学</t>
  </si>
  <si>
    <t>蒂米什瓦拉</t>
  </si>
  <si>
    <t>西蒂米什瓦拉大学</t>
  </si>
  <si>
    <t>West University of Timişoara</t>
  </si>
  <si>
    <t>格拉斯哥喀里多尼亚大学</t>
  </si>
  <si>
    <t>水原</t>
  </si>
  <si>
    <t>亚洲大学</t>
  </si>
  <si>
    <t xml:space="preserve">Ajou University </t>
  </si>
  <si>
    <t>福贾</t>
  </si>
  <si>
    <t>福贾大学</t>
  </si>
  <si>
    <t>沙拉菲耶</t>
  </si>
  <si>
    <t>吉达大学</t>
  </si>
  <si>
    <t>卡尚</t>
  </si>
  <si>
    <t>卡尚大学</t>
  </si>
  <si>
    <t>锡根</t>
  </si>
  <si>
    <t>齐根大学</t>
  </si>
  <si>
    <t>加尔各答</t>
  </si>
  <si>
    <t>贾达夫普尔大学</t>
  </si>
  <si>
    <t>小石城</t>
  </si>
  <si>
    <t>阿肯色大学医学科学分校</t>
  </si>
  <si>
    <t>卡兹文</t>
  </si>
  <si>
    <t>霍梅尼国际大学</t>
  </si>
  <si>
    <t>布尔诺门德尔大学</t>
  </si>
  <si>
    <t>米蒂利尼</t>
  </si>
  <si>
    <t>爱琴海大学</t>
  </si>
  <si>
    <t>努尔苏丹</t>
  </si>
  <si>
    <t>哈萨克斯坦</t>
  </si>
  <si>
    <t>纳扎尔巴耶夫大学</t>
  </si>
  <si>
    <t>莫斯科（美国）</t>
  </si>
  <si>
    <t>爱达荷大学</t>
  </si>
  <si>
    <t>安德烈斯·贝洛大学</t>
  </si>
  <si>
    <t>Universidad Andrés Bello</t>
  </si>
  <si>
    <t>忠南国立大学</t>
  </si>
  <si>
    <t>国立台北科技大学</t>
  </si>
  <si>
    <t>德班理工大学</t>
  </si>
  <si>
    <t>科鲁尼亚</t>
  </si>
  <si>
    <t>拉科鲁尼亚大学</t>
  </si>
  <si>
    <t>萨萨里</t>
  </si>
  <si>
    <t>萨萨里大学</t>
  </si>
  <si>
    <t>天津工业大学</t>
  </si>
  <si>
    <t>萨克拉门托</t>
  </si>
  <si>
    <t>California State University-Sacramento</t>
  </si>
  <si>
    <t>格但斯克医科大学</t>
  </si>
  <si>
    <t>拉合尔管理科学大学</t>
  </si>
  <si>
    <t>帕拉塞尔苏私人医科大学</t>
  </si>
  <si>
    <t>葡萄牙天主教大学</t>
  </si>
  <si>
    <t>萨尔布吕肯</t>
  </si>
  <si>
    <t>萨尔大学</t>
  </si>
  <si>
    <t>汕头</t>
  </si>
  <si>
    <t>汕头大学</t>
  </si>
  <si>
    <t>塔克西拉</t>
  </si>
  <si>
    <t>塔克西拉工程技术大学</t>
  </si>
  <si>
    <t>莱里达</t>
  </si>
  <si>
    <t>莱里达大学</t>
  </si>
  <si>
    <t>孟菲斯大学</t>
  </si>
  <si>
    <t>布拉德福德</t>
  </si>
  <si>
    <t>布拉德福德大学</t>
  </si>
  <si>
    <t>哈维里亚纳天主教大学</t>
  </si>
  <si>
    <t>Pontifical Javeriana University</t>
  </si>
  <si>
    <t>波坦察</t>
  </si>
  <si>
    <t>巴西利卡塔大学</t>
  </si>
  <si>
    <t>维泰博</t>
  </si>
  <si>
    <t>图西亚大学</t>
  </si>
  <si>
    <t>金斯敦7区</t>
  </si>
  <si>
    <t>牙买加</t>
  </si>
  <si>
    <t>西印度群岛大学摩纳牙买加分校</t>
  </si>
  <si>
    <t>帕山</t>
  </si>
  <si>
    <t>印度科学教育与研究所普纳</t>
  </si>
  <si>
    <t>古瓦哈提</t>
  </si>
  <si>
    <t>印度理工学院瓜哈提分校</t>
  </si>
  <si>
    <t>伊兹密尔</t>
  </si>
  <si>
    <t>爱琴大学</t>
  </si>
  <si>
    <t>EGE UNIVERSITY</t>
  </si>
  <si>
    <t>科伦坡</t>
  </si>
  <si>
    <t>科伦坡大学</t>
  </si>
  <si>
    <t>松本</t>
  </si>
  <si>
    <t>信州大学</t>
  </si>
  <si>
    <t xml:space="preserve">Shinshu University </t>
  </si>
  <si>
    <t>爱沙尼亚生命科学大学</t>
  </si>
  <si>
    <t>迦太基大学</t>
  </si>
  <si>
    <t>贝塞斯达</t>
  </si>
  <si>
    <t>美国国防健康科学大学</t>
  </si>
  <si>
    <t>天津医科大学</t>
  </si>
  <si>
    <t>卡西诺</t>
  </si>
  <si>
    <t>卡西诺大学</t>
  </si>
  <si>
    <t>克尔曼</t>
  </si>
  <si>
    <t>克尔曼医科大学</t>
  </si>
  <si>
    <t>拉奎拉</t>
  </si>
  <si>
    <t>拉奎拉大学</t>
  </si>
  <si>
    <t>University of L’Aquila</t>
  </si>
  <si>
    <t>罗兹</t>
  </si>
  <si>
    <t>罗兹医科大学</t>
  </si>
  <si>
    <t>西安工业大学</t>
  </si>
  <si>
    <t>伊斯坦布尔大学-哲拉哈帕沙</t>
  </si>
  <si>
    <t>Istanbul University-Cerrahpaşa</t>
  </si>
  <si>
    <t>耶尔德兹技术大学</t>
  </si>
  <si>
    <t>亨茨维尔</t>
  </si>
  <si>
    <t>阿拉巴马大学亨茨维尔分校</t>
  </si>
  <si>
    <t>芒西</t>
  </si>
  <si>
    <t>鲍尔州立大学</t>
  </si>
  <si>
    <t>马来西亚国际医科大学</t>
  </si>
  <si>
    <t>乌尔米耶</t>
  </si>
  <si>
    <t>乌尔米亚大学</t>
  </si>
  <si>
    <t>宋卡</t>
  </si>
  <si>
    <t>宋卡王子大学</t>
  </si>
  <si>
    <t>奥沙瓦</t>
  </si>
  <si>
    <t>安大略理工大学</t>
  </si>
  <si>
    <t>高等技术学校-加拿大</t>
  </si>
  <si>
    <t>格赖夫斯瓦尔德</t>
  </si>
  <si>
    <t>格赖夫斯瓦尔德大学</t>
  </si>
  <si>
    <t>绿山城</t>
  </si>
  <si>
    <t>绿山大学</t>
  </si>
  <si>
    <t>达特茅斯</t>
  </si>
  <si>
    <t>University of Massachusetts-Dartmouth</t>
  </si>
  <si>
    <t>伊丽莎白港</t>
  </si>
  <si>
    <t>纳尔逊·曼德拉大学</t>
  </si>
  <si>
    <t>陕西科技大学</t>
  </si>
  <si>
    <t>维也纳兽医大学</t>
  </si>
  <si>
    <t>哈恩</t>
  </si>
  <si>
    <t>哈恩大学</t>
  </si>
  <si>
    <t>加济大学</t>
  </si>
  <si>
    <t>江西</t>
  </si>
  <si>
    <t>江西理工大学</t>
  </si>
  <si>
    <t>雪兰莪</t>
  </si>
  <si>
    <t>马来西亚国际伊斯兰大学</t>
  </si>
  <si>
    <t>乌季达</t>
  </si>
  <si>
    <t>乌季达第一穆罕默德大学</t>
  </si>
  <si>
    <t>中央财经大学</t>
  </si>
  <si>
    <t>瓦尔迪维亚</t>
  </si>
  <si>
    <t>智利南方大学</t>
  </si>
  <si>
    <t>普埃布拉</t>
  </si>
  <si>
    <t>普埃布拉自治大学</t>
  </si>
  <si>
    <t>里加理工大学</t>
  </si>
  <si>
    <t>智利圣地亚哥大学</t>
  </si>
  <si>
    <t>叶尔穆克大学</t>
  </si>
  <si>
    <t>金宝</t>
  </si>
  <si>
    <t>拉曼大学</t>
  </si>
  <si>
    <t>东京医科大学</t>
  </si>
  <si>
    <t>齐鲁工业大学</t>
  </si>
  <si>
    <t>温特图尔</t>
  </si>
  <si>
    <t>苏黎世应用科学大学</t>
  </si>
  <si>
    <t>阿拉木图</t>
  </si>
  <si>
    <t>法拉比哈萨克国立大学</t>
  </si>
  <si>
    <t>洛阳</t>
  </si>
  <si>
    <t>河南科技大学</t>
  </si>
  <si>
    <t>谢菲尔德哈勒姆大学</t>
  </si>
  <si>
    <t>戈亚尼亚</t>
  </si>
  <si>
    <t>戈亚斯联邦大学</t>
  </si>
  <si>
    <t>设拉子技术大学</t>
  </si>
  <si>
    <t>苏州科技大学</t>
  </si>
  <si>
    <t>伯明翰城市大学</t>
  </si>
  <si>
    <t xml:space="preserve">Birmingham City University </t>
  </si>
  <si>
    <t>雅西</t>
  </si>
  <si>
    <t>亚历山德鲁·约安·库扎大学</t>
  </si>
  <si>
    <t>东京理科大学</t>
  </si>
  <si>
    <t>佩奇</t>
  </si>
  <si>
    <t>佩奇大学</t>
  </si>
  <si>
    <t>卡本代尔</t>
  </si>
  <si>
    <t>Southern Illinois University-Carbondale</t>
  </si>
  <si>
    <t>Southern Illinois University Carbondale</t>
  </si>
  <si>
    <t>富川</t>
  </si>
  <si>
    <t>韩国天主教大学</t>
  </si>
  <si>
    <t>晋州市</t>
  </si>
  <si>
    <t>庆尚国立大学</t>
  </si>
  <si>
    <t>上海海洋大学</t>
  </si>
  <si>
    <t>印多尔</t>
  </si>
  <si>
    <t>印度理工学院印多尔分校</t>
  </si>
  <si>
    <t>巴格达</t>
  </si>
  <si>
    <t>巴格达大学</t>
  </si>
  <si>
    <t>巴利亚多利德</t>
  </si>
  <si>
    <t>巴利亚多利德大学</t>
  </si>
  <si>
    <t>阿尔达比勒</t>
  </si>
  <si>
    <t>阿尔达比勒穆哈格大学</t>
  </si>
  <si>
    <t>高雄市</t>
  </si>
  <si>
    <t>高雄医科大学</t>
  </si>
  <si>
    <t>加的斯</t>
  </si>
  <si>
    <t>加的斯大学</t>
  </si>
  <si>
    <t>伦敦</t>
  </si>
  <si>
    <t>伦敦南岸大学</t>
  </si>
  <si>
    <t>安徽医科大学</t>
  </si>
  <si>
    <t>布赖代</t>
  </si>
  <si>
    <t>卡西姆大学</t>
  </si>
  <si>
    <t>威尔弗里德·劳里尔大学</t>
  </si>
  <si>
    <t>里约热内卢天主教大学</t>
  </si>
  <si>
    <t>华沙生命科学大学</t>
  </si>
  <si>
    <t>雷湾</t>
  </si>
  <si>
    <t>莱克黑德大学</t>
  </si>
  <si>
    <t>印度理工学院瓦拉纳西分校</t>
  </si>
  <si>
    <t>海得拉巴</t>
  </si>
  <si>
    <t>海得拉巴大学</t>
  </si>
  <si>
    <t>伍斯特理工学院</t>
  </si>
  <si>
    <t>东弗吉尼亚医学院</t>
  </si>
  <si>
    <t>墨西哥国立理工学院</t>
  </si>
  <si>
    <t>新疆</t>
  </si>
  <si>
    <t>新疆大学</t>
  </si>
  <si>
    <t>东大阪</t>
  </si>
  <si>
    <t>近畿大学</t>
  </si>
  <si>
    <t>奥格斯堡</t>
  </si>
  <si>
    <t>奥格斯堡大学</t>
  </si>
  <si>
    <t>布达佩斯技术经济大学</t>
  </si>
  <si>
    <t>九月九日大学</t>
  </si>
  <si>
    <t>Dokuz Eylül Üniversitesi</t>
  </si>
  <si>
    <t>Dokuz Eylül University</t>
  </si>
  <si>
    <t>泰国农业大学</t>
  </si>
  <si>
    <t>开塞利</t>
  </si>
  <si>
    <t>厄尔吉耶斯大学</t>
  </si>
  <si>
    <t>科技大学</t>
  </si>
  <si>
    <t>纳瓦拉公共大学</t>
  </si>
  <si>
    <t>东莞</t>
  </si>
  <si>
    <t>东莞理工学院</t>
  </si>
  <si>
    <t>城南</t>
  </si>
  <si>
    <t>伽倻大学</t>
  </si>
  <si>
    <t>哈拉雷</t>
  </si>
  <si>
    <t>津巴布韦</t>
  </si>
  <si>
    <t>津巴布韦大学</t>
  </si>
  <si>
    <t>首都师范大学</t>
  </si>
  <si>
    <t>维科萨</t>
  </si>
  <si>
    <t>维索萨联邦大学</t>
  </si>
  <si>
    <t>利摩日</t>
  </si>
  <si>
    <t>利摩日大学</t>
  </si>
  <si>
    <t>芒特普莱森特</t>
  </si>
  <si>
    <t>中密歇根大学</t>
  </si>
  <si>
    <t>大加那利岛拉斯帕尔马斯</t>
  </si>
  <si>
    <t>大加那利岛拉斯帕尔马斯大学</t>
  </si>
  <si>
    <t>汉堡工业大学</t>
  </si>
  <si>
    <t>湖北工业大学</t>
  </si>
  <si>
    <t>霍米巴巴国家研究所</t>
  </si>
  <si>
    <t>岭南大学</t>
  </si>
  <si>
    <t>蒙彼利埃国立高等化学学院</t>
  </si>
  <si>
    <t>南京中医药大学</t>
  </si>
  <si>
    <t>塞尔丘克-科尼亚</t>
  </si>
  <si>
    <t>塞尔柱大学</t>
  </si>
  <si>
    <t>瑟尔丘克大学</t>
  </si>
  <si>
    <t>伊洛林</t>
  </si>
  <si>
    <t>伊洛林大学</t>
  </si>
  <si>
    <t>法戈</t>
  </si>
  <si>
    <t>North Dakota State University-Main Campus</t>
  </si>
  <si>
    <t>博德</t>
  </si>
  <si>
    <t>北极大学</t>
  </si>
  <si>
    <t>格林维尔</t>
  </si>
  <si>
    <t>东卡罗来纳大学</t>
  </si>
  <si>
    <t>雅典农业大学</t>
  </si>
  <si>
    <t>法鲁</t>
  </si>
  <si>
    <t>阿尔加维大学</t>
  </si>
  <si>
    <t>安徽农业大学</t>
  </si>
  <si>
    <t>杭州电子科技大学</t>
  </si>
  <si>
    <t>纽约州立大学环境科学与林业学院</t>
  </si>
  <si>
    <t>茹伊斯迪福拉</t>
  </si>
  <si>
    <t>茹伊斯迪福拉联邦大学</t>
  </si>
  <si>
    <t>浙江理工大学</t>
  </si>
  <si>
    <t>阿达纳</t>
  </si>
  <si>
    <t>乔库罗瓦大学</t>
  </si>
  <si>
    <t>格赖夫斯瓦尔德医学院</t>
  </si>
  <si>
    <t>新乡</t>
  </si>
  <si>
    <t>河南师范大学</t>
  </si>
  <si>
    <t>湖北大学</t>
  </si>
  <si>
    <t>法格瓦拉</t>
  </si>
  <si>
    <t>洛夫利职业大学</t>
  </si>
  <si>
    <t>格但斯克大学</t>
  </si>
  <si>
    <t>UNIVERSITY OF GDANSK</t>
  </si>
  <si>
    <t>科特布斯</t>
  </si>
  <si>
    <t>科特布斯勃兰登堡理工大学</t>
  </si>
  <si>
    <t>马吉马</t>
  </si>
  <si>
    <t>马吉马大学</t>
  </si>
  <si>
    <t>南通</t>
  </si>
  <si>
    <t>南通大学</t>
  </si>
  <si>
    <t>旁遮普奇特卡拉大学</t>
  </si>
  <si>
    <t>塔尔萨</t>
  </si>
  <si>
    <t>塔尔萨大学</t>
  </si>
  <si>
    <t>格利维采</t>
  </si>
  <si>
    <t>西里西亚工业大学</t>
  </si>
  <si>
    <t>乌贝兰迪亚</t>
  </si>
  <si>
    <t>乌贝兰迪亚联邦大学</t>
  </si>
  <si>
    <t>国立中兴大学</t>
  </si>
  <si>
    <t>基辅</t>
  </si>
  <si>
    <t>乌克兰</t>
  </si>
  <si>
    <t>基辅塔拉斯·舍甫琴科国立大学</t>
  </si>
  <si>
    <t>基辅塔拉斯舍甫琴科国立大学</t>
  </si>
  <si>
    <t>大福克斯</t>
  </si>
  <si>
    <t>University of North Dakota</t>
  </si>
  <si>
    <t>成都理工大学</t>
  </si>
  <si>
    <t>加泰罗尼亚开放大学</t>
  </si>
  <si>
    <t>科布伦茨-朗道大学</t>
  </si>
  <si>
    <t>庆北科学技术学院</t>
  </si>
  <si>
    <t>伊斯法罕大学</t>
  </si>
  <si>
    <t>弗罗茨瓦夫科技大学</t>
  </si>
  <si>
    <t>斋浦尔</t>
  </si>
  <si>
    <t>马拉维亚国家理工学院</t>
  </si>
  <si>
    <t>马努巴</t>
  </si>
  <si>
    <t>马努巴大学</t>
  </si>
  <si>
    <t>鲁尔凯拉</t>
  </si>
  <si>
    <t>努尔克拉国家理工学院</t>
  </si>
  <si>
    <t>乌尔比诺</t>
  </si>
  <si>
    <t>乌尔比诺大学</t>
  </si>
  <si>
    <t>甘地讷格尔</t>
  </si>
  <si>
    <t>印度理工学院甘地纳加尔分校</t>
  </si>
  <si>
    <t>苏塞</t>
  </si>
  <si>
    <t>苏塞大学</t>
  </si>
  <si>
    <t>加尔各答大学</t>
  </si>
  <si>
    <t>发展大学</t>
  </si>
  <si>
    <t>黑龙江大学</t>
  </si>
  <si>
    <t>赫拉德茨-克拉洛韦</t>
  </si>
  <si>
    <t>赫拉德茨克拉洛韦大学</t>
  </si>
  <si>
    <t>赫拉德茨-克拉洛韦大学</t>
  </si>
  <si>
    <t>沙迦</t>
  </si>
  <si>
    <t>沙迦美国大学</t>
  </si>
  <si>
    <t>热带医学研究所</t>
  </si>
  <si>
    <t>天津科技大学</t>
  </si>
  <si>
    <t>阿尔古尔</t>
  </si>
  <si>
    <t>印度理工学院布巴内斯瓦尔分校</t>
  </si>
  <si>
    <t>日惹</t>
  </si>
  <si>
    <t>伽查马达大学</t>
  </si>
  <si>
    <t>263</t>
  </si>
  <si>
    <t>Universitas Gadjah Mada</t>
  </si>
  <si>
    <t>弗雷斯诺</t>
  </si>
  <si>
    <t>California State University-Fresno</t>
  </si>
  <si>
    <t>帕德博恩</t>
  </si>
  <si>
    <t>帕德博恩大学</t>
  </si>
  <si>
    <t>四川师范大学</t>
  </si>
  <si>
    <t>伊兹密尔高等技术研究所</t>
  </si>
  <si>
    <t>淡江大学</t>
  </si>
  <si>
    <t>伦敦大学金史密斯学院</t>
  </si>
  <si>
    <t>松山</t>
  </si>
  <si>
    <t>爱媛大学</t>
  </si>
  <si>
    <t>大马士革高速公路 扎尔卡</t>
  </si>
  <si>
    <t>哈希姆大学</t>
  </si>
  <si>
    <t>河北工业大学</t>
  </si>
  <si>
    <t>泰晤士河畔金斯敦</t>
  </si>
  <si>
    <t>金斯顿大学</t>
  </si>
  <si>
    <t>肯尼特拉</t>
  </si>
  <si>
    <t>肯尼特拉伊本·托菲勒大学</t>
  </si>
  <si>
    <t>孟加拉工程技术大学</t>
  </si>
  <si>
    <t>斯科普里</t>
  </si>
  <si>
    <t>北马其顿</t>
  </si>
  <si>
    <t>斯科普里圣西里尔与圣美多迪大学</t>
  </si>
  <si>
    <t>秦皇岛</t>
  </si>
  <si>
    <t>燕山大学</t>
  </si>
  <si>
    <t>清州</t>
  </si>
  <si>
    <t>忠北国立大学</t>
  </si>
  <si>
    <t>比亚韦斯托克</t>
  </si>
  <si>
    <t>比亚韦斯托克大学</t>
  </si>
  <si>
    <t>塞尔迪万</t>
  </si>
  <si>
    <t>萨卡里亚大学</t>
  </si>
  <si>
    <t>奥齐金大学</t>
  </si>
  <si>
    <t>卡夫尔萨阿德</t>
  </si>
  <si>
    <t>达米埃塔大学</t>
  </si>
  <si>
    <t>安塔利亚</t>
  </si>
  <si>
    <t>地中海大学</t>
  </si>
  <si>
    <t>海军军医大学</t>
  </si>
  <si>
    <t>湖南师范大学</t>
  </si>
  <si>
    <t>春川市</t>
  </si>
  <si>
    <t>江原国立大学</t>
  </si>
  <si>
    <t xml:space="preserve">Kangwon National University </t>
  </si>
  <si>
    <t>Louisiana State University Health Sciences Center-New Orleans</t>
  </si>
  <si>
    <t>北京建筑大学</t>
  </si>
  <si>
    <t>光云大学</t>
  </si>
  <si>
    <t>渝中</t>
  </si>
  <si>
    <t>重庆医科大学</t>
  </si>
  <si>
    <t>德比</t>
  </si>
  <si>
    <t>德比大学</t>
  </si>
  <si>
    <t>安托法加斯塔</t>
  </si>
  <si>
    <t>北方天主教大学</t>
  </si>
  <si>
    <t>Universidad Católica del Norte</t>
  </si>
  <si>
    <t>贾汉吉尔纳加尔大学</t>
  </si>
  <si>
    <t>劳德代尔堡</t>
  </si>
  <si>
    <t>新东南大学</t>
  </si>
  <si>
    <t>Miami University-Oxford</t>
  </si>
  <si>
    <t>湖南科技大学</t>
  </si>
  <si>
    <t>淄博</t>
  </si>
  <si>
    <t>山东理工大学</t>
  </si>
  <si>
    <t>新开罗3区</t>
  </si>
  <si>
    <t>埃及未来大学</t>
  </si>
  <si>
    <t>巴拉那天主教大学</t>
  </si>
  <si>
    <t>Pontifícia Universidade Católica do Paraná</t>
  </si>
  <si>
    <t>株洲</t>
  </si>
  <si>
    <t>湖南工业大学</t>
  </si>
  <si>
    <t>凯泽斯劳滕</t>
  </si>
  <si>
    <t>凯泽斯劳滕大学</t>
  </si>
  <si>
    <t>奥马哈</t>
  </si>
  <si>
    <t>克雷顿大学</t>
  </si>
  <si>
    <t>聊城</t>
  </si>
  <si>
    <t>聊城大学</t>
  </si>
  <si>
    <t>闽江学院</t>
  </si>
  <si>
    <t>和平城</t>
  </si>
  <si>
    <t>苏伊士大学</t>
  </si>
  <si>
    <t>太原理工大学</t>
  </si>
  <si>
    <t>伊万·贾瓦希什维利第比利斯国立大学</t>
  </si>
  <si>
    <t>弗赖贝格</t>
  </si>
  <si>
    <t>弗赖贝格工业大学</t>
  </si>
  <si>
    <t>富山</t>
  </si>
  <si>
    <t>富山大学</t>
  </si>
  <si>
    <t>科莫蒂尼</t>
  </si>
  <si>
    <t>色雷斯德谟克利特大学</t>
  </si>
  <si>
    <t>索尔特</t>
  </si>
  <si>
    <t>巴勒斯坦应用大学</t>
  </si>
  <si>
    <t>贝灵汉</t>
  </si>
  <si>
    <t>西华盛顿大学</t>
  </si>
  <si>
    <t>西江大学</t>
  </si>
  <si>
    <t>达喀尔</t>
  </si>
  <si>
    <t>Sénégal</t>
  </si>
  <si>
    <t>达喀尔谢赫安塔迪奥普大学</t>
  </si>
  <si>
    <t>维尔讷夫达斯克</t>
  </si>
  <si>
    <t>里尔中央理工大学</t>
  </si>
  <si>
    <t>生驹</t>
  </si>
  <si>
    <t>奈良科学技术学院</t>
  </si>
  <si>
    <t>纳迪亚</t>
  </si>
  <si>
    <t>印度科学教育与研究所加尔各答</t>
  </si>
  <si>
    <t>里耶卡</t>
  </si>
  <si>
    <t>里耶卡大学</t>
  </si>
  <si>
    <t>阿尔梅里亚</t>
  </si>
  <si>
    <t>阿尔梅里亚大学</t>
  </si>
  <si>
    <t>瓦朗谢讷</t>
  </si>
  <si>
    <t>法国上法兰西理工大学</t>
  </si>
  <si>
    <t>Université Polytechnique Hauts-de-France</t>
  </si>
  <si>
    <t>广州中医药大学</t>
  </si>
  <si>
    <t>拉夫拉斯</t>
  </si>
  <si>
    <t>拉夫拉斯联邦大学</t>
  </si>
  <si>
    <t>布鲁金斯</t>
  </si>
  <si>
    <t>南达科他州立大学</t>
  </si>
  <si>
    <t>普雷姆纳加尔</t>
  </si>
  <si>
    <t>石油与能源研究大学</t>
  </si>
  <si>
    <t>伊拉克科技大学</t>
  </si>
  <si>
    <t>University of Technology, Iraq</t>
  </si>
  <si>
    <t>印度统计研究所加尔各答</t>
  </si>
  <si>
    <t>普雷斯顿</t>
  </si>
  <si>
    <t>中央兰开夏大学</t>
  </si>
  <si>
    <t>尼洛尔</t>
  </si>
  <si>
    <t>巴基斯坦工程与应用科学研究所</t>
  </si>
  <si>
    <t>韦克舍</t>
  </si>
  <si>
    <t>林奈大学</t>
  </si>
  <si>
    <t>圣埃斯皮里图联邦大学</t>
  </si>
  <si>
    <t>岐阜</t>
  </si>
  <si>
    <t>岐阜大学</t>
  </si>
  <si>
    <t>东京农业技术大学</t>
  </si>
  <si>
    <t>湛江</t>
  </si>
  <si>
    <t>广东海洋大学</t>
  </si>
  <si>
    <t>江西师范大学</t>
  </si>
  <si>
    <t>万隆</t>
  </si>
  <si>
    <t>万隆理工学院</t>
  </si>
  <si>
    <t>莱昂</t>
  </si>
  <si>
    <t>莱昂大学</t>
  </si>
  <si>
    <t>Universidad de León</t>
  </si>
  <si>
    <t>卡拉马祖</t>
  </si>
  <si>
    <t>西密歇根大学</t>
  </si>
  <si>
    <t>奥兰治</t>
  </si>
  <si>
    <t>查普曼大学</t>
  </si>
  <si>
    <t>华侨大学</t>
  </si>
  <si>
    <t>拉什特</t>
  </si>
  <si>
    <t>吉兰大学</t>
  </si>
  <si>
    <t>克尔曼沙希德巴霍纳尔大学</t>
  </si>
  <si>
    <t>罗斯基勒</t>
  </si>
  <si>
    <t>罗斯基勒大学</t>
  </si>
  <si>
    <t>青岛农业大学</t>
  </si>
  <si>
    <t>丰明市</t>
  </si>
  <si>
    <t>藤田健康大学</t>
  </si>
  <si>
    <t>奥斯纳布吕克</t>
  </si>
  <si>
    <t>奥斯纳布吕克大学</t>
  </si>
  <si>
    <t>临沂</t>
  </si>
  <si>
    <t>临沂大学</t>
  </si>
  <si>
    <t>峇株巴辖</t>
  </si>
  <si>
    <t>马来西亚敦胡先翁大学</t>
  </si>
  <si>
    <t>特里尔</t>
  </si>
  <si>
    <t>特里尔大学</t>
  </si>
  <si>
    <t>亚兹德</t>
  </si>
  <si>
    <t>亚兹德大学</t>
  </si>
  <si>
    <t>罗兹大学</t>
  </si>
  <si>
    <t>法政大学</t>
  </si>
  <si>
    <t>蒙特克莱尔</t>
  </si>
  <si>
    <t>蒙特克莱尔州立大学</t>
  </si>
  <si>
    <t>绍兴</t>
  </si>
  <si>
    <t>绍兴文理学院</t>
  </si>
  <si>
    <t>太原科技大学</t>
  </si>
  <si>
    <t>仲恺农业工程学院</t>
  </si>
  <si>
    <t>哥印拜陀</t>
  </si>
  <si>
    <t>阿姆利塔维什瓦大学</t>
  </si>
  <si>
    <t>马鞍山</t>
  </si>
  <si>
    <t>安徽工业大学</t>
  </si>
  <si>
    <t>上海中医药大学</t>
  </si>
  <si>
    <t>武汉纺织大学</t>
  </si>
  <si>
    <t>黎巴嫩大学</t>
  </si>
  <si>
    <t>萨戈达大学</t>
  </si>
  <si>
    <t>瓦尔帕莱索大学</t>
  </si>
  <si>
    <t>济州</t>
  </si>
  <si>
    <t>济州国立大学</t>
  </si>
  <si>
    <t xml:space="preserve">Jeju National University </t>
  </si>
  <si>
    <t>罗萨里奥大学</t>
  </si>
  <si>
    <t>Del Rosario University</t>
  </si>
  <si>
    <t>布拉格化工技术大学</t>
  </si>
  <si>
    <t>瓜达拉哈拉</t>
  </si>
  <si>
    <t>瓜达拉哈拉大学</t>
  </si>
  <si>
    <t>卡尔斯塔德</t>
  </si>
  <si>
    <t>卡尔斯塔德大学</t>
  </si>
  <si>
    <t>重庆工商大学</t>
  </si>
  <si>
    <t>利兹贝克特大学</t>
  </si>
  <si>
    <t>釜庆国立大学</t>
  </si>
  <si>
    <t xml:space="preserve">Pukyong National University </t>
  </si>
  <si>
    <t>旧金山州立大学</t>
  </si>
  <si>
    <t>马德拉斯大学</t>
  </si>
  <si>
    <t>安娜大学钦奈</t>
  </si>
  <si>
    <t>保定</t>
  </si>
  <si>
    <t>河北农业大学</t>
  </si>
  <si>
    <t>纳吉兰大学</t>
  </si>
  <si>
    <t>庞蒂普里德</t>
  </si>
  <si>
    <t>南威尔士大学</t>
  </si>
  <si>
    <t>贝伦</t>
  </si>
  <si>
    <t>帕拉联邦大学</t>
  </si>
  <si>
    <t>西南石油大学</t>
  </si>
  <si>
    <t>北京中医药大学</t>
  </si>
  <si>
    <t>九州工业大学</t>
  </si>
  <si>
    <t xml:space="preserve">Kyushu Institute of Technology </t>
  </si>
  <si>
    <t>边疆大学</t>
  </si>
  <si>
    <t>博伊西</t>
  </si>
  <si>
    <t>博伊西州立大学</t>
  </si>
  <si>
    <t>拉瓦尔品第</t>
  </si>
  <si>
    <t>干旱农业大学</t>
  </si>
  <si>
    <t>莫哈里</t>
  </si>
  <si>
    <t>国家药学教育与研究学院</t>
  </si>
  <si>
    <t>尚贝里</t>
  </si>
  <si>
    <t>萨瓦-勃朗峰大学</t>
  </si>
  <si>
    <t>波兹南工业大学</t>
  </si>
  <si>
    <t>Poznań University of Technology</t>
  </si>
  <si>
    <t>提鲁吉拉伯利</t>
  </si>
  <si>
    <t>蒂鲁吉拉帕利国家理工学院</t>
  </si>
  <si>
    <t>National Institute of Technology, Tiruchirappalli</t>
  </si>
  <si>
    <t>什切青</t>
  </si>
  <si>
    <t>波美拉尼亚医科大学</t>
  </si>
  <si>
    <t>波兹南医科大学</t>
  </si>
  <si>
    <t>河南农业大学</t>
  </si>
  <si>
    <t>马尔默</t>
  </si>
  <si>
    <t>马尔默大学</t>
  </si>
  <si>
    <t>孔斯贝格</t>
  </si>
  <si>
    <t>挪威东南大学学院</t>
  </si>
  <si>
    <t>诺斯里奇</t>
  </si>
  <si>
    <t>California State University-Northridge</t>
  </si>
  <si>
    <t>宾格尔</t>
  </si>
  <si>
    <t>宾格尔大学</t>
  </si>
  <si>
    <t>达曼胡尔</t>
  </si>
  <si>
    <t>达曼胡尔大学</t>
  </si>
  <si>
    <t>奎松市</t>
  </si>
  <si>
    <t>菲律宾大学迪里曼校区</t>
  </si>
  <si>
    <t>布鲁克林</t>
  </si>
  <si>
    <t>纽约州立大学下州医疗中心</t>
  </si>
  <si>
    <t>罗兹工业大学</t>
  </si>
  <si>
    <t>塔</t>
  </si>
  <si>
    <t>塔尔卡大学</t>
  </si>
  <si>
    <t>新莱昂自治大学</t>
  </si>
  <si>
    <t>Universidad Autónoma de Nuevo León</t>
  </si>
  <si>
    <t>博林格林</t>
  </si>
  <si>
    <t>Bowling Green State University-Main Campus</t>
  </si>
  <si>
    <t>伦敦大学亚非学院</t>
  </si>
  <si>
    <t>日本大学</t>
  </si>
  <si>
    <t>上海电力大学</t>
  </si>
  <si>
    <t>中南林业科技大学</t>
  </si>
  <si>
    <t>盖布泽</t>
  </si>
  <si>
    <t>格布泽技术大学</t>
  </si>
  <si>
    <t>阿姆利则</t>
  </si>
  <si>
    <t>古鲁纳纳克德夫大学</t>
  </si>
  <si>
    <t>国立工艺学院</t>
  </si>
  <si>
    <t>迪迪亚尔</t>
  </si>
  <si>
    <t>哈扎拉大学</t>
  </si>
  <si>
    <t>克卢日-纳波卡农业与兽医大学</t>
  </si>
  <si>
    <t>宗巴</t>
  </si>
  <si>
    <t>马拉维</t>
  </si>
  <si>
    <t>马拉维大学</t>
  </si>
  <si>
    <t>梅尔辛</t>
  </si>
  <si>
    <t>梅尔辛大学</t>
  </si>
  <si>
    <t>梅拉姆</t>
  </si>
  <si>
    <t>内杰梅丁埃尔巴坎大学</t>
  </si>
  <si>
    <t>山东财经大学</t>
  </si>
  <si>
    <t>浙江财经大学</t>
  </si>
  <si>
    <t>若昂佩索阿</t>
  </si>
  <si>
    <t>帕拉伊巴联邦大学</t>
  </si>
  <si>
    <t>Universidade Federal da Paraíba</t>
  </si>
  <si>
    <t>埃尔切米格尔·赫尔南德斯大学</t>
  </si>
  <si>
    <t>塞蒂夫</t>
  </si>
  <si>
    <t>费尔哈特·阿巴斯·塞提夫大学</t>
  </si>
  <si>
    <t>贝内文托</t>
  </si>
  <si>
    <t>桑尼奥大学</t>
  </si>
  <si>
    <t>克拉斯诺亚尔斯克</t>
  </si>
  <si>
    <t>西伯利亚联邦大学</t>
  </si>
  <si>
    <t>塔拉帕卡</t>
  </si>
  <si>
    <t>塔拉帕卡大学</t>
  </si>
  <si>
    <t>University of Missouri-St Louis</t>
  </si>
  <si>
    <t>阿维尼翁</t>
  </si>
  <si>
    <t>阿维尼翁大学</t>
  </si>
  <si>
    <t>莫比尔</t>
  </si>
  <si>
    <t>南阿拉巴马大学</t>
  </si>
  <si>
    <t>斯泰茨伯勒</t>
  </si>
  <si>
    <t>乔治亚南方大学</t>
  </si>
  <si>
    <t>沙赫雷库尔德</t>
  </si>
  <si>
    <t>沙赫里库尔德大学</t>
  </si>
  <si>
    <t>乌尔米亚医科大学</t>
  </si>
  <si>
    <t>蘇門答臘縣</t>
  </si>
  <si>
    <t>帕贾贾兰大学</t>
  </si>
  <si>
    <t>桥头</t>
  </si>
  <si>
    <t>国立高雄科技大学</t>
  </si>
  <si>
    <t>延寿区</t>
  </si>
  <si>
    <t>仁川国立大学</t>
  </si>
  <si>
    <t>伊斯坦布尔文明大学</t>
  </si>
  <si>
    <t>尤利乌·哈齐埃甘努医药大学</t>
  </si>
  <si>
    <t>CUNY Hunter College</t>
  </si>
  <si>
    <t>奥斯特拉发-波鲁巴</t>
  </si>
  <si>
    <t>俄斯特拉发技术大学</t>
  </si>
  <si>
    <t>菲斯-梅克内斯</t>
  </si>
  <si>
    <t>非斯西迪穆罕默德本阿卜杜拉大学</t>
  </si>
  <si>
    <t>布巴内斯瓦尔</t>
  </si>
  <si>
    <t>基灵工业技术学院</t>
  </si>
  <si>
    <t>江西财经大学</t>
  </si>
  <si>
    <t>雷焦卡拉布里亚</t>
  </si>
  <si>
    <t>卡拉布里亚大学地中海分校</t>
  </si>
  <si>
    <t>圣克里斯托旺</t>
  </si>
  <si>
    <t>塞尔希培联邦大学</t>
  </si>
  <si>
    <t>上海工程技术大学</t>
  </si>
  <si>
    <t>桑提尼克坦</t>
  </si>
  <si>
    <t>西印度大学</t>
  </si>
  <si>
    <t>Florida Agricultural and Mechanical University</t>
  </si>
  <si>
    <t>德里</t>
  </si>
  <si>
    <t>德里技术大学</t>
  </si>
  <si>
    <t>尼科西亚大学</t>
  </si>
  <si>
    <t>特佩巴西</t>
  </si>
  <si>
    <t>阿纳多卢大学</t>
  </si>
  <si>
    <t>兰斯</t>
  </si>
  <si>
    <t>兰斯香槟-阿登大学</t>
  </si>
  <si>
    <t>斯洛伐克科技大学布拉迪斯拉发</t>
  </si>
  <si>
    <t>雅各布大学</t>
  </si>
  <si>
    <t>丹巴德</t>
  </si>
  <si>
    <t>印度理工学院（印度矿业学院）丹巴德</t>
  </si>
  <si>
    <t>克卢日-纳波卡技术大学</t>
  </si>
  <si>
    <t>Technical University of Cluj-Napoca</t>
  </si>
  <si>
    <t>斯塔滕岛</t>
  </si>
  <si>
    <t>Saint John's University - Staten Island Campus</t>
  </si>
  <si>
    <t>胡志明市技术大学</t>
  </si>
  <si>
    <t>加济安泰普</t>
  </si>
  <si>
    <t>加济安泰普大学</t>
  </si>
  <si>
    <t>奥尔什丁</t>
  </si>
  <si>
    <t>瓦尔米亚与马祖里大学</t>
  </si>
  <si>
    <t>立教大学</t>
  </si>
  <si>
    <t>圣马科斯</t>
  </si>
  <si>
    <t>Texas State University</t>
  </si>
  <si>
    <t>奥波莱理工大学</t>
  </si>
  <si>
    <t>哈马丹</t>
  </si>
  <si>
    <t>布阿里西纳大学</t>
  </si>
  <si>
    <t>Bu-Ali Sina University</t>
  </si>
  <si>
    <t>大连工业大学</t>
  </si>
  <si>
    <t>哈尔滨师范大学</t>
  </si>
  <si>
    <t>卡塔赫纳</t>
  </si>
  <si>
    <t>卡塔赫纳理工大学</t>
  </si>
  <si>
    <t>阿瓦士</t>
  </si>
  <si>
    <t>阿瓦士沙希德·查姆兰大学</t>
  </si>
  <si>
    <t>​Shahid Chamran University of Ahvaz</t>
  </si>
  <si>
    <t>巴拉特亚尔大学</t>
  </si>
  <si>
    <t>比哈尔</t>
  </si>
  <si>
    <t>巴特那国家理工学院</t>
  </si>
  <si>
    <t>哈拉兹米大学</t>
  </si>
  <si>
    <t>穆莱·拉希德·本·盖里尔</t>
  </si>
  <si>
    <t>穆罕默德六世理工大学</t>
  </si>
  <si>
    <t>那慕尔</t>
  </si>
  <si>
    <t>那慕尔大学</t>
  </si>
  <si>
    <t>哈蒂斯堡</t>
  </si>
  <si>
    <t>南密西西比大学</t>
  </si>
  <si>
    <t>图卢兹第一大学</t>
  </si>
  <si>
    <t>Université Toulouse 1 Capitole</t>
  </si>
  <si>
    <t>巴拉特达森大学</t>
  </si>
  <si>
    <t>大连医科大学</t>
  </si>
  <si>
    <t>辽宁大学</t>
  </si>
  <si>
    <t>日本职业与环境健康大学</t>
  </si>
  <si>
    <t>比尔森</t>
  </si>
  <si>
    <t>捷克西波希米亚大学</t>
  </si>
  <si>
    <t xml:space="preserve">University of West Bohemia </t>
  </si>
  <si>
    <t>科希策</t>
  </si>
  <si>
    <t>科希策帕沃尔·约瑟夫·沙法里克大学</t>
  </si>
  <si>
    <t>沙赫鲁德</t>
  </si>
  <si>
    <t>沙赫罗德理工大学</t>
  </si>
  <si>
    <t>首尔科技大学</t>
  </si>
  <si>
    <t>自庆大学</t>
  </si>
  <si>
    <t>哈尔滨理工大学</t>
  </si>
  <si>
    <t>韦斯特罗斯</t>
  </si>
  <si>
    <t>马拉德伦大学</t>
  </si>
  <si>
    <t>塞姆南</t>
  </si>
  <si>
    <t>塞姆南大学</t>
  </si>
  <si>
    <t>德岛</t>
  </si>
  <si>
    <t>德岛大学</t>
  </si>
  <si>
    <t>波斯尼亚和黑塞哥维那</t>
  </si>
  <si>
    <t>萨拉热窝大学</t>
  </si>
  <si>
    <t xml:space="preserve">University of Sarajevo </t>
  </si>
  <si>
    <t>立命馆大学</t>
  </si>
  <si>
    <t>奥尔塔希萨尔</t>
  </si>
  <si>
    <t>黑海理工大学</t>
  </si>
  <si>
    <t>佩皮尼昂</t>
  </si>
  <si>
    <t>佩皮尼昂-多米蒂亚大学</t>
  </si>
  <si>
    <t>圣何塞</t>
  </si>
  <si>
    <t>圣何塞州立大学</t>
  </si>
  <si>
    <t>长治岛</t>
  </si>
  <si>
    <t>浙江海洋大学</t>
  </si>
  <si>
    <t>宜昌</t>
  </si>
  <si>
    <t>中国三峡大学</t>
  </si>
  <si>
    <t>鹿儿岛</t>
  </si>
  <si>
    <t>鹿儿岛大学</t>
  </si>
  <si>
    <t>伊斯帕尔塔</t>
  </si>
  <si>
    <t>苏莱曼·德米雷尔大学</t>
  </si>
  <si>
    <t>Süleyman Demirel University</t>
  </si>
  <si>
    <t>哈马丹省</t>
  </si>
  <si>
    <t>哈马丹医科大学</t>
  </si>
  <si>
    <t>萨德伯里</t>
  </si>
  <si>
    <t>劳伦森大学</t>
  </si>
  <si>
    <t>圣克拉拉大学</t>
  </si>
  <si>
    <t>符拉迪沃斯托克</t>
  </si>
  <si>
    <t>远东联邦大学</t>
  </si>
  <si>
    <t>奥克兰大学</t>
  </si>
  <si>
    <t>拉合尔政府学院大学</t>
  </si>
  <si>
    <t>马德里欧洲大学</t>
  </si>
  <si>
    <t>那空叻差是玛</t>
  </si>
  <si>
    <t>素兰纳瑞理工大学</t>
  </si>
  <si>
    <t xml:space="preserve">Suranaree University of Technology </t>
  </si>
  <si>
    <t>圣路易斯波托西自治大学</t>
  </si>
  <si>
    <t>Universidad Autónoma de San Luis de Potosí</t>
  </si>
  <si>
    <t>浦那</t>
  </si>
  <si>
    <t>萨维特里巴伊·普尔·普纳大学</t>
  </si>
  <si>
    <t>威斯敏斯特大学</t>
  </si>
  <si>
    <t>North Carolina A &amp; T State University</t>
  </si>
  <si>
    <t>汉诺威兽医大学</t>
  </si>
  <si>
    <t>布卡拉曼加</t>
  </si>
  <si>
    <t>桑坦德工业大学</t>
  </si>
  <si>
    <t>天津师范大学</t>
  </si>
  <si>
    <t>波兹南生命科学大学</t>
  </si>
  <si>
    <t>芜湖</t>
  </si>
  <si>
    <t>安徽师范大学</t>
  </si>
  <si>
    <t>巴基斯坦兽医与动物科学大学</t>
  </si>
  <si>
    <t>米卢斯</t>
  </si>
  <si>
    <t>上阿尔萨斯大学</t>
  </si>
  <si>
    <t>烟台</t>
  </si>
  <si>
    <t>烟台大学</t>
  </si>
  <si>
    <t>昭和大学</t>
  </si>
  <si>
    <t>重庆师范大学</t>
  </si>
  <si>
    <t>尚勒乌尔法</t>
  </si>
  <si>
    <t>哈兰大学</t>
  </si>
  <si>
    <t>塔克博斯坦</t>
  </si>
  <si>
    <t>拉齐大学</t>
  </si>
  <si>
    <t>沈阳农业大学</t>
  </si>
  <si>
    <t>戈吕克勒</t>
  </si>
  <si>
    <t>乌鲁达大学</t>
  </si>
  <si>
    <t>伍尔弗汉普顿</t>
  </si>
  <si>
    <t>伍尔弗汉普顿大学</t>
  </si>
  <si>
    <t>考纳斯</t>
  </si>
  <si>
    <t>考纳斯技术大学</t>
  </si>
  <si>
    <t>梅桑-阿尔福尔</t>
  </si>
  <si>
    <t>阿尔福尔国立兽医学院</t>
  </si>
  <si>
    <t>卡赖库迪</t>
  </si>
  <si>
    <t>阿拉加帕大学</t>
  </si>
  <si>
    <t>江西农业大学</t>
  </si>
  <si>
    <t>大河</t>
  </si>
  <si>
    <t>里约格兰德联邦大学</t>
  </si>
  <si>
    <t>圣若昂-德尔雷伊</t>
  </si>
  <si>
    <t>圣若昂-德尔雷联邦大学</t>
  </si>
  <si>
    <t>安托法加斯塔大学</t>
  </si>
  <si>
    <t>科维良</t>
  </si>
  <si>
    <t>内贝拉大学</t>
  </si>
  <si>
    <t>基隆市</t>
  </si>
  <si>
    <t>国立台湾海洋大学</t>
  </si>
  <si>
    <t>弗里曼特尔</t>
  </si>
  <si>
    <t>澳大利亚圣母大学</t>
  </si>
  <si>
    <t>The University of Notre Dame, Australia</t>
  </si>
  <si>
    <t>阿加迪尔</t>
  </si>
  <si>
    <t>阿加迪尔伊本佐尔大学</t>
  </si>
  <si>
    <t>桂林</t>
  </si>
  <si>
    <t>广西师范大学</t>
  </si>
  <si>
    <t>沃斯堡</t>
  </si>
  <si>
    <t>德克萨斯基督教大学</t>
  </si>
  <si>
    <t>京都府立医科大学</t>
  </si>
  <si>
    <t>佛蒙</t>
  </si>
  <si>
    <t>南达科他大学</t>
  </si>
  <si>
    <t>山形</t>
  </si>
  <si>
    <t>山形大学</t>
  </si>
  <si>
    <t>徐州医科大学</t>
  </si>
  <si>
    <t>隆德里纳</t>
  </si>
  <si>
    <t>伦德里纳州立大学</t>
  </si>
  <si>
    <t>阿波美-卡拉维</t>
  </si>
  <si>
    <t>贝宁</t>
  </si>
  <si>
    <t>阿波美卡拉维大学</t>
  </si>
  <si>
    <t>奥西耶克</t>
  </si>
  <si>
    <t>奥西耶克约瑟普·于拉吉·斯特罗斯马耶尔大学</t>
  </si>
  <si>
    <t>班贝格</t>
  </si>
  <si>
    <t>班贝格大学</t>
  </si>
  <si>
    <t>广东</t>
  </si>
  <si>
    <t>广东石油化工学院</t>
  </si>
  <si>
    <t>河北大学</t>
  </si>
  <si>
    <t>新比堡</t>
  </si>
  <si>
    <t>慕尼黑联邦国防军大学</t>
  </si>
  <si>
    <t>高松</t>
  </si>
  <si>
    <t>香川大学</t>
  </si>
  <si>
    <t>德保罗大学</t>
  </si>
  <si>
    <t>亚庇</t>
  </si>
  <si>
    <t>马来西亚沙巴大学</t>
  </si>
  <si>
    <t>米德尔斯堡</t>
  </si>
  <si>
    <t>提赛德大学</t>
  </si>
  <si>
    <t>茂物</t>
  </si>
  <si>
    <t>茂物农业大学</t>
  </si>
  <si>
    <t>比尔巴鄂比斯开</t>
  </si>
  <si>
    <t>德乌斯托大学</t>
  </si>
  <si>
    <t>波茨坦（美国）</t>
  </si>
  <si>
    <t>克拉克森大学</t>
  </si>
  <si>
    <t>巴吉亚塔拉医科大学</t>
  </si>
  <si>
    <t>河南工业大学</t>
  </si>
  <si>
    <t>台州</t>
  </si>
  <si>
    <t>台州学院</t>
  </si>
  <si>
    <t>魏滕</t>
  </si>
  <si>
    <t>维滕赫尔德克大学</t>
  </si>
  <si>
    <t>古吉拉特大学</t>
  </si>
  <si>
    <t>卢布林</t>
  </si>
  <si>
    <t>玛丽亚·居里-斯克洛多夫斯卡大学</t>
  </si>
  <si>
    <t>顿河畔罗斯托夫</t>
  </si>
  <si>
    <t>南方联邦大学</t>
  </si>
  <si>
    <t>东邦大学</t>
  </si>
  <si>
    <t>坦贾武尔</t>
  </si>
  <si>
    <t>山穆迦艺术、科学、技术与研究学院（SASTRA）</t>
  </si>
  <si>
    <t>亚苏吉</t>
  </si>
  <si>
    <t>亚苏大学</t>
  </si>
  <si>
    <t>中原大学</t>
  </si>
  <si>
    <t>阿塞拜疆沙希德·马达尼大学</t>
  </si>
  <si>
    <t>河内科技大学</t>
  </si>
  <si>
    <t>拉法叶</t>
  </si>
  <si>
    <t>University of Louisiana at Lafayette</t>
  </si>
  <si>
    <t>洛格罗尼奥</t>
  </si>
  <si>
    <t>拉里奥哈大学</t>
  </si>
  <si>
    <t>横滨国立大学</t>
  </si>
  <si>
    <t>巴博尔萨尔</t>
  </si>
  <si>
    <t>马赞达兰大学</t>
  </si>
  <si>
    <t>大坎普</t>
  </si>
  <si>
    <t>南马托格罗索联邦大学</t>
  </si>
  <si>
    <t>西班牙国家远程教育大学</t>
  </si>
  <si>
    <t>尼什</t>
  </si>
  <si>
    <t>尼什大学</t>
  </si>
  <si>
    <t>University of Niš</t>
  </si>
  <si>
    <t>兹里格·埃达克拉尼亚</t>
  </si>
  <si>
    <t>加贝斯大学</t>
  </si>
  <si>
    <t>Université de Gabès</t>
  </si>
  <si>
    <t>西原</t>
  </si>
  <si>
    <t>琉球大学</t>
  </si>
  <si>
    <t>喀土穆</t>
  </si>
  <si>
    <t>苏丹</t>
  </si>
  <si>
    <t>喀土穆大学</t>
  </si>
  <si>
    <t>福冈大学</t>
  </si>
  <si>
    <t>桂林理工大学</t>
  </si>
  <si>
    <t>日本电气通信大学</t>
  </si>
  <si>
    <t>泽伊廷布尔努/伊斯坦布尔</t>
  </si>
  <si>
    <t>伊斯坦布尔伊斯丁耶大学</t>
  </si>
  <si>
    <t>武汉轻工大学</t>
  </si>
  <si>
    <t>淮南</t>
  </si>
  <si>
    <t>安徽理工大学</t>
  </si>
  <si>
    <t>埃托勒村</t>
  </si>
  <si>
    <t>法国国家兽医农业与食品学院</t>
  </si>
  <si>
    <t>工艺与技术学院</t>
  </si>
  <si>
    <t>三河市</t>
  </si>
  <si>
    <t>魁北克大学三河市分校</t>
  </si>
  <si>
    <t>圣菲</t>
  </si>
  <si>
    <t>罗萨里奥国立大学</t>
  </si>
  <si>
    <t>山口市</t>
  </si>
  <si>
    <t>山口大学</t>
  </si>
  <si>
    <t xml:space="preserve">Yamaguchi University </t>
  </si>
  <si>
    <t>奥拉迪亚大学</t>
  </si>
  <si>
    <t>山东第一医科大学</t>
  </si>
  <si>
    <t>沈阳药科大学</t>
  </si>
  <si>
    <t>春川</t>
  </si>
  <si>
    <t>翰林大学</t>
  </si>
  <si>
    <t xml:space="preserve">Hallym University </t>
  </si>
  <si>
    <t>蒂米什瓦拉理工大学</t>
  </si>
  <si>
    <t>Polytechnic University of Timişoara</t>
  </si>
  <si>
    <t>吉林市</t>
  </si>
  <si>
    <t>东北电力大学</t>
  </si>
  <si>
    <t>大西洋</t>
  </si>
  <si>
    <t>哥伦比亚北方大学</t>
  </si>
  <si>
    <t>基加利</t>
  </si>
  <si>
    <t>卢旺达</t>
  </si>
  <si>
    <t>卢旺达大学</t>
  </si>
  <si>
    <t>伊尔梅瑙</t>
  </si>
  <si>
    <t>伊尔梅瑙工业大学</t>
  </si>
  <si>
    <t>Technische Universität Ilmenau</t>
  </si>
  <si>
    <t>代顿</t>
  </si>
  <si>
    <t>Wright State University-Main Campus</t>
  </si>
  <si>
    <t>约鲁克</t>
  </si>
  <si>
    <t>杜兹杰大学</t>
  </si>
  <si>
    <t>马林加</t>
  </si>
  <si>
    <t>马林加州立大学</t>
  </si>
  <si>
    <t>Universidade Estadual de Maringá</t>
  </si>
  <si>
    <t>BP: 298</t>
  </si>
  <si>
    <t>梅克内斯穆莱伊·伊斯梅尔大学</t>
  </si>
  <si>
    <t>萨姆松</t>
  </si>
  <si>
    <t>十九梅伊斯大学</t>
  </si>
  <si>
    <t>浙江科技学院</t>
  </si>
  <si>
    <t>卡拉曼</t>
  </si>
  <si>
    <t>卡拉曼梅赫迈特贝大学</t>
  </si>
  <si>
    <t>鲁普纳加尔</t>
  </si>
  <si>
    <t>印度理工学院罗帕尔分校</t>
  </si>
  <si>
    <t>中国计量大学</t>
  </si>
  <si>
    <t>佐贺</t>
  </si>
  <si>
    <t>佐贺大学</t>
  </si>
  <si>
    <t>秘鲁圣马尔科斯国立大学</t>
  </si>
  <si>
    <t>代顿大学</t>
  </si>
  <si>
    <t>彼得伯勒</t>
  </si>
  <si>
    <t>特伦特大学</t>
  </si>
  <si>
    <t>韦尔瓦</t>
  </si>
  <si>
    <t>韦尔瓦大学</t>
  </si>
  <si>
    <t>库利亚坎</t>
  </si>
  <si>
    <t>锡那罗亚自治大学</t>
  </si>
  <si>
    <t>杏林大学</t>
  </si>
  <si>
    <t>本地治里</t>
  </si>
  <si>
    <t>本地治里大学</t>
  </si>
  <si>
    <t>北里大学</t>
  </si>
  <si>
    <t>约翰逊城</t>
  </si>
  <si>
    <t>东田纳西州立大学</t>
  </si>
  <si>
    <t>淮安</t>
  </si>
  <si>
    <t>淮阴工学院</t>
  </si>
  <si>
    <t>克拉科夫理工大学</t>
  </si>
  <si>
    <t>莱奥本</t>
  </si>
  <si>
    <t>勒奥本大学</t>
  </si>
  <si>
    <t>衡阳</t>
  </si>
  <si>
    <t>南华大学</t>
  </si>
  <si>
    <t>江门市</t>
  </si>
  <si>
    <t>武夷学院</t>
  </si>
  <si>
    <t>锡尔杰尔</t>
  </si>
  <si>
    <t>希尔丘尔国家理工学院</t>
  </si>
  <si>
    <t>热舒夫</t>
  </si>
  <si>
    <t>热舒夫大学</t>
  </si>
  <si>
    <t>University of Rzeszów</t>
  </si>
  <si>
    <t>长滩</t>
  </si>
  <si>
    <t>加利福尼亚州立大学长滩分校</t>
  </si>
  <si>
    <t>维尔纽斯格迪米纳斯技术大学</t>
  </si>
  <si>
    <t>加泰罗尼亚国际大学</t>
  </si>
  <si>
    <t>门多萨</t>
  </si>
  <si>
    <t>门多萨国立库约大学</t>
  </si>
  <si>
    <t>穆尔西亚天主教大学</t>
  </si>
  <si>
    <t>巴南</t>
  </si>
  <si>
    <t>重庆理工大学</t>
  </si>
  <si>
    <t>克莱蒙</t>
  </si>
  <si>
    <t>Claremont Graduate University</t>
  </si>
  <si>
    <t>前桥</t>
  </si>
  <si>
    <t>群马大学</t>
  </si>
  <si>
    <t>格拉斯伯勒</t>
  </si>
  <si>
    <t>罗文大学</t>
  </si>
  <si>
    <t>坎波巴索</t>
  </si>
  <si>
    <t>莫利塞大学</t>
  </si>
  <si>
    <t>诺尔默</t>
  </si>
  <si>
    <t>伊利诺伊州立大学</t>
  </si>
  <si>
    <t>帝京大学</t>
  </si>
  <si>
    <t>乌姆特佩校区</t>
  </si>
  <si>
    <t>科贾埃利大学</t>
  </si>
  <si>
    <t>贝伊科兹, 伊斯坦布尔</t>
  </si>
  <si>
    <t>伊斯坦布尔梅迪波尔大学</t>
  </si>
  <si>
    <t>阿里尔</t>
  </si>
  <si>
    <t>阿里尔大学</t>
  </si>
  <si>
    <t>巴拉那联邦技术大学</t>
  </si>
  <si>
    <t>福建工程学院</t>
  </si>
  <si>
    <t>名古屋工业大学</t>
  </si>
  <si>
    <t>郑州轻工业大学</t>
  </si>
  <si>
    <t>福建医科大学</t>
  </si>
  <si>
    <t>韩国外国语大学</t>
  </si>
  <si>
    <t>久留米</t>
  </si>
  <si>
    <t>久留米大学</t>
  </si>
  <si>
    <t>斯利那加</t>
  </si>
  <si>
    <t>克什米尔大学</t>
  </si>
  <si>
    <t>天津商业大学</t>
  </si>
  <si>
    <t>维陶塔斯大帝大学</t>
  </si>
  <si>
    <t>喀拉拉邦</t>
  </si>
  <si>
    <t>喀拉拉邦圣雄甘地大学</t>
  </si>
  <si>
    <t>克拉约瓦</t>
  </si>
  <si>
    <t>克拉约瓦医药大学</t>
  </si>
  <si>
    <t>埃库利</t>
  </si>
  <si>
    <t>里昂中央理工学院</t>
  </si>
  <si>
    <t>École Centrale de Lyon</t>
  </si>
  <si>
    <t>兹林</t>
  </si>
  <si>
    <t>托马斯·巴塔大学兹林</t>
  </si>
  <si>
    <t>塞尔吉-蓬图瓦兹</t>
  </si>
  <si>
    <t>塞尔吉巴黎大学</t>
  </si>
  <si>
    <t>CY Cergy Paris University</t>
  </si>
  <si>
    <t>中南民族大学</t>
  </si>
  <si>
    <t>重庆交通大学</t>
  </si>
  <si>
    <t>龙仁</t>
  </si>
  <si>
    <t>韩国檀国大学</t>
  </si>
  <si>
    <t xml:space="preserve">Dankook University </t>
  </si>
  <si>
    <t>什里夫波特</t>
  </si>
  <si>
    <t>Louisiana State University Health Sciences Center-Shreveport</t>
  </si>
  <si>
    <t>呼和浩特</t>
  </si>
  <si>
    <t>内蒙古大学</t>
  </si>
  <si>
    <t>卢迪亚纳</t>
  </si>
  <si>
    <t>旁遮普农业大学</t>
  </si>
  <si>
    <t>阿拉伯科学技术与海事运输学院</t>
  </si>
  <si>
    <t>Arab Academy for Science, Technology and Maritime Transport</t>
  </si>
  <si>
    <t>银川</t>
  </si>
  <si>
    <t>北方民族大学</t>
  </si>
  <si>
    <t>港区</t>
  </si>
  <si>
    <t>东京海洋科技大学</t>
  </si>
  <si>
    <t>马图拉</t>
  </si>
  <si>
    <t>格勒大学</t>
  </si>
  <si>
    <t>卡托维兹</t>
  </si>
  <si>
    <t>西里西亚医科大学</t>
  </si>
  <si>
    <t>辅仁大学</t>
  </si>
  <si>
    <t>贝尔福</t>
  </si>
  <si>
    <t>贝尔福-蒙贝利亚尔科技大学</t>
  </si>
  <si>
    <t>津市</t>
  </si>
  <si>
    <t>三重大学</t>
  </si>
  <si>
    <t>戈多洛</t>
  </si>
  <si>
    <t>匈牙利农业与生命科学大学</t>
  </si>
  <si>
    <t>安纳巴</t>
  </si>
  <si>
    <t>巴德吉·莫克塔尔大学-安纳巴</t>
  </si>
  <si>
    <t>Badji Mokhtar University – Annaba</t>
  </si>
  <si>
    <t>弗罗茨瓦夫环境与生命科学大学</t>
  </si>
  <si>
    <t>深圳广东</t>
  </si>
  <si>
    <t>深圳技术大学</t>
  </si>
  <si>
    <t>克利夫兰州立大学</t>
  </si>
  <si>
    <t>淑明女子大学</t>
  </si>
  <si>
    <t xml:space="preserve">Sookmyung Women's University </t>
  </si>
  <si>
    <t>吉雷松</t>
  </si>
  <si>
    <t>吉雷松大学</t>
  </si>
  <si>
    <t>南京审计大学</t>
  </si>
  <si>
    <t>孔皮埃涅</t>
  </si>
  <si>
    <t>孔皮埃涅科技大学</t>
  </si>
  <si>
    <t>萨马拉</t>
  </si>
  <si>
    <t>萨马拉国立研究型大学</t>
  </si>
  <si>
    <t>锡诺普</t>
  </si>
  <si>
    <t>锡诺普大学</t>
  </si>
  <si>
    <t>长冈</t>
  </si>
  <si>
    <t>长冈技术大学</t>
  </si>
  <si>
    <t>西波美拉尼亚技术大学</t>
  </si>
  <si>
    <t>中央民族大学</t>
  </si>
  <si>
    <t>山东</t>
  </si>
  <si>
    <t>滨州医学院</t>
  </si>
  <si>
    <t>清水区，静冈市</t>
  </si>
  <si>
    <t>静冈大学</t>
  </si>
  <si>
    <t>鸟取市</t>
  </si>
  <si>
    <t>鸟取大学</t>
  </si>
  <si>
    <t>沙克拉大学</t>
  </si>
  <si>
    <t>集美大学</t>
  </si>
  <si>
    <t>金海市</t>
  </si>
  <si>
    <t>仁济大学</t>
  </si>
  <si>
    <t>首都经济贸易大学</t>
  </si>
  <si>
    <t>贝尔加莫</t>
  </si>
  <si>
    <t>贝加莫大学</t>
  </si>
  <si>
    <t>兰契</t>
  </si>
  <si>
    <t>比尔拉理工学院梅斯拉</t>
  </si>
  <si>
    <t>尤兹加特中心/尤兹加特</t>
  </si>
  <si>
    <t>博兹约克大学</t>
  </si>
  <si>
    <t>高知</t>
  </si>
  <si>
    <t>高知大学</t>
  </si>
  <si>
    <t>图卢兹国立兽医学院</t>
  </si>
  <si>
    <t>耶迪特派大学</t>
  </si>
  <si>
    <t>奥斯特拉发</t>
  </si>
  <si>
    <t>奥斯特拉发大学</t>
  </si>
  <si>
    <t>安徽</t>
  </si>
  <si>
    <t>安徽工程大学</t>
  </si>
  <si>
    <t>大庆</t>
  </si>
  <si>
    <t>东北石油大学</t>
  </si>
  <si>
    <t>黄石</t>
  </si>
  <si>
    <t>湖北师范大学</t>
  </si>
  <si>
    <t>孟买化工技术研究所</t>
  </si>
  <si>
    <t>甲府</t>
  </si>
  <si>
    <t>山梨大学</t>
  </si>
  <si>
    <t>成都中医药大学</t>
  </si>
  <si>
    <t>SAS 纳加尔</t>
  </si>
  <si>
    <t>印度科学教育与研究所莫哈利</t>
  </si>
  <si>
    <t>崇实大学</t>
  </si>
  <si>
    <t>内乌肯</t>
  </si>
  <si>
    <t>科马尤国家大学</t>
  </si>
  <si>
    <t>布恩</t>
  </si>
  <si>
    <t>阿巴拉契亚州立大学</t>
  </si>
  <si>
    <t>梅塞利克</t>
  </si>
  <si>
    <t>埃斯基谢希尔奥斯曼加齐大学</t>
  </si>
  <si>
    <t>Eskişehir Osmangazi University</t>
  </si>
  <si>
    <t>广西医科大学</t>
  </si>
  <si>
    <t>特雷西纳</t>
  </si>
  <si>
    <t>皮奥伊联邦大学</t>
  </si>
  <si>
    <t>马塞约</t>
  </si>
  <si>
    <t>阿拉戈阿斯联邦大学</t>
  </si>
  <si>
    <t>伯南布哥联邦农村大学</t>
  </si>
  <si>
    <t>布拉干萨</t>
  </si>
  <si>
    <t>布拉干萨理工学院</t>
  </si>
  <si>
    <t>Instituto Politécnico de Bragança</t>
  </si>
  <si>
    <t>杜肯大学</t>
  </si>
  <si>
    <t>唐山</t>
  </si>
  <si>
    <t>华北理工大学</t>
  </si>
  <si>
    <t>淮北</t>
  </si>
  <si>
    <t>淮北师范大学</t>
  </si>
  <si>
    <t>兰州理工大学</t>
  </si>
  <si>
    <t>民雄</t>
  </si>
  <si>
    <t>国立中正大学</t>
  </si>
  <si>
    <t>国立政治大学</t>
  </si>
  <si>
    <t>枚方市</t>
  </si>
  <si>
    <t>关西医科大学</t>
  </si>
  <si>
    <t>华东交通大学</t>
  </si>
  <si>
    <t>加西·阿萨基技术大学</t>
  </si>
  <si>
    <t>昆明医科大学</t>
  </si>
  <si>
    <t>日本医科大学</t>
  </si>
  <si>
    <t>图卢兹大学让·饶勒斯校区</t>
  </si>
  <si>
    <t>长春理工大学</t>
  </si>
  <si>
    <t>鲍曼莫斯科国立技术大学</t>
  </si>
  <si>
    <t>阿尔及尔</t>
  </si>
  <si>
    <t>胡阿里·布迈丁科技大学</t>
  </si>
  <si>
    <t>魁北克</t>
  </si>
  <si>
    <t>魁北克大学希库蒂米分校</t>
  </si>
  <si>
    <t>鲁东大学</t>
  </si>
  <si>
    <t>圣母无玷始胎天主教大学</t>
  </si>
  <si>
    <t>普拉亚格拉吉</t>
  </si>
  <si>
    <t>阿拉哈巴德大学</t>
  </si>
  <si>
    <t>利托拉尔国立大学</t>
  </si>
  <si>
    <t>鞍山</t>
  </si>
  <si>
    <t>辽宁科技大学</t>
  </si>
  <si>
    <t>马托格罗索</t>
  </si>
  <si>
    <t>新乡医学院</t>
  </si>
  <si>
    <t>伯德曼</t>
  </si>
  <si>
    <t>布尔德旺大学</t>
  </si>
  <si>
    <t>南充</t>
  </si>
  <si>
    <t>西华师范大学</t>
  </si>
  <si>
    <t>盐城</t>
  </si>
  <si>
    <t>盐城工学院</t>
  </si>
  <si>
    <t>逢甲大学</t>
  </si>
  <si>
    <t>墨西卡利</t>
  </si>
  <si>
    <t>下加利福尼亚自治大学</t>
  </si>
  <si>
    <t>Universidad Autónoma de Baja California</t>
  </si>
  <si>
    <t>松江</t>
  </si>
  <si>
    <t>岛根大学</t>
  </si>
  <si>
    <t>和歌山</t>
  </si>
  <si>
    <t>和歌山医科大学</t>
  </si>
  <si>
    <t>吉林农业大学</t>
  </si>
  <si>
    <t>松兹瓦尔</t>
  </si>
  <si>
    <t>瑞典中部大学</t>
  </si>
  <si>
    <t>兵库</t>
  </si>
  <si>
    <t>关西学院大学</t>
  </si>
  <si>
    <t>西北师范大学</t>
  </si>
  <si>
    <t>泸州</t>
  </si>
  <si>
    <t>西南医科大学</t>
  </si>
  <si>
    <t>下野市</t>
  </si>
  <si>
    <t>自治医科大学</t>
  </si>
  <si>
    <t>爱知医科大学</t>
  </si>
  <si>
    <t>SSN工程学院</t>
  </si>
  <si>
    <t>比利牛斯-大西洋省</t>
  </si>
  <si>
    <t>波城-阿杜尔河大学</t>
  </si>
  <si>
    <t>利贝雷茨1区</t>
  </si>
  <si>
    <t>利贝雷茨技术大学</t>
  </si>
  <si>
    <t>Technical University of Liberec</t>
  </si>
  <si>
    <t>哈瓦那</t>
  </si>
  <si>
    <t>古巴</t>
  </si>
  <si>
    <t>哈瓦那大学</t>
  </si>
  <si>
    <t>Universidad de La Sabana</t>
  </si>
  <si>
    <t>曼加罗尔</t>
  </si>
  <si>
    <t>卡纳塔克邦国家理工学院</t>
  </si>
  <si>
    <t>卢布林工业大学</t>
  </si>
  <si>
    <t>霍拉马巴德</t>
  </si>
  <si>
    <t>洛雷斯坦大学</t>
  </si>
  <si>
    <t>沈阳理工大学</t>
  </si>
  <si>
    <t>西安邮电大学</t>
  </si>
  <si>
    <t>锡克沙-阿努桑丹大学</t>
  </si>
  <si>
    <t>Siksha ‘O’ Anusandhan</t>
  </si>
  <si>
    <t>卡曼德</t>
  </si>
  <si>
    <t>印度理工学院曼迪分校</t>
  </si>
  <si>
    <t>千代田</t>
  </si>
  <si>
    <t>明治大学</t>
  </si>
  <si>
    <t>圣卡塔琳娜州立大学</t>
  </si>
  <si>
    <t>克劳斯塔尔-采勒费尔德</t>
  </si>
  <si>
    <t>克劳斯塔尔工业大学</t>
  </si>
  <si>
    <t>南方国立大学</t>
  </si>
  <si>
    <t>若望保罗二世大街</t>
  </si>
  <si>
    <t>什切青大学</t>
  </si>
  <si>
    <t>马瑙斯</t>
  </si>
  <si>
    <t>亚马逊联邦大学</t>
  </si>
  <si>
    <t>中国民航大学</t>
  </si>
  <si>
    <t>寿丰</t>
  </si>
  <si>
    <t>国立东华大学</t>
  </si>
  <si>
    <t>贾因大学</t>
  </si>
  <si>
    <t>拉斯孔德斯</t>
  </si>
  <si>
    <t>梅耶尔大学</t>
  </si>
  <si>
    <t>马尤尔维哈尔</t>
  </si>
  <si>
    <t>佩里亚尔大学</t>
  </si>
  <si>
    <t>苏拉特</t>
  </si>
  <si>
    <t>萨达尔瓦拉巴伊国家理工学院</t>
  </si>
  <si>
    <t>重庆科技学院</t>
  </si>
  <si>
    <t>高哈蒂大学</t>
  </si>
  <si>
    <t>罗汉普顿大学</t>
  </si>
  <si>
    <t>宫崎市</t>
  </si>
  <si>
    <t>宫崎大学</t>
  </si>
  <si>
    <t>淮阴师范学院</t>
  </si>
  <si>
    <t>托卡特</t>
  </si>
  <si>
    <t>加齐奥斯曼帕夏大学</t>
  </si>
  <si>
    <t>深圳职业技术学院</t>
  </si>
  <si>
    <t>埼玉市</t>
  </si>
  <si>
    <t>埼玉大学</t>
  </si>
  <si>
    <t>高级技术研究生大学</t>
  </si>
  <si>
    <t>贵州医科大学</t>
  </si>
  <si>
    <t>四平</t>
  </si>
  <si>
    <t>吉林师范大学</t>
  </si>
  <si>
    <t>阿巴迪亚</t>
  </si>
  <si>
    <t>米纳斯三角联邦大学</t>
  </si>
  <si>
    <t>Universidade Federal do Triângulo Mineiro</t>
  </si>
  <si>
    <t>南特大西洋国立兽医、农产食品与营养学院</t>
  </si>
  <si>
    <t>义守大学</t>
  </si>
  <si>
    <t>中山医科大学</t>
  </si>
  <si>
    <t>莱斯布里奇</t>
  </si>
  <si>
    <t>莱斯布里奇大学</t>
  </si>
  <si>
    <t>皮坦普拉</t>
  </si>
  <si>
    <t>马哈希·达雅南德大学</t>
  </si>
  <si>
    <t>帕亚姆诺尔大学</t>
  </si>
  <si>
    <t xml:space="preserve">Huntsville </t>
  </si>
  <si>
    <t>山姆休斯顿州立大学</t>
  </si>
  <si>
    <t>自贡</t>
  </si>
  <si>
    <t>四川理工学院</t>
  </si>
  <si>
    <t>西南民族大学</t>
  </si>
  <si>
    <t>永川</t>
  </si>
  <si>
    <t>重庆文理学院</t>
  </si>
  <si>
    <t>成都信息工程大学</t>
  </si>
  <si>
    <t>得土安</t>
  </si>
  <si>
    <t>得土安阿卜杜勒·马利克·阿萨迪大学</t>
  </si>
  <si>
    <t>马尼萨</t>
  </si>
  <si>
    <t>马尼萨切莱尔巴亚尔大学</t>
  </si>
  <si>
    <t>马尼萨哲拉勒·拜亚尔大学</t>
  </si>
  <si>
    <t>长春工业大学</t>
  </si>
  <si>
    <t>北京信息科技大学</t>
  </si>
  <si>
    <t>嘉兴</t>
  </si>
  <si>
    <t>嘉兴学院</t>
  </si>
  <si>
    <t>圣但尼</t>
  </si>
  <si>
    <t>留尼汪大学</t>
  </si>
  <si>
    <t>雷纳托巴尔扎里尼街</t>
  </si>
  <si>
    <t>特拉莫大学</t>
  </si>
  <si>
    <t>芝浦工业大学</t>
  </si>
  <si>
    <t>宁夏大学</t>
  </si>
  <si>
    <t>西华大学</t>
  </si>
  <si>
    <t>石家庄</t>
  </si>
  <si>
    <t>河北医科大学</t>
  </si>
  <si>
    <t>南京工程学院</t>
  </si>
  <si>
    <t>大田原市</t>
  </si>
  <si>
    <t>国际医疗福利大学</t>
  </si>
  <si>
    <t>奥斯马尼亚大学</t>
  </si>
  <si>
    <t>OSMANIA UNIVERSITY</t>
  </si>
  <si>
    <t>哈拉帕</t>
  </si>
  <si>
    <t>韦拉克鲁斯大学</t>
  </si>
  <si>
    <t>大坎皮纳</t>
  </si>
  <si>
    <t>大坎皮纳联邦大学</t>
  </si>
  <si>
    <t>热舒夫理工大学</t>
  </si>
  <si>
    <t>Rzeszów University of Technology</t>
  </si>
  <si>
    <t>伊兹密尔卡提普·切莱比大学</t>
  </si>
  <si>
    <t>莫雷利亚</t>
  </si>
  <si>
    <t>米却肯圣尼古拉斯·伊达尔戈大学</t>
  </si>
  <si>
    <t>Universidad Michoacana de San Nicolás de Hidalgo</t>
  </si>
  <si>
    <t>抱川</t>
  </si>
  <si>
    <t>坡州茶大学</t>
  </si>
  <si>
    <t>顺化市</t>
  </si>
  <si>
    <t>顺化大学</t>
  </si>
  <si>
    <t>排名</t>
  </si>
  <si>
    <t>QS排名</t>
  </si>
  <si>
    <t>URL</t>
  </si>
  <si>
    <t>https://www.usnews.com/education/best-global-universities/harvard-university-166027</t>
  </si>
  <si>
    <t xml:space="preserve">Massachusetts Institute of Technology (MIT) </t>
  </si>
  <si>
    <t>https://www.usnews.com/education/best-global-universities/massachusetts-institute-of-technology-mit-166683</t>
  </si>
  <si>
    <t>https://www.usnews.com/education/best-global-universities/stanford-university-243744</t>
  </si>
  <si>
    <t>https://www.usnews.com/education/best-global-universities/university-of-oxford-503637</t>
  </si>
  <si>
    <t>University of California, Berkeley (UCB)</t>
  </si>
  <si>
    <t>https://www.usnews.com/education/best-global-universities/university-of-california-berkeley-110635</t>
  </si>
  <si>
    <t>https://www.usnews.com/education/best-global-universities/university-of-cambridge-502149</t>
  </si>
  <si>
    <t>https://www.usnews.com/education/best-global-universities/university-college-london-501693</t>
  </si>
  <si>
    <t>University of Washington</t>
  </si>
  <si>
    <t>https://www.usnews.com/education/best-global-universities/university-of-washington-seattle-236948</t>
  </si>
  <si>
    <t>https://www.usnews.com/education/best-global-universities/columbia-university-190150</t>
  </si>
  <si>
    <t>https://www.usnews.com/education/best-global-universities/yale-university-130794</t>
  </si>
  <si>
    <t>University of California, Los Angeles (UCLA)</t>
  </si>
  <si>
    <t>https://www.usnews.com/education/best-global-universities/university-of-california-los-angeles-110662</t>
  </si>
  <si>
    <t>https://www.usnews.com/education/best-global-universities/imperial-college-london-505571</t>
  </si>
  <si>
    <t>https://www.usnews.com/education/best-global-universities/johns-hopkins-university-162928</t>
  </si>
  <si>
    <t>o</t>
  </si>
  <si>
    <t>https://www.usnews.com/education/best-global-universities/university-of-pennsylvania-215062</t>
  </si>
  <si>
    <t>University of California-San Francisco</t>
  </si>
  <si>
    <t>https://www.usnews.com/education/best-global-universities/university-of-california-san-francisco-110699</t>
  </si>
  <si>
    <t>https://www.usnews.com/education/best-global-universities/tsinghua-university-503146</t>
  </si>
  <si>
    <t>https://www.usnews.com/education/best-global-universities/university-of-toronto-499968</t>
  </si>
  <si>
    <t>https://www.usnews.com/education/best-global-universities/princeton-university-186131</t>
  </si>
  <si>
    <t>https://www.usnews.com/education/best-global-universities/cornell-university-190415</t>
  </si>
  <si>
    <t>University of Michigan-Ann Arbor</t>
  </si>
  <si>
    <t>https://www.usnews.com/education/best-global-universities/university-of-michigan-170976</t>
  </si>
  <si>
    <t>拉霍亚</t>
  </si>
  <si>
    <t>University of California, San Diego (UCSD)</t>
  </si>
  <si>
    <t>https://www.usnews.com/education/best-global-universities/university-of-california-san-diego-110680</t>
  </si>
  <si>
    <t>National University of Singapore (NUS)</t>
  </si>
  <si>
    <t>https://www.usnews.com/education/best-global-universities/national-university-of-singapore-505009</t>
  </si>
  <si>
    <t>California Institute of Technology (Caltech)</t>
  </si>
  <si>
    <t>https://www.usnews.com/education/best-global-universities/california-institute-of-technology-110404</t>
  </si>
  <si>
    <t>https://www.usnews.com/education/best-global-universities/northwestern-university-147767</t>
  </si>
  <si>
    <t>https://www.usnews.com/education/best-global-universities/university-of-chicago-144050</t>
  </si>
  <si>
    <t>https://www.usnews.com/education/best-global-universities/duke-university-198419</t>
  </si>
  <si>
    <t>Nanyang Technological University, Singapore (NTU)</t>
  </si>
  <si>
    <t>https://www.usnews.com/education/best-global-universities/nanyang-technological-university-503366</t>
  </si>
  <si>
    <t>The University of Melbourne</t>
  </si>
  <si>
    <t>https://www.usnews.com/education/best-global-universities/university-of-melbourne-501796</t>
  </si>
  <si>
    <t>The University of Sydney</t>
  </si>
  <si>
    <t>https://www.usnews.com/education/best-global-universities/university-of-sydney-505369</t>
  </si>
  <si>
    <t>Washington University in St. Louis</t>
  </si>
  <si>
    <t>https://www.usnews.com/education/best-global-universities/washington-university-wustl-179867</t>
  </si>
  <si>
    <t>https://www.usnews.com/education/best-global-universities/peking-university-501148</t>
  </si>
  <si>
    <t>New York University (NYU)</t>
  </si>
  <si>
    <t>https://www.usnews.com/education/best-global-universities/new-york-university-193900</t>
  </si>
  <si>
    <t>https://www.usnews.com/education/best-global-universities/university-of-amsterdam-502957</t>
  </si>
  <si>
    <t>ETH Zurich - Swiss Federal Institute of Technology</t>
  </si>
  <si>
    <t>https://www.usnews.com/education/best-global-universities/eth-zurich-502241</t>
  </si>
  <si>
    <t>https://www.usnews.com/education/best-global-universities/monash-university-500301</t>
  </si>
  <si>
    <t>https://www.usnews.com/education/best-global-universities/kings-college-london-500330</t>
  </si>
  <si>
    <t>The University of New South Wales (UNSW Sydney)</t>
  </si>
  <si>
    <t>https://www.usnews.com/education/best-global-universities/university-of-new-south-wales-sydney-502434</t>
  </si>
  <si>
    <t>The University of Edinburgh</t>
  </si>
  <si>
    <t>https://www.usnews.com/education/best-global-universities/university-of-edinburgh-505832</t>
  </si>
  <si>
    <t>https://www.usnews.com/education/best-global-universities/university-of-british-columbia-499976</t>
  </si>
  <si>
    <t>https://www.usnews.com/education/best-global-universities/icahn-school-of-medicine-at-mount-sinai-193405</t>
  </si>
  <si>
    <t>The University of Queensland</t>
  </si>
  <si>
    <t>https://www.usnews.com/education/best-global-universities/university-of-queensland-500164</t>
  </si>
  <si>
    <t>The Chinese University of Hong Kong (CUHK)</t>
  </si>
  <si>
    <t>https://www.usnews.com/education/best-global-universities/chinese-university-of-hong-kong-502973</t>
  </si>
  <si>
    <t>https://www.usnews.com/education/best-global-universities/universite-paris-cite-529677</t>
  </si>
  <si>
    <t>https://www.usnews.com/education/best-global-universities/university-of-copenhagen-503710</t>
  </si>
  <si>
    <t>https://www.usnews.com/education/best-global-universities/university-of-hong-kong-505046</t>
  </si>
  <si>
    <t>https://www.usnews.com/education/best-global-universities/utrecht-university-505962</t>
  </si>
  <si>
    <t>University of North Carolina, Chapel Hill</t>
  </si>
  <si>
    <t>https://www.usnews.com/education/best-global-universities/university-of-north-carolina-chapel-hill-199120</t>
  </si>
  <si>
    <t>https://www.usnews.com/education/best-global-universities/ku-leuven-504785</t>
  </si>
  <si>
    <t>https://www.usnews.com/education/best-global-universities/humboldt-university-of-berlin-506698</t>
  </si>
  <si>
    <t>https://www.usnews.com/education/best-global-universities/university-of-pittsburgh-215293</t>
  </si>
  <si>
    <t>https://www.usnews.com/education/best-global-universities/zhejiang-university-504773</t>
  </si>
  <si>
    <t>https://www.usnews.com/education/best-global-universities/karolinska-institutet-503151</t>
  </si>
  <si>
    <t>https://www.usnews.com/education/best-global-universities/university-of-munich-500951</t>
  </si>
  <si>
    <t>https://www.usnews.com/education/best-global-universities/shanghai-jiao-tong-university-501915</t>
  </si>
  <si>
    <t>Ruprecht-Karls-Universität Heidelberg</t>
  </si>
  <si>
    <t>https://www.usnews.com/education/best-global-universities/ruprecht-karls-university-heidelberg-506277</t>
  </si>
  <si>
    <t>https://www.usnews.com/education/best-global-universities/mcgill-university-499986</t>
  </si>
  <si>
    <t>https://www.usnews.com/education/best-global-universities/leiden-university-503069</t>
  </si>
  <si>
    <t>Sorbonne University</t>
  </si>
  <si>
    <t>https://www.usnews.com/education/best-global-universities/sorbonne-universite-529569</t>
  </si>
  <si>
    <t>https://www.usnews.com/education/best-global-universities/university-of-texas-austin-228778</t>
  </si>
  <si>
    <t>https://www.usnews.com/education/best-global-universities/university-of-zurich-505287</t>
  </si>
  <si>
    <t>https://www.usnews.com/education/best-global-universities/university-of-glasgow-500110</t>
  </si>
  <si>
    <t>The Ohio State University</t>
  </si>
  <si>
    <t>https://www.usnews.com/education/best-global-universities/ohio-state-university-204796</t>
  </si>
  <si>
    <t>https://www.usnews.com/education/best-global-universities/emory-university-139658</t>
  </si>
  <si>
    <t>https://www.usnews.com/education/best-global-universities/university-of-minnesota-twin-cities-174066</t>
  </si>
  <si>
    <t>https://www.usnews.com/education/best-global-universities/vanderbilt-university-221999</t>
  </si>
  <si>
    <t>https://www.usnews.com/education/best-global-universities/free-university-of-berlin-502084</t>
  </si>
  <si>
    <t>The Hong Kong Polytechnic University</t>
  </si>
  <si>
    <t>https://www.usnews.com/education/best-global-universities/hong-kong-polytechnic-university-500421</t>
  </si>
  <si>
    <t>The University of Manchester</t>
  </si>
  <si>
    <t>https://www.usnews.com/education/best-global-universities/university-of-manchester-500273</t>
  </si>
  <si>
    <t>https://www.usnews.com/education/best-global-universities/university-of-chinese-academy-of-sciences-cas-529679</t>
  </si>
  <si>
    <t xml:space="preserve">Erasmus University Rotterdam </t>
  </si>
  <si>
    <t>https://www.usnews.com/education/best-global-universities/erasmus-university-rotterdam-500349</t>
  </si>
  <si>
    <t>https://www.usnews.com/education/best-global-universities/georgia-institute-of-technology-139755</t>
  </si>
  <si>
    <t>University of Maryland, College Park</t>
  </si>
  <si>
    <t>https://www.usnews.com/education/best-global-universities/university-of-maryland-college-park-163286</t>
  </si>
  <si>
    <t>https://www.usnews.com/education/best-global-universities/boston-university-164988</t>
  </si>
  <si>
    <t>King Abdulaziz University (KAU)</t>
  </si>
  <si>
    <t>https://www.usnews.com/education/best-global-universities/king-abdulaziz-university-501597</t>
  </si>
  <si>
    <t>https://www.usnews.com/education/best-global-universities/university-of-wisconsin-madison-240444</t>
  </si>
  <si>
    <t>https://www.usnews.com/education/best-global-universities/university-of-groningen-500967</t>
  </si>
  <si>
    <t>Université Paris-Saclay</t>
  </si>
  <si>
    <t>https://www.usnews.com/education/best-global-universities/universite-paris-saclay-529676</t>
  </si>
  <si>
    <t>https://www.usnews.com/education/best-global-universities/vrije-universiteit-amsterdam-500669</t>
  </si>
  <si>
    <t>https://www.usnews.com/education/best-global-universities/city-university-of-hong-kong-502667</t>
  </si>
  <si>
    <t>https://www.usnews.com/education/best-global-universities/university-of-barcelona-500261</t>
  </si>
  <si>
    <t>https://www.usnews.com/education/best-global-universities/university-of-southern-california-123961</t>
  </si>
  <si>
    <t>https://www.usnews.com/education/best-global-universities/technical-university-of-munich-503109</t>
  </si>
  <si>
    <t>https://www.usnews.com/education/best-global-universities/university-of-science-technology-of-china-cas-505547</t>
  </si>
  <si>
    <t>The University of Tokyo</t>
  </si>
  <si>
    <t>https://www.usnews.com/education/best-global-universities/university-of-tokyo-500248</t>
  </si>
  <si>
    <t>https://www.usnews.com/education/best-global-universities/fudan-university-500824</t>
  </si>
  <si>
    <t>https://www.usnews.com/education/best-global-universities/university-of-technology-sydney-505153</t>
  </si>
  <si>
    <t>The Australian National University</t>
  </si>
  <si>
    <t>https://www.usnews.com/education/best-global-universities/australian-national-university-503825</t>
  </si>
  <si>
    <t>https://www.usnews.com/education/best-global-universities/ecole-polytechnique-federale-de-lausanne-501629</t>
  </si>
  <si>
    <t>University of California, Davis</t>
  </si>
  <si>
    <t>https://www.usnews.com/education/best-global-universities/university-of-california-davis-110644</t>
  </si>
  <si>
    <t>University of California, Santa Barbara (UCSB)</t>
  </si>
  <si>
    <t>https://www.usnews.com/education/best-global-universities/university-of-california-santa-barbara-110705</t>
  </si>
  <si>
    <t>The University of Western Australia</t>
  </si>
  <si>
    <t>https://www.usnews.com/education/best-global-universities/university-of-western-australia-503979</t>
  </si>
  <si>
    <t>https://www.usnews.com/education/best-global-universities/queen-mary-university-london-503389</t>
  </si>
  <si>
    <t>The University of Adelaide</t>
  </si>
  <si>
    <t>https://www.usnews.com/education/best-global-universities/university-of-adelaide-504015</t>
  </si>
  <si>
    <t>https://www.usnews.com/education/best-global-universities/university-of-birmingham-501524</t>
  </si>
  <si>
    <t>The Rockefeller University</t>
  </si>
  <si>
    <t>https://www.usnews.com/education/best-global-universities/rockefeller-university-195049</t>
  </si>
  <si>
    <t>https://www.usnews.com/education/best-global-universities/university-of-bristol-505342</t>
  </si>
  <si>
    <t>https://www.usnews.com/education/best-global-universities/pennsylvania-state-university-214777</t>
  </si>
  <si>
    <t>https://www.usnews.com/education/best-global-universities/nanjing-university-503849</t>
  </si>
  <si>
    <t>https://www.usnews.com/education/best-global-universities/university-of-colorado-boulder-126614</t>
  </si>
  <si>
    <t>Huazhong University of Science and Technology</t>
  </si>
  <si>
    <t>https://www.usnews.com/education/best-global-universities/huazhong-university-of-science-technology-505190</t>
  </si>
  <si>
    <t>https://www.usnews.com/education/best-global-universities/king-abdullah-university-of-science-technology-510489</t>
  </si>
  <si>
    <t>University of California, Irvine</t>
  </si>
  <si>
    <t>https://www.usnews.com/education/best-global-universities/university-of-california-irvine-110653</t>
  </si>
  <si>
    <t>https://www.usnews.com/education/best-global-universities/university-of-illinois-urbana-champaign-145637</t>
  </si>
  <si>
    <t>https://www.usnews.com/education/best-global-universities/university-of-oslo-502680</t>
  </si>
  <si>
    <t>https://www.usnews.com/education/best-global-universities/hong-kong-university-of-science-technology-503260</t>
  </si>
  <si>
    <t>https://www.usnews.com/education/best-global-universities/sun-yat-sen-university-506062</t>
  </si>
  <si>
    <t>https://www.usnews.com/education/best-global-universities/university-of-florida-134130</t>
  </si>
  <si>
    <t>https://www.usnews.com/education/best-global-universities/wuhan-university-503252</t>
  </si>
  <si>
    <t>https://www.usnews.com/education/best-global-universities/ghent-university-506883</t>
  </si>
  <si>
    <t>University of Texas Southwestern Medical Center</t>
  </si>
  <si>
    <t>https://www.usnews.com/education/best-global-universities/university-of-texas-southwestern-medical-center-dallas-228635</t>
  </si>
  <si>
    <t>https://www.usnews.com/education/best-global-universities/university-of-bern-505657</t>
  </si>
  <si>
    <t>https://www.usnews.com/education/best-global-universities/universite-psl-529378</t>
  </si>
  <si>
    <t>https://www.usnews.com/education/best-global-universities/university-of-helsinki-501989</t>
  </si>
  <si>
    <t>https://www.usnews.com/education/best-global-universities/wageningen-university-research-501112</t>
  </si>
  <si>
    <t>The University of Arizona</t>
  </si>
  <si>
    <t>https://www.usnews.com/education/best-global-universities/university-of-arizona-104179</t>
  </si>
  <si>
    <t>https://www.usnews.com/education/best-global-universities/university-of-cape-town-504187</t>
  </si>
  <si>
    <t>https://www.usnews.com/education/best-global-universities/aarhus-university-502125</t>
  </si>
  <si>
    <t xml:space="preserve">Radboud University </t>
  </si>
  <si>
    <t>https://www.usnews.com/education/best-global-universities/radboud-university-nijmegen-501519</t>
  </si>
  <si>
    <t>https://www.usnews.com/education/best-global-universities/university-of-geneva-504635</t>
  </si>
  <si>
    <t xml:space="preserve">Hunan University </t>
  </si>
  <si>
    <t>https://www.usnews.com/education/best-global-universities/hunan-university-505375</t>
  </si>
  <si>
    <t>https://www.usnews.com/education/best-global-universities/london-school-of-hygiene-tropical-medicine-503353</t>
  </si>
  <si>
    <t>The University of Exeter</t>
  </si>
  <si>
    <t>https://www.usnews.com/education/best-global-universities/university-of-exeter-502021</t>
  </si>
  <si>
    <t>https://www.usnews.com/education/best-global-universities/university-of-southampton-504892</t>
  </si>
  <si>
    <t>https://www.usnews.com/education/best-global-universities/michigan-state-university-171100</t>
  </si>
  <si>
    <t>https://www.usnews.com/education/best-global-universities/lund-university-500083</t>
  </si>
  <si>
    <t>https://www.usnews.com/education/best-global-universities/university-of-virginia-234076</t>
  </si>
  <si>
    <t>https://www.usnews.com/education/best-global-universities/mcmaster-university-502196</t>
  </si>
  <si>
    <t>https://www.usnews.com/education/best-global-universities/universidade-de-sao-paulo-500437</t>
  </si>
  <si>
    <t>University of California, Santa Cruz</t>
  </si>
  <si>
    <t>https://www.usnews.com/education/best-global-universities/university-of-california-santa-cruz-110714</t>
  </si>
  <si>
    <t>https://www.usnews.com/education/best-global-universities/university-of-bologna-502210</t>
  </si>
  <si>
    <t>https://www.usnews.com/education/best-global-universities/university-of-padua-502381</t>
  </si>
  <si>
    <t>https://www.usnews.com/education/best-global-universities/university-of-auckland-503786</t>
  </si>
  <si>
    <t>https://www.usnews.com/education/best-global-universities/autonomous-university-of-barcelona-505700</t>
  </si>
  <si>
    <t>https://www.usnews.com/education/best-global-universities/carnegie-mellon-university-211440</t>
  </si>
  <si>
    <t>https://www.usnews.com/education/best-global-universities/seoul-national-university-snu-503456</t>
  </si>
  <si>
    <t>Indiana University-Bloomington</t>
  </si>
  <si>
    <t>https://www.usnews.com/education/best-global-universities/indiana-university-bloomington-151351</t>
  </si>
  <si>
    <t>https://www.usnews.com/education/best-global-universities/baylor-college-of-medicine-223223</t>
  </si>
  <si>
    <t>https://www.usnews.com/education/best-global-universities/university-of-liverpool-506611</t>
  </si>
  <si>
    <t>https://www.usnews.com/education/best-global-universities/weizmann-institute-of-science-506795</t>
  </si>
  <si>
    <t>https://www.usnews.com/education/best-global-universities/sapienza-university-rome-506550</t>
  </si>
  <si>
    <t>https://www.usnews.com/education/best-global-universities/university-of-leeds-505265</t>
  </si>
  <si>
    <t>https://www.usnews.com/education/best-global-universities/university-of-nottingham-503548</t>
  </si>
  <si>
    <t>https://www.usnews.com/education/best-global-universities/king-saud-university-503764</t>
  </si>
  <si>
    <t>https://www.usnews.com/education/best-global-universities/swinburne-university-of-technology-528823</t>
  </si>
  <si>
    <t>https://www.usnews.com/education/best-global-universities/university-of-colorado-anschutz-medical-campus-529678</t>
  </si>
  <si>
    <t>https://www.usnews.com/education/best-global-universities/university-of-milan-506478</t>
  </si>
  <si>
    <t>https://www.usnews.com/education/best-global-universities/university-of-hamburg-501079</t>
  </si>
  <si>
    <t>https://www.usnews.com/education/best-global-universities/oregon-health-science-university-209490</t>
  </si>
  <si>
    <t>Rutgers University-New Brunswick</t>
  </si>
  <si>
    <t>https://www.usnews.com/education/best-global-universities/rutgers-university-new-brunswick-186380</t>
  </si>
  <si>
    <t>https://www.usnews.com/education/best-global-universities/uppsala-university-501990</t>
  </si>
  <si>
    <t>https://www.usnews.com/education/best-global-universities/university-of-alberta-499977</t>
  </si>
  <si>
    <t>https://www.usnews.com/education/best-global-universities/university-of-utah-230764</t>
  </si>
  <si>
    <t>https://www.usnews.com/education/best-global-universities/brown-university-217156</t>
  </si>
  <si>
    <t>https://www.usnews.com/education/best-global-universities/stockholm-university-505458</t>
  </si>
  <si>
    <t>https://www.usnews.com/education/best-global-universities/tongji-university-501326</t>
  </si>
  <si>
    <t>https://www.usnews.com/education/best-global-universities/university-of-electronic-science-technology-of-china-506780</t>
  </si>
  <si>
    <t>https://www.usnews.com/education/best-global-universities/southern-university-of-science-technology-529428</t>
  </si>
  <si>
    <t>https://www.usnews.com/education/best-global-universities/university-of-bonn-504578</t>
  </si>
  <si>
    <t>https://www.usnews.com/education/best-global-universities/newcastle-university-uk-503247</t>
  </si>
  <si>
    <t>https://www.usnews.com/education/best-global-universities/case-western-reserve-university-201645</t>
  </si>
  <si>
    <t>https://www.usnews.com/education/best-global-universities/university-of-gothenburg-501869</t>
  </si>
  <si>
    <t>https://www.usnews.com/education/best-global-universities/harbin-institute-of-technology-505604</t>
  </si>
  <si>
    <t>https://www.usnews.com/education/best-global-universities/university-of-sheffield-503922</t>
  </si>
  <si>
    <t>https://www.usnews.com/education/best-global-universities/curtin-university-503377</t>
  </si>
  <si>
    <t>https://www.usnews.com/education/best-global-universities/cankaya-university-529758</t>
  </si>
  <si>
    <t>https://www.usnews.com/education/best-global-universities/university-of-alabama-birmingham-100663</t>
  </si>
  <si>
    <t>Purdue University-Main Campus</t>
  </si>
  <si>
    <t>https://www.usnews.com/education/best-global-universities/purdue-university-west-lafayette-campus-243780</t>
  </si>
  <si>
    <t>https://www.usnews.com/education/best-global-universities/kyoto-university-505388</t>
  </si>
  <si>
    <t>https://www.usnews.com/education/best-global-universities/university-of-basel-502059</t>
  </si>
  <si>
    <t>https://www.usnews.com/education/best-global-universities/central-south-university-501467</t>
  </si>
  <si>
    <t>Texas A&amp;M University-Texarkana</t>
  </si>
  <si>
    <t>https://www.usnews.com/education/best-global-universities/texas-am-university-college-station-228723</t>
  </si>
  <si>
    <t>https://www.usnews.com/education/best-global-universities/university-of-gottingen-502609</t>
  </si>
  <si>
    <t>https://www.usnews.com/education/best-global-universities/university-of-warwick-503443</t>
  </si>
  <si>
    <t>https://www.usnews.com/education/best-global-universities/universite-de-montreal-506159</t>
  </si>
  <si>
    <t>https://www.usnews.com/education/best-global-universities/university-of-lausanne-505144</t>
  </si>
  <si>
    <t>University of Massachusetts-Amherst</t>
  </si>
  <si>
    <t>https://www.usnews.com/education/best-global-universities/university-of-massachusetts-amherst-166629</t>
  </si>
  <si>
    <t>https://www.usnews.com/education/best-global-universities/tel-aviv-university-500052</t>
  </si>
  <si>
    <t>https://www.usnews.com/education/best-global-universities/deakin-university-504884</t>
  </si>
  <si>
    <t>Arizona State University Campus Immersion</t>
  </si>
  <si>
    <t>https://www.usnews.com/education/best-global-universities/arizona-state-university-tempe-104151</t>
  </si>
  <si>
    <t>https://www.usnews.com/education/best-global-universities/maastricht-university-505759</t>
  </si>
  <si>
    <t>501–600</t>
  </si>
  <si>
    <t>https://www.usnews.com/education/best-global-universities/beijing-institute-of-technology-504704</t>
  </si>
  <si>
    <t>https://www.usnews.com/education/best-global-universities/xian-jiaotong-university-503987</t>
  </si>
  <si>
    <t>https://www.usnews.com/education/best-global-universities/southeast-university-china-505648</t>
  </si>
  <si>
    <t>https://www.usnews.com/education/best-global-universities/technical-university-of-denmark-503016</t>
  </si>
  <si>
    <t>https://www.usnews.com/education/best-global-universities/cardiff-university-500071</t>
  </si>
  <si>
    <t>https://www.usnews.com/education/best-global-universities/queensland-university-of-technology-qut-504619</t>
  </si>
  <si>
    <t>https://www.usnews.com/education/best-global-universities/delft-university-of-technology-505496</t>
  </si>
  <si>
    <t>https://www.usnews.com/education/best-global-universities/south-china-university-of-technology-505115</t>
  </si>
  <si>
    <t>https://www.usnews.com/education/best-global-universities/shenzhen-university-529041</t>
  </si>
  <si>
    <t>https://www.usnews.com/education/best-global-universities/university-of-naples-federico-ii-505539</t>
  </si>
  <si>
    <t>https://www.usnews.com/education/best-global-universities/nankai-university-505981</t>
  </si>
  <si>
    <t>https://www.usnews.com/education/best-global-universities/university-of-waterloo-499966</t>
  </si>
  <si>
    <t>https://www.usnews.com/education/best-global-universities/macquarie-university-502013</t>
  </si>
  <si>
    <t>https://www.usnews.com/education/best-global-universities/university-of-leicester-501221</t>
  </si>
  <si>
    <t>https://www.usnews.com/education/best-global-universities/tianjin-university-503557</t>
  </si>
  <si>
    <t>https://www.usnews.com/education/best-global-universities/royal-melbourne-institute-of-technology-rmit-503858</t>
  </si>
  <si>
    <t>https://www.usnews.com/education/best-global-universities/eberhard-karls-university-of-tubingen-503424</t>
  </si>
  <si>
    <t>https://www.usnews.com/education/best-global-universities/xiamen-university-506410</t>
  </si>
  <si>
    <t>https://www.usnews.com/education/best-global-universities/aix-marseille-universite-528917</t>
  </si>
  <si>
    <t>https://www.usnews.com/education/best-global-universities/university-of-rochester-195030</t>
  </si>
  <si>
    <t>https://www.usnews.com/education/best-global-universities/technische-universitat-dresden-501011</t>
  </si>
  <si>
    <t>https://www.usnews.com/education/best-global-universities/universite-catholique-louvain-506348</t>
  </si>
  <si>
    <t>https://www.usnews.com/education/best-global-universities/medical-university-of-vienna-504165</t>
  </si>
  <si>
    <t>https://www.usnews.com/education/best-global-universities/university-of-wollongong-503195</t>
  </si>
  <si>
    <t>https://www.usnews.com/education/best-global-universities/yonsei-university-503801</t>
  </si>
  <si>
    <t>https://www.usnews.com/education/best-global-universities/university-of-calgary-499975</t>
  </si>
  <si>
    <t>https://www.usnews.com/education/best-global-universities/beijing-normal-university-506588</t>
  </si>
  <si>
    <t>https://www.usnews.com/education/best-global-universities/trinity-college-dublin-501570</t>
  </si>
  <si>
    <t>https://www.usnews.com/education/best-global-universities/vita-salute-san-raffaele-university-501347</t>
  </si>
  <si>
    <t>https://www.usnews.com/education/best-global-universities/university-of-freiburg-503940</t>
  </si>
  <si>
    <t>https://www.usnews.com/education/best-global-universities/university-of-wurzburg-505067</t>
  </si>
  <si>
    <t>https://www.usnews.com/education/best-global-universities/university-of-cincinnati-201885</t>
  </si>
  <si>
    <t>https://www.usnews.com/education/best-global-universities/university-of-antwerp-505023</t>
  </si>
  <si>
    <t>601–800</t>
  </si>
  <si>
    <t>https://www.usnews.com/education/best-global-universities/zhengzhou-university-502623</t>
  </si>
  <si>
    <t>https://www.usnews.com/education/best-global-universities/university-of-vienna-505908</t>
  </si>
  <si>
    <t>https://www.usnews.com/education/best-global-universities/national-kapodistrian-university-of-athens-504988</t>
  </si>
  <si>
    <t>https://www.usnews.com/education/best-global-universities/sichuan-university-506145</t>
  </si>
  <si>
    <t>https://www.usnews.com/education/best-global-universities/rwth-aachen-university-506441</t>
  </si>
  <si>
    <t>https://www.usnews.com/education/best-global-universities/university-of-ottawa-499972</t>
  </si>
  <si>
    <t>https://www.usnews.com/education/best-global-universities/universite-de-montpellier-528813</t>
  </si>
  <si>
    <t>https://www.usnews.com/education/best-global-universities/university-of-turin-502528</t>
  </si>
  <si>
    <t>https://www.usnews.com/education/best-global-universities/china-university-of-geosciences-506930</t>
  </si>
  <si>
    <t>https://www.usnews.com/education/best-global-universities/rice-university-227757</t>
  </si>
  <si>
    <t>https://www.usnews.com/education/best-global-universities/university-of-california-riverside-110671</t>
  </si>
  <si>
    <t>https://www.usnews.com/education/best-global-universities/universidade-de-lisboa-501120</t>
  </si>
  <si>
    <t>https://www.usnews.com/education/best-global-universities/university-of-iowa-153658</t>
  </si>
  <si>
    <t>https://www.usnews.com/education/best-global-universities/beihang-university-502158</t>
  </si>
  <si>
    <t>https://www.usnews.com/education/best-global-universities/goethe-university-frankfurt-503512</t>
  </si>
  <si>
    <t>https://www.usnews.com/education/best-global-universities/university-of-southern-denmark-500382</t>
  </si>
  <si>
    <t>https://www.usnews.com/education/best-global-universities/northeastern-university-167358</t>
  </si>
  <si>
    <t>https://www.usnews.com/education/best-global-universities/state-university-of-new-york-suny-stony-brook-196097</t>
  </si>
  <si>
    <t>https://www.usnews.com/education/best-global-universities/lancaster-university-504720</t>
  </si>
  <si>
    <t>https://www.usnews.com/education/best-global-universities/johannes-gutenberg-university-of-mainz-500317</t>
  </si>
  <si>
    <t>https://www.usnews.com/education/best-global-universities/national-taiwan-university-504077</t>
  </si>
  <si>
    <t>https://www.usnews.com/education/best-global-universities/university-of-munster-500396</t>
  </si>
  <si>
    <t>https://www.usnews.com/education/best-global-universities/university-of-newcastle-500363</t>
  </si>
  <si>
    <t>https://www.usnews.com/education/best-global-universities/china-agricultural-university-500688</t>
  </si>
  <si>
    <t>https://www.usnews.com/education/best-global-universities/universite-grenoble-alpes-uga-528916</t>
  </si>
  <si>
    <t>https://www.usnews.com/education/best-global-universities/griffith-university-501686</t>
  </si>
  <si>
    <t>https://www.usnews.com/education/best-global-universities/london-school-economics-political-science-502076</t>
  </si>
  <si>
    <t>https://www.usnews.com/education/best-global-universities/university-of-cologne-500060</t>
  </si>
  <si>
    <t>https://www.usnews.com/education/best-global-universities/sejong-university-528964</t>
  </si>
  <si>
    <t>https://www.usnews.com/education/best-global-universities/university-of-miami-135726</t>
  </si>
  <si>
    <t>https://www.usnews.com/education/best-global-universities/university-of-tartu-502553</t>
  </si>
  <si>
    <t>https://www.usnews.com/education/best-global-universities/university-of-sussex-503906</t>
  </si>
  <si>
    <t>https://www.usnews.com/education/best-global-universities/university-of-pisa-501006</t>
  </si>
  <si>
    <t>https://www.usnews.com/education/best-global-universities/university-of-florence-501033</t>
  </si>
  <si>
    <t>https://www.usnews.com/education/best-global-universities/chongqing-university-505768</t>
  </si>
  <si>
    <t>https://www.usnews.com/education/best-global-universities/university-of-york-uk-505776</t>
  </si>
  <si>
    <t>https://www.usnews.com/education/best-global-universities/university-of-tennessee-knoxville-221759</t>
  </si>
  <si>
    <t>https://www.usnews.com/education/best-global-universities/royal-institute-of-technology-505970</t>
  </si>
  <si>
    <t>https://www.usnews.com/education/best-global-universities/university-of-valencia-504510</t>
  </si>
  <si>
    <t>https://www.usnews.com/education/best-global-universities/university-college-dublin-504418</t>
  </si>
  <si>
    <t>https://www.usnews.com/education/best-global-universities/university-of-milano-bicocca-501339</t>
  </si>
  <si>
    <t>https://www.usnews.com/education/best-global-universities/east-china-normal-university-506407</t>
  </si>
  <si>
    <t>https://www.usnews.com/education/best-global-universities/northwestern-polytechnical-university-504154</t>
  </si>
  <si>
    <t>https://www.usnews.com/education/best-global-universities/ton-duc-thang-university-529637</t>
  </si>
  <si>
    <t>https://www.usnews.com/education/best-global-universities/charles-university-prague-502397</t>
  </si>
  <si>
    <t>https://www.usnews.com/education/best-global-universities/university-of-bergen-500374</t>
  </si>
  <si>
    <t>https://www.usnews.com/education/best-global-universities/universite-libre-de-bruxelles-505303</t>
  </si>
  <si>
    <t>https://www.usnews.com/education/best-global-universities/university-of-sharjah-529769</t>
  </si>
  <si>
    <t>https://www.usnews.com/education/best-global-universities/university-of-macau-528951</t>
  </si>
  <si>
    <t>https://www.usnews.com/education/best-global-universities/north-carolina-state-university-199193</t>
  </si>
  <si>
    <t>https://www.usnews.com/education/best-global-universities/university-of-witwatersrand-500909</t>
  </si>
  <si>
    <t>https://www.usnews.com/education/best-global-universities/hebrew-university-of-jerusalem-500554</t>
  </si>
  <si>
    <t>https://www.usnews.com/education/best-global-universities/queens-university-belfast-505350</t>
  </si>
  <si>
    <t>https://www.usnews.com/education/best-global-universities/norwegian-university-of-science-technology-ntnu-503599</t>
  </si>
  <si>
    <t>https://www.usnews.com/education/best-global-universities/university-of-illinois-chicago-145600</t>
  </si>
  <si>
    <t>https://www.usnews.com/education/best-global-universities/pompeu-fabra-university-504748</t>
  </si>
  <si>
    <t>https://www.usnews.com/education/best-global-universities/university-of-texas-health-science-center-at-san-antonio-228644</t>
  </si>
  <si>
    <t>https://www.usnews.com/education/best-global-universities/george-washington-university-131469</t>
  </si>
  <si>
    <t>https://www.usnews.com/education/best-global-universities/cairo-university-501834</t>
  </si>
  <si>
    <t>https://www.usnews.com/education/best-global-universities/universidade-do-porto-505685</t>
  </si>
  <si>
    <t>https://www.usnews.com/education/best-global-universities/tufts-university-168148</t>
  </si>
  <si>
    <t>https://www.usnews.com/education/best-global-universities/university-of-tehran-504903</t>
  </si>
  <si>
    <t>https://www.usnews.com/education/best-global-universities/sungkyunkwan-university-skku-500193</t>
  </si>
  <si>
    <t>https://www.usnews.com/education/best-global-universities/autonomous-university-of-madrid-502502</t>
  </si>
  <si>
    <t>https://www.usnews.com/education/best-global-universities/aalborg-university-501276</t>
  </si>
  <si>
    <t>https://www.usnews.com/education/best-global-universities/western-sydney-university-506826</t>
  </si>
  <si>
    <t>https://www.usnews.com/education/best-global-universities/virginia-polytechnic-institute-state-university-233921</t>
  </si>
  <si>
    <t>https://www.usnews.com/education/best-global-universities/universite-de-bordeaux-528820</t>
  </si>
  <si>
    <t>https://www.usnews.com/education/best-global-universities/universiti-malaya-501730</t>
  </si>
  <si>
    <t>https://www.usnews.com/education/best-global-universities/university-of-erlangen-nuremberg-504002</t>
  </si>
  <si>
    <t>https://www.usnews.com/education/best-global-universities/la-trobe-university-501305</t>
  </si>
  <si>
    <t>https://www.usnews.com/education/best-global-universities/university-of-otago-506723</t>
  </si>
  <si>
    <t>https://www.usnews.com/education/best-global-universities/university-of-tasmania-502985</t>
  </si>
  <si>
    <t>https://www.usnews.com/education/best-global-universities/china-medical-university-taiwan-503180</t>
  </si>
  <si>
    <t>https://www.usnews.com/education/best-global-universities/yeshiva-university-197708</t>
  </si>
  <si>
    <t>https://www.usnews.com/education/best-global-universities/comsats-university-islamabad-cui-529200</t>
  </si>
  <si>
    <t>https://www.usnews.com/education/best-global-universities/karlsruhe-institute-of-technology-502442</t>
  </si>
  <si>
    <t>https://www.usnews.com/education/best-global-universities/university-of-maryland-baltimore-163259</t>
  </si>
  <si>
    <t>https://www.usnews.com/education/best-global-universities/shandong-university-505166</t>
  </si>
  <si>
    <t>https://www.usnews.com/education/best-global-universities/dalian-university-of-technology-500236</t>
  </si>
  <si>
    <t>https://www.usnews.com/education/best-global-universities/technical-university-of-berlin-506357</t>
  </si>
  <si>
    <t>https://www.usnews.com/education/best-global-universities/universite-toulouse-iii-paul-sabatier-503302</t>
  </si>
  <si>
    <t>https://www.usnews.com/education/best-global-universities/aalto-university-503645</t>
  </si>
  <si>
    <t>https://www.usnews.com/education/best-global-universities/duy-tan-university-529795</t>
  </si>
  <si>
    <t>https://www.usnews.com/education/best-global-universities/korea-advanced-institute-of-science-technology-kaist-506336</t>
  </si>
  <si>
    <t>https://www.usnews.com/education/best-global-universities/university-of-colorado-denver-126562</t>
  </si>
  <si>
    <t>https://www.usnews.com/education/best-global-universities/korea-university-505391</t>
  </si>
  <si>
    <t>1001–1200</t>
  </si>
  <si>
    <t>https://www.usnews.com/education/best-global-universities/wuhan-university-of-technology-506361</t>
  </si>
  <si>
    <t>https://www.usnews.com/education/best-global-universities/linkoping-university-503497</t>
  </si>
  <si>
    <t>https://www.usnews.com/education/best-global-universities/university-of-texas-health-science-center-houston-229300</t>
  </si>
  <si>
    <t>https://www.usnews.com/education/best-global-universities/university-of-southern-queensland-529601</t>
  </si>
  <si>
    <t>https://www.usnews.com/education/best-global-universities/florida-state-university-134097</t>
  </si>
  <si>
    <t>https://www.usnews.com/education/best-global-universities/university-of-duisburg-essen-505327</t>
  </si>
  <si>
    <t>https://www.usnews.com/education/best-global-universities/university-of-pavia-502948</t>
  </si>
  <si>
    <t>https://www.usnews.com/education/best-global-universities/vrije-universiteit-brussel-504942</t>
  </si>
  <si>
    <t>https://www.usnews.com/education/best-global-universities/durham-university-501717</t>
  </si>
  <si>
    <t>https://www.usnews.com/education/best-global-universities/georgetown-university-131496</t>
  </si>
  <si>
    <t>https://www.usnews.com/education/best-global-universities/colorado-state-university-126818</t>
  </si>
  <si>
    <t>https://www.usnews.com/education/best-global-universities/tohoku-university-500862</t>
  </si>
  <si>
    <t>https://www.usnews.com/education/best-global-universities/stellenbosch-university-500980</t>
  </si>
  <si>
    <t>https://www.usnews.com/education/best-global-universities/western-university-university-of-western-ontario-499965</t>
  </si>
  <si>
    <t>https://www.usnews.com/education/best-global-universities/osaka-university-505864</t>
  </si>
  <si>
    <t>https://www.usnews.com/education/best-global-universities/university-of-connecticut-129020</t>
  </si>
  <si>
    <t>https://www.usnews.com/education/best-global-universities/polytechnic-university-of-milan-502229</t>
  </si>
  <si>
    <t>https://www.usnews.com/education/best-global-universities/soochow-university-china-506714</t>
  </si>
  <si>
    <t>https://www.usnews.com/education/best-global-universities/south-ural-state-university-530031</t>
  </si>
  <si>
    <t>https://www.usnews.com/education/best-global-universities/dartmouth-college-182670</t>
  </si>
  <si>
    <t>https://www.usnews.com/education/best-global-universities/university-of-trento-504044</t>
  </si>
  <si>
    <t>https://www.usnews.com/education/best-global-universities/universite-de-strasbourg-501292</t>
  </si>
  <si>
    <t>https://www.usnews.com/education/best-global-universities/complutense-university-of-madrid-506527</t>
  </si>
  <si>
    <t>https://www.usnews.com/education/best-global-universities/king-fahd-university-of-petroleum-minerals-506100</t>
  </si>
  <si>
    <t>https://www.usnews.com/education/best-global-universities/university-of-lagos-529618</t>
  </si>
  <si>
    <t>https://www.usnews.com/education/best-global-universities/university-of-kiel-504681</t>
  </si>
  <si>
    <t>https://www.usnews.com/education/best-global-universities/university-of-surrey-505401</t>
  </si>
  <si>
    <t>https://www.usnews.com/education/best-global-universities/shanghai-university-504274</t>
  </si>
  <si>
    <t>https://www.usnews.com/education/best-global-universities/al-azhar-university-508017</t>
  </si>
  <si>
    <t>https://www.usnews.com/education/best-global-universities/leipzig-university-503504</t>
  </si>
  <si>
    <t>https://www.usnews.com/education/best-global-universities/state-university-of-new-york-suny-buffalo-196088</t>
  </si>
  <si>
    <t>https://www.usnews.com/education/best-global-universities/university-of-genoa-503778</t>
  </si>
  <si>
    <t>https://www.usnews.com/education/best-global-universities/university-of-kansas-155317</t>
  </si>
  <si>
    <t>https://www.usnews.com/education/best-global-universities/university-of-south-florida-137351</t>
  </si>
  <si>
    <t>https://www.usnews.com/education/best-global-universities/mansoura-university-508398</t>
  </si>
  <si>
    <t>https://www.usnews.com/education/best-global-universities/temple-university-216339</t>
  </si>
  <si>
    <t>https://www.usnews.com/education/best-global-universities/qatar-university-529146</t>
  </si>
  <si>
    <t>https://www.usnews.com/education/best-global-universities/beijing-university-of-chemical-technology-501098</t>
  </si>
  <si>
    <t>https://www.usnews.com/education/best-global-universities/nanjing-agricultural-university-506399</t>
  </si>
  <si>
    <t>https://www.usnews.com/education/best-global-universities/universidade-estadual-de-campinas-504975</t>
  </si>
  <si>
    <t>https://www.usnews.com/education/best-global-universities/chalmers-university-of-technology-505279</t>
  </si>
  <si>
    <t>https://www.usnews.com/education/best-global-universities/catholic-university-of-the-sacred-heart-503167</t>
  </si>
  <si>
    <t>https://www.usnews.com/education/best-global-universities/jiangsu-university-501438</t>
  </si>
  <si>
    <t>https://www.usnews.com/education/best-global-universities/iowa-state-university-153603</t>
  </si>
  <si>
    <t>https://www.usnews.com/education/best-global-universities/universiti-teknologi-malaysia-528827</t>
  </si>
  <si>
    <t>https://www.usnews.com/education/best-global-universities/jilin-university-506709</t>
  </si>
  <si>
    <t>https://www.usnews.com/education/best-global-universities/technion-israel-institute-of-technology-505919</t>
  </si>
  <si>
    <t>https://www.usnews.com/education/best-global-universities/universite-claude-bernard-lyon-1-500870</t>
  </si>
  <si>
    <t>https://www.usnews.com/education/best-global-universities/university-of-georgia-139959</t>
  </si>
  <si>
    <t>https://www.usnews.com/education/best-global-universities/university-of-ibadan-529052</t>
  </si>
  <si>
    <t>https://www.usnews.com/education/best-global-universities/st-georges-university-london-502037</t>
  </si>
  <si>
    <t>https://www.usnews.com/education/best-global-universities/dalhousie-university-499990</t>
  </si>
  <si>
    <t>https://www.usnews.com/education/best-global-universities/university-of-granada-505316</t>
  </si>
  <si>
    <t>https://www.usnews.com/education/best-global-universities/ulm-university-502475</t>
  </si>
  <si>
    <t>https://www.usnews.com/education/best-global-universities/university-of-turku-504089</t>
  </si>
  <si>
    <t>https://www.usnews.com/education/best-global-universities/singapore-university-of-technology-design-529432</t>
  </si>
  <si>
    <t>https://www.usnews.com/education/best-global-universities/kyushu-university-505482</t>
  </si>
  <si>
    <t>https://www.usnews.com/education/best-global-universities/university-of-johannesburg-528854</t>
  </si>
  <si>
    <t>https://www.usnews.com/education/best-global-universities/pontificia-universidad-catolica-de-chile-506168</t>
  </si>
  <si>
    <t>https://www.usnews.com/education/best-global-universities/queens-university-canada-500946</t>
  </si>
  <si>
    <t>https://www.usnews.com/education/best-global-universities/taif-university-511965</t>
  </si>
  <si>
    <t>https://www.usnews.com/education/best-global-universities/university-of-dundee-506606</t>
  </si>
  <si>
    <t>https://www.usnews.com/education/best-global-universities/zagazig-university-514033</t>
  </si>
  <si>
    <t>https://www.usnews.com/education/best-global-universities/australian-catholic-university-529148</t>
  </si>
  <si>
    <t>https://www.usnews.com/education/best-global-universities/universite-cote-dazur-529682</t>
  </si>
  <si>
    <t>https://www.usnews.com/education/best-global-universities/oregon-state-university-209542</t>
  </si>
  <si>
    <t>https://www.usnews.com/education/best-global-universities/nagoya-university-501944</t>
  </si>
  <si>
    <t>https://www.usnews.com/education/best-global-universities/university-of-aberdeen-501749</t>
  </si>
  <si>
    <t>https://www.usnews.com/education/best-global-universities/huazhong-agricultural-university-503034</t>
  </si>
  <si>
    <t>https://www.usnews.com/education/best-global-universities/shanghaitech-university-529508</t>
  </si>
  <si>
    <t>https://www.usnews.com/education/best-global-universities/university-of-rome-tor-vergata-500808</t>
  </si>
  <si>
    <t>https://www.usnews.com/education/best-global-universities/university-of-kentucky-157085</t>
  </si>
  <si>
    <t>https://www.usnews.com/education/best-global-universities/medical-university-of-graz-501562</t>
  </si>
  <si>
    <t>https://www.usnews.com/education/best-global-universities/eindhoven-university-of-technology-501655</t>
  </si>
  <si>
    <t>https://www.usnews.com/education/best-global-universities/islamic-azad-university-528829</t>
  </si>
  <si>
    <t>https://www.usnews.com/education/best-global-universities/northwest-af-university-china-503600</t>
  </si>
  <si>
    <t>https://www.usnews.com/education/best-global-universities/university-of-potsdam-505430</t>
  </si>
  <si>
    <t>https://www.usnews.com/education/best-global-universities/university-of-reading-504198</t>
  </si>
  <si>
    <t>https://www.usnews.com/education/best-global-universities/university-of-south-australia-506290</t>
  </si>
  <si>
    <t>https://www.usnews.com/education/best-global-universities/university-of-notre-dame-152080</t>
  </si>
  <si>
    <t>https://www.usnews.com/education/best-global-universities/american-university-of-beirut-499994</t>
  </si>
  <si>
    <t>https://www.usnews.com/education/best-global-universities/quaid-i-azam-university-503114</t>
  </si>
  <si>
    <t>https://www.usnews.com/education/best-global-universities/university-of-liege-506253</t>
  </si>
  <si>
    <t>https://www.usnews.com/education/best-global-universities/university-of-science-technology-beijing-506176</t>
  </si>
  <si>
    <t>https://www.usnews.com/education/best-global-universities/university-of-navarra-500141</t>
  </si>
  <si>
    <t>https://www.usnews.com/education/best-global-universities/friedrich-schiller-university-of-jena-500506</t>
  </si>
  <si>
    <t>https://www.usnews.com/education/best-global-universities/pohang-university-of-science-technology-postech-503003</t>
  </si>
  <si>
    <t>https://www.usnews.com/education/best-global-universities/university-of-victoria-499967</t>
  </si>
  <si>
    <t>https://www.usnews.com/education/best-global-universities/changsha-university-of-science-technology-529522</t>
  </si>
  <si>
    <t>https://www.usnews.com/education/best-global-universities/ruhr-university-bochum-500459</t>
  </si>
  <si>
    <t>https://www.usnews.com/education/best-global-universities/jagiellonian-university-500039</t>
  </si>
  <si>
    <t>https://www.usnews.com/education/best-global-universities/ulsan-national-institute-of-science-technology-unist-528883</t>
  </si>
  <si>
    <t>https://www.usnews.com/education/best-global-universities/university-of-new-mexico-187985</t>
  </si>
  <si>
    <t>https://www.usnews.com/education/best-global-universities/university-of-st-andrews-503328</t>
  </si>
  <si>
    <t>https://www.usnews.com/education/best-global-universities/aristotle-university-of-thessaloniki-506056</t>
  </si>
  <si>
    <t>https://www.usnews.com/education/best-global-universities/university-of-oregon-209551</t>
  </si>
  <si>
    <t>https://www.usnews.com/education/best-global-universities/alexandria-university-509708</t>
  </si>
  <si>
    <t>https://www.usnews.com/education/best-global-universities/nanjing-university-of-information-science-technology-529160</t>
  </si>
  <si>
    <t>https://www.usnews.com/education/best-global-universities/university-of-east-anglia-503561</t>
  </si>
  <si>
    <t>https://www.usnews.com/education/best-global-universities/washington-state-university-236939</t>
  </si>
  <si>
    <t>https://www.usnews.com/education/best-global-universities/united-arab-emirates-university-514827</t>
  </si>
  <si>
    <t>https://www.usnews.com/education/best-global-universities/umea-university-504031</t>
  </si>
  <si>
    <t>https://www.usnews.com/education/best-global-universities/ain-shams-university-500744</t>
  </si>
  <si>
    <t>https://www.usnews.com/education/best-global-universities/universite-de-lille-529680</t>
  </si>
  <si>
    <t>https://www.usnews.com/education/best-global-universities/universiti-sains-malaysia-528826</t>
  </si>
  <si>
    <t>https://www.usnews.com/education/best-global-universities/university-of-kwazulu-natal-504296</t>
  </si>
  <si>
    <t>https://www.usnews.com/education/best-global-universities/virginia-commonwealth-university-234030</t>
  </si>
  <si>
    <t>https://www.usnews.com/education/best-global-universities/simon-fraser-university-499981</t>
  </si>
  <si>
    <t>https://www.usnews.com/education/best-global-universities/jinan-university-505051</t>
  </si>
  <si>
    <t>https://www.usnews.com/education/best-global-universities/westlake-university-530200</t>
  </si>
  <si>
    <t>https://www.usnews.com/education/best-global-universities/tulane-university-160755</t>
  </si>
  <si>
    <t>https://www.usnews.com/education/best-global-universities/university-of-twente-506687</t>
  </si>
  <si>
    <t>https://www.usnews.com/education/best-global-universities/university-college-cork-502427</t>
  </si>
  <si>
    <t>https://www.usnews.com/education/best-global-universities/james-cook-university-506320</t>
  </si>
  <si>
    <t>https://www.usnews.com/education/best-global-universities/sechenov-first-moscow-state-medical-university-529709</t>
  </si>
  <si>
    <t>https://www.usnews.com/education/best-global-universities/universita-degli-studi-di-bari-aldo-moro-505560</t>
  </si>
  <si>
    <t>https://www.usnews.com/education/best-global-universities/university-of-manitoba-503954</t>
  </si>
  <si>
    <t>https://www.usnews.com/education/best-global-universities/central-china-normal-university-501632</t>
  </si>
  <si>
    <t>https://www.usnews.com/education/best-global-universities/hannover-medical-school-503226</t>
  </si>
  <si>
    <t>https://www.usnews.com/education/best-global-universities/qingdao-university-529026</t>
  </si>
  <si>
    <t>https://www.usnews.com/education/best-global-universities/university-of-oulu-502651</t>
  </si>
  <si>
    <t>https://www.usnews.com/education/best-global-universities/flinders-university-south-australia-504837</t>
  </si>
  <si>
    <t>https://www.usnews.com/education/best-global-universities/humanitas-university-529627</t>
  </si>
  <si>
    <t>https://www.usnews.com/education/best-global-universities/university-of-houston-225511</t>
  </si>
  <si>
    <t>https://www.usnews.com/education/best-global-universities/baylor-university-223232</t>
  </si>
  <si>
    <t>https://www.usnews.com/education/best-global-universities/louisiana-state-university-159391</t>
  </si>
  <si>
    <t>https://www.usnews.com/education/best-global-universities/fuzhou-university-528832</t>
  </si>
  <si>
    <t>https://www.usnews.com/education/best-global-universities/drexel-university-212054</t>
  </si>
  <si>
    <t>https://www.usnews.com/education/best-global-universities/heinrich-heine-university-dusseldorf-503659</t>
  </si>
  <si>
    <t>https://www.usnews.com/education/best-global-universities/university-of-delaware-130943</t>
  </si>
  <si>
    <t>https://www.usnews.com/education/best-global-universities/university-of-mississippi-176017</t>
  </si>
  <si>
    <t>https://www.usnews.com/education/best-global-universities/university-of-bath-506373</t>
  </si>
  <si>
    <t>https://www.usnews.com/education/best-global-universities/university-of-strathclyde-504736</t>
  </si>
  <si>
    <t>https://www.usnews.com/education/best-global-universities/universidad-nacional-autonoma-de-mexico-502101</t>
  </si>
  <si>
    <t>https://www.usnews.com/education/best-global-universities/university-of-central-florida-132903</t>
  </si>
  <si>
    <t>https://www.usnews.com/education/best-global-universities/prince-sultan-university-508025</t>
  </si>
  <si>
    <t>https://www.usnews.com/education/best-global-universities/universidade-federal-do-rio-grande-do-sul-500468</t>
  </si>
  <si>
    <t>https://www.usnews.com/education/best-global-universities/nantes-universite-501104</t>
  </si>
  <si>
    <t>https://www.usnews.com/education/best-global-universities/hokkaido-university-501928</t>
  </si>
  <si>
    <t>https://www.usnews.com/education/best-global-universities/swansea-university-505583</t>
  </si>
  <si>
    <t>https://www.usnews.com/education/best-global-universities/university-of-pretoria-501543</t>
  </si>
  <si>
    <t>https://www.usnews.com/education/best-global-universities/university-of-belgrade-500616</t>
  </si>
  <si>
    <t>https://www.usnews.com/education/best-global-universities/laval-university-505699</t>
  </si>
  <si>
    <t>https://www.usnews.com/education/best-global-universities/swedish-university-of-agricultural-sciences-503091</t>
  </si>
  <si>
    <t>https://www.usnews.com/education/best-global-universities/universidad-de-chile-502207</t>
  </si>
  <si>
    <t>https://www.usnews.com/education/best-global-universities/hanyang-university-500484</t>
  </si>
  <si>
    <t>https://www.usnews.com/education/best-global-universities/medical-university-of-innsbruck-505463</t>
  </si>
  <si>
    <t>https://www.usnews.com/education/best-global-universities/tokyo-institute-of-technology-504950</t>
  </si>
  <si>
    <t>https://www.usnews.com/education/best-global-universities/university-of-verona-503896</t>
  </si>
  <si>
    <t>https://www.usnews.com/education/best-global-universities/universitat-politecnica-de-catalunya-501701</t>
  </si>
  <si>
    <t>https://www.usnews.com/education/best-global-universities/lomonosov-moscow-state-university-500445</t>
  </si>
  <si>
    <t>https://www.usnews.com/education/best-global-universities/king-khalid-university-529704</t>
  </si>
  <si>
    <t>https://www.usnews.com/education/best-global-universities/renmin-university-of-china-528921</t>
  </si>
  <si>
    <t>https://www.usnews.com/education/best-global-universities/scuola-normale-superiore-di-pisa-504541</t>
  </si>
  <si>
    <t>https://www.usnews.com/education/best-global-universities/universite-de-lorraine-529568</t>
  </si>
  <si>
    <t>https://www.usnews.com/education/best-global-universities/university-of-buenos-aires-504821</t>
  </si>
  <si>
    <t>https://www.usnews.com/education/best-global-universities/zhejiang-normal-university-529076</t>
  </si>
  <si>
    <t>https://www.usnews.com/education/best-global-universities/edith-cowan-university-528941</t>
  </si>
  <si>
    <t>https://www.usnews.com/education/best-global-universities/university-of-trieste-500914</t>
  </si>
  <si>
    <t>https://www.usnews.com/education/best-global-universities/medical-university-of-south-carolina-218335</t>
  </si>
  <si>
    <t>https://www.usnews.com/education/best-global-universities/university-of-brescia-502286</t>
  </si>
  <si>
    <t>https://www.usnews.com/education/best-global-universities/kafrelsheikh-university-529690</t>
  </si>
  <si>
    <t>https://www.usnews.com/education/best-global-universities/university-of-basque-country-502718</t>
  </si>
  <si>
    <t>https://www.usnews.com/education/best-global-universities/university-of-catania-504106</t>
  </si>
  <si>
    <t>https://www.usnews.com/education/best-global-universities/university-of-texas-dallas-228787</t>
  </si>
  <si>
    <t>https://www.usnews.com/education/best-global-universities/university-of-innsbruck-504813</t>
  </si>
  <si>
    <t>https://www.usnews.com/education/best-global-universities/york-university-canada-499962</t>
  </si>
  <si>
    <t>https://www.usnews.com/education/best-global-universities/university-of-massachusetts-worcester-166708</t>
  </si>
  <si>
    <t>https://www.usnews.com/education/best-global-universities/university-of-missouri-columbia-178396</t>
  </si>
  <si>
    <t>https://www.usnews.com/education/best-global-universities/wayne-state-university-172644</t>
  </si>
  <si>
    <t>https://www.usnews.com/education/best-global-universities/hong-kong-baptist-university-502544</t>
  </si>
  <si>
    <t>https://www.usnews.com/education/best-global-universities/tampere-university-530201</t>
  </si>
  <si>
    <t>https://www.usnews.com/education/best-global-universities/guangzhou-university-529537</t>
  </si>
  <si>
    <t>https://www.usnews.com/education/best-global-universities/jefferson-university-216366</t>
  </si>
  <si>
    <t>https://www.usnews.com/education/best-global-universities/southwestern-university-of-finance-economics---china-529633</t>
  </si>
  <si>
    <t>https://www.usnews.com/education/best-global-universities/universidade-de-coimbra-501040</t>
  </si>
  <si>
    <t>https://www.usnews.com/education/best-global-universities/nanjing-forestry-university-529506</t>
  </si>
  <si>
    <t>https://www.usnews.com/education/best-global-universities/university-of-hawaii-manoa-141574</t>
  </si>
  <si>
    <t>https://www.usnews.com/education/best-global-universities/university-of-warsaw-502726</t>
  </si>
  <si>
    <t>https://www.usnews.com/education/best-global-universities/universite-de-rennes-504447</t>
  </si>
  <si>
    <t>https://www.usnews.com/education/best-global-universities/university-of-the-philippines-manila-529741</t>
  </si>
  <si>
    <t>https://www.usnews.com/education/best-global-universities/rush-university-148511</t>
  </si>
  <si>
    <t>https://www.usnews.com/education/best-global-universities/syracuse-university-196413</t>
  </si>
  <si>
    <t>https://www.usnews.com/education/best-global-universities/wake-forest-university-199847</t>
  </si>
  <si>
    <t>https://www.usnews.com/education/best-global-universities/lanzhou-university-502794</t>
  </si>
  <si>
    <t>https://www.usnews.com/education/best-global-universities/eotvos-lorand-university-505612</t>
  </si>
  <si>
    <t>https://www.usnews.com/education/best-global-universities/xidian-university-506871</t>
  </si>
  <si>
    <t>https://www.usnews.com/education/best-global-universities/university-of-tsukuba-506429</t>
  </si>
  <si>
    <t>https://www.usnews.com/education/best-global-universities/assiut-university-513421</t>
  </si>
  <si>
    <t>https://www.usnews.com/education/best-global-universities/nanjing-university-of-science-technology-502308</t>
  </si>
  <si>
    <t>https://www.usnews.com/education/best-global-universities/florida-international-university-133951</t>
  </si>
  <si>
    <t>https://www.usnews.com/education/best-global-universities/universidade-federal-do-rio-de-janeiro-504608</t>
  </si>
  <si>
    <t>https://www.usnews.com/education/best-global-universities/bogazici-university-504066</t>
  </si>
  <si>
    <t>https://www.usnews.com/education/best-global-universities/brunel-university-502232</t>
  </si>
  <si>
    <t>https://www.usnews.com/education/best-global-universities/northeastern-university-china-514931</t>
  </si>
  <si>
    <t>https://www.usnews.com/education/best-global-universities/prince-sattam-bin-abdulaziz-university-530003</t>
  </si>
  <si>
    <t>https://www.usnews.com/education/best-global-universities/jiangnan-university-504800</t>
  </si>
  <si>
    <t>https://www.usnews.com/education/best-global-universities/university-of-ljubljana-502840</t>
  </si>
  <si>
    <t>https://www.usnews.com/education/best-global-universities/china-university-of-petroleum-500186</t>
  </si>
  <si>
    <t>https://www.usnews.com/education/best-global-universities/university-of-nebraska-lincoln-181464</t>
  </si>
  <si>
    <t>https://www.usnews.com/education/best-global-universities/indiana-university-purdue-university-indianapolis-151111</t>
  </si>
  <si>
    <t>https://www.usnews.com/education/best-global-universities/moscow-institute-of-physics-technology-528929</t>
  </si>
  <si>
    <t>https://www.usnews.com/education/best-global-universities/george-mason-university-232186</t>
  </si>
  <si>
    <t>https://www.usnews.com/education/best-global-universities/hohai-university-528997</t>
  </si>
  <si>
    <t>https://www.usnews.com/education/best-global-universities/ocean-university-of-china-502491</t>
  </si>
  <si>
    <t>https://www.usnews.com/education/best-global-universities/victoria-university-wellington-504111</t>
  </si>
  <si>
    <t>https://www.usnews.com/education/best-global-universities/university-of-oklahoma-norman-207500</t>
  </si>
  <si>
    <t>https://www.usnews.com/education/best-global-universities/national-technical-university-of-athens-505449</t>
  </si>
  <si>
    <t>https://www.usnews.com/education/best-global-universities/national-tsing-hua-university-501245</t>
  </si>
  <si>
    <t>https://www.usnews.com/education/best-global-universities/university-of-luxembourg-528945</t>
  </si>
  <si>
    <t>1201–1500</t>
  </si>
  <si>
    <t>https://www.usnews.com/education/best-global-universities/university-of-zagreb-502783</t>
  </si>
  <si>
    <t>https://www.usnews.com/education/best-global-universities/donghua-university-500299</t>
  </si>
  <si>
    <t>https://www.usnews.com/education/best-global-universities/justus-liebig-university-giessen-500790</t>
  </si>
  <si>
    <t>https://www.usnews.com/education/best-global-universities/polytechnic-university-of-turin-502577</t>
  </si>
  <si>
    <t>https://www.usnews.com/education/best-global-universities/universita-della-campania-vanvitelli-529545</t>
  </si>
  <si>
    <t>https://www.usnews.com/education/best-global-universities/kyung-hee-university-501161</t>
  </si>
  <si>
    <t>https://www.usnews.com/education/best-global-universities/sharif-university-of-technology-502898</t>
  </si>
  <si>
    <t>https://www.usnews.com/education/best-global-universities/tehran-university-of-medical-sciences-503294</t>
  </si>
  <si>
    <t>https://www.usnews.com/education/best-global-universities/northern-arizona-university-105330</t>
  </si>
  <si>
    <t>https://www.usnews.com/education/best-global-universities/auckland-university-of-technology-528944</t>
  </si>
  <si>
    <t>https://www.usnews.com/education/best-global-universities/university-of-iceland-528847</t>
  </si>
  <si>
    <t>https://www.usnews.com/education/best-global-universities/universidade-de-santiago-de-compostela-506569</t>
  </si>
  <si>
    <t>https://www.usnews.com/education/best-global-universities/hamad-bin-khalifa-university-qatar-510873</t>
  </si>
  <si>
    <t>https://www.usnews.com/education/best-global-universities/peking-union-medical-college-529794</t>
  </si>
  <si>
    <t>https://www.usnews.com/education/best-global-universities/university-of-sevilla-502822</t>
  </si>
  <si>
    <t>https://www.usnews.com/education/best-global-universities/university-of-tabriz-528957</t>
  </si>
  <si>
    <t>https://www.usnews.com/education/best-global-universities/loughborough-university-506503</t>
  </si>
  <si>
    <t>https://www.usnews.com/education/best-global-universities/international-school-for-advanced-studies-sissa-528824</t>
  </si>
  <si>
    <t>https://www.usnews.com/education/best-global-universities/southwest-university-china-506024</t>
  </si>
  <si>
    <t>https://www.usnews.com/education/best-global-universities/university-of-perugia-504697</t>
  </si>
  <si>
    <t>https://www.usnews.com/education/best-global-universities/universidade-federal-de-minas-gerais-506043</t>
  </si>
  <si>
    <t>https://www.usnews.com/education/best-global-universities/bocconi-university-502370</t>
  </si>
  <si>
    <t>https://www.usnews.com/education/best-global-universities/khalifa-university-of-science-technology-529390</t>
  </si>
  <si>
    <t>https://www.usnews.com/education/best-global-universities/boston-college-164924</t>
  </si>
  <si>
    <t>https://www.usnews.com/education/best-global-universities/chulalongkorn-university-505636</t>
  </si>
  <si>
    <t>https://www.usnews.com/education/best-global-universities/keio-university-500715</t>
  </si>
  <si>
    <t>https://www.usnews.com/education/best-global-universities/universidade-nova-de-lisboa-506121</t>
  </si>
  <si>
    <t>https://www.usnews.com/education/best-global-universities/murdoch-university-528818</t>
  </si>
  <si>
    <t>https://www.usnews.com/education/best-global-universities/shandong-university-of-science-technology-529480</t>
  </si>
  <si>
    <t>https://www.usnews.com/education/best-global-universities/mahidol-university-503481</t>
  </si>
  <si>
    <t>https://www.usnews.com/education/best-global-universities/university-of-guelph-499974</t>
  </si>
  <si>
    <t>https://www.usnews.com/education/best-global-universities/north-west-university-south-africa-528970</t>
  </si>
  <si>
    <t>https://www.usnews.com/education/best-global-universities/universiti-kebangsaan-malaysia-506289</t>
  </si>
  <si>
    <t>https://www.usnews.com/education/best-global-universities/university-of-saskatchewan-499969</t>
  </si>
  <si>
    <t>https://www.usnews.com/education/best-global-universities/koc-university-528923</t>
  </si>
  <si>
    <t>https://www.usnews.com/education/best-global-universities/universiti-putra-malaysia-500789</t>
  </si>
  <si>
    <t>https://www.usnews.com/education/best-global-universities/university-of-canterbury-504532</t>
  </si>
  <si>
    <t>https://www.usnews.com/education/best-global-universities/university-of-vermont-231174</t>
  </si>
  <si>
    <t>https://www.usnews.com/education/best-global-universities/university-of-eastern-finland-504471</t>
  </si>
  <si>
    <t>https://www.usnews.com/education/best-global-universities/beijing-university-of-technology-505552</t>
  </si>
  <si>
    <t>https://www.usnews.com/education/best-global-universities/beijing-university-of-posts-telecommunications-502130</t>
  </si>
  <si>
    <t>https://www.usnews.com/education/best-global-universities/mekelle-university-530027</t>
  </si>
  <si>
    <t>https://www.usnews.com/education/best-global-universities/technische-universitat-wien-502163</t>
  </si>
  <si>
    <t>https://www.usnews.com/education/best-global-universities/universidade-de-aveiro-504426</t>
  </si>
  <si>
    <t>https://www.usnews.com/education/best-global-universities/ollscoil-na-gaillimhe-university-of-galway-505038</t>
  </si>
  <si>
    <t>https://www.usnews.com/education/best-global-universities/taylors-university-530202</t>
  </si>
  <si>
    <t>https://www.usnews.com/education/best-global-universities/university-of-ferrara-503123</t>
  </si>
  <si>
    <t>https://www.usnews.com/education/best-global-universities/university-of-salerno-502531</t>
  </si>
  <si>
    <t>https://www.usnews.com/education/best-global-universities/university-of-palermo-501535</t>
  </si>
  <si>
    <t>https://www.usnews.com/education/best-global-universities/georgia-state-university-139940</t>
  </si>
  <si>
    <t>https://www.usnews.com/education/best-global-universities/middle-east-technical-university-503271</t>
  </si>
  <si>
    <t>https://www.usnews.com/education/best-global-universities/university-of-dhaka-529474</t>
  </si>
  <si>
    <t>https://www.usnews.com/education/best-global-universities/ben-gurion-university-501902</t>
  </si>
  <si>
    <t>https://www.usnews.com/education/best-global-universities/china-university-of-mining-technology-529045</t>
  </si>
  <si>
    <t>https://www.usnews.com/education/best-global-universities/martin-luther-university-halle-wittenberg-502747</t>
  </si>
  <si>
    <t>https://www.usnews.com/education/best-global-universities/nanjing-tech-university-501774</t>
  </si>
  <si>
    <t>https://www.usnews.com/education/best-global-universities/nanjing-university-of-aeronautics-astronautics-500835</t>
  </si>
  <si>
    <t>https://www.usnews.com/education/best-global-universities/zhejiang-university-of-technology-529071</t>
  </si>
  <si>
    <t>https://www.usnews.com/education/best-global-universities/nanjing-normal-university-528982</t>
  </si>
  <si>
    <t>https://www.usnews.com/education/best-global-universities/institut-national-polytechnique-de-grenoble-504372</t>
  </si>
  <si>
    <t>https://www.usnews.com/education/best-global-universities/south-china-agricultural-university-529032</t>
  </si>
  <si>
    <t>https://www.usnews.com/education/best-global-universities/university-of-regensburg-500220</t>
  </si>
  <si>
    <t>https://www.usnews.com/education/best-global-universities/liverpool-john-moores-university-504028</t>
  </si>
  <si>
    <t>https://www.usnews.com/education/best-global-universities/ahmadu-bello-university-530203</t>
  </si>
  <si>
    <t>https://www.usnews.com/education/best-global-universities/benha-university-514104</t>
  </si>
  <si>
    <t>https://www.usnews.com/education/best-global-universities/university-of-messina-500522</t>
  </si>
  <si>
    <t>https://www.usnews.com/education/best-global-universities/university-of-kent-500018</t>
  </si>
  <si>
    <t>https://www.usnews.com/education/best-global-universities/university-of-portsmouth-505745</t>
  </si>
  <si>
    <t>https://www.usnews.com/education/best-global-universities/singapore-management-university-502117</t>
  </si>
  <si>
    <t>https://www.usnews.com/education/best-global-universities/east-china-university-of-science-technology-505997</t>
  </si>
  <si>
    <t>https://www.usnews.com/education/best-global-universities/government-college-university-faisalabad-529535</t>
  </si>
  <si>
    <t>https://www.usnews.com/education/best-global-universities/southwest-jiaotong-university-528991</t>
  </si>
  <si>
    <t>https://www.usnews.com/education/best-global-universities/uit-the-arctic-university-of-tromso-500047</t>
  </si>
  <si>
    <t>https://www.usnews.com/education/best-global-universities/leibniz-university-hannover-503676</t>
  </si>
  <si>
    <t>https://www.usnews.com/education/best-global-universities/hse-university-national-research-university-higher-school-of-economics-529129</t>
  </si>
  <si>
    <t>https://www.usnews.com/education/best-global-universities/waseda-university-501931</t>
  </si>
  <si>
    <t>https://www.usnews.com/education/best-global-universities/university-of-siena-504323</t>
  </si>
  <si>
    <t>https://www.usnews.com/education/best-global-universities/guangdong-university-of-technology-529270</t>
  </si>
  <si>
    <t>https://www.usnews.com/education/best-global-universities/universita-della-svizzera-italiana-529681</t>
  </si>
  <si>
    <t>https://www.usnews.com/education/best-global-universities/national-research-nuclear-university-mephi-moscow-engineering-physics-institute-528842</t>
  </si>
  <si>
    <t>https://www.usnews.com/education/best-global-universities/national-university-of-sciences-technology---pakistan-529152</t>
  </si>
  <si>
    <t>https://www.usnews.com/education/best-global-universities/semmelweis-university-502811</t>
  </si>
  <si>
    <t>https://www.usnews.com/education/best-global-universities/universidade-estadual-paulista-503331</t>
  </si>
  <si>
    <t>https://www.usnews.com/education/best-global-universities/universite-clermont-auvergne-uca-529156</t>
  </si>
  <si>
    <t>https://www.usnews.com/education/best-global-universities/university-of-texas-at-san-antonio-utsa-229027</t>
  </si>
  <si>
    <t>https://www.usnews.com/education/best-global-universities/medical-college-of-wisconsin-239169</t>
  </si>
  <si>
    <t>https://www.usnews.com/education/best-global-universities/tanta-university-529188</t>
  </si>
  <si>
    <t>https://www.usnews.com/education/best-global-universities/university-of-parma-501495</t>
  </si>
  <si>
    <t>https://www.usnews.com/education/best-global-universities/beijing-jiaotong-university-501352</t>
  </si>
  <si>
    <t>https://www.usnews.com/education/best-global-universities/philipps-university-marburg-502174</t>
  </si>
  <si>
    <t>https://www.usnews.com/education/best-global-universities/universita-di-modena-e-reggio-emilia-501966</t>
  </si>
  <si>
    <t>https://www.usnews.com/education/best-global-universities/universite-paris-est-creteil-val-de-marne-upec-528863</t>
  </si>
  <si>
    <t>https://www.usnews.com/education/best-global-universities/university-of-jyvaskyla-500627</t>
  </si>
  <si>
    <t>https://www.usnews.com/education/best-global-universities/state-university-of-new-york-suny-albany-196060</t>
  </si>
  <si>
    <t>https://www.usnews.com/education/best-global-universities/texas-tech-university-229115</t>
  </si>
  <si>
    <t>https://www.usnews.com/education/best-global-universities/university-of-bremen-500777</t>
  </si>
  <si>
    <t>https://www.usnews.com/education/best-global-universities/university-of-essex-502672</t>
  </si>
  <si>
    <t>https://www.usnews.com/education/best-global-universities/university-of-konstanz-504712</t>
  </si>
  <si>
    <t>Reporter</t>
  </si>
  <si>
    <t>https://www.usnews.com/education/best-global-universities/west-virginia-university-238032</t>
  </si>
  <si>
    <t>https://www.usnews.com/education/best-global-universities/brandeis-university-165015</t>
  </si>
  <si>
    <t>https://www.usnews.com/education/best-global-universities/universidade-do-minho-506228</t>
  </si>
  <si>
    <t>https://www.usnews.com/education/best-global-universities/nottingham-trent-university-529163</t>
  </si>
  <si>
    <t>https://www.usnews.com/education/best-global-universities/indian-institute-of-science-iisc-bangalore-505956</t>
  </si>
  <si>
    <t>https://www.usnews.com/education/best-global-universities/masaryk-university-brno-506917</t>
  </si>
  <si>
    <t>https://www.usnews.com/education/best-global-universities/nanchang-university-529112</t>
  </si>
  <si>
    <t>https://www.usnews.com/education/best-global-universities/kansas-state-university-155399</t>
  </si>
  <si>
    <t>https://www.usnews.com/education/best-global-universities/carleton-university-499991</t>
  </si>
  <si>
    <t>https://www.usnews.com/education/best-global-universities/institut-agro-530029</t>
  </si>
  <si>
    <t>https://www.usnews.com/education/best-global-universities/university-of-agriculture-faisalabad-529094</t>
  </si>
  <si>
    <t>https://www.usnews.com/education/best-global-universities/auburn-university-100858</t>
  </si>
  <si>
    <t>https://www.usnews.com/education/best-global-universities/universidade-federal-de-sao-paulo-unifesp-501953</t>
  </si>
  <si>
    <t>https://www.usnews.com/education/best-global-universities/south-china-normal-university-501607</t>
  </si>
  <si>
    <t>https://www.usnews.com/education/best-global-universities/national-yang-ming-chiao-tung-university-529781</t>
  </si>
  <si>
    <t>https://www.usnews.com/education/best-global-universities/imam-abdulrahman-bin-faisal-university-529721</t>
  </si>
  <si>
    <t>https://www.usnews.com/education/best-global-universities/national-cheng-kung-university-502356</t>
  </si>
  <si>
    <t>https://www.usnews.com/education/best-global-universities/university-of-natural-resources-life-sciences-vienna-501157</t>
  </si>
  <si>
    <t>https://www.usnews.com/education/best-global-universities/university-of-tennessee-health-science-center-499917</t>
  </si>
  <si>
    <t>https://www.usnews.com/education/best-global-universities/minia-university-514678</t>
  </si>
  <si>
    <t>https://www.usnews.com/education/best-global-universities/saint-louis-university-179159</t>
  </si>
  <si>
    <t>https://www.usnews.com/education/best-global-universities/roma-tre-university-504483</t>
  </si>
  <si>
    <t>https://www.usnews.com/education/best-global-universities/rutgers-university-newark-186399</t>
  </si>
  <si>
    <t>https://www.usnews.com/education/best-global-universities/tilburg-university-499980</t>
  </si>
  <si>
    <t>https://www.usnews.com/education/best-global-universities/universidad-politecnica-de-madrid-500155</t>
  </si>
  <si>
    <t>https://www.usnews.com/education/best-global-universities/university-of-cagliari-506894</t>
  </si>
  <si>
    <t>https://www.usnews.com/education/best-global-universities/copenhagen-business-school-502092</t>
  </si>
  <si>
    <t>https://www.usnews.com/education/best-global-universities/indian-institute-of-technology-iit-bombay-501259</t>
  </si>
  <si>
    <t>https://www.usnews.com/education/best-global-universities/indian-institute-of-technology-iit-madras-502278</t>
  </si>
  <si>
    <t>https://www.usnews.com/education/best-global-universities/liverpool-school-of-tropical-medicine-529389</t>
  </si>
  <si>
    <t>https://www.usnews.com/education/best-global-universities/southern-medical-university-china-529257</t>
  </si>
  <si>
    <t>https://www.usnews.com/education/best-global-universities/universitat-politecnica-de-valencia-501850</t>
  </si>
  <si>
    <t>https://www.usnews.com/education/best-global-universities/university-of-alabama-tuscaloosa-100751</t>
  </si>
  <si>
    <t>https://www.usnews.com/education/best-global-universities/sultan-qaboos-university-507300</t>
  </si>
  <si>
    <t>https://www.usnews.com/education/best-global-universities/university-of-luebeck-528857</t>
  </si>
  <si>
    <t>https://www.usnews.com/education/best-global-universities/university-of-oklahoma-health-sciences-center-207342</t>
  </si>
  <si>
    <t>https://www.usnews.com/education/best-global-universities/massey-university-503390</t>
  </si>
  <si>
    <t>https://www.usnews.com/education/best-global-universities/hiroshima-university-502589</t>
  </si>
  <si>
    <t>https://www.usnews.com/education/best-global-universities/alfaisal-university-529740</t>
  </si>
  <si>
    <t>https://www.usnews.com/education/best-global-universities/tata-institute-of-fundamental-research-tifr-529777</t>
  </si>
  <si>
    <t>https://www.usnews.com/education/best-global-universities/amirkabir-university-of-technology-506266</t>
  </si>
  <si>
    <t>https://www.usnews.com/education/best-global-universities/kobe-university-504263</t>
  </si>
  <si>
    <t>https://www.usnews.com/education/best-global-universities/hacettepe-university-505298</t>
  </si>
  <si>
    <t>https://www.usnews.com/education/best-global-universities/umm-al-qura-university-510156</t>
  </si>
  <si>
    <t>https://www.usnews.com/education/best-global-universities/university-of-bielefeld-504564</t>
  </si>
  <si>
    <t>https://www.usnews.com/education/best-global-universities/wenzhou-university-529301</t>
  </si>
  <si>
    <t>https://www.usnews.com/education/best-global-universities/sabanci-university-529533</t>
  </si>
  <si>
    <t>https://www.usnews.com/education/best-global-universities/university-of-plymouth-500972</t>
  </si>
  <si>
    <t>https://www.usnews.com/education/best-global-universities/chiang-mai-university-500257</t>
  </si>
  <si>
    <t>https://www.usnews.com/education/best-global-universities/tecnologico-de-monterrey-529343</t>
  </si>
  <si>
    <t>https://www.usnews.com/education/best-global-universities/aston-university-528938</t>
  </si>
  <si>
    <t>https://www.usnews.com/education/best-global-universities/suez-canal-university-513862</t>
  </si>
  <si>
    <t>https://www.usnews.com/education/best-global-universities/king-faisal-university-514869</t>
  </si>
  <si>
    <t>https://www.usnews.com/education/best-global-universities/university-of-fribourg-528849</t>
  </si>
  <si>
    <t>https://www.usnews.com/education/best-global-universities/lappeenranta-lahti-university-of-technology-lut-528924</t>
  </si>
  <si>
    <t>https://www.usnews.com/education/best-global-universities/addis-ababa-university-529036</t>
  </si>
  <si>
    <t>https://www.usnews.com/education/best-global-universities/aligarh-muslim-university-528840</t>
  </si>
  <si>
    <t>https://www.usnews.com/education/best-global-universities/concordia-university-canada-499961</t>
  </si>
  <si>
    <t>https://www.usnews.com/education/best-global-universities/ecole-normale-superieure-de-lyon-ens-de-lyon-503874</t>
  </si>
  <si>
    <t>https://www.usnews.com/education/best-global-universities/tarbiat-modares-university-528825</t>
  </si>
  <si>
    <t>https://www.usnews.com/education/best-global-universities/university-of-lahore-530000</t>
  </si>
  <si>
    <t>https://www.usnews.com/education/best-global-universities/university-of-north-carolina-charlotte-199139</t>
  </si>
  <si>
    <t>https://www.usnews.com/education/best-global-universities/technical-university-of-darmstadt-506035</t>
  </si>
  <si>
    <t>https://www.usnews.com/education/best-global-universities/zayed-university-511520</t>
  </si>
  <si>
    <t>https://www.usnews.com/education/best-global-universities/palacky-university-olomouc-506534</t>
  </si>
  <si>
    <t>https://www.usnews.com/education/best-global-universities/university-of-louisville-157289</t>
  </si>
  <si>
    <t>https://www.usnews.com/education/best-global-universities/bournemouth-university-529060</t>
  </si>
  <si>
    <t>https://www.usnews.com/education/best-global-universities/manchester-metropolitan-university-528968</t>
  </si>
  <si>
    <t>https://www.usnews.com/education/best-global-universities/university-of-massachusetts-boston-166638</t>
  </si>
  <si>
    <t>https://www.usnews.com/education/best-global-universities/university-of-haifa-501200</t>
  </si>
  <si>
    <t>https://www.usnews.com/education/best-global-universities/jordan-university-of-science-technology-511732</t>
  </si>
  <si>
    <t>湖州</t>
  </si>
  <si>
    <t>湖州师范学院</t>
  </si>
  <si>
    <t>https://www.usnews.com/education/best-global-universities/huzhou-university-529994</t>
  </si>
  <si>
    <t>https://www.usnews.com/education/best-global-universities/menofia-university-529235</t>
  </si>
  <si>
    <t>https://www.usnews.com/education/best-global-universities/university-of-cyprus-528848</t>
  </si>
  <si>
    <t>https://www.usnews.com/education/best-global-universities/university-of-wuppertal-529387</t>
  </si>
  <si>
    <t>https://www.usnews.com/education/best-global-universities/university-of-texas-medical-branch-galveston-228653</t>
  </si>
  <si>
    <t>https://www.usnews.com/education/best-global-universities/colorado-school-of-mines-126775</t>
  </si>
  <si>
    <t>https://www.usnews.com/education/best-global-universities/universitat-rovira-i-virgili-506486</t>
  </si>
  <si>
    <t>https://www.usnews.com/education/best-global-universities/vellore-institute-of-technology-vit-529209</t>
  </si>
  <si>
    <t>https://www.usnews.com/education/best-global-universities/university-of-missouri-kansas-city-178402</t>
  </si>
  <si>
    <t>https://www.usnews.com/education/best-global-universities/istanbul-technical-university-503684</t>
  </si>
  <si>
    <t>https://www.usnews.com/education/best-global-universities/university-of-crete-501556</t>
  </si>
  <si>
    <t>https://www.usnews.com/education/best-global-universities/indian-institute-of-technology-iit-delhi-500856</t>
  </si>
  <si>
    <t>https://www.usnews.com/education/best-global-universities/lulea-university-of-technology-529025</t>
  </si>
  <si>
    <t>https://www.usnews.com/education/best-global-universities/near-east-university-529702</t>
  </si>
  <si>
    <t>https://www.usnews.com/education/best-global-universities/oklahoma-state-university-stillwater-207388</t>
  </si>
  <si>
    <t>https://www.usnews.com/education/best-global-universities/university-of-canberra-529147</t>
  </si>
  <si>
    <t>https://www.usnews.com/education/best-global-universities/university-of-jordan-512144</t>
  </si>
  <si>
    <t>https://www.usnews.com/education/best-global-universities/eastern-mediterranean-university-529692</t>
  </si>
  <si>
    <t>https://www.usnews.com/education/best-global-universities/kyungpook-national-university-506312</t>
  </si>
  <si>
    <t>https://www.usnews.com/education/best-global-universities/north-china-electric-power-university-528965</t>
  </si>
  <si>
    <t>https://www.usnews.com/education/best-global-universities/university-of-graz-505072</t>
  </si>
  <si>
    <t>https://www.usnews.com/education/best-global-universities/university-of-california-merced-445188</t>
  </si>
  <si>
    <t>https://www.usnews.com/education/best-global-universities/university-of-north-texas-denton-227216</t>
  </si>
  <si>
    <t>https://www.usnews.com/education/best-global-universities/clemson-university-217882</t>
  </si>
  <si>
    <t>https://www.usnews.com/education/best-global-universities/universidad-nacional-de-colombia-505620</t>
  </si>
  <si>
    <t>https://www.usnews.com/education/best-global-universities/aga-khan-university-528969</t>
  </si>
  <si>
    <t>https://www.usnews.com/education/best-global-universities/marche-polytechnic-university-503536</t>
  </si>
  <si>
    <t>https://www.usnews.com/education/best-global-universities/shandong-normal-university-529300</t>
  </si>
  <si>
    <t>https://www.usnews.com/education/best-global-universities/san-diego-state-university-122409</t>
  </si>
  <si>
    <t>https://www.usnews.com/education/best-global-universities/dortmund-university-of-technology-504395</t>
  </si>
  <si>
    <t>https://www.usnews.com/education/best-global-universities/education-university-of-hong-kong-eduhk-529062</t>
  </si>
  <si>
    <t>https://www.usnews.com/education/best-global-universities/hangzhou-normal-university-529205</t>
  </si>
  <si>
    <t>https://www.usnews.com/education/best-global-universities/universidad-de-los-andes-colombia-528846</t>
  </si>
  <si>
    <t>https://www.usnews.com/education/best-global-universities/university-of-waikato-528934</t>
  </si>
  <si>
    <t>https://www.usnews.com/education/best-global-universities/universidad-de-cantabria-501803</t>
  </si>
  <si>
    <t>https://www.usnews.com/education/best-global-universities/university-djillali-liabes-sidi-bel-abbes-513540</t>
  </si>
  <si>
    <t>https://www.usnews.com/education/best-global-universities/university-of-udine-504338</t>
  </si>
  <si>
    <t>https://www.usnews.com/education/best-global-universities/university-of-wisconsin-milwaukee-240453</t>
  </si>
  <si>
    <t>https://www.usnews.com/education/best-global-universities/pusan-national-university-501725</t>
  </si>
  <si>
    <t>https://www.usnews.com/education/best-global-universities/comenius-university-bratislava-500702</t>
  </si>
  <si>
    <t>https://www.usnews.com/education/best-global-universities/jamia-millia-islamia-529538</t>
  </si>
  <si>
    <t>https://www.usnews.com/education/best-global-universities/banaras-hindu-university-bhu-503462</t>
  </si>
  <si>
    <t>https://www.usnews.com/education/best-global-universities/universidade-federal-de-santa-catarina-ufsc-500204</t>
  </si>
  <si>
    <t>https://www.usnews.com/education/best-global-universities/university-of-international-business-economics-530039</t>
  </si>
  <si>
    <t>https://www.usnews.com/education/best-global-universities/university-of-new-hampshire-183044</t>
  </si>
  <si>
    <t>https://www.usnews.com/education/best-global-universities/university-of-texas-arlington-228769</t>
  </si>
  <si>
    <t>https://www.usnews.com/education/best-global-universities/politecnico-di-bari-528918</t>
  </si>
  <si>
    <t>https://www.usnews.com/education/best-global-universities/university-of-the-western-cape-528949</t>
  </si>
  <si>
    <t>https://www.usnews.com/education/best-global-universities/peoples-friendship-university-of-russia-529616</t>
  </si>
  <si>
    <t>https://www.usnews.com/education/best-global-universities/tabriz-university-of-medical-science-529423</t>
  </si>
  <si>
    <t>https://www.usnews.com/education/best-global-universities/university-of-stirling-528876</t>
  </si>
  <si>
    <t>https://www.usnews.com/education/best-global-universities/victoria-university-528927</t>
  </si>
  <si>
    <t>https://www.usnews.com/education/best-global-universities/beijing-forestry-university-528815</t>
  </si>
  <si>
    <t>https://www.usnews.com/education/best-global-universities/fayoum-university-511205</t>
  </si>
  <si>
    <t>https://www.usnews.com/education/best-global-universities/memorial-university-newfoundland-499985</t>
  </si>
  <si>
    <t>https://www.usnews.com/education/best-global-universities/nguyen-tat-thanh-university-nttu-530204</t>
  </si>
  <si>
    <t>https://www.usnews.com/education/best-global-universities/northwest-university-xian-500540</t>
  </si>
  <si>
    <t>https://www.usnews.com/education/best-global-universities/novosibirsk-state-university-503585</t>
  </si>
  <si>
    <t>https://www.usnews.com/education/best-global-universities/panjab-university-528843</t>
  </si>
  <si>
    <t>https://www.usnews.com/education/best-global-universities/nanjing-medical-university-500938</t>
  </si>
  <si>
    <t>https://www.usnews.com/education/best-global-universities/nanjing-university-of-posts-telecommunications-529215</t>
  </si>
  <si>
    <t>https://www.usnews.com/education/best-global-universities/university-of-cape-coast-530205</t>
  </si>
  <si>
    <t>https://www.usnews.com/education/best-global-universities/university-of-stuttgart-506202</t>
  </si>
  <si>
    <t>https://www.usnews.com/education/best-global-universities/saint-petersburg-state-university-502182</t>
  </si>
  <si>
    <t>https://www.usnews.com/education/best-global-universities/university-of-ulsan-500178</t>
  </si>
  <si>
    <t>https://www.usnews.com/education/best-global-universities/yeungnam-university-504367</t>
  </si>
  <si>
    <t>https://www.usnews.com/education/best-global-universities/iran-university-of-medical-sciences-529414</t>
  </si>
  <si>
    <t>https://www.usnews.com/education/best-global-universities/universitetet-i-stavanger-529549</t>
  </si>
  <si>
    <t>https://www.usnews.com/education/best-global-universities/changan-university-529427</t>
  </si>
  <si>
    <t>https://www.usnews.com/education/best-global-universities/taibah-university-512768</t>
  </si>
  <si>
    <t>https://www.usnews.com/education/best-global-universities/fujian-agriculture-forestry-university-529097</t>
  </si>
  <si>
    <t>https://www.usnews.com/education/best-global-universities/indian-institute-of-technology-iit-kharagpur-500533</t>
  </si>
  <si>
    <t>https://www.usnews.com/education/best-global-universities/kwame-nkrumah-university-science-technology-529441</t>
  </si>
  <si>
    <t>https://www.usnews.com/education/best-global-universities/university-of-rhode-island-217484</t>
  </si>
  <si>
    <t>https://www.usnews.com/education/best-global-universities/utah-state-university-230728</t>
  </si>
  <si>
    <t>https://www.usnews.com/education/best-global-universities/asia-university-taiwan-529037</t>
  </si>
  <si>
    <t>https://www.usnews.com/education/best-global-universities/babes-bolyai-university-from-cluj-504529</t>
  </si>
  <si>
    <t>https://www.usnews.com/education/best-global-universities/okinawa-institute-of-science-technology-graduate-university-529703</t>
  </si>
  <si>
    <t>https://www.usnews.com/education/best-global-universities/european-university-institute-529059</t>
  </si>
  <si>
    <t>https://www.usnews.com/education/best-global-universities/shahid-beheshti-university-medical-sciences-501678</t>
  </si>
  <si>
    <t>https://www.usnews.com/education/best-global-universities/university-of-shanghai-for-science-technology-529079</t>
  </si>
  <si>
    <t>https://www.usnews.com/education/best-global-universities/hasselt-university-528960</t>
  </si>
  <si>
    <t>https://www.usnews.com/education/best-global-universities/lebanese-american-university-499894</t>
  </si>
  <si>
    <t>https://www.usnews.com/education/best-global-universities/agroparistech-529092</t>
  </si>
  <si>
    <t>https://www.usnews.com/education/best-global-universities/cranfield-university-500995</t>
  </si>
  <si>
    <t>https://www.usnews.com/education/best-global-universities/ihsan-dogramaci-bilkent-university-506575</t>
  </si>
  <si>
    <t>https://www.usnews.com/education/best-global-universities/mashhad-university-medical-science-529398</t>
  </si>
  <si>
    <t>https://www.usnews.com/education/best-global-universities/university-hohenheim-502293</t>
  </si>
  <si>
    <t>https://www.usnews.com/education/best-global-universities/university-of-quebec-montreal-504868</t>
  </si>
  <si>
    <t>https://www.usnews.com/education/best-global-universities/city-college-of-new-york-cuny-190567</t>
  </si>
  <si>
    <t>https://www.usnews.com/education/best-global-universities/university-of-salamanca-502705</t>
  </si>
  <si>
    <t>https://www.usnews.com/education/best-global-universities/istanbul-university-502403</t>
  </si>
  <si>
    <t>https://www.usnews.com/education/best-global-universities/ankara-university-503075</t>
  </si>
  <si>
    <t>https://www.usnews.com/education/best-global-universities/babol-noshirvani-university-of-technology-529310</t>
  </si>
  <si>
    <t>https://www.usnews.com/education/best-global-universities/chengdu-university-529826</t>
  </si>
  <si>
    <t>https://www.usnews.com/education/best-global-universities/qingdao-university-of-science-technology-529234</t>
  </si>
  <si>
    <t>https://www.usnews.com/education/best-global-universities/shoolini-university-530173</t>
  </si>
  <si>
    <t>https://www.usnews.com/education/best-global-universities/universitat-de-les-illes-balears-528855</t>
  </si>
  <si>
    <t>https://www.usnews.com/education/best-global-universities/ural-federal-university-529237</t>
  </si>
  <si>
    <t>https://www.usnews.com/education/best-global-universities/brigham-young-university-230038</t>
  </si>
  <si>
    <t>https://www.usnews.com/education/best-global-universities/harbin-engineering-university-528986</t>
  </si>
  <si>
    <t>https://www.usnews.com/education/best-global-universities/bar-ilan-university-505206</t>
  </si>
  <si>
    <t>https://www.usnews.com/education/best-global-universities/university-of-mannheim-502865</t>
  </si>
  <si>
    <t>https://www.usnews.com/education/best-global-universities/university-of-nevada-reno-182290</t>
  </si>
  <si>
    <t>https://www.usnews.com/education/best-global-universities/american-university-131159</t>
  </si>
  <si>
    <t>https://www.usnews.com/education/best-global-universities/university-of-arkansas-fayetteville-106397</t>
  </si>
  <si>
    <t>https://www.usnews.com/education/best-global-universities/shanghai-university-of-finance-economics-529139</t>
  </si>
  <si>
    <t>https://www.usnews.com/education/best-global-universities/universiti-teknologi-petronas-529338</t>
  </si>
  <si>
    <t>https://www.usnews.com/education/best-global-universities/university-of-management-technology-umt-530206</t>
  </si>
  <si>
    <t>https://www.usnews.com/education/best-global-universities/rochester-institute-of-technology-195003</t>
  </si>
  <si>
    <t>https://www.usnews.com/education/best-global-universities/tomsk-state-university-529019</t>
  </si>
  <si>
    <t>https://www.usnews.com/education/best-global-universities/university-of-hull-505254</t>
  </si>
  <si>
    <t>https://www.usnews.com/education/best-global-universities/itmo-university-529154</t>
  </si>
  <si>
    <t>https://www.usnews.com/education/best-global-universities/czech-university-of-life-sciences-prague-529098</t>
  </si>
  <si>
    <t>https://www.usnews.com/education/best-global-universities/hefei-university-of-technology-528958</t>
  </si>
  <si>
    <t>https://www.usnews.com/education/best-global-universities/iran-university-science-technology-505518</t>
  </si>
  <si>
    <t>https://www.usnews.com/education/best-global-universities/illinois-institute-of-technology-145725</t>
  </si>
  <si>
    <t>Ohio University-Main Campus</t>
  </si>
  <si>
    <t>https://www.usnews.com/education/best-global-universities/ohio-university-204857</t>
  </si>
  <si>
    <t>https://www.usnews.com/education/best-global-universities/istanbul-bilgi-university-529650</t>
  </si>
  <si>
    <t>https://www.usnews.com/education/best-global-universities/szeged-university-501065</t>
  </si>
  <si>
    <t>https://www.usnews.com/education/best-global-universities/university-of-zaragoza-502343</t>
  </si>
  <si>
    <t>https://www.usnews.com/education/best-global-universities/universite-de-franche-comte-529386</t>
  </si>
  <si>
    <t>https://www.usnews.com/education/best-global-universities/universidad-de-la-laguna-502362</t>
  </si>
  <si>
    <t>https://www.usnews.com/education/best-global-universities/university-of-nevada-las-vegas-182281</t>
  </si>
  <si>
    <t>https://www.usnews.com/education/best-global-universities/university-of-bayreuth-500728</t>
  </si>
  <si>
    <t>https://www.usnews.com/education/best-global-universities/makerere-university-528833</t>
  </si>
  <si>
    <t>https://www.usnews.com/education/best-global-universities/manipal-academy-of-higher-education-mahe-528886</t>
  </si>
  <si>
    <t>https://www.usnews.com/education/best-global-universities/shaanxi-normal-university-529190</t>
  </si>
  <si>
    <t>https://www.usnews.com/education/best-global-universities/universidad-de-concepcion-506070</t>
  </si>
  <si>
    <t>https://www.usnews.com/education/best-global-universities/peter-the-great-st-petersburg-polytechnic-university-529065</t>
  </si>
  <si>
    <t>https://www.usnews.com/education/best-global-universities/university-of-nairobi-529444</t>
  </si>
  <si>
    <t>https://www.usnews.com/education/best-global-universities/universidade-de-brasilia-504217</t>
  </si>
  <si>
    <t>https://www.usnews.com/education/best-global-universities/universidad-peruana-cayetano-heredia-529357</t>
  </si>
  <si>
    <t>https://www.usnews.com/education/best-global-universities/xian-jiaotong-liverpool-university-529807</t>
  </si>
  <si>
    <t>https://www.usnews.com/education/best-global-universities/edinburgh-napier-university-529991</t>
  </si>
  <si>
    <t>https://www.usnews.com/education/best-global-universities/anglia-ruskin-university-529443</t>
  </si>
  <si>
    <t>https://www.usnews.com/education/best-global-universities/macau-university-of-science-technology-529500</t>
  </si>
  <si>
    <t>https://www.usnews.com/education/best-global-universities/northumbria-university-529055</t>
  </si>
  <si>
    <t>https://www.usnews.com/education/best-global-universities/charles-darwin-university-528963</t>
  </si>
  <si>
    <t>https://www.usnews.com/education/best-global-universities/universidade-de-vigo-505924</t>
  </si>
  <si>
    <t>https://www.usnews.com/education/best-global-universities/isfahan-university-of-technology-502590</t>
  </si>
  <si>
    <t>https://www.usnews.com/education/best-global-universities/northeast-normal-university-china-503882</t>
  </si>
  <si>
    <t>https://www.usnews.com/education/best-global-universities/rensselaer-polytechnic-institute-194824</t>
  </si>
  <si>
    <t>https://www.usnews.com/education/best-global-universities/graduate-university-for-advanced-studies-japan-528948</t>
  </si>
  <si>
    <t>https://www.usnews.com/education/best-global-universities/mazandaran-university-medical-sciences-529621</t>
  </si>
  <si>
    <t>https://www.usnews.com/education/best-global-universities/scuola-superiore-santanna-529393</t>
  </si>
  <si>
    <t>https://www.usnews.com/education/best-global-universities/shiraz-university-of-medical-science-529286</t>
  </si>
  <si>
    <t>https://www.usnews.com/education/best-global-universities/skolkovo-institute-of-science-technology-529683</t>
  </si>
  <si>
    <t>https://www.usnews.com/education/best-global-universities/university-of-salento-528853</t>
  </si>
  <si>
    <t>https://www.usnews.com/education/best-global-universities/yunnan-university-529189</t>
  </si>
  <si>
    <t>https://www.usnews.com/education/best-global-universities/zhongnan-university-of-economics-law-530034</t>
  </si>
  <si>
    <t>https://www.usnews.com/education/best-global-universities/university-of-wyoming-240727</t>
  </si>
  <si>
    <t>https://www.usnews.com/education/best-global-universities/mississippi-state-university-176080</t>
  </si>
  <si>
    <t>https://www.usnews.com/education/best-global-universities/missouri-university-of-science-technology-178411</t>
  </si>
  <si>
    <t>https://www.usnews.com/education/best-global-universities/princess-nourah-bint-abdulrahman-university-530061</t>
  </si>
  <si>
    <t>https://www.usnews.com/education/best-global-universities/university-of-murcia-503573</t>
  </si>
  <si>
    <t>https://www.usnews.com/education/best-global-universities/heriot-watt-university-506192</t>
  </si>
  <si>
    <t>https://www.usnews.com/education/best-global-universities/universite-de-bretagne-occidentale-529145</t>
  </si>
  <si>
    <t>https://www.usnews.com/education/best-global-universities/universiti-brunei-darussalam-530207</t>
  </si>
  <si>
    <t>https://www.usnews.com/education/best-global-universities/university-of-ioannina-501360</t>
  </si>
  <si>
    <t>https://www.usnews.com/education/best-global-universities/university-of-ghana-529375</t>
  </si>
  <si>
    <t>https://www.usnews.com/education/best-global-universities/agh-university-of-krakow-504859</t>
  </si>
  <si>
    <t>https://www.usnews.com/education/best-global-universities/dalian-maritime-university-529341</t>
  </si>
  <si>
    <t>https://www.usnews.com/education/best-global-universities/henan-university-529507</t>
  </si>
  <si>
    <t>https://www.usnews.com/education/best-global-universities/university-of-delhi-504916</t>
  </si>
  <si>
    <t>https://www.usnews.com/education/best-global-universities/university-of-calabria-505594</t>
  </si>
  <si>
    <t>https://www.usnews.com/education/best-global-universities/university-of-peshawar-529479</t>
  </si>
  <si>
    <t>https://www.usnews.com/education/best-global-universities/jimma-university-529904</t>
  </si>
  <si>
    <t>https://www.usnews.com/education/best-global-universities/northeast-agricultural-university-china-529520</t>
  </si>
  <si>
    <t>https://www.usnews.com/education/best-global-universities/university-of-rostock-500634</t>
  </si>
  <si>
    <t>https://www.usnews.com/education/best-global-universities/vietnam-national-university-hanoi-529331</t>
  </si>
  <si>
    <t>https://www.usnews.com/education/best-global-universities/ulster-university-528872</t>
  </si>
  <si>
    <t>https://www.usnews.com/education/best-global-universities/universidad-de-antioquia-528980</t>
  </si>
  <si>
    <t>https://www.usnews.com/education/best-global-universities/imam-mohammad-ibn-saud-islamic-university-imsiu-530033</t>
  </si>
  <si>
    <t>https://www.usnews.com/education/best-global-universities/mohammed-v-university-in-rabat-530208</t>
  </si>
  <si>
    <t>https://www.usnews.com/education/best-global-universities/national-yunlin-university-science-technology-529818</t>
  </si>
  <si>
    <t>https://www.usnews.com/education/best-global-universities/sunway-university-530043</t>
  </si>
  <si>
    <t>https://www.usnews.com/education/best-global-universities/hassan-ii-university-of-casablanca-529470</t>
  </si>
  <si>
    <t>https://www.usnews.com/education/best-global-universities/indian-institute-of-technology-iit-roorkee-528828</t>
  </si>
  <si>
    <t>https://www.usnews.com/education/best-global-universities/national-taiwan-university-of-science-technology-501875</t>
  </si>
  <si>
    <t>https://www.usnews.com/education/best-global-universities/southwest-university-of-science-technology---china-529731</t>
  </si>
  <si>
    <t>https://www.usnews.com/education/best-global-universities/dublin-city-university-528873</t>
  </si>
  <si>
    <t>https://www.usnews.com/education/best-global-universities/university-of-south-africa-529170</t>
  </si>
  <si>
    <t>https://www.usnews.com/education/best-global-universities/royal-holloway-university-of-london-501237</t>
  </si>
  <si>
    <t>https://www.usnews.com/education/best-global-universities/university-of-punjab-529178</t>
  </si>
  <si>
    <t>https://www.usnews.com/education/best-global-universities/southern-methodist-university-228246</t>
  </si>
  <si>
    <t>https://www.usnews.com/education/best-global-universities/university-of-split-528851</t>
  </si>
  <si>
    <t>https://www.usnews.com/education/best-global-universities/fujian-normal-university-529517</t>
  </si>
  <si>
    <t>https://www.usnews.com/education/best-global-universities/orebro-university-528966</t>
  </si>
  <si>
    <t>https://www.usnews.com/education/best-global-universities/universidad-de-alcala-528978</t>
  </si>
  <si>
    <t>https://www.usnews.com/education/best-global-universities/vietnam-national-university-hochiminh-city-529532</t>
  </si>
  <si>
    <t>https://www.usnews.com/education/best-global-universities/capital-medical-university-504555</t>
  </si>
  <si>
    <t>https://www.usnews.com/education/best-global-universities/california-state-university-los-angeles-530209</t>
  </si>
  <si>
    <t>https://www.usnews.com/education/best-global-universities/michigan-technological-university-171128</t>
  </si>
  <si>
    <t>https://www.usnews.com/education/best-global-universities/montana-state-university-180461</t>
  </si>
  <si>
    <t>https://www.usnews.com/education/best-global-universities/new-jersey-institute-of-technology-185828</t>
  </si>
  <si>
    <t>https://www.usnews.com/education/best-global-universities/university-of-alaska-fairbanks-102614</t>
  </si>
  <si>
    <t>https://www.usnews.com/education/best-global-universities/all-india-institute-of-medical-sciences-aiims-new-delhi-500492</t>
  </si>
  <si>
    <t>https://www.usnews.com/education/best-global-universities/beni-suef-university-514394</t>
  </si>
  <si>
    <t>https://www.usnews.com/education/best-global-universities/universitat-de-girona-528856</t>
  </si>
  <si>
    <t>https://www.usnews.com/education/best-global-universities/transilvania-university-of-brasov-529684</t>
  </si>
  <si>
    <t>https://www.usnews.com/education/best-global-universities/athens-medical-school-529124</t>
  </si>
  <si>
    <t>https://www.usnews.com/education/best-global-universities/insead-business-school-501087</t>
  </si>
  <si>
    <t>https://www.usnews.com/education/best-global-universities/norwegian-university-of-life-sciences-528819</t>
  </si>
  <si>
    <t>https://www.usnews.com/education/best-global-universities/qingdao-university-of-technology-529642</t>
  </si>
  <si>
    <t>https://www.usnews.com/education/best-global-universities/universiti-malaysia-terengganu-530038</t>
  </si>
  <si>
    <t>https://www.usnews.com/education/best-global-universities/university-of-west-scotland-530028</t>
  </si>
  <si>
    <t>https://www.usnews.com/education/best-global-universities/yangzhou-university-529253</t>
  </si>
  <si>
    <t>https://www.usnews.com/education/best-global-universities/czech-technical-university-prague-502255</t>
  </si>
  <si>
    <t>https://www.usnews.com/education/best-global-universities/hainan-university-529489</t>
  </si>
  <si>
    <t>https://www.usnews.com/education/best-global-universities/indian-institute-of-technology-iit-kanpur-506622</t>
  </si>
  <si>
    <t>https://www.usnews.com/education/best-global-universities/open-university-uk-506455</t>
  </si>
  <si>
    <t>https://www.usnews.com/education/best-global-universities/university-of-thessaly-529034</t>
  </si>
  <si>
    <t>https://www.usnews.com/education/best-global-universities/university-of-maryland-baltimore-county-163268</t>
  </si>
  <si>
    <t>https://www.usnews.com/education/best-global-universities/kent-state-university-203517</t>
  </si>
  <si>
    <t>https://www.usnews.com/education/best-global-universities/chiba-university-503793</t>
  </si>
  <si>
    <t>https://www.usnews.com/education/best-global-universities/university-of-patras-503205</t>
  </si>
  <si>
    <t>https://www.usnews.com/education/best-global-universities/china-pharmaceutical-university-502614</t>
  </si>
  <si>
    <t>https://www.usnews.com/education/best-global-universities/london-business-school-504845</t>
  </si>
  <si>
    <t>https://www.usnews.com/education/best-global-universities/villanova-university-216597</t>
  </si>
  <si>
    <t>https://www.usnews.com/education/best-global-universities/bangor-university-528852</t>
  </si>
  <si>
    <t>https://www.usnews.com/education/best-global-universities/dongguk-university-529173</t>
  </si>
  <si>
    <t>https://www.usnews.com/education/best-global-universities/state-university-of-new-york-suny-upstate-medical-center-529713</t>
  </si>
  <si>
    <t>https://www.usnews.com/education/best-global-universities/ewha-womans-university-504624</t>
  </si>
  <si>
    <t>https://www.usnews.com/education/best-global-universities/university-of-debrecen-504230</t>
  </si>
  <si>
    <t>https://www.usnews.com/education/best-global-universities/keele-university-504593</t>
  </si>
  <si>
    <t>https://www.usnews.com/education/best-global-universities/otto-von-guericke-university-528861</t>
  </si>
  <si>
    <t>https://www.usnews.com/education/best-global-universities/university-of-agder-529337</t>
  </si>
  <si>
    <t>https://www.usnews.com/education/best-global-universities/university-of-new-england-528095</t>
  </si>
  <si>
    <t>https://www.usnews.com/education/best-global-universities/american-university-cairo-530210</t>
  </si>
  <si>
    <t>https://www.usnews.com/education/best-global-universities/carol-davila-university-of-medicine-pharmacy-529201</t>
  </si>
  <si>
    <t>https://www.usnews.com/education/best-global-universities/parthenope-university-naples-529142</t>
  </si>
  <si>
    <t>https://www.usnews.com/education/best-global-universities/university-of-the-free-state-529166</t>
  </si>
  <si>
    <t>https://www.usnews.com/education/best-global-universities/university-of-seoul-528845</t>
  </si>
  <si>
    <t>https://www.usnews.com/education/best-global-universities/babol-university-of-medical-sciences-530160</t>
  </si>
  <si>
    <t>https://www.usnews.com/education/best-global-universities/qufu-normal-university-529543</t>
  </si>
  <si>
    <t>https://www.usnews.com/education/best-global-universities/university-of-montana-180489</t>
  </si>
  <si>
    <t>https://www.usnews.com/education/best-global-universities/charles-sturt-university-528979</t>
  </si>
  <si>
    <t>https://www.usnews.com/education/best-global-universities/tokyo-medical-dental-university-tmdu-505893</t>
  </si>
  <si>
    <t>https://www.usnews.com/education/best-global-universities/tomsk-polytechnic-university-529158</t>
  </si>
  <si>
    <t>https://www.usnews.com/education/best-global-universities/wuhan-institute-of-technology-529516</t>
  </si>
  <si>
    <t>https://www.usnews.com/education/best-global-universities/vilnius-university-503315</t>
  </si>
  <si>
    <t>https://www.usnews.com/education/best-global-universities/jeonbuk-national-university-503088</t>
  </si>
  <si>
    <t>https://www.usnews.com/education/best-global-universities/shiraz-university-500400</t>
  </si>
  <si>
    <t>https://www.usnews.com/education/best-global-universities/university-of-new-brunswick-499973</t>
  </si>
  <si>
    <t>https://www.usnews.com/education/best-global-universities/birkbeck-university-london-506805</t>
  </si>
  <si>
    <t>https://www.usnews.com/education/best-global-universities/islamia-university-of-bahawalpur-530065</t>
  </si>
  <si>
    <t>https://www.usnews.com/education/best-global-universities/sichuan-agricultural-university-529103</t>
  </si>
  <si>
    <t>https://www.usnews.com/education/best-global-universities/universite-de-bourgogne-505886</t>
  </si>
  <si>
    <t>https://www.usnews.com/education/best-global-universities/university-of-oviedo-503830</t>
  </si>
  <si>
    <t>https://www.usnews.com/education/best-global-universities/guangzhou-medical-university-529307</t>
  </si>
  <si>
    <t>https://www.usnews.com/education/best-global-universities/shanghai-maritime-university-529346</t>
  </si>
  <si>
    <t>https://www.usnews.com/education/best-global-universities/universidade-federal-do-parana-503933</t>
  </si>
  <si>
    <t>https://www.usnews.com/education/best-global-universities/universite-de-poitiers-501414</t>
  </si>
  <si>
    <t>https://www.usnews.com/education/best-global-universities/universidad-de-malaga-503965</t>
  </si>
  <si>
    <t>https://www.usnews.com/education/best-global-universities/university-of-regina-499970</t>
  </si>
  <si>
    <t>https://www.usnews.com/education/best-global-universities/universitat-ramon-llull-529454</t>
  </si>
  <si>
    <t>https://www.usnews.com/education/best-global-universities/free-university-of-bozen-bolzano-529990</t>
  </si>
  <si>
    <t>https://www.usnews.com/education/best-global-universities/university-of-mons-528860</t>
  </si>
  <si>
    <t>https://www.usnews.com/education/best-global-universities/adam-mickiewicz-university-500923</t>
  </si>
  <si>
    <t>https://www.usnews.com/education/best-global-universities/city-university-london-503692</t>
  </si>
  <si>
    <t>https://www.usnews.com/education/best-global-universities/guangxi-university-529243</t>
  </si>
  <si>
    <t>https://www.usnews.com/education/best-global-universities/university-of-limerick-528976</t>
  </si>
  <si>
    <t>https://www.usnews.com/education/best-global-universities/okayama-university-504249</t>
  </si>
  <si>
    <t>https://www.usnews.com/education/best-global-universities/braunschweig-university-of-technology-505131</t>
  </si>
  <si>
    <t>https://www.usnews.com/education/best-global-universities/university-of-indonesia-529367</t>
  </si>
  <si>
    <t>https://www.usnews.com/education/best-global-universities/warsaw-university-of-technology-502920</t>
  </si>
  <si>
    <t>https://www.usnews.com/education/best-global-universities/chonnam-national-university-503755</t>
  </si>
  <si>
    <t>https://www.usnews.com/education/best-global-universities/kuwait-university-512713</t>
  </si>
  <si>
    <t>https://www.usnews.com/education/best-global-universities/taipei-medical-university-501451</t>
  </si>
  <si>
    <t>https://www.usnews.com/education/best-global-universities/vienna-university-of-economics-business-529135</t>
  </si>
  <si>
    <t>https://www.usnews.com/education/best-global-universities/ucsi-university-530211</t>
  </si>
  <si>
    <t>https://www.usnews.com/education/best-global-universities/universidad-de-la-republica-uruguay-530030</t>
  </si>
  <si>
    <t>https://www.usnews.com/education/best-global-universities/augusta-university-482149</t>
  </si>
  <si>
    <t>https://www.usnews.com/education/best-global-universities/loma-linda-university-117636</t>
  </si>
  <si>
    <t>https://www.usnews.com/education/best-global-universities/loyola-university-chicago-146719</t>
  </si>
  <si>
    <t>https://www.usnews.com/education/best-global-universities/rhodes-university-528999</t>
  </si>
  <si>
    <t>https://www.usnews.com/education/best-global-universities/bahcesehir-university-529754</t>
  </si>
  <si>
    <t>https://www.usnews.com/education/best-global-universities/universidad-carlos-iii-de-madrid-500603</t>
  </si>
  <si>
    <t>https://www.usnews.com/education/best-global-universities/universidade-federal-do-rio-grande-do-norte-529407</t>
  </si>
  <si>
    <t>https://www.usnews.com/education/best-global-universities/wroclaw-medical-university-529400</t>
  </si>
  <si>
    <t>https://www.usnews.com/education/best-global-universities/xian-university-of-architecture-technology-529487</t>
  </si>
  <si>
    <t>https://www.usnews.com/education/best-global-universities/lehigh-university-213543</t>
  </si>
  <si>
    <t>https://www.usnews.com/education/best-global-universities/brno-university-of-technology-529040</t>
  </si>
  <si>
    <t>https://www.usnews.com/education/best-global-universities/anhui-university-529110</t>
  </si>
  <si>
    <t>https://www.usnews.com/education/best-global-universities/firat-university-528830</t>
  </si>
  <si>
    <t>https://www.usnews.com/education/best-global-universities/hunan-agricultural-university-529354</t>
  </si>
  <si>
    <t>https://www.usnews.com/education/best-global-universities/tribhuvan-university-530037</t>
  </si>
  <si>
    <t>https://www.usnews.com/education/best-global-universities/universidade-federal-de-sao-carlos-505014</t>
  </si>
  <si>
    <t>https://www.usnews.com/education/best-global-universities/universite-de-sfax-529029</t>
  </si>
  <si>
    <t>https://www.usnews.com/education/best-global-universities/new-york-medical-college-193830</t>
  </si>
  <si>
    <t>https://www.usnews.com/education/best-global-universities/national-taiwan-normal-university-503050</t>
  </si>
  <si>
    <t>https://www.usnews.com/education/best-global-universities/thapar-institute-of-engineering-technology-529291</t>
  </si>
  <si>
    <t>https://www.usnews.com/education/best-global-universities/new-mexico-state-university-188030</t>
  </si>
  <si>
    <t>https://www.usnews.com/education/best-global-universities/old-dominion-university-232982</t>
  </si>
  <si>
    <t>https://www.usnews.com/education/best-global-universities/yokohama-city-university-529035</t>
  </si>
  <si>
    <t>https://www.usnews.com/education/best-global-universities/christian-medical-college-hospital-cmch-vellore-529356</t>
  </si>
  <si>
    <t>https://www.usnews.com/education/best-global-universities/university-of-greenwich-529153</t>
  </si>
  <si>
    <t>https://www.usnews.com/education/best-global-universities/university-of-brighton-528973</t>
  </si>
  <si>
    <t>https://www.usnews.com/education/best-global-universities/university-of-bucharest-501581</t>
  </si>
  <si>
    <t>https://www.usnews.com/education/best-global-universities/bohai-university-529457</t>
  </si>
  <si>
    <t>https://www.usnews.com/education/best-global-universities/universite-paul-valery-506008</t>
  </si>
  <si>
    <t>https://www.usnews.com/education/best-global-universities/university-of-west-england-529164</t>
  </si>
  <si>
    <t>https://www.usnews.com/education/best-global-universities/wuhan-university-of-science-technology-529350</t>
  </si>
  <si>
    <t>https://www.usnews.com/education/best-global-universities/university-of-texas-rio-grande-valley-227368</t>
  </si>
  <si>
    <t>https://www.usnews.com/education/best-global-universities/johannes-kepler-university-linz-528837</t>
  </si>
  <si>
    <t>https://www.usnews.com/education/best-global-universities/bahauddin-zakariya-university-529426</t>
  </si>
  <si>
    <t>https://www.usnews.com/education/best-global-universities/university-of-kragujevac-529278</t>
  </si>
  <si>
    <t>https://www.usnews.com/education/best-global-universities/central-queensland-university-529603</t>
  </si>
  <si>
    <t>https://www.usnews.com/education/best-global-universities/national-university-of-la-plata-502752</t>
  </si>
  <si>
    <t>https://www.usnews.com/education/best-global-universities/shanxi-university-529038</t>
  </si>
  <si>
    <t>https://www.usnews.com/education/best-global-universities/yerevan-physics-institute-529063</t>
  </si>
  <si>
    <t>https://www.usnews.com/education/best-global-universities/abdul-wali-khan-university-530212</t>
  </si>
  <si>
    <t>https://www.usnews.com/education/best-global-universities/king-mongkuts-university-of-technology-thonburi-529070</t>
  </si>
  <si>
    <t>https://www.usnews.com/education/best-global-universities/universidade-federal-do-abc-ufabc-528920</t>
  </si>
  <si>
    <t>https://www.usnews.com/education/best-global-universities/national-central-university-504757</t>
  </si>
  <si>
    <t>https://www.usnews.com/education/best-global-universities/guangdong-university-of-foreign-studies-530213</t>
  </si>
  <si>
    <t>https://www.usnews.com/education/best-global-universities/tallinn-university-of-technology-529002</t>
  </si>
  <si>
    <t>https://www.usnews.com/education/best-global-universities/universite-dangers-528967</t>
  </si>
  <si>
    <t>https://www.usnews.com/education/best-global-universities/university-of-opole-530040</t>
  </si>
  <si>
    <t>https://www.usnews.com/education/best-global-universities/oxford-brookes-university-529009</t>
  </si>
  <si>
    <t>https://www.usnews.com/education/best-global-universities/university-of-lincoln-529675</t>
  </si>
  <si>
    <t>https://www.usnews.com/education/best-global-universities/magna-graecia-university-of-catanzaro-529254</t>
  </si>
  <si>
    <t>https://www.usnews.com/education/best-global-universities/university-of-sulimanyah-530214</t>
  </si>
  <si>
    <t>https://www.usnews.com/education/best-global-universities/embry-riddle-aeronautical-university-133553</t>
  </si>
  <si>
    <t>https://www.usnews.com/education/best-global-universities/howard-university-131520</t>
  </si>
  <si>
    <t>https://www.usnews.com/education/best-global-universities/ecole-des-ponts-paristech-529342</t>
  </si>
  <si>
    <t>https://www.usnews.com/education/best-global-universities/federation-university-australia-529602</t>
  </si>
  <si>
    <t>https://www.usnews.com/education/best-global-universities/ferdowsi-university-mashhad-502854</t>
  </si>
  <si>
    <t>https://www.usnews.com/education/best-global-universities/kazan-federal-university-529155</t>
  </si>
  <si>
    <t>https://www.usnews.com/education/best-global-universities/universidad-costa-rica-529589</t>
  </si>
  <si>
    <t>https://www.usnews.com/education/best-global-universities/universidad-de-cordoba-505807</t>
  </si>
  <si>
    <t>https://www.usnews.com/education/best-global-universities/universidad-pablo-de-olavide-529051</t>
  </si>
  <si>
    <t>https://www.usnews.com/education/best-global-universities/khon-kaen-university-529024</t>
  </si>
  <si>
    <t>https://www.usnews.com/education/best-global-universities/air-university-islamabad-530215</t>
  </si>
  <si>
    <t>https://www.usnews.com/education/best-global-universities/al-jouf-university-510765</t>
  </si>
  <si>
    <t>https://www.usnews.com/education/best-global-universities/carl-von-ossietzky-universitat-oldenburg-528947</t>
  </si>
  <si>
    <t>https://www.usnews.com/education/best-global-universities/national-university-of-science-technology-misis-529075</t>
  </si>
  <si>
    <t>https://www.usnews.com/education/best-global-universities/salzburg-university-528953</t>
  </si>
  <si>
    <t>https://www.usnews.com/education/best-global-universities/saveetha-institute-of-medical-technical-science-530216</t>
  </si>
  <si>
    <t>https://www.usnews.com/education/best-global-universities/california-polytechnic-state-university-san-luis-obispo-110422</t>
  </si>
  <si>
    <t>https://www.usnews.com/education/best-global-universities/universidad-de-castilla-la-mancha-505673</t>
  </si>
  <si>
    <t>https://www.usnews.com/education/best-global-universities/g-dannunzio-university-of-chieti-pescara-529183</t>
  </si>
  <si>
    <t>https://www.usnews.com/education/best-global-universities/royal-college-of-surgeons-ireland-528990</t>
  </si>
  <si>
    <t>https://www.usnews.com/education/best-global-universities/tobb-university-of-economics-and-technology-529325</t>
  </si>
  <si>
    <t>https://www.usnews.com/education/best-global-universities/universidade-federal-de-pernambuco-506633</t>
  </si>
  <si>
    <t>https://www.usnews.com/education/best-global-universities/universitat-dalacant-503239</t>
  </si>
  <si>
    <t>https://www.usnews.com/education/best-global-universities/university-campus-bio-medico-rome-italy-528992</t>
  </si>
  <si>
    <t>https://www.usnews.com/education/best-global-universities/university-of-south-bohemia-ceske-budejovice-528817</t>
  </si>
  <si>
    <t>https://www.usnews.com/education/best-global-universities/bond-university-529370</t>
  </si>
  <si>
    <t>https://www.usnews.com/education/best-global-universities/university-of-the-sunshine-coast-529403</t>
  </si>
  <si>
    <t>https://www.usnews.com/education/best-global-universities/harbin-medical-university-502045</t>
  </si>
  <si>
    <t>https://www.usnews.com/education/best-global-universities/universite-de-tunis-el-manar-529027</t>
  </si>
  <si>
    <t>1501+</t>
  </si>
  <si>
    <t>https://www.usnews.com/education/best-global-universities/belarusian-state-university-529143</t>
  </si>
  <si>
    <t>https://www.usnews.com/education/best-global-universities/graz-university-of-technology-506184</t>
  </si>
  <si>
    <t>https://www.usnews.com/education/best-global-universities/british-university-in-egypt-512943</t>
  </si>
  <si>
    <t>https://www.usnews.com/education/best-global-universities/istanbul-aydin-university-529451</t>
  </si>
  <si>
    <t>https://www.usnews.com/education/best-global-universities/universite-de-caen-normandie-528879</t>
  </si>
  <si>
    <t>https://www.usnews.com/education/best-global-universities/university-of-denver-127060</t>
  </si>
  <si>
    <t>https://www.usnews.com/education/best-global-universities/an-najah-national-university-511302</t>
  </si>
  <si>
    <t>https://www.usnews.com/education/best-global-universities/foshan-university-529885</t>
  </si>
  <si>
    <t>https://www.usnews.com/education/best-global-universities/ilia-state-university-529448</t>
  </si>
  <si>
    <t>https://www.usnews.com/education/best-global-universities/imt-atlantique-529450</t>
  </si>
  <si>
    <t>https://www.usnews.com/education/best-global-universities/international-islamic-university-pakistan-530049</t>
  </si>
  <si>
    <t>https://www.usnews.com/education/best-global-universities/shahid-beheshti-university-502879</t>
  </si>
  <si>
    <t>https://www.usnews.com/education/best-global-universities/sohag-university-529724</t>
  </si>
  <si>
    <t>https://www.usnews.com/education/best-global-universities/university-of-camerino-529174</t>
  </si>
  <si>
    <t>https://www.usnews.com/education/best-global-universities/western-norway-university-of-applied-sciences-529923</t>
  </si>
  <si>
    <t>https://www.usnews.com/education/best-global-universities/university-of-wroclaw-502646</t>
  </si>
  <si>
    <t>https://www.usnews.com/education/best-global-universities/chung-ang-university-500565</t>
  </si>
  <si>
    <t>https://www.usnews.com/education/best-global-universities/ihe-delft-institute-for-water-education-529607</t>
  </si>
  <si>
    <t>https://www.usnews.com/education/best-global-universities/south-valley-university-egypt-530041</t>
  </si>
  <si>
    <t>https://www.usnews.com/education/best-global-universities/universidade-do-estado-do-rio-de-janeiro-502771</t>
  </si>
  <si>
    <t>https://www.usnews.com/education/best-global-universities/william-mary-231624</t>
  </si>
  <si>
    <t>https://www.usnews.com/education/best-global-universities/state-university-of-new-york-suny-binghamton-196079</t>
  </si>
  <si>
    <t>https://www.usnews.com/education/best-global-universities/amity-university-noida-529512</t>
  </si>
  <si>
    <t>https://www.usnews.com/education/best-global-universities/gwangju-institute-of-science-technology-gist-506847</t>
  </si>
  <si>
    <t>https://www.usnews.com/education/best-global-universities/toronto-metropolitan-university-499982</t>
  </si>
  <si>
    <t>https://www.usnews.com/education/best-global-universities/universite-de-rouen-normandie-528984</t>
  </si>
  <si>
    <t>https://www.usnews.com/education/best-global-universities/arizona-state-university-downtown-phoenix-529933</t>
  </si>
  <si>
    <t>https://www.usnews.com/education/best-global-universities/catholic-university-of-america-131283</t>
  </si>
  <si>
    <t>https://www.usnews.com/education/best-global-universities/coventry-university-529401</t>
  </si>
  <si>
    <t>https://www.usnews.com/education/best-global-universities/universidad-san-francisco-de-quito-530217</t>
  </si>
  <si>
    <t>https://www.usnews.com/education/best-global-universities/university-of-gondar-529442</t>
  </si>
  <si>
    <t>https://www.usnews.com/education/best-global-universities/university-of-insubria-528983</t>
  </si>
  <si>
    <t>https://www.usnews.com/education/best-global-universities/university-of-jinan-529252</t>
  </si>
  <si>
    <t>https://www.usnews.com/education/best-global-universities/california-state-university-fullerton-110565</t>
  </si>
  <si>
    <t>https://www.usnews.com/education/best-global-universities/florida-atlantic-university-133669</t>
  </si>
  <si>
    <t>https://www.usnews.com/education/best-global-universities/aberystwyth-university-528922</t>
  </si>
  <si>
    <t>https://www.usnews.com/education/best-global-universities/national-sun-yat-sen-university-505080</t>
  </si>
  <si>
    <t>https://www.usnews.com/education/best-global-universities/universita-ca-foscari-venezia-529000</t>
  </si>
  <si>
    <t>https://www.usnews.com/education/best-global-universities/zhejiang-gongshang-university-529420</t>
  </si>
  <si>
    <t>https://www.usnews.com/education/best-global-universities/birla-institute-of-technology-science-pilani-bits-pilani-528900</t>
  </si>
  <si>
    <t>https://www.usnews.com/education/best-global-universities/k-n-toosi-university-of-technology-529705</t>
  </si>
  <si>
    <t>https://www.usnews.com/education/best-global-universities/university-of-texas-el-paso-228796</t>
  </si>
  <si>
    <t>https://www.usnews.com/education/best-global-universities/indian-institute-of-technology-iit-hyderabad-529636</t>
  </si>
  <si>
    <t>https://www.usnews.com/education/best-global-universities/leuphana-university-luneburg-529466</t>
  </si>
  <si>
    <t>https://www.usnews.com/education/best-global-universities/university-of-rajshahi-530218</t>
  </si>
  <si>
    <t>https://www.usnews.com/education/best-global-universities/ajman-university-530219</t>
  </si>
  <si>
    <t>https://www.usnews.com/education/best-global-universities/shanghai-normal-university-505334</t>
  </si>
  <si>
    <t>https://www.usnews.com/education/best-global-universities/gdansk-university-of-technology-529186</t>
  </si>
  <si>
    <t>https://www.usnews.com/education/best-global-universities/jawaharlal-nehru-university-new-delhi-529031</t>
  </si>
  <si>
    <t>https://www.usnews.com/education/best-global-universities/medical-university-sofia-529176</t>
  </si>
  <si>
    <t>https://www.usnews.com/education/best-global-universities/obafemi-awolowo-university-529694</t>
  </si>
  <si>
    <t>https://www.usnews.com/education/best-global-universities/polytechnic-university-of-bucharest-506097</t>
  </si>
  <si>
    <t>https://www.usnews.com/education/best-global-universities/universidad-de-extremadura-529022</t>
  </si>
  <si>
    <t>https://www.usnews.com/education/best-global-universities/universite-gustave-eiffel-529800</t>
  </si>
  <si>
    <t>https://www.usnews.com/education/best-global-universities/university-of-london-royal-veterinary-college-528814</t>
  </si>
  <si>
    <t>https://www.usnews.com/education/best-global-universities/stevens-institute-of-technology-186867</t>
  </si>
  <si>
    <t>https://www.usnews.com/education/best-global-universities/universidade-federal-da-bahia-528977</t>
  </si>
  <si>
    <t>https://www.usnews.com/education/best-global-universities/university-of-salford-529039</t>
  </si>
  <si>
    <t>https://www.usnews.com/education/best-global-universities/jiangsu-university-of-science-technology-529475</t>
  </si>
  <si>
    <t>https://www.usnews.com/education/best-global-universities/kermanshah-university-of-medical-sciences-529623</t>
  </si>
  <si>
    <t>https://www.usnews.com/education/best-global-universities/national-university-of-cordoba-502638</t>
  </si>
  <si>
    <t>https://www.usnews.com/education/best-global-universities/sanjay-gandhi-postgraduate-institute-of-medical-sciences-529743</t>
  </si>
  <si>
    <t>https://www.usnews.com/education/best-global-universities/shandong-agricultural-university-529093</t>
  </si>
  <si>
    <t>https://www.usnews.com/education/best-global-universities/universiti-malaysia-pahang-al-sultan-abdullah-umpsa-529458</t>
  </si>
  <si>
    <t>https://www.usnews.com/education/best-global-universities/university-hail-508576</t>
  </si>
  <si>
    <t>https://www.usnews.com/education/best-global-universities/university-of-eastern-piedmont-amedeo-avogadro-528952</t>
  </si>
  <si>
    <t>https://www.usnews.com/education/best-global-universities/university-of-yaounde-i-529161</t>
  </si>
  <si>
    <t>https://www.usnews.com/education/best-global-universities/university-of-huddersfield-529422</t>
  </si>
  <si>
    <t>https://www.usnews.com/education/best-global-universities/chandigarh-university-530220</t>
  </si>
  <si>
    <t>https://www.usnews.com/education/best-global-universities/university-of-hertfordshire-505661</t>
  </si>
  <si>
    <t>https://www.usnews.com/education/best-global-universities/universite-de-picardie-jules-verne-upjv-528959</t>
  </si>
  <si>
    <t>https://www.usnews.com/education/best-global-universities/university-of-tabuk-529786</t>
  </si>
  <si>
    <t>https://www.usnews.com/education/best-global-universities/airlangga-university-530221</t>
  </si>
  <si>
    <t>https://www.usnews.com/education/best-global-universities/helwan-university-512792</t>
  </si>
  <si>
    <t>https://www.usnews.com/education/best-global-universities/abo-akademi-university-529149</t>
  </si>
  <si>
    <t>https://www.usnews.com/education/best-global-universities/kumamoto-university-505102</t>
  </si>
  <si>
    <t>https://www.usnews.com/education/best-global-universities/cyprus-university-of-technology-530036</t>
  </si>
  <si>
    <t>https://www.usnews.com/education/best-global-universities/universidad-autonoma-de-chile-529688</t>
  </si>
  <si>
    <t>https://www.usnews.com/education/best-global-universities/university-of-st-gallen-504309</t>
  </si>
  <si>
    <t>https://www.usnews.com/education/best-global-universities/university-of-toledo-206084</t>
  </si>
  <si>
    <t>https://www.usnews.com/education/best-global-universities/de-montfort-university-529563</t>
  </si>
  <si>
    <t>https://www.usnews.com/education/best-global-universities/maynooth-university-528943</t>
  </si>
  <si>
    <t>https://www.usnews.com/education/best-global-universities/nicolaus-copernicus-university-502450</t>
  </si>
  <si>
    <t>https://www.usnews.com/education/best-global-universities/army-medical-university-503729</t>
  </si>
  <si>
    <t>https://www.usnews.com/education/best-global-universities/isfahan-university-medical-science-529419</t>
  </si>
  <si>
    <t>https://www.usnews.com/education/best-global-universities/sofia-university-st-kliment-ohridski-504656</t>
  </si>
  <si>
    <t>https://www.usnews.com/education/best-global-universities/universidad-tecnica-federico-santa-maria-528919</t>
  </si>
  <si>
    <t>https://www.usnews.com/education/best-global-universities/university-of-peradeniya-529988</t>
  </si>
  <si>
    <t>https://www.usnews.com/education/best-global-universities/tokyo-metropolitan-university-505425</t>
  </si>
  <si>
    <t>https://www.usnews.com/education/best-global-universities/universidad-rey-juan-carlos-529015</t>
  </si>
  <si>
    <t>https://www.usnews.com/education/best-global-universities/beijing-technology-business-university-529734</t>
  </si>
  <si>
    <t>https://www.usnews.com/education/best-global-universities/cadi-ayyad-university-of-marrakech-529144</t>
  </si>
  <si>
    <t>https://www.usnews.com/education/best-global-universities/chongqing-university-of-posts-telecommunications-529515</t>
  </si>
  <si>
    <t>https://www.usnews.com/education/best-global-universities/institut-national-des-sciences-appliquees-de-lyon-insa-lyon-505713</t>
  </si>
  <si>
    <t>https://www.usnews.com/education/best-global-universities/university-of-malta-529548</t>
  </si>
  <si>
    <t>https://www.usnews.com/education/best-global-universities/university-of-maribor-528882</t>
  </si>
  <si>
    <t>https://www.usnews.com/education/best-global-universities/jazan-university-514902</t>
  </si>
  <si>
    <t>https://www.usnews.com/education/best-global-universities/king-saud-bin-abdulaziz-university-for-health-sciences-514629</t>
  </si>
  <si>
    <t>https://www.usnews.com/education/best-global-universities/tokai-university-505943</t>
  </si>
  <si>
    <t>https://www.usnews.com/education/best-global-universities/southern-cross-university-528998</t>
  </si>
  <si>
    <t>https://www.usnews.com/education/best-global-universities/institut-national-polytechnique-de-toulouse-505784</t>
  </si>
  <si>
    <t>https://www.usnews.com/education/best-global-universities/jamia-hamdard-university-529132</t>
  </si>
  <si>
    <t>https://www.usnews.com/education/best-global-universities/oslo-metropolitan-university-oslomet-529371</t>
  </si>
  <si>
    <t>https://www.usnews.com/education/best-global-universities/juntendo-university-502999</t>
  </si>
  <si>
    <t>https://www.usnews.com/education/best-global-universities/lincoln-university-new-zealand-529113</t>
  </si>
  <si>
    <t>https://www.usnews.com/education/best-global-universities/srm-institute-of-science-technology-chennai-529816</t>
  </si>
  <si>
    <t>https://www.usnews.com/education/best-global-universities/xiangtan-university-529020</t>
  </si>
  <si>
    <t>https://www.usnews.com/education/best-global-universities/university-of-maine-orono-161253</t>
  </si>
  <si>
    <t>https://www.usnews.com/education/best-global-universities/marmara-university-502695</t>
  </si>
  <si>
    <t>https://www.usnews.com/education/best-global-universities/air-force-military-medical-university-506665</t>
  </si>
  <si>
    <t>https://www.usnews.com/education/best-global-universities/henan-polytechnic-university-529521</t>
  </si>
  <si>
    <t>https://www.usnews.com/education/best-global-universities/pontificia-universidade-catolica-do-rio-grande-do-sul-529583</t>
  </si>
  <si>
    <t>https://www.usnews.com/education/best-global-universities/universidade-federal-de-santa-maria-ufsm-500881</t>
  </si>
  <si>
    <t>https://www.usnews.com/education/best-global-universities/universitat-jaume-i-528868</t>
  </si>
  <si>
    <t>https://www.usnews.com/education/best-global-universities/universiti-teknologi-mara-529194</t>
  </si>
  <si>
    <t>https://www.usnews.com/education/best-global-universities/university-diego-portales-529669</t>
  </si>
  <si>
    <t>https://www.usnews.com/education/best-global-universities/konkuk-university-503911</t>
  </si>
  <si>
    <t>https://www.usnews.com/education/best-global-universities/port-said-university-511764</t>
  </si>
  <si>
    <t>https://www.usnews.com/education/best-global-universities/university-of-nigeria-529471</t>
  </si>
  <si>
    <t>https://www.usnews.com/education/best-global-universities/portland-state-university-209807</t>
  </si>
  <si>
    <t>https://www.usnews.com/education/best-global-universities/universidade-federal-fluminense-506244</t>
  </si>
  <si>
    <t>https://www.usnews.com/education/best-global-universities/chang-gung-university-505417</t>
  </si>
  <si>
    <t>https://www.usnews.com/education/best-global-universities/university-of-windsor-499964</t>
  </si>
  <si>
    <t>https://www.usnews.com/education/best-global-universities/aswan-university-508412</t>
  </si>
  <si>
    <t>https://www.usnews.com/education/best-global-universities/china-medical-university-506215</t>
  </si>
  <si>
    <t>https://www.usnews.com/education/best-global-universities/kunming-university-of-science-technology-529089</t>
  </si>
  <si>
    <t>https://www.usnews.com/education/best-global-universities/northeast-forestry-university-china-529095</t>
  </si>
  <si>
    <t>https://www.usnews.com/education/best-global-universities/tianjin-university-of-technology-529674</t>
  </si>
  <si>
    <t>https://www.usnews.com/education/best-global-universities/universitat-kassel-529151</t>
  </si>
  <si>
    <t>https://www.usnews.com/education/best-global-universities/wenzhou-medical-university-529262</t>
  </si>
  <si>
    <t>https://www.usnews.com/education/best-global-universities/fordham-university-191241</t>
  </si>
  <si>
    <t>https://www.usnews.com/education/best-global-universities/marquette-university-239105</t>
  </si>
  <si>
    <t>https://www.usnews.com/education/best-global-universities/universidade-federal-de-pelotas-528834</t>
  </si>
  <si>
    <t>https://www.usnews.com/education/best-global-universities/ataturk-university-500132</t>
  </si>
  <si>
    <t>https://www.usnews.com/education/best-global-universities/university-of-latvia-529199</t>
  </si>
  <si>
    <t>https://www.usnews.com/education/best-global-universities/bahir-dar-university-530158</t>
  </si>
  <si>
    <t>https://www.usnews.com/education/best-global-universities/guizhou-university-529303</t>
  </si>
  <si>
    <t>https://www.usnews.com/education/best-global-universities/jonkoping-university-529670</t>
  </si>
  <si>
    <t>https://www.usnews.com/education/best-global-universities/nanjing-university-of-finance-economics-530042</t>
  </si>
  <si>
    <t>https://www.usnews.com/education/best-global-universities/universidade-federal-do-ceara-503817</t>
  </si>
  <si>
    <t>https://www.usnews.com/education/best-global-universities/universite-de-orleans-528865</t>
  </si>
  <si>
    <t>https://www.usnews.com/education/best-global-universities/universite-de-tours-505177</t>
  </si>
  <si>
    <t>https://www.usnews.com/education/best-global-universities/university-of-zambia-529619</t>
  </si>
  <si>
    <t>https://www.usnews.com/education/best-global-universities/university-of-akron-200800</t>
  </si>
  <si>
    <t>https://www.usnews.com/education/best-global-universities/niigata-university-504351</t>
  </si>
  <si>
    <t>https://www.usnews.com/education/best-global-universities/instituto-politecnico-do-porto-529555</t>
  </si>
  <si>
    <t>https://www.usnews.com/education/best-global-universities/ningbo-university-529272</t>
  </si>
  <si>
    <t>https://www.usnews.com/education/best-global-universities/northern-illinois-university-147703</t>
  </si>
  <si>
    <t>https://www.usnews.com/education/best-global-universities/university-of-novi-sad-529165</t>
  </si>
  <si>
    <t>https://www.usnews.com/education/best-global-universities/middlesex-university-528885</t>
  </si>
  <si>
    <t>https://www.usnews.com/education/best-global-universities/kanazawa-university-503283</t>
  </si>
  <si>
    <t>https://www.usnews.com/education/best-global-universities/national-university-of-defense-technology-china-505128</t>
  </si>
  <si>
    <t>https://www.usnews.com/education/best-global-universities/tshwane-university-of-technology-529469</t>
  </si>
  <si>
    <t>https://www.usnews.com/education/best-global-universities/university-institute-of-lisbon-529551</t>
  </si>
  <si>
    <t>https://www.usnews.com/education/best-global-universities/zhejiang-af-university-529418</t>
  </si>
  <si>
    <t>https://www.usnews.com/education/best-global-universities/florida-institute-of-technology-133881</t>
  </si>
  <si>
    <t>https://www.usnews.com/education/best-global-universities/inha-university-504761</t>
  </si>
  <si>
    <t>https://www.usnews.com/education/best-global-universities/nagasaki-university-503741</t>
  </si>
  <si>
    <t>https://www.usnews.com/education/best-global-universities/pontificia-universidad-catolica-del-peru-529791</t>
  </si>
  <si>
    <t>https://www.usnews.com/education/best-global-universities/pontificia-universidad-catolica-de-valparaiso-529219</t>
  </si>
  <si>
    <t>https://www.usnews.com/education/best-global-universities/university-of-engineering-technology-lahore-529774</t>
  </si>
  <si>
    <t>https://www.usnews.com/education/best-global-universities/university-of-north-carolina-greensboro-199148</t>
  </si>
  <si>
    <t>https://www.usnews.com/education/best-global-universities/bucharest-university-of-economic-studies-530222</t>
  </si>
  <si>
    <t>https://www.usnews.com/education/best-global-universities/king-mongkuts-university-of-technology-north-bangkok-529830</t>
  </si>
  <si>
    <t>https://www.usnews.com/education/best-global-universities/medical-university-of-warsaw-529008</t>
  </si>
  <si>
    <t>https://www.usnews.com/education/best-global-universities/post-graduate-institute-of-medical-education-research-pgimer-chandigarh-529687</t>
  </si>
  <si>
    <t>https://www.usnews.com/education/best-global-universities/universite-paris-13-528858</t>
  </si>
  <si>
    <t>https://www.usnews.com/education/best-global-universities/university-of-neuchatel-528816</t>
  </si>
  <si>
    <t>https://www.usnews.com/education/best-global-universities/xian-university-of-science-technology-529798</t>
  </si>
  <si>
    <t>https://www.usnews.com/education/best-global-universities/jiangsu-normal-university-529282</t>
  </si>
  <si>
    <t>https://www.usnews.com/education/best-global-universities/osaka-metropolitan-university-530032</t>
  </si>
  <si>
    <t>https://www.usnews.com/education/best-global-universities/university-of-massachusetts-lowell-166513</t>
  </si>
  <si>
    <t>https://www.usnews.com/education/best-global-universities/glasgow-caledonian-university-529566</t>
  </si>
  <si>
    <t>https://www.usnews.com/education/best-global-universities/ajou-university-504876</t>
  </si>
  <si>
    <t>https://www.usnews.com/education/best-global-universities/universite-de-monastir-529198</t>
  </si>
  <si>
    <t>https://www.usnews.com/education/best-global-universities/west-university-of-timisoara-529320</t>
  </si>
  <si>
    <t>https://www.usnews.com/education/best-global-universities/jadavpur-university-505474</t>
  </si>
  <si>
    <t>https://www.usnews.com/education/best-global-universities/universitat-siegen-529388</t>
  </si>
  <si>
    <t>https://www.usnews.com/education/best-global-universities/university-kashan-529415</t>
  </si>
  <si>
    <t>https://www.usnews.com/education/best-global-universities/university-of-foggia-529562</t>
  </si>
  <si>
    <t>https://www.usnews.com/education/best-global-universities/university-of-jeddah-530059</t>
  </si>
  <si>
    <t>https://www.usnews.com/education/best-global-universities/university-of-arkansas-medical-sciences-106263</t>
  </si>
  <si>
    <t>https://www.usnews.com/education/best-global-universities/mendel-university-in-brno-529109</t>
  </si>
  <si>
    <t>https://www.usnews.com/education/best-global-universities/imam-khomeini-international-university-529643</t>
  </si>
  <si>
    <t>https://www.usnews.com/education/best-global-universities/university-of-idaho-142285</t>
  </si>
  <si>
    <t>https://www.usnews.com/education/best-global-universities/chungnam-national-university-502760</t>
  </si>
  <si>
    <t>https://www.usnews.com/education/best-global-universities/nazarbayev-university-529806</t>
  </si>
  <si>
    <t>https://www.usnews.com/education/best-global-universities/universidad-andres-bello-529202</t>
  </si>
  <si>
    <t>https://www.usnews.com/education/best-global-universities/university-of-aegean-529685</t>
  </si>
  <si>
    <t>https://www.usnews.com/education/best-global-universities/national-taipei-university-of-technology-529069</t>
  </si>
  <si>
    <t>https://www.usnews.com/education/best-global-universities/durban-university-of-technology-530223</t>
  </si>
  <si>
    <t>https://www.usnews.com/education/best-global-universities/tiangong-university-529130</t>
  </si>
  <si>
    <t>https://www.usnews.com/education/best-global-universities/university-of-a-coruna-529162</t>
  </si>
  <si>
    <t>https://www.usnews.com/education/best-global-universities/university-of-sassari-528880</t>
  </si>
  <si>
    <t>https://www.usnews.com/education/best-global-universities/california-state-university-sacramento-110617</t>
  </si>
  <si>
    <t>https://www.usnews.com/education/best-global-universities/university-of-memphis-220862</t>
  </si>
  <si>
    <t>https://www.usnews.com/education/best-global-universities/universitat-de-lleida-504927</t>
  </si>
  <si>
    <t>https://www.usnews.com/education/best-global-universities/university-of-bradford-528905</t>
  </si>
  <si>
    <t>https://www.usnews.com/education/best-global-universities/lahore-university-of-management-sciences-530224</t>
  </si>
  <si>
    <t>https://www.usnews.com/education/best-global-universities/medical-university-gdansk-529056</t>
  </si>
  <si>
    <t>https://www.usnews.com/education/best-global-universities/paracelsus-private-medical-university-529224</t>
  </si>
  <si>
    <t>https://www.usnews.com/education/best-global-universities/saarland-university-504282</t>
  </si>
  <si>
    <t>https://www.usnews.com/education/best-global-universities/shantou-university-529179</t>
  </si>
  <si>
    <t>https://www.usnews.com/education/best-global-universities/universidade-catolica-portuguesa-529989</t>
  </si>
  <si>
    <t>https://www.usnews.com/education/best-global-universities/university-of-engineering-technology-taxila-529768</t>
  </si>
  <si>
    <t>https://www.usnews.com/education/best-global-universities/pontificia-universidad-javeriana-529596</t>
  </si>
  <si>
    <t>https://www.usnews.com/education/best-global-universities/university-of-colombo-529748</t>
  </si>
  <si>
    <t>https://www.usnews.com/education/best-global-universities/ege-university-500691</t>
  </si>
  <si>
    <t>https://www.usnews.com/education/best-global-universities/indian-institute-of-science-education-research-iiser-pune-529311</t>
  </si>
  <si>
    <t>https://www.usnews.com/education/best-global-universities/indian-institute-of-technology-iit-guwahati-528994</t>
  </si>
  <si>
    <t>https://www.usnews.com/education/best-global-universities/tuscia-university-529091</t>
  </si>
  <si>
    <t>https://www.usnews.com/education/best-global-universities/university-of-basilicata-528962</t>
  </si>
  <si>
    <t>https://www.usnews.com/education/best-global-universities/university-west-indies-mona-jamaica-529749</t>
  </si>
  <si>
    <t>https://www.usnews.com/education/best-global-universities/shinshu-university-505095</t>
  </si>
  <si>
    <t>https://www.usnews.com/education/best-global-universities/uniformed-services-university-of-the-health-sciences-usa-528993</t>
  </si>
  <si>
    <t>https://www.usnews.com/education/best-global-universities/estonian-university-of-life-sciences-529100</t>
  </si>
  <si>
    <t>https://www.usnews.com/education/best-global-universities/tianjin-medical-university-529011</t>
  </si>
  <si>
    <t>https://www.usnews.com/education/best-global-universities/universite-de-carthage-529240</t>
  </si>
  <si>
    <t>https://www.usnews.com/education/best-global-universities/yildiz-technical-university-528878</t>
  </si>
  <si>
    <t>https://www.usnews.com/education/best-global-universities/istanbul-university-cerrahpasa-529526</t>
  </si>
  <si>
    <t>https://www.usnews.com/education/best-global-universities/kerman-university-of-medical-sciences-529929</t>
  </si>
  <si>
    <t>https://www.usnews.com/education/best-global-universities/medical-university-lodz-529195</t>
  </si>
  <si>
    <t>https://www.usnews.com/education/best-global-universities/university-of-cassino-529646</t>
  </si>
  <si>
    <t>https://www.usnews.com/education/best-global-universities/university-of-laquila-528961</t>
  </si>
  <si>
    <t>https://www.usnews.com/education/best-global-universities/xian-university-of-technology-529477</t>
  </si>
  <si>
    <t>https://www.usnews.com/education/best-global-universities/ball-state-university-150136</t>
  </si>
  <si>
    <t>https://www.usnews.com/education/best-global-universities/university-of-alabama-huntsville-100706</t>
  </si>
  <si>
    <t>https://www.usnews.com/education/best-global-universities/prince-of-songkla-university-529017</t>
  </si>
  <si>
    <t>https://www.usnews.com/education/best-global-universities/international-medical-university-malaysia-529742</t>
  </si>
  <si>
    <t>https://www.usnews.com/education/best-global-universities/urmia-university-529525</t>
  </si>
  <si>
    <t>https://www.usnews.com/education/best-global-universities/ecole-de-technologie-superieure-canada-529339</t>
  </si>
  <si>
    <t>https://www.usnews.com/education/best-global-universities/ontario-tech-university-529067</t>
  </si>
  <si>
    <t>https://www.usnews.com/education/best-global-universities/universitat-greifswald-501842</t>
  </si>
  <si>
    <t>https://www.usnews.com/education/best-global-universities/university-of-zielona-gora-529987</t>
  </si>
  <si>
    <t>https://www.usnews.com/education/best-global-universities/university-massachusetts-dartmouth-167987</t>
  </si>
  <si>
    <t>https://www.usnews.com/education/best-global-universities/nelson-mandela-university-529355</t>
  </si>
  <si>
    <t>https://www.usnews.com/education/best-global-universities/shaanxi-university-of-science-technology-529882</t>
  </si>
  <si>
    <t>https://www.usnews.com/education/best-global-universities/university-of-veterinary-medicine-vienna-528974</t>
  </si>
  <si>
    <t>https://www.usnews.com/education/best-global-universities/universidad-austral-de-chile-529048</t>
  </si>
  <si>
    <t>https://www.usnews.com/education/best-global-universities/riga-technical-university-529755</t>
  </si>
  <si>
    <t>https://www.usnews.com/education/best-global-universities/benemerita-universidad-autonoma-de-puebla-528925</t>
  </si>
  <si>
    <t>https://www.usnews.com/education/best-global-universities/central-university-of-finance-economics-529634</t>
  </si>
  <si>
    <t>https://www.usnews.com/education/best-global-universities/gazi-university-506852</t>
  </si>
  <si>
    <t>https://www.usnews.com/education/best-global-universities/international-islamic-university-malaysia-529529</t>
  </si>
  <si>
    <t>https://www.usnews.com/education/best-global-universities/jiangxi-university-of-science-technology-529889</t>
  </si>
  <si>
    <t>https://www.usnews.com/education/best-global-universities/mohammed-first-university-of-oujda-529326</t>
  </si>
  <si>
    <t>https://www.usnews.com/education/best-global-universities/universidad-de-jaen-529044</t>
  </si>
  <si>
    <t>https://www.usnews.com/education/best-global-universities/yarmouk-university-507918</t>
  </si>
  <si>
    <t>https://www.usnews.com/education/best-global-universities/universiti-tunku-abdul-rahman-utar-529814</t>
  </si>
  <si>
    <t>https://www.usnews.com/education/best-global-universities/universidad-de-santiago-de-chile-529177</t>
  </si>
  <si>
    <t>https://www.usnews.com/education/best-global-universities/qilu-university-of-technology-529482</t>
  </si>
  <si>
    <t>https://www.usnews.com/education/best-global-universities/tokyo-medical-university-529058</t>
  </si>
  <si>
    <t>https://www.usnews.com/education/best-global-universities/zurich-university-of-applied-sciences-530045</t>
  </si>
  <si>
    <t>https://www.usnews.com/education/best-global-universities/al-farabi-kazakh-national-university-530060</t>
  </si>
  <si>
    <t>https://www.usnews.com/education/best-global-universities/sheffield-hallam-university-529220</t>
  </si>
  <si>
    <t>https://www.usnews.com/education/best-global-universities/henan-university-of-science-technology-529653</t>
  </si>
  <si>
    <t>https://www.usnews.com/education/best-global-universities/universidade-federal-de-goias-529175</t>
  </si>
  <si>
    <t>https://www.usnews.com/education/best-global-universities/birmingham-city-university-530225</t>
  </si>
  <si>
    <t>https://www.usnews.com/education/best-global-universities/alexandru-ioan-cuza-university-529053</t>
  </si>
  <si>
    <t>https://www.usnews.com/education/best-global-universities/tokyo-university-of-science-503707</t>
  </si>
  <si>
    <t>https://www.usnews.com/education/best-global-universities/university-of-pecs-529028</t>
  </si>
  <si>
    <t>https://www.usnews.com/education/best-global-universities/shiraz-university-of-technology-529462</t>
  </si>
  <si>
    <t>https://www.usnews.com/education/best-global-universities/suzhou-university-of-science-technology-529823</t>
  </si>
  <si>
    <t>https://www.usnews.com/education/best-global-universities/southern-illinois-university-149222</t>
  </si>
  <si>
    <t>https://www.usnews.com/education/best-global-universities/universidad-de-valladolid-501268</t>
  </si>
  <si>
    <t>https://www.usnews.com/education/best-global-universities/university-of-baghdad-513204</t>
  </si>
  <si>
    <t>https://www.usnews.com/education/best-global-universities/catholic-university-of-korea-504494</t>
  </si>
  <si>
    <t>https://www.usnews.com/education/best-global-universities/gyeongsang-national-university-500897</t>
  </si>
  <si>
    <t>https://www.usnews.com/education/best-global-universities/indian-institute-of-technology-iit-indore-529453</t>
  </si>
  <si>
    <t>https://www.usnews.com/education/best-global-universities/shanghai-ocean-university-529171</t>
  </si>
  <si>
    <t>https://www.usnews.com/education/best-global-universities/london-south-bank-university-530226</t>
  </si>
  <si>
    <t>https://www.usnews.com/education/best-global-universities/kaohsiung-medical-university-505935</t>
  </si>
  <si>
    <t>https://www.usnews.com/education/best-global-universities/universidad-de-cadiz-500766</t>
  </si>
  <si>
    <t>https://www.usnews.com/education/best-global-universities/university-of-mohaghegh-ardabili-529803</t>
  </si>
  <si>
    <t>https://www.usnews.com/education/best-global-universities/qassim-university-510947</t>
  </si>
  <si>
    <t>https://www.usnews.com/education/best-global-universities/anhui-medical-university-529269</t>
  </si>
  <si>
    <t>https://www.usnews.com/education/best-global-universities/wilfrid-laurier-university-529247</t>
  </si>
  <si>
    <t>https://www.usnews.com/education/best-global-universities/university-of-hyderabad-528875</t>
  </si>
  <si>
    <t>https://www.usnews.com/education/best-global-universities/indian-institute-of-technology-bhu-varanasi-iit-bhu-varanasi-529539</t>
  </si>
  <si>
    <t>https://www.usnews.com/education/best-global-universities/lakehead-university-529172</t>
  </si>
  <si>
    <t>https://www.usnews.com/education/best-global-universities/pontificia-universidade-catolica-do-rio-de-janeiro-529811</t>
  </si>
  <si>
    <t>https://www.usnews.com/education/best-global-universities/warsaw-university-of-life-sciences-529101</t>
  </si>
  <si>
    <t>https://www.usnews.com/education/best-global-universities/worcester-polytechnic-institute-168421</t>
  </si>
  <si>
    <t>https://www.usnews.com/education/best-global-universities/eastern-virginia-medical-school-529600</t>
  </si>
  <si>
    <t>https://www.usnews.com/education/best-global-universities/kindai-university-kinki-university-505855</t>
  </si>
  <si>
    <t>https://www.usnews.com/education/best-global-universities/instituto-politecnico-nacional-mexico-506818</t>
  </si>
  <si>
    <t>https://www.usnews.com/education/best-global-universities/xinjiang-university-529284</t>
  </si>
  <si>
    <t>https://www.usnews.com/education/best-global-universities/kasetsart-university-529012</t>
  </si>
  <si>
    <t>https://www.usnews.com/education/best-global-universities/budapest-university-of-technology-economics-502324</t>
  </si>
  <si>
    <t>https://www.usnews.com/education/best-global-universities/dokuz-eylul-university-503998</t>
  </si>
  <si>
    <t>https://www.usnews.com/education/best-global-universities/university-of-augsburg-528954</t>
  </si>
  <si>
    <t>https://www.usnews.com/education/best-global-universities/erciyes-university-503419</t>
  </si>
  <si>
    <t>https://www.usnews.com/education/best-global-universities/universidad-publica-de-navarra-529169</t>
  </si>
  <si>
    <t>https://www.usnews.com/education/best-global-universities/university-of-science-technology-ust-529395</t>
  </si>
  <si>
    <t>https://www.usnews.com/education/best-global-universities/central-michigan-university-169248</t>
  </si>
  <si>
    <t>https://www.usnews.com/education/best-global-universities/capital-normal-university-529223</t>
  </si>
  <si>
    <t>https://www.usnews.com/education/best-global-universities/dongguan-university-of-technology-529804</t>
  </si>
  <si>
    <t>https://www.usnews.com/education/best-global-universities/gachon-university-529167</t>
  </si>
  <si>
    <t>https://www.usnews.com/education/best-global-universities/universidade-federal-de-vicosa-503863</t>
  </si>
  <si>
    <t>https://www.usnews.com/education/best-global-universities/universite-de-limoges-529157</t>
  </si>
  <si>
    <t>https://www.usnews.com/education/best-global-universities/university-of-zimbabwe-529992</t>
  </si>
  <si>
    <t>https://www.usnews.com/education/best-global-universities/ecole-nationale-superieure-de-chimie-de-montpellier-529615</t>
  </si>
  <si>
    <t>https://www.usnews.com/education/best-global-universities/hamburg-university-of-technology-529340</t>
  </si>
  <si>
    <t>https://www.usnews.com/education/best-global-universities/homi-bhabha-national-institute-529784</t>
  </si>
  <si>
    <t>https://www.usnews.com/education/best-global-universities/hubei-university-of-technology-529727</t>
  </si>
  <si>
    <t>https://www.usnews.com/education/best-global-universities/lingnan-university-530227</t>
  </si>
  <si>
    <t>https://www.usnews.com/education/best-global-universities/nanjing-university-of-chinese-medicine-529308</t>
  </si>
  <si>
    <t>https://www.usnews.com/education/best-global-universities/selcuk-university-505792</t>
  </si>
  <si>
    <t>https://www.usnews.com/education/best-global-universities/universidad-de-las-palmas-de-gran-canaria-529049</t>
  </si>
  <si>
    <t>https://www.usnews.com/education/best-global-universities/university-of-ilorin-530228</t>
  </si>
  <si>
    <t>https://www.usnews.com/education/best-global-universities/east-carolina-university-198464</t>
  </si>
  <si>
    <t>https://www.usnews.com/education/best-global-universities/north-dakota-state-university-200332</t>
  </si>
  <si>
    <t>https://www.usnews.com/education/best-global-universities/agricultural-university-of-athens-501891</t>
  </si>
  <si>
    <t>https://www.usnews.com/education/best-global-universities/nord-university-530051</t>
  </si>
  <si>
    <t>https://www.usnews.com/education/best-global-universities/state-university-of-new-york-suny-college-of-environmental-science-forestry-196103</t>
  </si>
  <si>
    <t>https://www.usnews.com/education/best-global-universities/cukurova-university-528939</t>
  </si>
  <si>
    <t>https://www.usnews.com/education/best-global-universities/anhui-agricultural-university-529528</t>
  </si>
  <si>
    <t>https://www.usnews.com/education/best-global-universities/hangzhou-dianzi-university-529256</t>
  </si>
  <si>
    <t>https://www.usnews.com/education/best-global-universities/universidade-do-algarve-528821</t>
  </si>
  <si>
    <t>https://www.usnews.com/education/best-global-universities/universidade-federal-de-juiz-de-fora-529150</t>
  </si>
  <si>
    <t>https://www.usnews.com/education/best-global-universities/zhejiang-sci-tech-university-529088</t>
  </si>
  <si>
    <t>https://www.usnews.com/education/best-global-universities/greifswald-medical-school-529553</t>
  </si>
  <si>
    <t>https://www.usnews.com/education/best-global-universities/henan-normal-university-529271</t>
  </si>
  <si>
    <t>https://www.usnews.com/education/best-global-universities/hubei-university-529080</t>
  </si>
  <si>
    <t>https://www.usnews.com/education/best-global-universities/lovely-professional-university-530057</t>
  </si>
  <si>
    <t>https://www.usnews.com/education/best-global-universities/university-of-gdansk-529023</t>
  </si>
  <si>
    <t>https://www.usnews.com/education/best-global-universities/silesian-university-of-technology-529268</t>
  </si>
  <si>
    <t>https://www.usnews.com/education/best-global-universities/national-chung-hsing-university-506137</t>
  </si>
  <si>
    <t>https://www.usnews.com/education/best-global-universities/brandenburg-university-of-technology-cottbus-529323</t>
  </si>
  <si>
    <t>https://www.usnews.com/education/best-global-universities/chitkara-university-punjab-530229</t>
  </si>
  <si>
    <t>https://www.usnews.com/education/best-global-universities/majmaah-university-513835</t>
  </si>
  <si>
    <t>https://www.usnews.com/education/best-global-universities/nantong-university-529473</t>
  </si>
  <si>
    <t>https://www.usnews.com/education/best-global-universities/national-taras-shevchenko-university-of-kyiv-529168</t>
  </si>
  <si>
    <t>https://www.usnews.com/education/best-global-universities/universidade-federal-de-uberlandia-529244</t>
  </si>
  <si>
    <t>https://www.usnews.com/education/best-global-universities/university-of-tulsa-207971</t>
  </si>
  <si>
    <t>https://www.usnews.com/education/best-global-universities/university-of-north-dakota-grand-forks-200280</t>
  </si>
  <si>
    <t>https://www.usnews.com/education/best-global-universities/chengdu-university-of-technology-530199</t>
  </si>
  <si>
    <t>https://www.usnews.com/education/best-global-universities/daegu-gyeongbuk-institute-of-science-technology-dgist-529431</t>
  </si>
  <si>
    <t>https://www.usnews.com/education/best-global-universities/university-of-isfahan-529204</t>
  </si>
  <si>
    <t>https://www.usnews.com/education/best-global-universities/university-of-koblenz-landau-529467</t>
  </si>
  <si>
    <t>https://www.usnews.com/education/best-global-universities/uoc-universitat-oberta-de-catalunya-529982</t>
  </si>
  <si>
    <t>https://www.usnews.com/education/best-global-universities/university-of-calcutta-529004</t>
  </si>
  <si>
    <t>https://www.usnews.com/education/best-global-universities/indian-institute-of-technology-iit-gandhinagar-529780</t>
  </si>
  <si>
    <t>https://www.usnews.com/education/best-global-universities/malaviya-national-institute-of-technology-jaipur-529640</t>
  </si>
  <si>
    <t>https://www.usnews.com/education/best-global-universities/national-institute-of-technology-rourkela-529700</t>
  </si>
  <si>
    <t>https://www.usnews.com/education/best-global-universities/universite-de-la-manouba-529717</t>
  </si>
  <si>
    <t>https://www.usnews.com/education/best-global-universities/universite-de-sousse-529855</t>
  </si>
  <si>
    <t>https://www.usnews.com/education/best-global-universities/university-of-urbino-529329</t>
  </si>
  <si>
    <t>https://www.usnews.com/education/best-global-universities/wroclaw-university-of-science-technology-502904</t>
  </si>
  <si>
    <t>https://www.usnews.com/education/best-global-universities/university-of-hradec-kralove-530230</t>
  </si>
  <si>
    <t>https://www.usnews.com/education/best-global-universities/heilongjiang-university-529289</t>
  </si>
  <si>
    <t>https://www.usnews.com/education/best-global-universities/universidad-del-desarrollo-529632</t>
  </si>
  <si>
    <t>https://www.usnews.com/education/best-global-universities/gadjah-mada-university-529706</t>
  </si>
  <si>
    <t>https://www.usnews.com/education/best-global-universities/american-university-of-sharjah-510086</t>
  </si>
  <si>
    <t>https://www.usnews.com/education/best-global-universities/indian-institute-of-technology-iit-bhubaneswar-529756</t>
  </si>
  <si>
    <t>https://www.usnews.com/education/best-global-universities/institute-of-tropical-medicine-itm-529905</t>
  </si>
  <si>
    <t>https://www.usnews.com/education/best-global-universities/tianjin-university-science-technology-529285</t>
  </si>
  <si>
    <t>https://www.usnews.com/education/best-global-universities/california-state-university-fresno-110556</t>
  </si>
  <si>
    <t>https://www.usnews.com/education/best-global-universities/tamkang-university-529251</t>
  </si>
  <si>
    <t>https://www.usnews.com/education/best-global-universities/izmir-yuksek-teknoloji-enstitusu-529316</t>
  </si>
  <si>
    <t>https://www.usnews.com/education/best-global-universities/sichuan-normal-university-529719</t>
  </si>
  <si>
    <t>https://www.usnews.com/education/best-global-universities/university-of-paderborn-529396</t>
  </si>
  <si>
    <t>https://www.usnews.com/education/best-global-universities/chungbuk-national-university-503344</t>
  </si>
  <si>
    <t>https://www.usnews.com/education/best-global-universities/university-of-bialystok-530232</t>
  </si>
  <si>
    <t>https://www.usnews.com/education/best-global-universities/sakarya-university-529484</t>
  </si>
  <si>
    <t>https://www.usnews.com/education/best-global-universities/bangladesh-university-of-engineering-technology-buet-530184</t>
  </si>
  <si>
    <t>https://www.usnews.com/education/best-global-universities/ehime-university-505737</t>
  </si>
  <si>
    <t>https://www.usnews.com/education/best-global-universities/goldsmiths-university-london-529433</t>
  </si>
  <si>
    <t>https://www.usnews.com/education/best-global-universities/hashemite-university-507733</t>
  </si>
  <si>
    <t>https://www.usnews.com/education/best-global-universities/hebei-university-of-technology-529604</t>
  </si>
  <si>
    <t>https://www.usnews.com/education/best-global-universities/ibn-tofail-university-of-kenitra-530231</t>
  </si>
  <si>
    <t>https://www.usnews.com/education/best-global-universities/kingston-university-529552</t>
  </si>
  <si>
    <t>https://www.usnews.com/education/best-global-universities/saints-cyril-methodius-university-of-skopje-529546</t>
  </si>
  <si>
    <t>https://www.usnews.com/education/best-global-universities/yanshan-university-529086</t>
  </si>
  <si>
    <t>https://www.usnews.com/education/best-global-universities/kangwon-national-university-500476</t>
  </si>
  <si>
    <t>https://www.usnews.com/education/best-global-universities/akdeniz-university-529050</t>
  </si>
  <si>
    <t>https://www.usnews.com/education/best-global-universities/damietta-university-509246</t>
  </si>
  <si>
    <t>https://www.usnews.com/education/best-global-universities/hunan-normal-university-529497</t>
  </si>
  <si>
    <t>https://www.usnews.com/education/best-global-universities/naval-medical-university-505505</t>
  </si>
  <si>
    <t>https://www.usnews.com/education/best-global-universities/ozyegin-university-529321</t>
  </si>
  <si>
    <t>https://www.usnews.com/education/best-global-universities/louisiana-state-university-health-sciences-center-new-orleans-159373</t>
  </si>
  <si>
    <t>https://www.usnews.com/education/best-global-universities/nova-southeastern-university-136215</t>
  </si>
  <si>
    <t>https://www.usnews.com/education/best-global-universities/university-of-derby-530046</t>
  </si>
  <si>
    <t>https://www.usnews.com/education/best-global-universities/jahangirnagar-university-530233</t>
  </si>
  <si>
    <t>https://www.usnews.com/education/best-global-universities/beijing-university-of-civil-engineering-architecture-529765</t>
  </si>
  <si>
    <t>https://www.usnews.com/education/best-global-universities/chongqing-medical-university-529043</t>
  </si>
  <si>
    <t>https://www.usnews.com/education/best-global-universities/kwangwoon-university-529280</t>
  </si>
  <si>
    <t>https://www.usnews.com/education/best-global-universities/universidad-catolica-del-norte-529588</t>
  </si>
  <si>
    <t>https://www.usnews.com/education/best-global-universities/miami-university-204024</t>
  </si>
  <si>
    <t>https://www.usnews.com/education/best-global-universities/future-university-in-egypt-530234</t>
  </si>
  <si>
    <t>https://www.usnews.com/education/best-global-universities/hunan-university-of-science-technology-529481</t>
  </si>
  <si>
    <t>https://www.usnews.com/education/best-global-universities/pontificia-universidade-catolica-do-parana-529597</t>
  </si>
  <si>
    <t>https://www.usnews.com/education/best-global-universities/shandong-university-of-technology-529853</t>
  </si>
  <si>
    <t>https://www.usnews.com/education/best-global-universities/creighton-university-181002</t>
  </si>
  <si>
    <t>https://www.usnews.com/education/best-global-universities/ivane-javakhishvili-tbilisi-state-university-528844</t>
  </si>
  <si>
    <t>https://www.usnews.com/education/best-global-universities/hunan-university-of-technology-529606</t>
  </si>
  <si>
    <t>https://www.usnews.com/education/best-global-universities/liaocheng-university-529802</t>
  </si>
  <si>
    <t>https://www.usnews.com/education/best-global-universities/minjiang-university-530235</t>
  </si>
  <si>
    <t>https://www.usnews.com/education/best-global-universities/suez-university-529787</t>
  </si>
  <si>
    <t>https://www.usnews.com/education/best-global-universities/taiyuan-university-of-technology-529111</t>
  </si>
  <si>
    <t>https://www.usnews.com/education/best-global-universities/university-of-kaiserslautern-528867</t>
  </si>
  <si>
    <t>https://www.usnews.com/education/best-global-universities/al-balqa-applied-university-530236</t>
  </si>
  <si>
    <t>https://www.usnews.com/education/best-global-universities/democritus-university-of-thrace-529213</t>
  </si>
  <si>
    <t>https://www.usnews.com/education/best-global-universities/technical-university-freiberg-529085</t>
  </si>
  <si>
    <t>https://www.usnews.com/education/best-global-universities/university-of-toyama-501284</t>
  </si>
  <si>
    <t>https://www.usnews.com/education/best-global-universities/western-washington-university-237011</t>
  </si>
  <si>
    <t>https://www.usnews.com/education/best-global-universities/sogang-university-529014</t>
  </si>
  <si>
    <t>https://www.usnews.com/education/best-global-universities/university-of-rijeka-529405</t>
  </si>
  <si>
    <t>https://www.usnews.com/education/best-global-universities/centrale-lille-529696</t>
  </si>
  <si>
    <t>https://www.usnews.com/education/best-global-universities/indian-institute-of-science-education-research-iiser---kolkata-529446</t>
  </si>
  <si>
    <t>https://www.usnews.com/education/best-global-universities/nara-institute-of-science-technology-528981</t>
  </si>
  <si>
    <t>https://www.usnews.com/education/best-global-universities/university-cheikh-anta-diop-dakar-530237</t>
  </si>
  <si>
    <t>https://www.usnews.com/education/best-global-universities/south-dakota-state-university-219356</t>
  </si>
  <si>
    <t>https://www.usnews.com/education/best-global-universities/university-of-central-lancashire-529003</t>
  </si>
  <si>
    <t>https://www.usnews.com/education/best-global-universities/guangzhou-university-of-chinese-medicine-529492</t>
  </si>
  <si>
    <t>https://www.usnews.com/education/best-global-universities/indian-statistical-institute-kolkata-529534</t>
  </si>
  <si>
    <t>https://www.usnews.com/education/best-global-universities/universidad-de-almeria-529210</t>
  </si>
  <si>
    <t>https://www.usnews.com/education/best-global-universities/universidade-federal-de-lavras-529105</t>
  </si>
  <si>
    <t>https://www.usnews.com/education/best-global-universities/universite-polytechnique-hauts-de-france-529196</t>
  </si>
  <si>
    <t>https://www.usnews.com/education/best-global-universities/university-of-petroleum-energy-studies-upes-530238</t>
  </si>
  <si>
    <t>https://www.usnews.com/education/best-global-universities/university-of-technology-iraq-510905</t>
  </si>
  <si>
    <t>https://www.usnews.com/education/best-global-universities/gifu-university-506304</t>
  </si>
  <si>
    <t>https://www.usnews.com/education/best-global-universities/linnaeus-university-529159</t>
  </si>
  <si>
    <t>https://www.usnews.com/education/best-global-universities/pakistan-institute-of-engineering-applied-science-530048</t>
  </si>
  <si>
    <t>https://www.usnews.com/education/best-global-universities/universidade-federal-do-espirito-santo-529299</t>
  </si>
  <si>
    <t>https://www.usnews.com/education/best-global-universities/guangdong-ocean-university-530011</t>
  </si>
  <si>
    <t>https://www.usnews.com/education/best-global-universities/institute-technology-of-bandung-529995</t>
  </si>
  <si>
    <t>https://www.usnews.com/education/best-global-universities/jiangxi-normal-university-529313</t>
  </si>
  <si>
    <t>https://www.usnews.com/education/best-global-universities/tokyo-university-of-agriculture-technology-530497</t>
  </si>
  <si>
    <t>https://www.usnews.com/education/best-global-universities/universidad-de-leon-529228</t>
  </si>
  <si>
    <t>https://www.usnews.com/education/best-global-universities/western-michigan-university-172699</t>
  </si>
  <si>
    <t>https://www.usnews.com/education/best-global-universities/chapman-university-111948</t>
  </si>
  <si>
    <t>https://www.usnews.com/education/best-global-universities/fujita-health-university-529208</t>
  </si>
  <si>
    <t>https://www.usnews.com/education/best-global-universities/huaqiao-university-529488</t>
  </si>
  <si>
    <t>https://www.usnews.com/education/best-global-universities/qingdao-agricultural-university-529491</t>
  </si>
  <si>
    <t>https://www.usnews.com/education/best-global-universities/roskilde-university-529554</t>
  </si>
  <si>
    <t>https://www.usnews.com/education/best-global-universities/shahid-bahonar-university-of-kerman-sbuk-529425</t>
  </si>
  <si>
    <t>https://www.usnews.com/education/best-global-universities/university-of-guilan-529421</t>
  </si>
  <si>
    <t>https://www.usnews.com/education/best-global-universities/linyi-university-529970</t>
  </si>
  <si>
    <t>https://www.usnews.com/education/best-global-universities/universitat-trier-529550</t>
  </si>
  <si>
    <t>https://www.usnews.com/education/best-global-universities/university-of-tun-hussein-onn-malaysia-529797</t>
  </si>
  <si>
    <t>https://www.usnews.com/education/best-global-universities/university-of-yazd-529540</t>
  </si>
  <si>
    <t>https://www.usnews.com/education/best-global-universities/university-osnabruck-529402</t>
  </si>
  <si>
    <t>https://www.usnews.com/education/best-global-universities/university-of-lodz-529007</t>
  </si>
  <si>
    <t>https://www.usnews.com/education/best-global-universities/montclair-state-university-185590</t>
  </si>
  <si>
    <t>https://www.usnews.com/education/best-global-universities/thammasat-university-529510</t>
  </si>
  <si>
    <t>https://www.usnews.com/education/best-global-universities/amrita-vishwa-vidyapeetham-529695</t>
  </si>
  <si>
    <t>https://www.usnews.com/education/best-global-universities/tunghai-university-530063</t>
  </si>
  <si>
    <t>https://www.usnews.com/education/best-global-universities/shaoxing-university-530004</t>
  </si>
  <si>
    <t>https://www.usnews.com/education/best-global-universities/taiyuan-university-of-science-technology-529841</t>
  </si>
  <si>
    <t>https://www.usnews.com/education/best-global-universities/universidad-autonoma-metropolitana-mexico-500675</t>
  </si>
  <si>
    <t>https://www.usnews.com/education/best-global-universities/zhongkai-university-of-agriculture-engineering-530239</t>
  </si>
  <si>
    <t>https://www.usnews.com/education/best-global-universities/anhui-university-of-technology-529084</t>
  </si>
  <si>
    <t>https://www.usnews.com/education/best-global-universities/shanghai-university-of-traditional-chinese-medicine-529292</t>
  </si>
  <si>
    <t>https://www.usnews.com/education/best-global-universities/wuhan-textile-university-529883</t>
  </si>
  <si>
    <t>https://www.usnews.com/education/best-global-universities/lebanese-university-529723</t>
  </si>
  <si>
    <t>https://www.usnews.com/education/best-global-universities/jeju-national-university-529118</t>
  </si>
  <si>
    <t>https://www.usnews.com/education/best-global-universities/universidad-del-rosario-530009</t>
  </si>
  <si>
    <t>https://www.usnews.com/education/best-global-universities/universidad-de-valparaiso-529585</t>
  </si>
  <si>
    <t>https://www.usnews.com/education/best-global-universities/university-of-sargodha-530013</t>
  </si>
  <si>
    <t>https://www.usnews.com/education/best-global-universities/san-francisco-state-university-122597</t>
  </si>
  <si>
    <t>https://www.usnews.com/education/best-global-universities/leeds-beckett-university-529564</t>
  </si>
  <si>
    <t>https://www.usnews.com/education/best-global-universities/pukyong-national-university-506231</t>
  </si>
  <si>
    <t>https://www.usnews.com/education/best-global-universities/chongqing-technology-business-university-529956</t>
  </si>
  <si>
    <t>https://www.usnews.com/education/best-global-universities/karlstad-university-529993</t>
  </si>
  <si>
    <t>https://www.usnews.com/education/best-global-universities/universidad-de-guadalajara-529203</t>
  </si>
  <si>
    <t>https://www.usnews.com/education/best-global-universities/university-of-chemistry-technology-prague-529066</t>
  </si>
  <si>
    <t>https://www.usnews.com/education/best-global-universities/university-of-madras-529221</t>
  </si>
  <si>
    <t>https://www.usnews.com/education/best-global-universities/beijing-university-of-chinese-medicine-529730</t>
  </si>
  <si>
    <t>https://www.usnews.com/education/best-global-universities/kyushu-institute-of-technology-529222</t>
  </si>
  <si>
    <t>https://www.usnews.com/education/best-global-universities/anna-university-chennai-529021</t>
  </si>
  <si>
    <t>https://www.usnews.com/education/best-global-universities/hebei-agricultural-university-529877</t>
  </si>
  <si>
    <t>https://www.usnews.com/education/best-global-universities/najran-university-508814</t>
  </si>
  <si>
    <t>https://www.usnews.com/education/best-global-universities/southwest-petroleum-university-529461</t>
  </si>
  <si>
    <t>https://www.usnews.com/education/best-global-universities/universidade-federal-do-para-529218</t>
  </si>
  <si>
    <t>https://www.usnews.com/education/best-global-universities/university-of-south-wales-530240</t>
  </si>
  <si>
    <t>https://www.usnews.com/education/best-global-universities/boise-state-university-142115</t>
  </si>
  <si>
    <t>https://www.usnews.com/education/best-global-universities/national-institute-of-technology-tiruchirappalli-529710</t>
  </si>
  <si>
    <t>https://www.usnews.com/education/best-global-universities/arid-agriculture-university-529662</t>
  </si>
  <si>
    <t>https://www.usnews.com/education/best-global-universities/national-institute-of-pharmaceutical-education-research-niper-529648</t>
  </si>
  <si>
    <t>https://www.usnews.com/education/best-global-universities/poznan-university-of-technology-529181</t>
  </si>
  <si>
    <t>https://www.usnews.com/education/best-global-universities/universidad-de-la-frontera-529409</t>
  </si>
  <si>
    <t>https://www.usnews.com/education/best-global-universities/universite-savoie-mont-blanc-501758</t>
  </si>
  <si>
    <t>https://www.usnews.com/education/best-global-universities/henan-agricultural-university-529759</t>
  </si>
  <si>
    <t>https://www.usnews.com/education/best-global-universities/malmo-university-529366</t>
  </si>
  <si>
    <t>https://www.usnews.com/education/best-global-universities/pomeranian-medical-university-529424</t>
  </si>
  <si>
    <t>https://www.usnews.com/education/best-global-universities/poznan-university-of-medical-sciences-529261</t>
  </si>
  <si>
    <t>https://www.usnews.com/education/best-global-universities/university-college-of-southeast-norway-529689</t>
  </si>
  <si>
    <t>https://www.usnews.com/education/best-global-universities/california-state-university-northridge-110608</t>
  </si>
  <si>
    <t>https://www.usnews.com/education/best-global-universities/state-university-of-new-york-suny-downstate-medical-center-529728</t>
  </si>
  <si>
    <t>https://www.usnews.com/education/best-global-universities/lodz-university-of-technology-529225</t>
  </si>
  <si>
    <t>https://www.usnews.com/education/best-global-universities/universidad-de-talca-529584</t>
  </si>
  <si>
    <t>https://www.usnews.com/education/best-global-universities/bingol-university-529789</t>
  </si>
  <si>
    <t>https://www.usnews.com/education/best-global-universities/damanhour-university-508118</t>
  </si>
  <si>
    <t>https://www.usnews.com/education/best-global-universities/universidad-autonoma-de-nuevo-leon-529185</t>
  </si>
  <si>
    <t>https://www.usnews.com/education/best-global-universities/university-of-the-philippines-diliman-529699</t>
  </si>
  <si>
    <t>https://www.usnews.com/education/best-global-universities/bowling-green-state-university-201441</t>
  </si>
  <si>
    <t>https://www.usnews.com/education/best-global-universities/central-south-university-of-forestry-technology-529997</t>
  </si>
  <si>
    <t>https://www.usnews.com/education/best-global-universities/nihon-university-504934</t>
  </si>
  <si>
    <t>https://www.usnews.com/education/best-global-universities/shanghai-university-of-electric-power-529644</t>
  </si>
  <si>
    <t>https://www.usnews.com/education/best-global-universities/university-of-london-school-oriental-african-studies-soas-529061</t>
  </si>
  <si>
    <t>https://www.usnews.com/education/best-global-universities/conservatoire-national-arts-metiers-cnam-529693</t>
  </si>
  <si>
    <t>https://www.usnews.com/education/best-global-universities/gebze-technical-university-529430</t>
  </si>
  <si>
    <t>https://www.usnews.com/education/best-global-universities/guru-nanak-dev-university-529309</t>
  </si>
  <si>
    <t>https://www.usnews.com/education/best-global-universities/hazara-university-530241</t>
  </si>
  <si>
    <t>https://www.usnews.com/education/best-global-universities/mersin-university-528942</t>
  </si>
  <si>
    <t>https://www.usnews.com/education/best-global-universities/necmettin-erbakan-university-529726</t>
  </si>
  <si>
    <t>https://www.usnews.com/education/best-global-universities/shandong-university-of-finance-economics-530179</t>
  </si>
  <si>
    <t>https://www.usnews.com/education/best-global-universities/universidade-federal-da-paraiba-529248</t>
  </si>
  <si>
    <t>https://www.usnews.com/education/best-global-universities/university-of-agricultural-sciences-and-veterinary-medicine-of-cluj-napoca-530242</t>
  </si>
  <si>
    <t>https://www.usnews.com/education/best-global-universities/university-of-malawi-529362</t>
  </si>
  <si>
    <t>https://www.usnews.com/education/best-global-universities/zhejiang-university-of-finance-economics-529822</t>
  </si>
  <si>
    <t>https://www.usnews.com/education/best-global-universities/universidad-de-tarapaca-530243</t>
  </si>
  <si>
    <t>https://www.usnews.com/education/best-global-universities/siberian-federal-university-529557</t>
  </si>
  <si>
    <t>https://www.usnews.com/education/best-global-universities/universidad-miguel-hernandez-de-elche-529033</t>
  </si>
  <si>
    <t>https://www.usnews.com/education/best-global-universities/universite-ferhat-abbas-setif-509582</t>
  </si>
  <si>
    <t>https://www.usnews.com/education/best-global-universities/university-of-sannio-529691</t>
  </si>
  <si>
    <t>https://www.usnews.com/education/best-global-universities/georgia-southern-university-139931</t>
  </si>
  <si>
    <t>https://www.usnews.com/education/best-global-universities/university-of-missouri-saint-louis-178420</t>
  </si>
  <si>
    <t>https://www.usnews.com/education/best-global-universities/university-of-south-alabama-102094</t>
  </si>
  <si>
    <t>https://www.usnews.com/education/best-global-universities/universitas-padjadjaran-530244</t>
  </si>
  <si>
    <t>https://www.usnews.com/education/best-global-universities/avignon-universite-529720</t>
  </si>
  <si>
    <t>https://www.usnews.com/education/best-global-universities/shahrekord-university-529831</t>
  </si>
  <si>
    <t>https://www.usnews.com/education/best-global-universities/urmia-university-of-medical-sciences-530162</t>
  </si>
  <si>
    <t>https://www.usnews.com/education/best-global-universities/incheon-national-university-529412</t>
  </si>
  <si>
    <t>https://www.usnews.com/education/best-global-universities/istanbul-medeniyet-university-529954</t>
  </si>
  <si>
    <t>https://www.usnews.com/education/best-global-universities/iuliu-hatieganu-university-of-medicine-pharmacy-529214</t>
  </si>
  <si>
    <t>https://www.usnews.com/education/best-global-universities/national-kaohsiung-university-of-science-technology-529460</t>
  </si>
  <si>
    <t>https://www.usnews.com/education/best-global-universities/hunter-college-cuny-190594</t>
  </si>
  <si>
    <t>https://www.usnews.com/education/best-global-universities/jiangxi-university-of-finance-economics-530180</t>
  </si>
  <si>
    <t>https://www.usnews.com/education/best-global-universities/kalinga-institute-of-industrial-technology-kiit-529846</t>
  </si>
  <si>
    <t>https://www.usnews.com/education/best-global-universities/shanghai-university-of-engineering-science-529812</t>
  </si>
  <si>
    <t>https://www.usnews.com/education/best-global-universities/sidi-mohamed-ben-abdellah-university-of-fez-530071</t>
  </si>
  <si>
    <t>https://www.usnews.com/education/best-global-universities/technical-university-of-ostrava-529411</t>
  </si>
  <si>
    <t>https://www.usnews.com/education/best-global-universities/universidade-federal-de-sergipe-529586</t>
  </si>
  <si>
    <t>https://www.usnews.com/education/best-global-universities/universita-mediterranea-di-reggio-calabria-529840</t>
  </si>
  <si>
    <t>https://www.usnews.com/education/best-global-universities/visva-bharati-university-529447</t>
  </si>
  <si>
    <t>https://www.usnews.com/education/best-global-universities/florida-am-university-133650</t>
  </si>
  <si>
    <t>https://www.usnews.com/education/best-global-universities/anadolu-university-529229</t>
  </si>
  <si>
    <t>https://www.usnews.com/education/best-global-universities/delhi-technological-university-529835</t>
  </si>
  <si>
    <t>https://www.usnews.com/education/best-global-universities/university-of-nicosia-530246</t>
  </si>
  <si>
    <t>https://www.usnews.com/education/best-global-universities/indian-institute-of-technology-indian-school-of-mines-dhanbad-529410</t>
  </si>
  <si>
    <t>https://www.usnews.com/education/best-global-universities/jacobs-university-528936</t>
  </si>
  <si>
    <t>https://www.usnews.com/education/best-global-universities/slovak-university-of-technology-bratislava-529184</t>
  </si>
  <si>
    <t>https://www.usnews.com/education/best-global-universities/technical-university-of-cluj-napoca-529805</t>
  </si>
  <si>
    <t>https://www.usnews.com/education/best-global-universities/universite-de-reims-champagne-ardenne-529182</t>
  </si>
  <si>
    <t>https://www.usnews.com/education/best-global-universities/saint-johns-university-530053</t>
  </si>
  <si>
    <t>https://www.usnews.com/education/best-global-universities/rikkyo-university-529655</t>
  </si>
  <si>
    <t>https://www.usnews.com/education/best-global-universities/gaziantep-university-528972</t>
  </si>
  <si>
    <t>https://www.usnews.com/education/best-global-universities/ho-chi-minh-city-university-of-technology-hcmcut-530247</t>
  </si>
  <si>
    <t>https://www.usnews.com/education/best-global-universities/university-of-warmia-mazury-529107</t>
  </si>
  <si>
    <t>https://www.usnews.com/education/best-global-universities/texas-state-university-san-marcos-228459</t>
  </si>
  <si>
    <t>https://www.usnews.com/education/best-global-universities/bu-ali-sina-university-529463</t>
  </si>
  <si>
    <t>https://www.usnews.com/education/best-global-universities/dalian-polytechnic-university-529903</t>
  </si>
  <si>
    <t>https://www.usnews.com/education/best-global-universities/harbin-normal-university-529965</t>
  </si>
  <si>
    <t>https://www.usnews.com/education/best-global-universities/opole-university-of-technology-530189</t>
  </si>
  <si>
    <t>https://www.usnews.com/education/best-global-universities/universidad-politecnica-de-cartagena-529561</t>
  </si>
  <si>
    <t>https://www.usnews.com/education/best-global-universities/university-of-southern-mississippi-176372</t>
  </si>
  <si>
    <t>https://www.usnews.com/education/best-global-universities/bharathiar-university-529406</t>
  </si>
  <si>
    <t>https://www.usnews.com/education/best-global-universities/kharazmi-university-530055</t>
  </si>
  <si>
    <t>https://www.usnews.com/education/best-global-universities/mohammed-vi-polytechnic-university-530248</t>
  </si>
  <si>
    <t>https://www.usnews.com/education/best-global-universities/national-institute-of-technology-patna-530249</t>
  </si>
  <si>
    <t>https://www.usnews.com/education/best-global-universities/shahid-chamran-university-of-ahvaz-529810</t>
  </si>
  <si>
    <t>https://www.usnews.com/education/best-global-universities/universite-toulouse-1-capitole-529136</t>
  </si>
  <si>
    <t>https://www.usnews.com/education/best-global-universities/university-of-namur-529001</t>
  </si>
  <si>
    <t>https://www.usnews.com/education/best-global-universities/university-of-west-bohemia-529565</t>
  </si>
  <si>
    <t>https://www.usnews.com/education/best-global-universities/bharathidasan-university-529541</t>
  </si>
  <si>
    <t>https://www.usnews.com/education/best-global-universities/dalian-medical-university-529283</t>
  </si>
  <si>
    <t>https://www.usnews.com/education/best-global-universities/liaoning-university-529509</t>
  </si>
  <si>
    <t>https://www.usnews.com/education/best-global-universities/university-of-occupational-environmental-health---japan-529360</t>
  </si>
  <si>
    <t>https://www.usnews.com/education/best-global-universities/jikei-university-529126</t>
  </si>
  <si>
    <t>https://www.usnews.com/education/best-global-universities/seoul-national-university-of-science-technology-529227</t>
  </si>
  <si>
    <t>https://www.usnews.com/education/best-global-universities/shahrood-university-of-technology-529465</t>
  </si>
  <si>
    <t>https://www.usnews.com/education/best-global-universities/university-of-pavol-jozef-safarik-kosice-528995</t>
  </si>
  <si>
    <t>https://www.usnews.com/education/best-global-universities/tokushima-university-503027</t>
  </si>
  <si>
    <t>https://www.usnews.com/education/best-global-universities/university-of-sarajevo-530250</t>
  </si>
  <si>
    <t>https://www.usnews.com/education/best-global-universities/ritsumeikan-university-528871</t>
  </si>
  <si>
    <t>https://www.usnews.com/education/best-global-universities/harbin-university-of-science-technology-529815</t>
  </si>
  <si>
    <t>https://www.usnews.com/education/best-global-universities/malardalen-university-529796</t>
  </si>
  <si>
    <t>https://www.usnews.com/education/best-global-universities/semnan-university-529459</t>
  </si>
  <si>
    <t>https://www.usnews.com/education/best-global-universities/san-jose-state-university-122755</t>
  </si>
  <si>
    <t>https://www.usnews.com/education/best-global-universities/kagoshima-university-500650</t>
  </si>
  <si>
    <t>https://www.usnews.com/education/best-global-universities/suleyman-demirel-university-528971</t>
  </si>
  <si>
    <t>https://www.usnews.com/education/best-global-universities/china-three-gorges-university-529478</t>
  </si>
  <si>
    <t>https://www.usnews.com/education/best-global-universities/karadeniz-technical-university-529187</t>
  </si>
  <si>
    <t>https://www.usnews.com/education/best-global-universities/universite-perpignan-via-domitia-529018</t>
  </si>
  <si>
    <t>https://www.usnews.com/education/best-global-universities/zhejiang-ocean-university-530024</t>
  </si>
  <si>
    <t>https://www.usnews.com/education/best-global-universities/santa-clara-university-122931</t>
  </si>
  <si>
    <t>https://www.usnews.com/education/best-global-universities/far-eastern-federal-university-529574</t>
  </si>
  <si>
    <t>https://www.usnews.com/education/best-global-universities/hamadan-university-of-medical-sciences-530251</t>
  </si>
  <si>
    <t>https://www.usnews.com/education/best-global-universities/laurentian-university-529599</t>
  </si>
  <si>
    <t>https://www.usnews.com/education/best-global-universities/oakland-university-171571</t>
  </si>
  <si>
    <t>https://www.usnews.com/education/best-global-universities/suranaree-university-of-technology-529335</t>
  </si>
  <si>
    <t>https://www.usnews.com/education/best-global-universities/savitribai-phule-pune-university-529514</t>
  </si>
  <si>
    <t>https://www.usnews.com/education/best-global-universities/university-of-westminster-529456</t>
  </si>
  <si>
    <t>https://www.usnews.com/education/best-global-universities/european-university-of-madrid-529746</t>
  </si>
  <si>
    <t>https://www.usnews.com/education/best-global-universities/government-college-university-lahore-530022</t>
  </si>
  <si>
    <t>https://www.usnews.com/education/best-global-universities/universidad-autonoma-de-san-luis-potosi-528932</t>
  </si>
  <si>
    <t>https://www.usnews.com/education/best-global-universities/north-carolina-at-state-university-199102</t>
  </si>
  <si>
    <t>https://www.usnews.com/education/best-global-universities/poznan-university-of-life-sciences-529439</t>
  </si>
  <si>
    <t>https://www.usnews.com/education/best-global-universities/tianjin-normal-university-529963</t>
  </si>
  <si>
    <t>https://www.usnews.com/education/best-global-universities/universidad-industrial-de-santander-530035</t>
  </si>
  <si>
    <t>https://www.usnews.com/education/best-global-universities/university-of-veterinary-medicine-hannover-529714</t>
  </si>
  <si>
    <t>https://www.usnews.com/education/best-global-universities/anhui-normal-university-529314</t>
  </si>
  <si>
    <t>https://www.usnews.com/education/best-global-universities/chongqing-normal-university-530005</t>
  </si>
  <si>
    <t>https://www.usnews.com/education/best-global-universities/showa-university-529125</t>
  </si>
  <si>
    <t>https://www.usnews.com/education/best-global-universities/universite-de-haute-alsace-uha-528946</t>
  </si>
  <si>
    <t>https://www.usnews.com/education/best-global-universities/university-of-veterinary-animal-science---pakistan-530076</t>
  </si>
  <si>
    <t>https://www.usnews.com/education/best-global-universities/yantai-university-529490</t>
  </si>
  <si>
    <t>https://www.usnews.com/education/best-global-universities/university-of-wolverhampton-529572</t>
  </si>
  <si>
    <t>https://www.usnews.com/education/best-global-universities/kaunas-university-of-technology-529304</t>
  </si>
  <si>
    <t>https://www.usnews.com/education/best-global-universities/harran-university-530058</t>
  </si>
  <si>
    <t>https://www.usnews.com/education/best-global-universities/razi-university-529417</t>
  </si>
  <si>
    <t>https://www.usnews.com/education/best-global-universities/shenyang-agricultural-university-529736</t>
  </si>
  <si>
    <t>https://www.usnews.com/education/best-global-universities/uludag-university-529206</t>
  </si>
  <si>
    <t>https://www.usnews.com/education/best-global-universities/alagappa-university-529893</t>
  </si>
  <si>
    <t>https://www.usnews.com/education/best-global-universities/ecole-nationale-veterinaire-dalfort-enva-529353</t>
  </si>
  <si>
    <t>https://www.usnews.com/education/best-global-universities/jiangxi-agricultural-university-530062</t>
  </si>
  <si>
    <t>https://www.usnews.com/education/best-global-universities/universidade-federal-de-sao-joao-del-rei-529322</t>
  </si>
  <si>
    <t>https://www.usnews.com/education/best-global-universities/universidade-federal-do-rio-grande-529672</t>
  </si>
  <si>
    <t>https://www.usnews.com/education/best-global-universities/national-taiwan-ocean-university-529013</t>
  </si>
  <si>
    <t>https://www.usnews.com/education/best-global-universities/the-university-of-notre-dame-australia-529708</t>
  </si>
  <si>
    <t>https://www.usnews.com/education/best-global-universities/universidad-de-antofagasta-529879</t>
  </si>
  <si>
    <t>https://www.usnews.com/education/best-global-universities/universidade-da-beira-interior-529266</t>
  </si>
  <si>
    <t>https://www.usnews.com/education/best-global-universities/guangxi-normal-university-529504</t>
  </si>
  <si>
    <t>https://www.usnews.com/education/best-global-universities/ibn-zohr-university-of-agadir-530253</t>
  </si>
  <si>
    <t>https://www.usnews.com/education/best-global-universities/texas-christian-university-228875</t>
  </si>
  <si>
    <t>https://www.usnews.com/education/best-global-universities/university-of-south-dakota-219471</t>
  </si>
  <si>
    <t>https://www.usnews.com/education/best-global-universities/universidade-estadual-de-londrina-529115</t>
  </si>
  <si>
    <t>https://www.usnews.com/education/best-global-universities/kyoto-prefectural-university-of-medicine-529120</t>
  </si>
  <si>
    <t>https://www.usnews.com/education/best-global-universities/xuzhou-medical-university-529926</t>
  </si>
  <si>
    <t>https://www.usnews.com/education/best-global-universities/yamagata-university-529042</t>
  </si>
  <si>
    <t>https://www.usnews.com/education/best-global-universities/bundeswehr-university-munich-529851</t>
  </si>
  <si>
    <t>https://www.usnews.com/education/best-global-universities/guangdong-university-of-petrochemical-technology-530254</t>
  </si>
  <si>
    <t>https://www.usnews.com/education/best-global-universities/hebei-university-529732</t>
  </si>
  <si>
    <t>https://www.usnews.com/education/best-global-universities/kagawa-university-529279</t>
  </si>
  <si>
    <t>https://www.usnews.com/education/best-global-universities/otto-friedrich-university-bamberg-530255</t>
  </si>
  <si>
    <t>https://www.usnews.com/education/best-global-universities/university-of-abomey-calavi-530256</t>
  </si>
  <si>
    <t>https://www.usnews.com/education/best-global-universities/university-of-jj-strossmayer-osijek-529579</t>
  </si>
  <si>
    <t>https://www.usnews.com/education/best-global-universities/depaul-university-144740</t>
  </si>
  <si>
    <t>https://www.usnews.com/education/best-global-universities/universiti-malaysia-sabah-530050</t>
  </si>
  <si>
    <t>https://www.usnews.com/education/best-global-universities/university-of-teesside-530257</t>
  </si>
  <si>
    <t>https://www.usnews.com/education/best-global-universities/clarkson-university-190044</t>
  </si>
  <si>
    <t>https://www.usnews.com/education/best-global-universities/university-of-deusto-530258</t>
  </si>
  <si>
    <t>https://www.usnews.com/education/best-global-universities/bogor-agricultural-university-529875</t>
  </si>
  <si>
    <t>https://www.usnews.com/education/best-global-universities/baqiyatallah-university-of-medical-sciences-bmsu-529531</t>
  </si>
  <si>
    <t>https://www.usnews.com/education/best-global-universities/henan-university-of-technology-529673</t>
  </si>
  <si>
    <t>https://www.usnews.com/education/best-global-universities/taizhou-university-529962</t>
  </si>
  <si>
    <t>https://www.usnews.com/education/best-global-universities/witten-herdecke-university-529274</t>
  </si>
  <si>
    <t>https://www.usnews.com/education/best-global-universities/southern-federal-university-529281</t>
  </si>
  <si>
    <t>https://www.usnews.com/education/best-global-universities/maria-curie-sklodowska-university-529239</t>
  </si>
  <si>
    <t>https://www.usnews.com/education/best-global-universities/university-of-gujrat-530259</t>
  </si>
  <si>
    <t>https://www.usnews.com/education/best-global-universities/chung-yuan-christian-university-529072</t>
  </si>
  <si>
    <t>https://www.usnews.com/education/best-global-universities/shanmugha-arts-science-technology-research-academy-sastra-529523</t>
  </si>
  <si>
    <t>https://www.usnews.com/education/best-global-universities/toho-university-529265</t>
  </si>
  <si>
    <t>https://www.usnews.com/education/best-global-universities/yasouj-university-529429</t>
  </si>
  <si>
    <t>https://www.usnews.com/education/best-global-universities/azarbaijan-shahid-madani-university-530260</t>
  </si>
  <si>
    <t>https://www.usnews.com/education/best-global-universities/hanoi-university-of-science-technology-hust-529712</t>
  </si>
  <si>
    <t>https://www.usnews.com/education/best-global-universities/university-of-louisiana-lafayette-160658</t>
  </si>
  <si>
    <t>https://www.usnews.com/education/best-global-universities/yokohama-national-university-529211</t>
  </si>
  <si>
    <t>https://www.usnews.com/education/best-global-universities/universidad-de-la-rioja-529556</t>
  </si>
  <si>
    <t>https://www.usnews.com/education/best-global-universities/universidade-federal-de-mato-grosso-do-sul-530198</t>
  </si>
  <si>
    <t>https://www.usnews.com/education/best-global-universities/universidad-nacional-de-educacion-a-distancia-uned-529230</t>
  </si>
  <si>
    <t>https://www.usnews.com/education/best-global-universities/university-of-mazandaran-529472</t>
  </si>
  <si>
    <t>https://www.usnews.com/education/best-global-universities/university-of-nis-529197</t>
  </si>
  <si>
    <t>https://www.usnews.com/education/best-global-universities/university-of-khartoum-512401</t>
  </si>
  <si>
    <t>https://www.usnews.com/education/best-global-universities/universite-de-gabes-530056</t>
  </si>
  <si>
    <t>https://www.usnews.com/education/best-global-universities/university-of-the-ryukyus-529099</t>
  </si>
  <si>
    <t>https://www.usnews.com/education/best-global-universities/fukuoka-university-529259</t>
  </si>
  <si>
    <t>https://www.usnews.com/education/best-global-universities/guilin-university-of-technology-529886</t>
  </si>
  <si>
    <t>https://www.usnews.com/education/best-global-universities/istinye-university-530263</t>
  </si>
  <si>
    <t>https://www.usnews.com/education/best-global-universities/university-of-electro-communications-japan-529005</t>
  </si>
  <si>
    <t>https://www.usnews.com/education/best-global-universities/wuhan-polytechnic-university-530264</t>
  </si>
  <si>
    <t>https://www.usnews.com/education/best-global-universities/yamaguchi-university-505526</t>
  </si>
  <si>
    <t>https://www.usnews.com/education/best-global-universities/university-of-oradea-530265</t>
  </si>
  <si>
    <t>https://www.usnews.com/education/best-global-universities/anhui-university-of-science-technology-529833</t>
  </si>
  <si>
    <t>https://www.usnews.com/education/best-global-universities/arts-et-metiers-institute-of-technology-529697</t>
  </si>
  <si>
    <t>https://www.usnews.com/education/best-global-universities/national-university-of-rosario-529046</t>
  </si>
  <si>
    <t>https://www.usnews.com/education/best-global-universities/university-of-quebec-trois-rivieres-529999</t>
  </si>
  <si>
    <t>https://www.usnews.com/education/best-global-universities/vetagro-sup-529725</t>
  </si>
  <si>
    <t>https://www.usnews.com/education/best-global-universities/hallym-university-529236</t>
  </si>
  <si>
    <t>https://www.usnews.com/education/best-global-universities/shandong-first-medical-university-shandong-academy-of-medical-sciences-529729</t>
  </si>
  <si>
    <t>https://www.usnews.com/education/best-global-universities/shenyang-pharmaceutical-university-501409</t>
  </si>
  <si>
    <t>https://www.usnews.com/education/best-global-universities/northeast-electric-power-university-529809</t>
  </si>
  <si>
    <t>https://www.usnews.com/education/best-global-universities/polytechnic-university-of-timisoara-529464</t>
  </si>
  <si>
    <t>https://www.usnews.com/education/best-global-universities/technische-universitat-ilmenau-529347</t>
  </si>
  <si>
    <t>https://www.usnews.com/education/best-global-universities/universidad-del-norte-colombia-530266</t>
  </si>
  <si>
    <t>https://www.usnews.com/education/best-global-universities/university-of-rwanda-530267</t>
  </si>
  <si>
    <t>https://www.usnews.com/education/best-global-universities/duzce-university-530069</t>
  </si>
  <si>
    <t>https://www.usnews.com/education/best-global-universities/moulay-ismail-university-of-meknes-530268</t>
  </si>
  <si>
    <t>https://www.usnews.com/education/best-global-universities/ondokuz-mayis-university-504179</t>
  </si>
  <si>
    <t>https://www.usnews.com/education/best-global-universities/universidade-estadual-de-maringa-529117</t>
  </si>
  <si>
    <t>https://www.usnews.com/education/best-global-universities/xian-technological-university-529890</t>
  </si>
  <si>
    <t>https://www.usnews.com/education/best-global-universities/zhejiang-university-of-science-technology-530269</t>
  </si>
  <si>
    <t>https://www.usnews.com/education/best-global-universities/wright-state-university-dayton-206604</t>
  </si>
  <si>
    <t>https://www.usnews.com/education/best-global-universities/china-jiliang-university-529306</t>
  </si>
  <si>
    <t>https://www.usnews.com/education/best-global-universities/indian-institute-of-technology-iit-ropar-529980</t>
  </si>
  <si>
    <t>https://www.usnews.com/education/best-global-universities/karamanoglu-mehmetbey-university-530174</t>
  </si>
  <si>
    <t>https://www.usnews.com/education/best-global-universities/universidad-nacional-mayor-de-san-marcos-530272</t>
  </si>
  <si>
    <t>https://www.usnews.com/education/best-global-universities/saga-university-529232</t>
  </si>
  <si>
    <t>https://www.usnews.com/education/best-global-universities/university-of-dayton-202480</t>
  </si>
  <si>
    <t>https://www.usnews.com/education/best-global-universities/pondicherry-university-529502</t>
  </si>
  <si>
    <t>https://www.usnews.com/education/best-global-universities/kyorin-university-529361</t>
  </si>
  <si>
    <t>https://www.usnews.com/education/best-global-universities/trent-university-499979</t>
  </si>
  <si>
    <t>https://www.usnews.com/education/best-global-universities/universidad-autonoma-de-sinaloa-530176</t>
  </si>
  <si>
    <t>https://www.usnews.com/education/best-global-universities/universidad-de-huelva-529193</t>
  </si>
  <si>
    <t>California State University-Long Beach</t>
  </si>
  <si>
    <t>https://www.usnews.com/education/best-global-universities/california-state-university-long-beach-110583</t>
  </si>
  <si>
    <t>https://www.usnews.com/education/best-global-universities/east-tennessee-state-university-220075</t>
  </si>
  <si>
    <t>https://www.usnews.com/education/best-global-universities/vilnius-gediminas-technical-university-529345</t>
  </si>
  <si>
    <t>https://www.usnews.com/education/best-global-universities/cracow-university-of-technology-529570</t>
  </si>
  <si>
    <t>https://www.usnews.com/education/best-global-universities/huaiyin-institute-of-technology-529857</t>
  </si>
  <si>
    <t>https://www.usnews.com/education/best-global-universities/kitasato-university-505240</t>
  </si>
  <si>
    <t>https://www.usnews.com/education/best-global-universities/national-institute-of-technology-silchar-529775</t>
  </si>
  <si>
    <t>https://www.usnews.com/education/best-global-universities/university-of-leoben-529074</t>
  </si>
  <si>
    <t>https://www.usnews.com/education/best-global-universities/university-of-rzeszow-529560</t>
  </si>
  <si>
    <t>https://www.usnews.com/education/best-global-universities/university-of-south-china-529496</t>
  </si>
  <si>
    <t>https://www.usnews.com/education/best-global-universities/wuyi-university-530153</t>
  </si>
  <si>
    <t>https://www.usnews.com/education/best-global-universities/chongqing-university-of-technology-529845</t>
  </si>
  <si>
    <t>https://www.usnews.com/education/best-global-universities/universidad-catolica-de-murcia-529906</t>
  </si>
  <si>
    <t>https://www.usnews.com/education/best-global-universities/universitat-internacional-de-catalunya-529916</t>
  </si>
  <si>
    <t>https://www.usnews.com/education/best-global-universities/university-nacional-cuyo-mendoza-529408</t>
  </si>
  <si>
    <t>https://www.usnews.com/education/best-global-universities/claremont-graduate-school-530002</t>
  </si>
  <si>
    <t>https://www.usnews.com/education/best-global-universities/gunma-university-504586</t>
  </si>
  <si>
    <t>https://www.usnews.com/education/best-global-universities/illinois-state-university-145813</t>
  </si>
  <si>
    <t>https://www.usnews.com/education/best-global-universities/rowan-university-184782</t>
  </si>
  <si>
    <t>https://www.usnews.com/education/best-global-universities/university-of-molise-529577</t>
  </si>
  <si>
    <t>https://www.usnews.com/education/best-global-universities/istanbul-medipol-university-529950</t>
  </si>
  <si>
    <t>https://www.usnews.com/education/best-global-universities/kocaeli-university-529277</t>
  </si>
  <si>
    <t>https://www.usnews.com/education/best-global-universities/teikyo-university-529123</t>
  </si>
  <si>
    <t>https://www.usnews.com/education/best-global-universities/ariel-university-530014</t>
  </si>
  <si>
    <t>https://www.usnews.com/education/best-global-universities/fujian-university-of-technology-530178</t>
  </si>
  <si>
    <t>https://www.usnews.com/education/best-global-universities/nagoya-institute-of-technology-529083</t>
  </si>
  <si>
    <t>https://www.usnews.com/education/best-global-universities/universidade-tecnologica-federal-do-parana-529590</t>
  </si>
  <si>
    <t>https://www.usnews.com/education/best-global-universities/zhengzhou-university-of-light-industry-529838</t>
  </si>
  <si>
    <t>https://www.usnews.com/education/best-global-universities/vytautas-magnus-university-530274</t>
  </si>
  <si>
    <t>https://www.usnews.com/education/best-global-universities/fujian-medical-university-529622</t>
  </si>
  <si>
    <t>https://www.usnews.com/education/best-global-universities/hankuk-university-foreign-studies-529503</t>
  </si>
  <si>
    <t>https://www.usnews.com/education/best-global-universities/kurume-university-529122</t>
  </si>
  <si>
    <t>https://www.usnews.com/education/best-global-universities/tianjin-university-of-commerce-530273</t>
  </si>
  <si>
    <t>https://www.usnews.com/education/best-global-universities/university-of-kashmir-530084</t>
  </si>
  <si>
    <t>https://www.usnews.com/education/best-global-universities/cy-cergy-paris-universite-529718</t>
  </si>
  <si>
    <t>https://www.usnews.com/education/best-global-universities/ecole-centrale-de-lyon-529054</t>
  </si>
  <si>
    <t>https://www.usnews.com/education/best-global-universities/mahatma-gandhi-university-kerala-529968</t>
  </si>
  <si>
    <t>https://www.usnews.com/education/best-global-universities/tomas-bata-university-zlin-530194</t>
  </si>
  <si>
    <t>https://www.usnews.com/education/best-global-universities/university-of-medicine-pharmacy-of-craiova-530161</t>
  </si>
  <si>
    <t>https://www.usnews.com/education/best-global-universities/dankook-university-529081</t>
  </si>
  <si>
    <t>https://www.usnews.com/education/best-global-universities/chongqing-jiaotong-university-529852</t>
  </si>
  <si>
    <t>https://www.usnews.com/education/best-global-universities/south-central-minzu-university-529493</t>
  </si>
  <si>
    <t>https://www.usnews.com/education/best-global-universities/louisiana-state-university-health-sciences-center-at-shreveport-529937</t>
  </si>
  <si>
    <t>https://www.usnews.com/education/best-global-universities/arab-academy-for-science-technology-maritime-transport-512745</t>
  </si>
  <si>
    <t>https://www.usnews.com/education/best-global-universities/east-china-university-of-technology-529973</t>
  </si>
  <si>
    <t>https://www.usnews.com/education/best-global-universities/inner-mongolia-university-529483</t>
  </si>
  <si>
    <t>https://www.usnews.com/education/best-global-universities/punjab-agricultural-university-529438</t>
  </si>
  <si>
    <t>https://www.usnews.com/education/best-global-universities/fu-jen-catholic-university-529258</t>
  </si>
  <si>
    <t>https://www.usnews.com/education/best-global-universities/gla-university-530275</t>
  </si>
  <si>
    <t>https://www.usnews.com/education/best-global-universities/medical-university-silesia-529276</t>
  </si>
  <si>
    <t>https://www.usnews.com/education/best-global-universities/north-minzu-university-530276</t>
  </si>
  <si>
    <t>https://www.usnews.com/education/best-global-universities/tokyo-university-of-marine-science-technology-530054</t>
  </si>
  <si>
    <t>https://www.usnews.com/education/best-global-universities/hungarian-university-of-agriculture-life-sciences-529455</t>
  </si>
  <si>
    <t>https://www.usnews.com/education/best-global-universities/mie-university-529216</t>
  </si>
  <si>
    <t>https://www.usnews.com/education/best-global-universities/universite-de-technologie-de-belfort-montbeliard-utbm-529767</t>
  </si>
  <si>
    <t>https://www.usnews.com/education/best-global-universities/cleveland-state-university-202134</t>
  </si>
  <si>
    <t>https://www.usnews.com/education/best-global-universities/sookmyung-womens-university-530006</t>
  </si>
  <si>
    <t>https://www.usnews.com/education/best-global-universities/shenzhen-technology-university-530277</t>
  </si>
  <si>
    <t>https://www.usnews.com/education/best-global-universities/universite-badji-mokhtar-annaba-529722</t>
  </si>
  <si>
    <t>https://www.usnews.com/education/best-global-universities/wroclaw-university-of-environmental-life-sciences-529558</t>
  </si>
  <si>
    <t>https://www.usnews.com/education/best-global-universities/giresun-university-529785</t>
  </si>
  <si>
    <t>https://www.usnews.com/education/best-global-universities/nanjing-audit-university-530278</t>
  </si>
  <si>
    <t>https://www.usnews.com/education/best-global-universities/nagaoka-university-of-technology-529077</t>
  </si>
  <si>
    <t>https://www.usnews.com/education/best-global-universities/samara-national-research-university-529902</t>
  </si>
  <si>
    <t>https://www.usnews.com/education/best-global-universities/sinop-university-529790</t>
  </si>
  <si>
    <t>https://www.usnews.com/education/best-global-universities/universite-de-technologie-de-compiegne-529344</t>
  </si>
  <si>
    <t>https://www.usnews.com/education/best-global-universities/minzu-university-of-china-530279</t>
  </si>
  <si>
    <t>https://www.usnews.com/education/best-global-universities/west-pomeranian-university-of-technology-529891</t>
  </si>
  <si>
    <t>https://www.usnews.com/education/best-global-universities/binzhou-medical-university-530074</t>
  </si>
  <si>
    <t>https://www.usnews.com/education/best-global-universities/shaqra-university-514022</t>
  </si>
  <si>
    <t>https://www.usnews.com/education/best-global-universities/shizuoka-university-503668</t>
  </si>
  <si>
    <t>https://www.usnews.com/education/best-global-universities/tottori-university-529530</t>
  </si>
  <si>
    <t>https://www.usnews.com/education/best-global-universities/capital-university-of-economics-business-530280</t>
  </si>
  <si>
    <t>https://www.usnews.com/education/best-global-universities/inje-university-500285</t>
  </si>
  <si>
    <t>https://www.usnews.com/education/best-global-universities/jimei-university-530020</t>
  </si>
  <si>
    <t>https://www.usnews.com/education/best-global-universities/university-of-ostrava-529711</t>
  </si>
  <si>
    <t>https://www.usnews.com/education/best-global-universities/birla-institute-of-technology-mesra-529871</t>
  </si>
  <si>
    <t>https://www.usnews.com/education/best-global-universities/bozok-university-530281</t>
  </si>
  <si>
    <t>https://www.usnews.com/education/best-global-universities/ecole-nationale-veterinaire-de-toulouse-529876</t>
  </si>
  <si>
    <t>https://www.usnews.com/education/best-global-universities/kochi-university-528839</t>
  </si>
  <si>
    <t>https://www.usnews.com/education/best-global-universities/university-of-bergamo-530067</t>
  </si>
  <si>
    <t>https://www.usnews.com/education/best-global-universities/yeditepe-university-529952</t>
  </si>
  <si>
    <t>https://www.usnews.com/education/best-global-universities/anhui-polytechnic-university-530282</t>
  </si>
  <si>
    <t>https://www.usnews.com/education/best-global-universities/hubei-normal-university-530283</t>
  </si>
  <si>
    <t>https://www.usnews.com/education/best-global-universities/institute-of-chemical-technology-mumbai-529413</t>
  </si>
  <si>
    <t>https://www.usnews.com/education/best-global-universities/northeast-petroleum-university-529819</t>
  </si>
  <si>
    <t>https://www.usnews.com/education/best-global-universities/university-of-yamanashi-529231</t>
  </si>
  <si>
    <t>https://www.usnews.com/education/best-global-universities/soongsil-university-529260</t>
  </si>
  <si>
    <t>https://www.usnews.com/education/best-global-universities/universidad-nacional-del-comahue-529608</t>
  </si>
  <si>
    <t>https://www.usnews.com/education/best-global-universities/chengdu-university-of-traditional-chinese-medicine-530083</t>
  </si>
  <si>
    <t>https://www.usnews.com/education/best-global-universities/indian-institute-of-science-education-research-iiser---mohali-529967</t>
  </si>
  <si>
    <t>https://www.usnews.com/education/best-global-universities/appalachian-state-university-197869</t>
  </si>
  <si>
    <t>https://www.usnews.com/education/best-global-universities/eskisehir-osmangazi-university-529293</t>
  </si>
  <si>
    <t>https://www.usnews.com/education/best-global-universities/guangxi-medical-university-529620</t>
  </si>
  <si>
    <t>https://www.usnews.com/education/best-global-universities/universidade-federal-do-piaui-530023</t>
  </si>
  <si>
    <t>https://www.usnews.com/education/best-global-universities/duquesne-university-212106</t>
  </si>
  <si>
    <t>https://www.usnews.com/education/best-global-universities/national-chung-cheng-university-529192</t>
  </si>
  <si>
    <t>https://www.usnews.com/education/best-global-universities/huaibei-normal-university-529612</t>
  </si>
  <si>
    <t>https://www.usnews.com/education/best-global-universities/instituto-politecnico-de-braganca-529114</t>
  </si>
  <si>
    <t>https://www.usnews.com/education/best-global-universities/lanzhou-university-of-technology-529641</t>
  </si>
  <si>
    <t>https://www.usnews.com/education/best-global-universities/north-china-university-of-science-technology-529518</t>
  </si>
  <si>
    <t>https://www.usnews.com/education/best-global-universities/universidade-federal-de-alagoas-529580</t>
  </si>
  <si>
    <t>https://www.usnews.com/education/best-global-universities/universidade-federal-rural-de-pernambuco-ufrpe-529592</t>
  </si>
  <si>
    <t>https://www.usnews.com/education/best-global-universities/national-chengchi-university-529138</t>
  </si>
  <si>
    <t>https://www.usnews.com/education/best-global-universities/east-china-jiaotong-university-529827</t>
  </si>
  <si>
    <t>https://www.usnews.com/education/best-global-universities/gh-asachi-technical-university-529082</t>
  </si>
  <si>
    <t>https://www.usnews.com/education/best-global-universities/kansai-medical-university-529913</t>
  </si>
  <si>
    <t>https://www.usnews.com/education/best-global-universities/kunming-medical-university-529921</t>
  </si>
  <si>
    <t>https://www.usnews.com/education/best-global-universities/nippon-medical-school-529119</t>
  </si>
  <si>
    <t>https://www.usnews.com/education/best-global-universities/universite-de-toulouse-jean-jaures-529701</t>
  </si>
  <si>
    <t>https://www.usnews.com/education/best-global-universities/changchun-university-of-science-technology-529860</t>
  </si>
  <si>
    <t>https://www.usnews.com/education/best-global-universities/bauman-moscow-state-technical-university-529661</t>
  </si>
  <si>
    <t>https://www.usnews.com/education/best-global-universities/ludong-university-530021</t>
  </si>
  <si>
    <t>https://www.usnews.com/education/best-global-universities/universidad-catolica-de-la-santisima-concepcion-530285</t>
  </si>
  <si>
    <t>https://www.usnews.com/education/best-global-universities/university-of-quebec-chicoutimi-530286</t>
  </si>
  <si>
    <t>https://www.usnews.com/education/best-global-universities/university-science-technology-houari-boumediene-529820</t>
  </si>
  <si>
    <t>https://www.usnews.com/education/best-global-universities/national-university-of-the-littoral-529233</t>
  </si>
  <si>
    <t>https://www.usnews.com/education/best-global-universities/universidade-federal-de-mato-grosso-529468</t>
  </si>
  <si>
    <t>https://www.usnews.com/education/best-global-universities/university-of-allahabad-530287</t>
  </si>
  <si>
    <t>https://www.usnews.com/education/best-global-universities/university-of-science-technology-liaoning-529900</t>
  </si>
  <si>
    <t>https://www.usnews.com/education/best-global-universities/xinxiang-medical-university-529948</t>
  </si>
  <si>
    <t>https://www.usnews.com/education/best-global-universities/feng-chia-university-529287</t>
  </si>
  <si>
    <t>https://www.usnews.com/education/best-global-universities/china-west-normal-university-529957</t>
  </si>
  <si>
    <t>https://www.usnews.com/education/best-global-universities/universidad-autonoma-de-baja-california-529594</t>
  </si>
  <si>
    <t>https://www.usnews.com/education/best-global-universities/university-of-burdwan-530288</t>
  </si>
  <si>
    <t>https://www.usnews.com/education/best-global-universities/yancheng-institute-of-technology-529888</t>
  </si>
  <si>
    <t>https://www.usnews.com/education/best-global-universities/jilin-agricultural-university-530080</t>
  </si>
  <si>
    <t>https://www.usnews.com/education/best-global-universities/mid-sweden-university-529628</t>
  </si>
  <si>
    <t>https://www.usnews.com/education/best-global-universities/shimane-university-529295</t>
  </si>
  <si>
    <t>https://www.usnews.com/education/best-global-universities/wakayama-medical-university-529624</t>
  </si>
  <si>
    <t>https://www.usnews.com/education/best-global-universities/kwansei-gakuin-university-530072</t>
  </si>
  <si>
    <t>https://www.usnews.com/education/best-global-universities/jichi-medical-university-529127</t>
  </si>
  <si>
    <t>https://www.usnews.com/education/best-global-universities/northwest-normal-university-china-529605</t>
  </si>
  <si>
    <t>https://www.usnews.com/education/best-global-universities/southwest-medical-university-529931</t>
  </si>
  <si>
    <t>https://www.usnews.com/education/best-global-universities/ssn-college-of-engineering-530289</t>
  </si>
  <si>
    <t>https://www.usnews.com/education/best-global-universities/technical-university-liberec-529899</t>
  </si>
  <si>
    <t>https://www.usnews.com/education/best-global-universities/universidad-de-la-habana-530290</t>
  </si>
  <si>
    <t>https://www.usnews.com/education/best-global-universities/universite-de-pau-et-des-pays-de-ladour-529180</t>
  </si>
  <si>
    <t>https://www.usnews.com/education/best-global-universities/meiji-university-530012</t>
  </si>
  <si>
    <t>https://www.usnews.com/education/best-global-universities/universidade-do-estado-de-santa-catarina-530008</t>
  </si>
  <si>
    <t>https://www.usnews.com/education/best-global-universities/indian-institute-of-technology-iit-mandi-530093</t>
  </si>
  <si>
    <t>https://www.usnews.com/education/best-global-universities/lorestan-university-529981</t>
  </si>
  <si>
    <t>https://www.usnews.com/education/best-global-universities/lublin-university-of-technology-529771</t>
  </si>
  <si>
    <t>https://www.usnews.com/education/best-global-universities/national-institute-of-technology-karnataka-529773</t>
  </si>
  <si>
    <t>https://www.usnews.com/education/best-global-universities/shenyang-university-of-technology-529847</t>
  </si>
  <si>
    <t>https://www.usnews.com/education/best-global-universities/siksha-o-anusandhan-university-530099</t>
  </si>
  <si>
    <t>https://www.usnews.com/education/best-global-universities/xian-university-of-posts-telecommunications-529862</t>
  </si>
  <si>
    <t>https://www.usnews.com/education/best-global-universities/national-dong-hwa-university-529226</t>
  </si>
  <si>
    <t>https://www.usnews.com/education/best-global-universities/civil-aviation-university-of-china-529856</t>
  </si>
  <si>
    <t>https://www.usnews.com/education/best-global-universities/national-university-of-the-south-529267</t>
  </si>
  <si>
    <t>https://www.usnews.com/education/best-global-universities/tu-clausthal-529078</t>
  </si>
  <si>
    <t>https://www.usnews.com/education/best-global-universities/universidade-federal-de-amazonas-530010</t>
  </si>
  <si>
    <t>https://www.usnews.com/education/best-global-universities/university-of-szczecin-530291</t>
  </si>
  <si>
    <t>https://www.usnews.com/education/best-global-universities/chongqing-university-of-science-technology-530292</t>
  </si>
  <si>
    <t>https://www.usnews.com/education/best-global-universities/jain-university-529958</t>
  </si>
  <si>
    <t>https://www.usnews.com/education/best-global-universities/periyar-university-530293</t>
  </si>
  <si>
    <t>https://www.usnews.com/education/best-global-universities/sardar-vallabhbhai-national-institute-of-technology-529639</t>
  </si>
  <si>
    <t>https://www.usnews.com/education/best-global-universities/universidad-mayor-530294</t>
  </si>
  <si>
    <t>https://www.usnews.com/education/best-global-universities/gauhati-university-529649</t>
  </si>
  <si>
    <t>https://www.usnews.com/education/best-global-universities/roehampton-university-530001</t>
  </si>
  <si>
    <t>https://www.usnews.com/education/best-global-universities/saitama-university-529191</t>
  </si>
  <si>
    <t>https://www.usnews.com/education/best-global-universities/gaziosmanpasa-university-528975</t>
  </si>
  <si>
    <t>https://www.usnews.com/education/best-global-universities/huaiyin-normal-university-530064</t>
  </si>
  <si>
    <t>https://www.usnews.com/education/best-global-universities/shenzhen-polytechnic-university-530295</t>
  </si>
  <si>
    <t>https://www.usnews.com/education/best-global-universities/university-of-miyazaki-529246</t>
  </si>
  <si>
    <t>https://www.usnews.com/education/best-global-universities/chung-shan-medical-university-529116</t>
  </si>
  <si>
    <t>https://www.usnews.com/education/best-global-universities/ecole-nationale-veterinaire-agroalimentaire-et-de-lalimentation-nantes-atlantique-530296</t>
  </si>
  <si>
    <t>https://www.usnews.com/education/best-global-universities/graduate-university-of-advanced-technology-529843</t>
  </si>
  <si>
    <t>https://www.usnews.com/education/best-global-universities/guizhou-medical-university-529927</t>
  </si>
  <si>
    <t>https://www.usnews.com/education/best-global-universities/i-shou-university-529910</t>
  </si>
  <si>
    <t>https://www.usnews.com/education/best-global-universities/jilin-normal-university-529884</t>
  </si>
  <si>
    <t>https://www.usnews.com/education/best-global-universities/universidade-federal-do-triangulo-mineiro-529757</t>
  </si>
  <si>
    <t>https://www.usnews.com/education/best-global-universities/sam-houston-state-university-227881</t>
  </si>
  <si>
    <t>https://www.usnews.com/education/best-global-universities/chongqing-university-of-arts-sciences-529897</t>
  </si>
  <si>
    <t>https://www.usnews.com/education/best-global-universities/maharshi-dayanand-university-530297</t>
  </si>
  <si>
    <t>https://www.usnews.com/education/best-global-universities/payame-noor-university-529865</t>
  </si>
  <si>
    <t>https://www.usnews.com/education/best-global-universities/sichuan-university-of-science-engineering-529979</t>
  </si>
  <si>
    <t>https://www.usnews.com/education/best-global-universities/southwest-minzu-university-529977</t>
  </si>
  <si>
    <t>https://www.usnews.com/education/best-global-universities/university-of-lethbridge-529030</t>
  </si>
  <si>
    <t>https://www.usnews.com/education/best-global-universities/abdelmalek-essaadi-university-of-tetouan-530298</t>
  </si>
  <si>
    <t>https://www.usnews.com/education/best-global-universities/changchun-university-of-technology-529892</t>
  </si>
  <si>
    <t>https://www.usnews.com/education/best-global-universities/chengdu-university-of-information-technology-530085</t>
  </si>
  <si>
    <t>https://www.usnews.com/education/best-global-universities/manisa-celal-bayar-universitesi-530090</t>
  </si>
  <si>
    <t>https://www.usnews.com/education/best-global-universities/beijing-information-science-technology-university-529868</t>
  </si>
  <si>
    <t>https://www.usnews.com/education/best-global-universities/jiaxing-university-529959</t>
  </si>
  <si>
    <t>https://www.usnews.com/education/best-global-universities/university-of-la-reunion-530068</t>
  </si>
  <si>
    <t>https://www.usnews.com/education/best-global-universities/university-of-teramo-530299</t>
  </si>
  <si>
    <t>https://www.usnews.com/education/best-global-universities/shibaura-institute-of-technology-530300</t>
  </si>
  <si>
    <t>https://www.usnews.com/education/best-global-universities/ningxia-university-529972</t>
  </si>
  <si>
    <t>https://www.usnews.com/education/best-global-universities/xihua-university-529829</t>
  </si>
  <si>
    <t>https://www.usnews.com/education/best-global-universities/hebei-medical-university-529919</t>
  </si>
  <si>
    <t>https://www.usnews.com/education/best-global-universities/nanjing-institute-of-technology-529873</t>
  </si>
  <si>
    <t>https://www.usnews.com/education/best-global-universities/universidad-veracruzana-529598</t>
  </si>
  <si>
    <t>https://www.usnews.com/education/best-global-universities/international-university-of-health-welfare-529920</t>
  </si>
  <si>
    <t>https://www.usnews.com/education/best-global-universities/osmania-university-529495</t>
  </si>
  <si>
    <t>https://www.usnews.com/education/best-global-universities/izmir-katip-celebi-university-530088</t>
  </si>
  <si>
    <t>https://www.usnews.com/education/best-global-universities/punjabi-university-530135</t>
  </si>
  <si>
    <t>https://www.usnews.com/education/best-global-universities/rzeszow-university-of-technology-529834</t>
  </si>
  <si>
    <t>https://www.usnews.com/education/best-global-universities/universidade-federal-de-campina-grande-529591</t>
  </si>
  <si>
    <t>https://www.usnews.com/education/best-global-universities/universidad-michoacana-de-san-nicolas-de-hidalgo-529330</t>
  </si>
  <si>
    <t>https://www.usnews.com/education/best-global-universities/hue-university-530303</t>
  </si>
  <si>
    <t>https://www.usnews.com/education/best-global-universities/pochon-cha-university-529476</t>
  </si>
  <si>
    <t>广西民族大学</t>
  </si>
  <si>
    <t>https://www.usnews.com/education/best-global-universities/guangxi-minzu-university-530245</t>
  </si>
  <si>
    <t>桂林电子科技大学</t>
  </si>
  <si>
    <t>https://www.usnews.com/education/best-global-universities/guilin-university-of-electronic-technology-529505</t>
  </si>
  <si>
    <t>古鲁格什特拉</t>
  </si>
  <si>
    <t>库鲁克谢特拉国立理工学院</t>
  </si>
  <si>
    <t>https://www.usnews.com/education/best-global-universities/national-institute-of-technology-kurukshetra-529844</t>
  </si>
  <si>
    <t>塞南达季</t>
  </si>
  <si>
    <t>库尔德斯坦大学</t>
  </si>
  <si>
    <t>https://www.usnews.com/education/best-global-universities/university-of-kurdistan-529983</t>
  </si>
  <si>
    <t>常州</t>
  </si>
  <si>
    <t>常州大学</t>
  </si>
  <si>
    <t>https://www.usnews.com/education/best-global-universities/changzhou-university-529351</t>
  </si>
  <si>
    <t>晋中</t>
  </si>
  <si>
    <t>山西农业大学</t>
  </si>
  <si>
    <t>https://www.usnews.com/education/best-global-universities/shanxi-agricultural-university-529878</t>
  </si>
  <si>
    <t>卡拉奇大学</t>
  </si>
  <si>
    <t>https://www.usnews.com/education/best-global-universities/university-of-karachi-529273</t>
  </si>
  <si>
    <t>赞詹</t>
  </si>
  <si>
    <t>https://www.usnews.com/education/best-global-universities/university-zanjan-530052</t>
  </si>
  <si>
    <t>野见市</t>
  </si>
  <si>
    <t>日本先进科学技术研究所</t>
  </si>
  <si>
    <t>https://www.usnews.com/education/best-global-universities/japan-advanced-institute-of-science-technology-jaist-529613</t>
  </si>
  <si>
    <t>东京女子医科大学</t>
  </si>
  <si>
    <t>https://www.usnews.com/education/best-global-universities/tokyo-womens-medical-university-529047</t>
  </si>
  <si>
    <t>卡瓦尔吉帕萨尼</t>
  </si>
  <si>
    <t>印度理工学院（焦特布尔）</t>
  </si>
  <si>
    <t>https://www.usnews.com/education/best-global-universities/indian-institute-of-technology-iit-jodhpur-530261</t>
  </si>
  <si>
    <t>瓦朗加尔</t>
  </si>
  <si>
    <t>瓦朗加尔国立理工学院</t>
  </si>
  <si>
    <t>https://www.usnews.com/education/best-global-universities/national-institute-of-technology-warangal-529770</t>
  </si>
  <si>
    <t>朝阳科技大学</t>
  </si>
  <si>
    <t>https://www.usnews.com/education/best-global-universities/chaoyang-university-of-technology-530191</t>
  </si>
  <si>
    <t>南昌航空大学</t>
  </si>
  <si>
    <t>https://www.usnews.com/education/best-global-universities/nanchang-hangkong-university-529611</t>
  </si>
  <si>
    <t>弘前</t>
  </si>
  <si>
    <t>弘前大学</t>
  </si>
  <si>
    <t>https://www.usnews.com/education/best-global-universities/hirosaki-university-529263</t>
  </si>
  <si>
    <t>巴特那</t>
  </si>
  <si>
    <t>印度理工学院（巴特那）</t>
  </si>
  <si>
    <t>https://www.usnews.com/education/best-global-universities/indian-institute-of-technology-iit-patna-529821</t>
  </si>
  <si>
    <t>信阳</t>
  </si>
  <si>
    <t>信阳师范学院</t>
  </si>
  <si>
    <t>https://www.usnews.com/education/best-global-universities/xinyang-normal-university-529975</t>
  </si>
  <si>
    <t>阿瓦士·朱迪沙普尔医科大学</t>
  </si>
  <si>
    <t>https://www.usnews.com/education/best-global-universities/ahvaz-jundishapur-university-of-medical-sciences-ajums-529917</t>
  </si>
  <si>
    <t>安纳玛莱纳格尔</t>
  </si>
  <si>
    <t>安纳马来大学</t>
  </si>
  <si>
    <t>https://www.usnews.com/education/best-global-universities/annamalai-university-529255</t>
  </si>
  <si>
    <t>沙赫德理工大学</t>
  </si>
  <si>
    <t>https://www.usnews.com/education/best-global-universities/sahand-university-of-technology-529513</t>
  </si>
  <si>
    <t>荆州</t>
  </si>
  <si>
    <t>长江大学</t>
  </si>
  <si>
    <t>https://www.usnews.com/education/best-global-universities/yangtze-university-529494</t>
  </si>
  <si>
    <t>迈门辛</t>
  </si>
  <si>
    <t>孟加拉国农业大学</t>
  </si>
  <si>
    <t>https://www.usnews.com/education/best-global-universities/bangladesh-agricultural-university-bau-530271</t>
  </si>
  <si>
    <t>广东省</t>
  </si>
  <si>
    <t>广东药科大学</t>
  </si>
  <si>
    <t>https://www.usnews.com/education/best-global-universities/guangdong-pharmaceutical-university-530070</t>
  </si>
  <si>
    <t>名古屋市立大学</t>
  </si>
  <si>
    <t>https://www.usnews.com/education/best-global-universities/nagoya-city-university-529121</t>
  </si>
  <si>
    <t>中北大学</t>
  </si>
  <si>
    <t>https://www.usnews.com/education/best-global-universities/north-university-of-china-529839</t>
  </si>
  <si>
    <t>广东医科大学</t>
  </si>
  <si>
    <t>https://www.usnews.com/education/best-global-universities/guangdong-medical-university-529485</t>
  </si>
  <si>
    <t>滨松</t>
  </si>
  <si>
    <t>滨松医科大学</t>
  </si>
  <si>
    <t>https://www.usnews.com/education/best-global-universities/hamamatsu-university-school-of-medicine-529625</t>
  </si>
  <si>
    <t>河北师范大学</t>
  </si>
  <si>
    <t>https://www.usnews.com/education/best-global-universities/hebei-normal-university-530092</t>
  </si>
  <si>
    <t>兰州交通大学</t>
  </si>
  <si>
    <t>https://www.usnews.com/education/best-global-universities/lanzhou-jiaotong-university-529614</t>
  </si>
  <si>
    <t>巴尔廷大学</t>
  </si>
  <si>
    <t>https://www.usnews.com/education/best-global-universities/bartin-university-530284</t>
  </si>
  <si>
    <t>中心</t>
  </si>
  <si>
    <t>库穆尔耶特大学</t>
  </si>
  <si>
    <t>https://www.usnews.com/education/best-global-universities/cumhuriyet-university-530091</t>
  </si>
  <si>
    <t>青海</t>
  </si>
  <si>
    <t>青海大学</t>
  </si>
  <si>
    <t>https://www.usnews.com/education/best-global-universities/qinghai-university-530077</t>
  </si>
  <si>
    <t>云南师范大学</t>
  </si>
  <si>
    <t>https://www.usnews.com/education/best-global-universities/yunnan-normal-university-530007</t>
  </si>
  <si>
    <t>启明大学</t>
  </si>
  <si>
    <t>https://www.usnews.com/education/best-global-universities/keimyung-university-529536</t>
  </si>
  <si>
    <t>南阳</t>
  </si>
  <si>
    <t>南阳师范学院</t>
  </si>
  <si>
    <t>https://www.usnews.com/education/best-global-universities/nanyang-normal-college-529739</t>
  </si>
  <si>
    <t>山西医科大学</t>
  </si>
  <si>
    <t>https://www.usnews.com/education/best-global-universities/shanxi-medical-university-529915</t>
  </si>
  <si>
    <t>阿迪亚曼市中心</t>
  </si>
  <si>
    <t>阿迪亚曼大学</t>
  </si>
  <si>
    <t>https://www.usnews.com/education/best-global-universities/adiyaman-university-529319</t>
  </si>
  <si>
    <t>石河子</t>
  </si>
  <si>
    <t>石河子大学</t>
  </si>
  <si>
    <t>https://www.usnews.com/education/best-global-universities/shihezi-university-529961</t>
  </si>
  <si>
    <t>埃尔津詹市中心</t>
  </si>
  <si>
    <t>埃尔津詹比纳利耶尔德勒姆大学</t>
  </si>
  <si>
    <t>https://www.usnews.com/education/best-global-universities/erzincan-binali-yildirim-university-529318</t>
  </si>
  <si>
    <t>川崎市</t>
  </si>
  <si>
    <t>圣玛丽安娜大学</t>
  </si>
  <si>
    <t>https://www.usnews.com/education/best-global-universities/saint-marianna-university-529908</t>
  </si>
  <si>
    <t>克里希南科伊尔斯里维利普图尔</t>
  </si>
  <si>
    <t>卡拉萨林加姆研究与教育学院</t>
  </si>
  <si>
    <t>https://www.usnews.com/education/best-global-universities/kalasalingam-academy-of-research-education-530304</t>
  </si>
  <si>
    <t>耶尔德勒姆·拜亚泽特大学</t>
  </si>
  <si>
    <t>https://www.usnews.com/education/best-global-universities/yildirim-beyazit-university-530103</t>
  </si>
  <si>
    <t>洛阳师范学院</t>
  </si>
  <si>
    <t>https://www.usnews.com/education/best-global-universities/luoyang-normal-university-529964</t>
  </si>
  <si>
    <t>西孟加拉邦</t>
  </si>
  <si>
    <t>杜尔加普尔国立理工学院</t>
  </si>
  <si>
    <t>https://www.usnews.com/education/best-global-universities/national-institute-of-technology-durgapur-529772</t>
  </si>
  <si>
    <t>沈阳航空航天大学</t>
  </si>
  <si>
    <t>https://www.usnews.com/education/best-global-universities/shenyang-aerospace-university-529849</t>
  </si>
  <si>
    <t>延安</t>
  </si>
  <si>
    <t>延安大学</t>
  </si>
  <si>
    <t>https://www.usnews.com/education/best-global-universities/yanan-university-530130</t>
  </si>
  <si>
    <t>中心/恰纳卡莱</t>
  </si>
  <si>
    <t>恰纳卡莱三月十八大学</t>
  </si>
  <si>
    <t>https://www.usnews.com/education/best-global-universities/canakkale-onsekiz-mart-university-530086</t>
  </si>
  <si>
    <t>湖北</t>
  </si>
  <si>
    <t>湖北医药学院</t>
  </si>
  <si>
    <t>https://www.usnews.com/education/best-global-universities/hubei-university-of-medicine-530078</t>
  </si>
  <si>
    <t>博帕尔</t>
  </si>
  <si>
    <t>印度科学教育与研究所（博帕尔）</t>
  </si>
  <si>
    <t>https://www.usnews.com/education/best-global-universities/indian-institute-of-science-education-research-iiser---bhopal-529738</t>
  </si>
  <si>
    <t>橿原</t>
  </si>
  <si>
    <t>奈良医科大学</t>
  </si>
  <si>
    <t>https://www.usnews.com/education/best-global-universities/nara-medical-university-529626</t>
  </si>
  <si>
    <t>宁夏医科大学</t>
  </si>
  <si>
    <t>https://www.usnews.com/education/best-global-universities/ningxia-medical-university-529941</t>
  </si>
  <si>
    <t>阿西巴德姆大学</t>
  </si>
  <si>
    <t>https://www.usnews.com/education/best-global-universities/acibadem-university-529928</t>
  </si>
  <si>
    <t>贾朗达尔</t>
  </si>
  <si>
    <t>德拉·巴尔·安贝德卡尔国立技术学院</t>
  </si>
  <si>
    <t>https://www.usnews.com/education/best-global-universities/dr-b-r-ambedkar-national-institute-of-technology-jalandhar-530305</t>
  </si>
  <si>
    <t>卡夫卡斯大学</t>
  </si>
  <si>
    <t>https://www.usnews.com/education/best-global-universities/kafkas-university-529317</t>
  </si>
  <si>
    <t>辽宁师范大学</t>
  </si>
  <si>
    <t>https://www.usnews.com/education/best-global-universities/liaoning-normal-university-530118</t>
  </si>
  <si>
    <t>东京农工大学</t>
  </si>
  <si>
    <t>https://www.usnews.com/education/best-global-universities/tokyo-university-of-agriculture-504314</t>
  </si>
  <si>
    <t>艾登</t>
  </si>
  <si>
    <t>阿德南·门德雷斯大学</t>
  </si>
  <si>
    <t>https://www.usnews.com/education/best-global-universities/adnan-menderes-university-529108</t>
  </si>
  <si>
    <t>https://www.usnews.com/education/best-global-universities/chuo-university-530015</t>
  </si>
  <si>
    <t>Xinxiang,</t>
  </si>
  <si>
    <t>河南科技学院</t>
  </si>
  <si>
    <t>https://www.usnews.com/education/best-global-universities/henan-institute-of-science-technology-530107</t>
  </si>
  <si>
    <t>https://www.usnews.com/education/best-global-universities/north-china-university-of-technology-529799</t>
  </si>
  <si>
    <t>芹苴市</t>
  </si>
  <si>
    <t>芹苴大学</t>
  </si>
  <si>
    <t>https://www.usnews.com/education/best-global-universities/can-tho-university-530307</t>
  </si>
  <si>
    <t>山东建筑大学</t>
  </si>
  <si>
    <t>https://www.usnews.com/education/best-global-universities/shandong-jianzhu-university-529832</t>
  </si>
  <si>
    <t>朝鲜大学</t>
  </si>
  <si>
    <t>https://www.usnews.com/education/best-global-universities/chosun-university-529249</t>
  </si>
  <si>
    <t>甘肃农业大学</t>
  </si>
  <si>
    <t>https://www.usnews.com/education/best-global-universities/gansu-agricultural-university-530100</t>
  </si>
  <si>
    <t>华北水利水电大学</t>
  </si>
  <si>
    <t>https://www.usnews.com/education/best-global-universities/north-china-university-of-water-resources-electric-power-529824</t>
  </si>
  <si>
    <t>丰桥</t>
  </si>
  <si>
    <t>丰桥技术科学大学</t>
  </si>
  <si>
    <t>https://www.usnews.com/education/best-global-universities/toyohashi-university-of-technology-530193</t>
  </si>
  <si>
    <t>江汉大学</t>
  </si>
  <si>
    <t>https://www.usnews.com/education/best-global-universities/jianghan-university-530073</t>
  </si>
  <si>
    <t>京都工艺纤维大学</t>
  </si>
  <si>
    <t>https://www.usnews.com/education/best-global-universities/kyoto-institute-of-technology-529087</t>
  </si>
  <si>
    <t>厦门理工学院</t>
  </si>
  <si>
    <t>https://www.usnews.com/education/best-global-universities/xiamen-university-of-technology-529817</t>
  </si>
  <si>
    <t>博卢</t>
  </si>
  <si>
    <t>阿班特·伊泽特·巴伊萨尔大学</t>
  </si>
  <si>
    <t>https://www.usnews.com/education/best-global-universities/abant-izzet-baysal-university-530087</t>
  </si>
  <si>
    <t>上海应用技术大学</t>
  </si>
  <si>
    <t>https://www.usnews.com/education/best-global-universities/shanghai-institute-of-technology-529887</t>
  </si>
  <si>
    <t>马拉蒂亚</t>
  </si>
  <si>
    <t>伊诺努大学</t>
  </si>
  <si>
    <t>https://www.usnews.com/education/best-global-universities/inonu-university-529951</t>
  </si>
  <si>
    <t>江陵</t>
  </si>
  <si>
    <t>江陵原州国立大学</t>
  </si>
  <si>
    <t>https://www.usnews.com/education/best-global-universities/kangnung-wonju-national-university-529998</t>
  </si>
  <si>
    <t>杭州医学院</t>
  </si>
  <si>
    <t>https://www.usnews.com/education/best-global-universities/hangzhou-medical-college-530123</t>
  </si>
  <si>
    <t>国王科技学院拉卡邦</t>
  </si>
  <si>
    <t>https://www.usnews.com/education/best-global-universities/king-mongkuts-institute-of-technology-ladkrabang-529645</t>
  </si>
  <si>
    <t>瓦多达拉</t>
  </si>
  <si>
    <t>巴罗达马哈拉贾赛亚吉拉奥大学</t>
  </si>
  <si>
    <t>https://www.usnews.com/education/best-global-universities/maharaja-sayajirao-university-baroda-530309</t>
  </si>
  <si>
    <t>元智大学</t>
  </si>
  <si>
    <t>https://www.usnews.com/education/best-global-universities/yuan-ze-university-529068</t>
  </si>
  <si>
    <t>萨蒂亚巴马科学与技术学院</t>
  </si>
  <si>
    <t>https://www.usnews.com/education/best-global-universities/sathyabama-institute-of-science-technology-530127</t>
  </si>
  <si>
    <t>玻璃市</t>
  </si>
  <si>
    <t>马来西亚玻璃市大学</t>
  </si>
  <si>
    <t>https://www.usnews.com/education/best-global-universities/universiti-malaysia-perlis-529544</t>
  </si>
  <si>
    <t>新北市</t>
  </si>
  <si>
    <t>明志科技大学</t>
  </si>
  <si>
    <t>https://www.usnews.com/education/best-global-universities/ming-chi-university-of-technology-529894</t>
  </si>
  <si>
    <t>弘益大学</t>
  </si>
  <si>
    <t>https://www.usnews.com/education/best-global-universities/hongik-university-529861</t>
  </si>
  <si>
    <t>秋田市</t>
  </si>
  <si>
    <t>秋田大学</t>
  </si>
  <si>
    <t>https://www.usnews.com/education/best-global-universities/akita-university-529499</t>
  </si>
  <si>
    <t>同志社大学</t>
  </si>
  <si>
    <t>https://www.usnews.com/education/best-global-universities/doshisha-university-529524</t>
  </si>
  <si>
    <t>西南林业大学</t>
  </si>
  <si>
    <t>https://www.usnews.com/education/best-global-universities/southwest-forestry-university-china-530311</t>
  </si>
  <si>
    <t>天津城建大学</t>
  </si>
  <si>
    <t>https://www.usnews.com/education/best-global-universities/tianjin-chengjian-university-529858</t>
  </si>
  <si>
    <t>国民大学</t>
  </si>
  <si>
    <t>https://www.usnews.com/education/best-global-universities/kookmin-university-529264</t>
  </si>
  <si>
    <t>仓敷</t>
  </si>
  <si>
    <t>川崎医科大学</t>
  </si>
  <si>
    <t>https://www.usnews.com/education/best-global-universities/kawasaki-medical-school-529359</t>
  </si>
  <si>
    <t>江苏</t>
  </si>
  <si>
    <t>常熟理工学院</t>
  </si>
  <si>
    <t>https://www.usnews.com/education/best-global-universities/changshu-institute-of-technology-530312</t>
  </si>
  <si>
    <t>襄阳</t>
  </si>
  <si>
    <t>湖北文理学院</t>
  </si>
  <si>
    <t>https://www.usnews.com/education/best-global-universities/hubei-university-of-arts-science-530313</t>
  </si>
  <si>
    <t>牙山</t>
  </si>
  <si>
    <t>顺天乡大学</t>
  </si>
  <si>
    <t>https://www.usnews.com/education/best-global-universities/soonchunhyang-university-529275</t>
  </si>
  <si>
    <t>入间市</t>
  </si>
  <si>
    <t>埼玉医科大学</t>
  </si>
  <si>
    <t>https://www.usnews.com/education/best-global-universities/saitama-medical-university-529373</t>
  </si>
  <si>
    <t>浙江中医药大学</t>
  </si>
  <si>
    <t>https://www.usnews.com/education/best-global-universities/zhejiang-chinese-medical-university-529949</t>
  </si>
  <si>
    <t>云南农业大学</t>
  </si>
  <si>
    <t>https://www.usnews.com/education/best-global-universities/yunnan-agricultural-university-529760</t>
  </si>
  <si>
    <t>维沙卡帕特南</t>
  </si>
  <si>
    <t>甘地科技与管理学院</t>
  </si>
  <si>
    <t>https://www.usnews.com/education/best-global-universities/gandhi-institute-of-technology-management-gitam-530314</t>
  </si>
  <si>
    <t>乌斯屈达尔</t>
  </si>
  <si>
    <t>土耳其健康科学大学</t>
  </si>
  <si>
    <t>https://www.usnews.com/education/best-global-universities/university-of-health-sciences-turkey-530315</t>
  </si>
  <si>
    <t>卡鲁尼亚科技学院</t>
  </si>
  <si>
    <t>https://www.usnews.com/education/best-global-universities/karunya-institute-of-technology-sciences-530316</t>
  </si>
  <si>
    <t>中原工学院</t>
  </si>
  <si>
    <t>https://www.usnews.com/education/best-global-universities/zhongyuan-university-of-technology-530155</t>
  </si>
  <si>
    <t>大分市</t>
  </si>
  <si>
    <t>大分大学</t>
  </si>
  <si>
    <t>https://www.usnews.com/education/best-global-universities/oita-university-529501</t>
  </si>
  <si>
    <t>沙希德·拉贾伊师范大学</t>
  </si>
  <si>
    <t>https://www.usnews.com/education/best-global-universities/shahid-rajaee-teacher-training-university-srttu-530318</t>
  </si>
  <si>
    <t>长沙市</t>
  </si>
  <si>
    <t>湖南中医药大学</t>
  </si>
  <si>
    <t>https://www.usnews.com/education/best-global-universities/hunan-university-of-chinese-medicine-530079</t>
  </si>
  <si>
    <t>克拉武兹拉尔/卡拉比克市中心</t>
  </si>
  <si>
    <t>卡拉布克大学</t>
  </si>
  <si>
    <t>https://www.usnews.com/education/best-global-universities/karabuk-university-530124</t>
  </si>
  <si>
    <t>昌原</t>
  </si>
  <si>
    <t>昌原国立大学</t>
  </si>
  <si>
    <t>https://www.usnews.com/education/best-global-universities/changwon-national-university-529896</t>
  </si>
  <si>
    <t>豪拉</t>
  </si>
  <si>
    <t>印度工程科学技术学院（希布普尔）</t>
  </si>
  <si>
    <t>https://www.usnews.com/education/best-global-universities/indian-institute-of-engineering-science-technology-shibpur-iiest-529842</t>
  </si>
  <si>
    <t>天津中医药大学</t>
  </si>
  <si>
    <t>https://www.usnews.com/education/best-global-universities/tianjin-university-of-traditional-chinese-medicine-530110</t>
  </si>
  <si>
    <t>海南医学院</t>
  </si>
  <si>
    <t>https://www.usnews.com/education/best-global-universities/hainan-medical-university-530089</t>
  </si>
  <si>
    <t>江西中医药大学</t>
  </si>
  <si>
    <t>https://www.usnews.com/education/best-global-universities/jiangxi-university-of-traditional-chinese-medicine-530117</t>
  </si>
  <si>
    <t>屏东</t>
  </si>
  <si>
    <t>国立屏东科技大学</t>
  </si>
  <si>
    <t>https://www.usnews.com/education/best-global-universities/national-pingtung-university-science-technology-530320</t>
  </si>
  <si>
    <t>福岛市</t>
  </si>
  <si>
    <t>福岛医科大学</t>
  </si>
  <si>
    <t>https://www.usnews.com/education/best-global-universities/fukushima-medical-university-529542</t>
  </si>
  <si>
    <t>连云港</t>
  </si>
  <si>
    <t>江苏海洋大学</t>
  </si>
  <si>
    <t>https://www.usnews.com/education/best-global-universities/jiangsu-ocean-university-530321</t>
  </si>
  <si>
    <t>卡斯塔莫努</t>
  </si>
  <si>
    <t>卡斯塔莫努大学</t>
  </si>
  <si>
    <t>https://www.usnews.com/education/best-global-universities/kastamonu-university-530322</t>
  </si>
  <si>
    <t>瓦德斯瓦拉姆</t>
  </si>
  <si>
    <t>科纳鲁拉克什马亚教育基金会（K L 视为大学）</t>
  </si>
  <si>
    <t>https://www.usnews.com/education/best-global-universities/koneru-lakshmaiah-education-foundation-k-l-deemed-to-be-university-530323</t>
  </si>
  <si>
    <t>巴什肯特大学</t>
  </si>
  <si>
    <t>https://www.usnews.com/education/best-global-universities/baskent-university-529924</t>
  </si>
  <si>
    <t>东亚大学</t>
  </si>
  <si>
    <t>https://www.usnews.com/education/best-global-universities/dong-a-university-529242</t>
  </si>
  <si>
    <t>https://www.usnews.com/education/best-global-universities/kalyani-university-530324</t>
  </si>
  <si>
    <t>帕穆克卡莱</t>
  </si>
  <si>
    <t>帕姆卡莱大学</t>
  </si>
  <si>
    <t>https://www.usnews.com/education/best-global-universities/pamukkale-university-529294</t>
  </si>
  <si>
    <t>延吉</t>
  </si>
  <si>
    <t>延边大学</t>
  </si>
  <si>
    <t>https://www.usnews.com/education/best-global-universities/yanbian-university-529511</t>
  </si>
  <si>
    <t>彭世洛</t>
  </si>
  <si>
    <t>那黎宣大学</t>
  </si>
  <si>
    <t>https://www.usnews.com/education/best-global-universities/naresuan-university-530075</t>
  </si>
  <si>
    <t>西安工程大学</t>
  </si>
  <si>
    <t>https://www.usnews.com/education/best-global-universities/xian-polytechnic-university-530156</t>
  </si>
  <si>
    <t>山东中医药大学</t>
  </si>
  <si>
    <t>https://www.usnews.com/education/best-global-universities/shandong-university-of-traditional-chinese-medicine-530106</t>
  </si>
  <si>
    <t>盛冈市</t>
  </si>
  <si>
    <t>岩手医科大学</t>
  </si>
  <si>
    <t>https://www.usnews.com/education/best-global-universities/iwate-medical-university-529372</t>
  </si>
  <si>
    <t>山西师范大学</t>
  </si>
  <si>
    <t>https://www.usnews.com/education/best-global-universities/shanxi-normal-university-530121</t>
  </si>
  <si>
    <t>沈阳化工大学</t>
  </si>
  <si>
    <t>https://www.usnews.com/education/best-global-universities/shenyang-university-of-chemical-technology-530327</t>
  </si>
  <si>
    <t>图斯巴/凡城</t>
  </si>
  <si>
    <t>玉兹温丘·伊尔大学</t>
  </si>
  <si>
    <t>https://www.usnews.com/education/best-global-universities/yuzuncu-yil-university-530122</t>
  </si>
  <si>
    <t>安徽建筑大学</t>
  </si>
  <si>
    <t>https://www.usnews.com/education/best-global-universities/anhui-jianzhu-university-530328</t>
  </si>
  <si>
    <t>河北科技大学</t>
  </si>
  <si>
    <t>https://www.usnews.com/education/best-global-universities/hebei-university-of-science-technology-530112</t>
  </si>
  <si>
    <t>庆北</t>
  </si>
  <si>
    <t>金乌国立技术大学</t>
  </si>
  <si>
    <t>https://www.usnews.com/education/best-global-universities/kumoh-national-university-technology-530329</t>
  </si>
  <si>
    <t>那格浦尔</t>
  </si>
  <si>
    <t>纳格浦尔维斯维萨拉亚国家理工学院</t>
  </si>
  <si>
    <t>https://www.usnews.com/education/best-global-universities/visvesvaraya-national-institute-of-technology-nagpur-529828</t>
  </si>
  <si>
    <t>遵义，贵州</t>
  </si>
  <si>
    <t>遵义医科大学</t>
  </si>
  <si>
    <t>https://www.usnews.com/education/best-global-universities/zunyi-medical-university-530104</t>
  </si>
  <si>
    <t>水户</t>
  </si>
  <si>
    <t>茨城大学</t>
  </si>
  <si>
    <t>https://www.usnews.com/education/best-global-universities/ibaraki-university-529238</t>
  </si>
  <si>
    <t>金州区</t>
  </si>
  <si>
    <t>大连大学</t>
  </si>
  <si>
    <t>https://www.usnews.com/education/best-global-universities/dalian-university-530095</t>
  </si>
  <si>
    <t>韩国海事大学</t>
  </si>
  <si>
    <t>https://www.usnews.com/education/best-global-universities/korea-maritime-ocean-university-530331</t>
  </si>
  <si>
    <t>大理</t>
  </si>
  <si>
    <t>大理大学</t>
  </si>
  <si>
    <t>https://www.usnews.com/education/best-global-universities/dali-university-530332</t>
  </si>
  <si>
    <t>内蒙古农业大学</t>
  </si>
  <si>
    <t>https://www.usnews.com/education/best-global-universities/inner-mongolia-agricultural-university-530105</t>
  </si>
  <si>
    <t>上海健康医学院</t>
  </si>
  <si>
    <t>https://www.usnews.com/education/best-global-universities/shanghai-university-of-medicine-health-sciences-530333</t>
  </si>
  <si>
    <t>大津</t>
  </si>
  <si>
    <t>滋贺医科大学</t>
  </si>
  <si>
    <t>https://www.usnews.com/education/best-global-universities/shiga-university-of-medical-science-529486</t>
  </si>
  <si>
    <t>雷杰普·塔伊普·埃尔多安大学</t>
  </si>
  <si>
    <t>https://www.usnews.com/education/best-global-universities/recep-tayyip-erdogan-university-530141</t>
  </si>
  <si>
    <t>阿克萨赖</t>
  </si>
  <si>
    <t>阿克萨赖大学</t>
  </si>
  <si>
    <t>https://www.usnews.com/education/best-global-universities/aksaray-university-530334</t>
  </si>
  <si>
    <t>杭州城市大学</t>
  </si>
  <si>
    <t>https://www.usnews.com/education/best-global-universities/hangzhou-city-university-530335</t>
  </si>
  <si>
    <t>西宫市</t>
  </si>
  <si>
    <t>兵库医科大学</t>
  </si>
  <si>
    <t>https://www.usnews.com/education/best-global-universities/hyogo-college-of-medicine-529298</t>
  </si>
  <si>
    <t>大连民族大学</t>
  </si>
  <si>
    <t>https://www.usnews.com/education/best-global-universities/dalian-minzu-university-530336</t>
  </si>
  <si>
    <t>潍坊</t>
  </si>
  <si>
    <t>山东第二医科大学</t>
  </si>
  <si>
    <t>https://www.usnews.com/education/best-global-universities/shandong-second-medical-university-530111</t>
  </si>
  <si>
    <t>阿菲永卡拉希萨尔</t>
  </si>
  <si>
    <t>阿菲永·科卡特佩大学</t>
  </si>
  <si>
    <t>https://www.usnews.com/education/best-global-universities/afyon-kocatepe-university-530139</t>
  </si>
  <si>
    <t>邯郸</t>
  </si>
  <si>
    <t>河北工程大学</t>
  </si>
  <si>
    <t>https://www.usnews.com/education/best-global-universities/hebei-university-of-engineering-530108</t>
  </si>
  <si>
    <t>京畿道</t>
  </si>
  <si>
    <t>https://www.usnews.com/education/best-global-universities/kyonggi-university-530109</t>
  </si>
  <si>
    <t>阿尔扎赫拉大学</t>
  </si>
  <si>
    <t>https://www.usnews.com/education/best-global-universities/alzahra-university-530097</t>
  </si>
  <si>
    <t>盛华</t>
  </si>
  <si>
    <t>济宁医学院</t>
  </si>
  <si>
    <t>https://www.usnews.com/education/best-global-universities/jining-medical-university-530102</t>
  </si>
  <si>
    <t>福井</t>
  </si>
  <si>
    <t>福井大学</t>
  </si>
  <si>
    <t>https://www.usnews.com/education/best-global-universities/university-of-fukui-529297</t>
  </si>
  <si>
    <t>长江师范学院</t>
  </si>
  <si>
    <t>https://www.usnews.com/education/best-global-universities/yangtze-normal-university-529978</t>
  </si>
  <si>
    <t>国立台北护理健康大学</t>
  </si>
  <si>
    <t>https://www.usnews.com/education/best-global-universities/national-taipei-university-of-nursing-health-science-ntunhs-529945</t>
  </si>
  <si>
    <t>莱布尔</t>
  </si>
  <si>
    <t>拉伊普尔国立理工学院</t>
  </si>
  <si>
    <t>https://www.usnews.com/education/best-global-universities/national-institute-of-technology-raipur-529869</t>
  </si>
  <si>
    <t>Bor Yolu Uzeri 51240 尼代中心/尼代</t>
  </si>
  <si>
    <t>尼德·奥梅尔·哈利斯德米尔大学</t>
  </si>
  <si>
    <t>https://www.usnews.com/education/best-global-universities/nigde-omer-halisdemir-university-530337</t>
  </si>
  <si>
    <t>上海体育学院</t>
  </si>
  <si>
    <t>https://www.usnews.com/education/best-global-universities/shanghai-university-of-sport-530338</t>
  </si>
  <si>
    <t>江苏理工学院</t>
  </si>
  <si>
    <t>https://www.usnews.com/education/best-global-universities/jiangsu-university-of-technology-530339</t>
  </si>
  <si>
    <t>国立勤益科技大学</t>
  </si>
  <si>
    <t>https://www.usnews.com/education/best-global-universities/national-chin-yi-university-of-technology-530340</t>
  </si>
  <si>
    <t>兵库大学</t>
  </si>
  <si>
    <t>https://www.usnews.com/education/best-global-universities/university-of-hyogo-529288</t>
  </si>
  <si>
    <t>柳州</t>
  </si>
  <si>
    <t>广西科技大学</t>
  </si>
  <si>
    <t>https://www.usnews.com/education/best-global-universities/guangxi-university-of-science-technology-530341</t>
  </si>
  <si>
    <t>忠清南道</t>
  </si>
  <si>
    <t>公州国立大学</t>
  </si>
  <si>
    <t>https://www.usnews.com/education/best-global-universities/kongju-national-university-530098</t>
  </si>
  <si>
    <t>沙希德大学</t>
  </si>
  <si>
    <t>https://www.usnews.com/education/best-global-universities/shahed-university-530129</t>
  </si>
  <si>
    <t>西安医学院</t>
  </si>
  <si>
    <t>https://www.usnews.com/education/best-global-universities/xian-medical-university-529947</t>
  </si>
  <si>
    <t>西安市</t>
  </si>
  <si>
    <t>西安石油大学</t>
  </si>
  <si>
    <t>https://www.usnews.com/education/best-global-universities/xian-shiyou-university-530128</t>
  </si>
  <si>
    <t>长久手市</t>
  </si>
  <si>
    <t>https://www.usnews.com/education/best-global-universities/aichi-medical-university-529374</t>
  </si>
  <si>
    <t>南卡拉马塞里</t>
  </si>
  <si>
    <t>科钦科技大学</t>
  </si>
  <si>
    <t>https://www.usnews.com/education/best-global-universities/cochin-university-science-technology-530113</t>
  </si>
  <si>
    <t>群山</t>
  </si>
  <si>
    <t>群山国立大学</t>
  </si>
  <si>
    <t>https://www.usnews.com/education/best-global-universities/kunsan-national-university-529872</t>
  </si>
  <si>
    <t>望花</t>
  </si>
  <si>
    <t>辽宁石化大学</t>
  </si>
  <si>
    <t>https://www.usnews.com/education/best-global-universities/liaoning-petrochemical-university-530140</t>
  </si>
  <si>
    <t>国防医学院</t>
  </si>
  <si>
    <t>https://www.usnews.com/education/best-global-universities/national-defense-medical-center-529936</t>
  </si>
  <si>
    <t>提鲁瓦南塔普拉姆</t>
  </si>
  <si>
    <t>喀拉拉大学</t>
  </si>
  <si>
    <t>https://www.usnews.com/education/best-global-universities/university-of-kerala-530342</t>
  </si>
  <si>
    <t>埃斯基谢希尔</t>
  </si>
  <si>
    <t>埃斯基谢希尔技术大学</t>
  </si>
  <si>
    <t>https://www.usnews.com/education/best-global-universities/eskisehir-technical-university-530343</t>
  </si>
  <si>
    <t>岩手大学</t>
  </si>
  <si>
    <t>https://www.usnews.com/education/best-global-universities/iwate-university-529352</t>
  </si>
  <si>
    <t>益山</t>
  </si>
  <si>
    <t>圆光大学</t>
  </si>
  <si>
    <t>https://www.usnews.com/education/best-global-universities/wonkwang-university-529302</t>
  </si>
  <si>
    <t>海南</t>
  </si>
  <si>
    <t>海南师范大学</t>
  </si>
  <si>
    <t>https://www.usnews.com/education/best-global-universities/hainan-normal-university-530344</t>
  </si>
  <si>
    <t>长庚科技大学</t>
  </si>
  <si>
    <t>https://www.usnews.com/education/best-global-universities/chang-gung-university-of-science-technology-529942</t>
  </si>
  <si>
    <t>桂林医学院</t>
  </si>
  <si>
    <t>https://www.usnews.com/education/best-global-universities/guilin-medical-university-530119</t>
  </si>
  <si>
    <t>阿拉克</t>
  </si>
  <si>
    <t>阿拉克大学</t>
  </si>
  <si>
    <t>https://www.usnews.com/education/best-global-universities/arak-university-530131</t>
  </si>
  <si>
    <t>春日井市</t>
  </si>
  <si>
    <t>中部大学</t>
  </si>
  <si>
    <t>https://www.usnews.com/education/best-global-universities/chubu-university-530346</t>
  </si>
  <si>
    <t>大连海洋大学</t>
  </si>
  <si>
    <t>https://www.usnews.com/education/best-global-universities/dalian-ocean-university-530347</t>
  </si>
  <si>
    <t>苏尔/迪亚巴克尔</t>
  </si>
  <si>
    <t>第基里大学</t>
  </si>
  <si>
    <t>https://www.usnews.com/education/best-global-universities/dicle-university-530134</t>
  </si>
  <si>
    <t>宗古尔达克比伦特·埃杰维特大学</t>
  </si>
  <si>
    <t>https://www.usnews.com/education/best-global-universities/zonguldak-bulent-ecevit-universitesi-530136</t>
  </si>
  <si>
    <t>全罗南道，顺天市</t>
  </si>
  <si>
    <t>顺天国立大学</t>
  </si>
  <si>
    <t>https://www.usnews.com/education/best-global-universities/sunchon-national-university-530126</t>
  </si>
  <si>
    <t>艾迪尔内</t>
  </si>
  <si>
    <t>色雷斯大学</t>
  </si>
  <si>
    <t>https://www.usnews.com/education/best-global-universities/trakya-university-530146</t>
  </si>
  <si>
    <t>南呼罗珊省</t>
  </si>
  <si>
    <t>比尔詹德大学</t>
  </si>
  <si>
    <t>https://www.usnews.com/education/best-global-universities/university-of-birjand-530348</t>
  </si>
  <si>
    <t>内塔吉·苏巴斯技术大学</t>
  </si>
  <si>
    <t>https://www.usnews.com/education/best-global-universities/netaji-subhas-university-of-technology-530181</t>
  </si>
  <si>
    <t>乌鲁木齐</t>
  </si>
  <si>
    <t>新疆医科大学</t>
  </si>
  <si>
    <t>https://www.usnews.com/education/best-global-universities/xinjiang-medical-university-529930</t>
  </si>
  <si>
    <t>空军工程大学</t>
  </si>
  <si>
    <t>https://www.usnews.com/education/best-global-universities/air-force-engineering-university-529837</t>
  </si>
  <si>
    <t>莫蒂拉尔·尼赫鲁国立技术学院</t>
  </si>
  <si>
    <t>https://www.usnews.com/education/best-global-universities/motilal-nehru-national-institute-of-technology-529854</t>
  </si>
  <si>
    <t>静冈</t>
  </si>
  <si>
    <t>https://www.usnews.com/education/best-global-universities/university-of-shizuoka-530115</t>
  </si>
  <si>
    <t>Chiayi City,</t>
  </si>
  <si>
    <t>国立嘉义大学</t>
  </si>
  <si>
    <t>https://www.usnews.com/education/best-global-universities/national-chiayi-university-530125</t>
  </si>
  <si>
    <t>扎黑丹</t>
  </si>
  <si>
    <t>锡斯坦和俾路支大学</t>
  </si>
  <si>
    <t>https://www.usnews.com/education/best-global-universities/university-of-sistan-baluchestan-530144</t>
  </si>
  <si>
    <t>15030 雅卡科伊/布尔杜尔市中心/布尔杜尔</t>
  </si>
  <si>
    <t>穆罕默德阿基夫厄尔索伊大学</t>
  </si>
  <si>
    <t>https://www.usnews.com/education/best-global-universities/mehmet-akif-ersoy-university-530350</t>
  </si>
  <si>
    <t>名城大学</t>
  </si>
  <si>
    <t>https://www.usnews.com/education/best-global-universities/meijo-university-530101</t>
  </si>
  <si>
    <t>下都贺郡</t>
  </si>
  <si>
    <t>独协医科大学</t>
  </si>
  <si>
    <t>https://www.usnews.com/education/best-global-universities/dokkyo-medical-university-529918</t>
  </si>
  <si>
    <t>札幌医科大学</t>
  </si>
  <si>
    <t>https://www.usnews.com/education/best-global-universities/sapporo-medical-university-529250</t>
  </si>
  <si>
    <t>皖南医学院</t>
  </si>
  <si>
    <t>https://www.usnews.com/education/best-global-universities/wannan-medical-college-530145</t>
  </si>
  <si>
    <t>贵州师范大学</t>
  </si>
  <si>
    <t>https://www.usnews.com/education/best-global-universities/guizhou-normal-university-530138</t>
  </si>
  <si>
    <t>齐齐哈尔</t>
  </si>
  <si>
    <t>齐齐哈尔大学</t>
  </si>
  <si>
    <t>https://www.usnews.com/education/best-global-universities/qiqihar-university-530353</t>
  </si>
  <si>
    <t>萨希尔·库鲁图洛鲁</t>
  </si>
  <si>
    <t>阿希·埃夫兰大学</t>
  </si>
  <si>
    <t>https://www.usnews.com/education/best-global-universities/ahi-evran-university-530355</t>
  </si>
  <si>
    <t>成都医学院</t>
  </si>
  <si>
    <t>https://www.usnews.com/education/best-global-universities/chengdu-medical-college-530356</t>
  </si>
  <si>
    <t>韩国交通大学</t>
  </si>
  <si>
    <t>https://www.usnews.com/education/best-global-universities/korea-national-university-of-transportation-530357</t>
  </si>
  <si>
    <t>西京大学</t>
  </si>
  <si>
    <t>https://www.usnews.com/education/best-global-universities/xijing-university-530358</t>
  </si>
  <si>
    <t>彰化市</t>
  </si>
  <si>
    <t>国立彰化师范大学</t>
  </si>
  <si>
    <t>https://www.usnews.com/education/best-global-universities/national-changhua-university-of-education-530359</t>
  </si>
  <si>
    <t>明知大学</t>
  </si>
  <si>
    <t>https://www.usnews.com/education/best-global-universities/myongji-university-529527</t>
  </si>
  <si>
    <t>门特谢/穆拉</t>
  </si>
  <si>
    <t>穆拉西特科克曼大学</t>
  </si>
  <si>
    <t>https://www.usnews.com/education/best-global-universities/mugla-sitki-kocman-university-530142</t>
  </si>
  <si>
    <t>安塔基亚/哈塔伊</t>
  </si>
  <si>
    <t>穆斯塔法·凯末尔大学</t>
  </si>
  <si>
    <t>https://www.usnews.com/education/best-global-universities/mustafa-kemal-university-530360</t>
  </si>
  <si>
    <t>石家庄铁道大学</t>
  </si>
  <si>
    <t>https://www.usnews.com/education/best-global-universities/shijiazhuang-tiedao-university-530361</t>
  </si>
  <si>
    <t>解放军陆军工程大学</t>
  </si>
  <si>
    <t>https://www.usnews.com/education/best-global-universities/army-engineering-university-of-pla-529776</t>
  </si>
  <si>
    <t>蚌埠，安徽</t>
  </si>
  <si>
    <t>蚌埠医学院</t>
  </si>
  <si>
    <t>https://www.usnews.com/education/best-global-universities/bengbu-medical-college-530133</t>
  </si>
  <si>
    <t>关西大学</t>
  </si>
  <si>
    <t>https://www.usnews.com/education/best-global-universities/kansai-university-530362</t>
  </si>
  <si>
    <t>Yahşihan/Kırıkkale,</t>
  </si>
  <si>
    <t>克里克拉尔大学</t>
  </si>
  <si>
    <t>https://www.usnews.com/education/best-global-universities/kirikkale-university-530116</t>
  </si>
  <si>
    <t>江西科技师范大学</t>
  </si>
  <si>
    <t>https://www.usnews.com/education/best-global-universities/jiangxi-science-technology-normal-university-530363</t>
  </si>
  <si>
    <t>科泽科德</t>
  </si>
  <si>
    <t>卡利卡特国立理工学院</t>
  </si>
  <si>
    <t>https://www.usnews.com/education/best-global-universities/national-institute-of-technology-calicut-529867</t>
  </si>
  <si>
    <t>安徽中医药大学</t>
  </si>
  <si>
    <t>https://www.usnews.com/education/best-global-universities/anhui-university-of-chinese-medicine-530364</t>
  </si>
  <si>
    <t>黑龙江八一农垦大学</t>
  </si>
  <si>
    <t>https://www.usnews.com/education/best-global-universities/heilongjiang-bayi-agricultural-university-530365</t>
  </si>
  <si>
    <t>辽宁</t>
  </si>
  <si>
    <t>辽宁工程技术大学</t>
  </si>
  <si>
    <t>https://www.usnews.com/education/best-global-universities/liaoning-technical-university-530366</t>
  </si>
  <si>
    <t>巴勒克埃西尔</t>
  </si>
  <si>
    <t>巴勒克希尔大学</t>
  </si>
  <si>
    <t>https://www.usnews.com/education/best-global-universities/balikesir-university-530137</t>
  </si>
  <si>
    <t>韩巴国立大学</t>
  </si>
  <si>
    <t>https://www.usnews.com/education/best-global-universities/hanbat-national-university-530368</t>
  </si>
  <si>
    <t>新疆农业大学</t>
  </si>
  <si>
    <t>https://www.usnews.com/education/best-global-universities/xinjiang-agricultural-university-530369</t>
  </si>
  <si>
    <t>郑州市</t>
  </si>
  <si>
    <t>解放军信息工程大学</t>
  </si>
  <si>
    <t>https://www.usnews.com/education/best-global-universities/pla-information-engineering-university-530148</t>
  </si>
  <si>
    <t>特兹普尔</t>
  </si>
  <si>
    <t>泰兹浦尔大学</t>
  </si>
  <si>
    <t>https://www.usnews.com/education/best-global-universities/tezpur-university-530132</t>
  </si>
  <si>
    <t>大连交通大学</t>
  </si>
  <si>
    <t>https://www.usnews.com/education/best-global-universities/dalian-jiaotong-university-530371</t>
  </si>
  <si>
    <t>卡赫拉曼马拉什苏屈伊玛姆大学</t>
  </si>
  <si>
    <t>https://www.usnews.com/education/best-global-universities/kahramanmaras-sutcu-imam-university-530372</t>
  </si>
  <si>
    <t>火箭军工程大学</t>
  </si>
  <si>
    <t>https://www.usnews.com/education/best-global-universities/rocket-force-university-of-engineering-530373</t>
  </si>
  <si>
    <t>花莲</t>
  </si>
  <si>
    <t>慈济大学</t>
  </si>
  <si>
    <t>https://www.usnews.com/education/best-global-universities/tzu-chi-university-529922</t>
  </si>
  <si>
    <t>福建</t>
  </si>
  <si>
    <t>福建中医药大学</t>
  </si>
  <si>
    <t>https://www.usnews.com/education/best-global-universities/fujian-university-of-traditional-chinese-medicine-530374</t>
  </si>
  <si>
    <t>赣州</t>
  </si>
  <si>
    <t>赣南医学院</t>
  </si>
  <si>
    <t>https://www.usnews.com/education/best-global-universities/gannan-medical-university-530375</t>
  </si>
  <si>
    <t>河南</t>
  </si>
  <si>
    <t>河南中医药大学</t>
  </si>
  <si>
    <t>https://www.usnews.com/education/best-global-universities/henan-university-of-traditional-chinese-medicine-530377</t>
  </si>
  <si>
    <t>乙支大学</t>
  </si>
  <si>
    <t>https://www.usnews.com/education/best-global-universities/eulji-university-529943</t>
  </si>
  <si>
    <t>所泽</t>
  </si>
  <si>
    <t>日本国防医学院</t>
  </si>
  <si>
    <t>https://www.usnews.com/education/best-global-universities/national-defense-medical-college-japan-529925</t>
  </si>
  <si>
    <t>乔德普尔</t>
  </si>
  <si>
    <t>印度全印医学科学研究所（焦特布尔）</t>
  </si>
  <si>
    <t>Unranked</t>
  </si>
  <si>
    <t>https://www.usnews.com/education/best-global-universities/all-india-institute-of-medical-sciences-aiims-jodhpur-530408</t>
  </si>
  <si>
    <t>安阳</t>
  </si>
  <si>
    <t>安阳师范学院</t>
  </si>
  <si>
    <t>https://www.usnews.com/education/best-global-universities/anyang-normal-university-529976</t>
  </si>
  <si>
    <t>庵罗县</t>
  </si>
  <si>
    <t>亚洲理工学院</t>
  </si>
  <si>
    <t>https://www.usnews.com/education/best-global-universities/asian-institute-of-technology-530462</t>
  </si>
  <si>
    <t>北京石油化工学院</t>
  </si>
  <si>
    <t>https://www.usnews.com/education/best-global-universities/beijing-institute-of-petrochemical-technology-530419</t>
  </si>
  <si>
    <t>北京农学院</t>
  </si>
  <si>
    <t>https://www.usnews.com/education/best-global-universities/beijing-university-of-agriculture-530460</t>
  </si>
  <si>
    <t>艾森尤特 / 伊斯坦布尔</t>
  </si>
  <si>
    <t>贝肯特大学</t>
  </si>
  <si>
    <t>https://www.usnews.com/education/best-global-universities/beykent-university-529788</t>
  </si>
  <si>
    <t>资本科学技术大学</t>
  </si>
  <si>
    <t>https://www.usnews.com/education/best-global-universities/capital-university-of-science-technology-530499</t>
  </si>
  <si>
    <t>长春中医药大学</t>
  </si>
  <si>
    <t>https://www.usnews.com/education/best-global-universities/changchun-university-of-chinese-medicine-530417</t>
  </si>
  <si>
    <t>东北财经大学</t>
  </si>
  <si>
    <t>https://www.usnews.com/education/best-global-universities/dongbei-university-of-finance-economics-530185</t>
  </si>
  <si>
    <t>道尔健康科学大学</t>
  </si>
  <si>
    <t>https://www.usnews.com/education/best-global-universities/dow-university-of-health-sciences-529934</t>
  </si>
  <si>
    <t>奥兰加巴德</t>
  </si>
  <si>
    <t>巴巴萨赫布·安贝德卡尔马拉蒂大学</t>
  </si>
  <si>
    <t>https://www.usnews.com/education/best-global-universities/dr-babasaheb-ambedkar-marathwada-university-bamu-530445</t>
  </si>
  <si>
    <t>塞浦路斯欧洲大学</t>
  </si>
  <si>
    <t>https://www.usnews.com/education/best-global-universities/european-university-cyprus-530411</t>
  </si>
  <si>
    <t>赣南师范大学</t>
  </si>
  <si>
    <t>https://www.usnews.com/education/best-global-universities/gannan-normal-university-530425</t>
  </si>
  <si>
    <t>格鲁吉亚技术大学</t>
  </si>
  <si>
    <t>https://www.usnews.com/education/best-global-universities/georgian-technical-university-529654</t>
  </si>
  <si>
    <t>戈尔甘</t>
  </si>
  <si>
    <t>戈莱斯坦医科大学</t>
  </si>
  <si>
    <t>https://www.usnews.com/education/best-global-universities/golestan-university-of-medical-sciences-530401</t>
  </si>
  <si>
    <t>广西中医药大学</t>
  </si>
  <si>
    <t>https://www.usnews.com/education/best-global-universities/guangxi-university-of-chinese-medicine-530415</t>
  </si>
  <si>
    <t>河内医科大学</t>
  </si>
  <si>
    <t>https://www.usnews.com/education/best-global-universities/hanoi-medical-university-530157</t>
  </si>
  <si>
    <t>广岛工学院大学</t>
  </si>
  <si>
    <t>https://www.usnews.com/education/best-global-universities/hiroshima-institute-of-technology-529435</t>
  </si>
  <si>
    <t>一桥大学</t>
  </si>
  <si>
    <t>https://www.usnews.com/education/best-global-universities/hitotsubashi-university-530490</t>
  </si>
  <si>
    <t>胡志明市经济大学</t>
  </si>
  <si>
    <t>https://www.usnews.com/education/best-global-universities/ho-chi-minh-city-university-economics-530479</t>
  </si>
  <si>
    <t>胡志明市科技大学</t>
  </si>
  <si>
    <t>https://www.usnews.com/education/best-global-universities/ho-chi-minh-city-university-of-technology-hutech-530498</t>
  </si>
  <si>
    <t>湖北中医药大学</t>
  </si>
  <si>
    <t>https://www.usnews.com/education/best-global-universities/hubei-university-of-chinese-medicine-530413</t>
  </si>
  <si>
    <t>岳阳</t>
  </si>
  <si>
    <t>湖南理工学院</t>
  </si>
  <si>
    <t>https://www.usnews.com/education/best-global-universities/hunan-institute-of-science-technology-530444</t>
  </si>
  <si>
    <t>卡普尔塔拉</t>
  </si>
  <si>
    <t>I.K.古吉拉特旁遮普技术大学</t>
  </si>
  <si>
    <t>https://www.usnews.com/education/best-global-universities/i-k-gujral-punjab-technical-university-530506</t>
  </si>
  <si>
    <t>伊拉姆</t>
  </si>
  <si>
    <t>伊拉姆大学</t>
  </si>
  <si>
    <t>https://www.usnews.com/education/best-global-universities/ilam-university-530427</t>
  </si>
  <si>
    <t>维图拉</t>
  </si>
  <si>
    <t>印度科学教育与研究所（蒂鲁文南特布勒姆）</t>
  </si>
  <si>
    <t>https://www.usnews.com/education/best-global-universities/indian-institute-of-science-education-research-iiser---thiruvananthapuram-530435</t>
  </si>
  <si>
    <t>印度德里信息技术研究所</t>
  </si>
  <si>
    <t>https://www.usnews.com/education/best-global-universities/indraprastha-institute-of-information-technology-delhi-530478</t>
  </si>
  <si>
    <t>包头</t>
  </si>
  <si>
    <t>内蒙古科技大学</t>
  </si>
  <si>
    <t>https://www.usnews.com/education/best-global-universities/inner-mongolia-university-of-science-technology-530457</t>
  </si>
  <si>
    <t>内蒙古工业大学</t>
  </si>
  <si>
    <t>https://www.usnews.com/education/best-global-universities/inner-mongolia-university-of-technology-530454</t>
  </si>
  <si>
    <t>印度加尔各答研究生医学教育与研究所</t>
  </si>
  <si>
    <t>https://www.usnews.com/education/best-global-universities/institute-of-post-graduate-medical-education-research-ipgmer-kolkata-529911</t>
  </si>
  <si>
    <t>十一月十日技术学院</t>
  </si>
  <si>
    <t>https://www.usnews.com/education/best-global-universities/institut-teknologi-sepuluh-nopember-530504</t>
  </si>
  <si>
    <t>国际理论科学中心（班加罗尔）</t>
  </si>
  <si>
    <t>https://www.usnews.com/education/best-global-universities/international-centre-for-theoretical-sciences-bengaluru-529778</t>
  </si>
  <si>
    <t>海得拉巴国际信息技术学院</t>
  </si>
  <si>
    <t>https://www.usnews.com/education/best-global-universities/international-institute-of-information-technology-hyderabad-530475</t>
  </si>
  <si>
    <t>大学间加速器中心</t>
  </si>
  <si>
    <t>https://www.usnews.com/education/best-global-universities/inter-university-accelerator-centre-530423</t>
  </si>
  <si>
    <t>大学间天文学与天体物理中心</t>
  </si>
  <si>
    <t>https://www.usnews.com/education/best-global-universities/inter-university-centre-for-astronomy-astrophysics-529779</t>
  </si>
  <si>
    <t>贾瓦哈拉尔研究生医学教育与研究所</t>
  </si>
  <si>
    <t>https://www.usnews.com/education/best-global-universities/jawaharlal-institute-of-postgraduate-medical-education-research-530405</t>
  </si>
  <si>
    <t>库卡特帕利</t>
  </si>
  <si>
    <t>贾瓦哈拉尔·尼赫鲁技术大学 - 海得拉巴</t>
  </si>
  <si>
    <t>https://www.usnews.com/education/best-global-universities/jawaharlal-nehru-technological-university-hyderabad-530452</t>
  </si>
  <si>
    <t>吉林</t>
  </si>
  <si>
    <t>吉林化工学院</t>
  </si>
  <si>
    <t>https://www.usnews.com/education/best-global-universities/jilin-institute-of-chemical-technology-530434</t>
  </si>
  <si>
    <t>吉林建筑大学</t>
  </si>
  <si>
    <t>https://www.usnews.com/education/best-global-universities/jilin-jianzhu-university-530466</t>
  </si>
  <si>
    <t>景德镇</t>
  </si>
  <si>
    <t>景德镇陶瓷学院</t>
  </si>
  <si>
    <t>https://www.usnews.com/education/best-global-universities/jingdezhen-ceramic-institute-529898</t>
  </si>
  <si>
    <t>济宁学院</t>
  </si>
  <si>
    <t>https://www.usnews.com/education/best-global-universities/jining-university-530455</t>
  </si>
  <si>
    <t>湖南</t>
  </si>
  <si>
    <t>吉首大学</t>
  </si>
  <si>
    <t>https://www.usnews.com/education/best-global-universities/jishou-university-530424</t>
  </si>
  <si>
    <t>斯里·希瓦拉特雷什瓦拉·纳加尔·班尼曼塔普</t>
  </si>
  <si>
    <t>JSS高等教育与研究学院</t>
  </si>
  <si>
    <t>https://www.usnews.com/education/best-global-universities/jss-academy-of-higher-education-research-530412</t>
  </si>
  <si>
    <t>神奈川大学</t>
  </si>
  <si>
    <t>https://www.usnews.com/education/best-global-universities/kanagawa-university-530453</t>
  </si>
  <si>
    <t>加贺市</t>
  </si>
  <si>
    <t>金泽医科大学</t>
  </si>
  <si>
    <t>https://www.usnews.com/education/best-global-universities/kanazawa-medical-university-529368</t>
  </si>
  <si>
    <t>达尔瓦德</t>
  </si>
  <si>
    <t>卡纳塔克大学</t>
  </si>
  <si>
    <t>https://www.usnews.com/education/best-global-universities/karnatak-university-530432</t>
  </si>
  <si>
    <t>克尔曼沙阿技术大学</t>
  </si>
  <si>
    <t>https://www.usnews.com/education/best-global-universities/kermanshah-university-of-technology-530186</t>
  </si>
  <si>
    <t>乔治王医科大学</t>
  </si>
  <si>
    <t>https://www.usnews.com/education/best-global-universities/king-georges-medical-university-529744</t>
  </si>
  <si>
    <t>库尔德斯坦医科大学</t>
  </si>
  <si>
    <t>https://www.usnews.com/education/best-global-universities/kurdistan-university-of-medical-sciences-530400</t>
  </si>
  <si>
    <t>哈里亚纳邦</t>
  </si>
  <si>
    <t>库鲁克谢特拉大学</t>
  </si>
  <si>
    <t>https://www.usnews.com/education/best-global-universities/kurukshetra-university-530441</t>
  </si>
  <si>
    <t>京都教育大学</t>
  </si>
  <si>
    <t>https://www.usnews.com/education/best-global-universities/kyoto-university-of-education-529651</t>
  </si>
  <si>
    <t>https://www.usnews.com/education/best-global-universities/liaoning-university-of-technology-529801</t>
  </si>
  <si>
    <t>洛雷斯坦省</t>
  </si>
  <si>
    <t>洛雷斯坦医科大学</t>
  </si>
  <si>
    <t>https://www.usnews.com/education/best-global-universities/lorestan-university-of-medical-sciences-530402</t>
  </si>
  <si>
    <t>拉克瑙大学</t>
  </si>
  <si>
    <t>https://www.usnews.com/education/best-global-universities/lucknow-university-530429</t>
  </si>
  <si>
    <t>马杜赖</t>
  </si>
  <si>
    <t>马杜赖卡马拉大学</t>
  </si>
  <si>
    <t>https://www.usnews.com/education/best-global-universities/madurai-kamaraj-university-528889</t>
  </si>
  <si>
    <t>清莱</t>
  </si>
  <si>
    <t>湄发仑大学</t>
  </si>
  <si>
    <t>https://www.usnews.com/education/best-global-universities/mae-fah-luang-university-529090</t>
  </si>
  <si>
    <t>曼加罗尔大学</t>
  </si>
  <si>
    <t>https://www.usnews.com/education/best-global-universities/mangalore-university-530443</t>
  </si>
  <si>
    <t>芬克利克</t>
  </si>
  <si>
    <t>米马尔·锡南美术大学</t>
  </si>
  <si>
    <t>https://www.usnews.com/education/best-global-universities/mimar-sinan-guzel-sanatlar-university-529436</t>
  </si>
  <si>
    <t>赛城</t>
  </si>
  <si>
    <t>多媒体大学</t>
  </si>
  <si>
    <t>https://www.usnews.com/education/best-global-universities/multimedia-university-530500</t>
  </si>
  <si>
    <t>长崎应用科学大学</t>
  </si>
  <si>
    <t>https://www.usnews.com/education/best-global-universities/nagasaki-institute-of-applied-science-529751</t>
  </si>
  <si>
    <t>南宁师范大学</t>
  </si>
  <si>
    <t>https://www.usnews.com/education/best-global-universities/nanning-normal-university-530447</t>
  </si>
  <si>
    <t>奈良</t>
  </si>
  <si>
    <t>奈良女子大学</t>
  </si>
  <si>
    <t>https://www.usnews.com/education/best-global-universities/nara-womens-university-529792</t>
  </si>
  <si>
    <t>哈米尔普尔</t>
  </si>
  <si>
    <t>哈米尔布尔国立理工学院</t>
  </si>
  <si>
    <t>https://www.usnews.com/education/best-global-universities/national-institute-of-technology-hamirpur-529836</t>
  </si>
  <si>
    <t>信德省</t>
  </si>
  <si>
    <t>内德工程与技术大学</t>
  </si>
  <si>
    <t>https://www.usnews.com/education/best-global-universities/ned-university-of-engineering-technology-530505</t>
  </si>
  <si>
    <t>宁波工程学院</t>
  </si>
  <si>
    <t>https://www.usnews.com/education/best-global-universities/ningbo-university-of-technology-530433</t>
  </si>
  <si>
    <t>梅加拉亚邦</t>
  </si>
  <si>
    <t>东北丘陵大学</t>
  </si>
  <si>
    <t>https://www.usnews.com/education/best-global-universities/north-eastern-hill-university-530446</t>
  </si>
  <si>
    <t>川北医学院</t>
  </si>
  <si>
    <t>https://www.usnews.com/education/best-global-universities/north-sichuan-medical-university-530474</t>
  </si>
  <si>
    <t>御茶水女子大学</t>
  </si>
  <si>
    <t>https://www.usnews.com/education/best-global-universities/ochanomizu-university-529332</t>
  </si>
  <si>
    <t>大阪医科药科大学</t>
  </si>
  <si>
    <t>https://www.usnews.com/education/best-global-universities/osaka-medical-pharmaceutical-university-529369</t>
  </si>
  <si>
    <t>皮里雷斯大学</t>
  </si>
  <si>
    <t>https://www.usnews.com/education/best-global-universities/piri-reis-university-529753</t>
  </si>
  <si>
    <t>穆罕默德·本·法赫德国王大学</t>
  </si>
  <si>
    <t>https://www.usnews.com/education/best-global-universities/prince-mohammad-bin-fahd-university-530183</t>
  </si>
  <si>
    <t>静宜大学</t>
  </si>
  <si>
    <t>https://www.usnews.com/education/best-global-universities/providence-university-taiwan-530476</t>
  </si>
  <si>
    <t>科威特应用教育与培训公共管理局</t>
  </si>
  <si>
    <t>https://www.usnews.com/education/best-global-universities/public-authority-for-applied-education-training-paaet---kuwait-530501</t>
  </si>
  <si>
    <t>卡兹温医科大学</t>
  </si>
  <si>
    <t>https://www.usnews.com/education/best-global-universities/qazvin-university-of-medical-sciences-qums-530159</t>
  </si>
  <si>
    <t>赫兹利亚</t>
  </si>
  <si>
    <t>雷克曼大学</t>
  </si>
  <si>
    <t>https://www.usnews.com/education/best-global-universities/reichman-university-530026</t>
  </si>
  <si>
    <t>赛姆南医科大学</t>
  </si>
  <si>
    <t>https://www.usnews.com/education/best-global-universities/semnan-university-of-medical-sciences-530409</t>
  </si>
  <si>
    <t>戈尔丹达斯·桑德达斯医学院和爱德华国王纪念医院</t>
  </si>
  <si>
    <t>https://www.usnews.com/education/best-global-universities/seth-gordhandas-sunderdas-medical-college-king-edward-memorial-hospital-529944</t>
  </si>
  <si>
    <t>邯台区</t>
  </si>
  <si>
    <t>陕西理工大学</t>
  </si>
  <si>
    <t>https://www.usnews.com/education/best-global-universities/shaanxi-university-of-technology-530439</t>
  </si>
  <si>
    <t>沙赫雷库尔德医科大学</t>
  </si>
  <si>
    <t>https://www.usnews.com/education/best-global-universities/shahrekord-university-medical-sciences-530404</t>
  </si>
  <si>
    <t>商丘师范学院</t>
  </si>
  <si>
    <t>https://www.usnews.com/education/best-global-universities/shangqiu-normal-university-530442</t>
  </si>
  <si>
    <t>沈阳建筑大学</t>
  </si>
  <si>
    <t>https://www.usnews.com/education/best-global-universities/shenyang-jianzhu-university-529870</t>
  </si>
  <si>
    <t>沈阳师范大学</t>
  </si>
  <si>
    <t>https://www.usnews.com/education/best-global-universities/shenyang-normal-university-530428</t>
  </si>
  <si>
    <t>科尔哈普尔</t>
  </si>
  <si>
    <t>希瓦吉大学</t>
  </si>
  <si>
    <t>https://www.usnews.com/education/best-global-universities/shivaji-university-529073</t>
  </si>
  <si>
    <t>斯里·奇特拉·蒂鲁纳尔医科技术学院</t>
  </si>
  <si>
    <t>https://www.usnews.com/education/best-global-universities/sree-chitra-tirunal-institute-for-medical-sciences-technology-sctimst-530398</t>
  </si>
  <si>
    <t>萨克尔IBA大学</t>
  </si>
  <si>
    <t>https://www.usnews.com/education/best-global-universities/sukkur-iba-university-530502</t>
  </si>
  <si>
    <t>SVKM的NMIMS（视为大学）</t>
  </si>
  <si>
    <t>https://www.usnews.com/education/best-global-universities/svkms-nmims-deemed-to-be-university-530414</t>
  </si>
  <si>
    <t>东京齿科大学</t>
  </si>
  <si>
    <t>https://www.usnews.com/education/best-global-universities/tokyo-dental-college-530166</t>
  </si>
  <si>
    <t>东京药科大学</t>
  </si>
  <si>
    <t>https://www.usnews.com/education/best-global-universities/tokyo-university-of-pharmacy-life-sciences-530416</t>
  </si>
  <si>
    <t>马来西亚国能大学</t>
  </si>
  <si>
    <t>https://www.usnews.com/education/best-global-universities/universiti-tenaga-nasional-529638</t>
  </si>
  <si>
    <t>会津若松</t>
  </si>
  <si>
    <t>会津大学</t>
  </si>
  <si>
    <t>https://www.usnews.com/education/best-global-universities/university-of-aizu-530177</t>
  </si>
  <si>
    <t>白沙瓦工程技术大学</t>
  </si>
  <si>
    <t>https://www.usnews.com/education/best-global-universities/university-of-engineering-technology-peshawar-530503</t>
  </si>
  <si>
    <t>查谟</t>
  </si>
  <si>
    <t>查谟大学</t>
  </si>
  <si>
    <t>https://www.usnews.com/education/best-global-universities/university-of-jammu-529652</t>
  </si>
  <si>
    <t>马拉盖</t>
  </si>
  <si>
    <t>马拉盖大学</t>
  </si>
  <si>
    <t>https://www.usnews.com/education/best-global-universities/university-of-maragheh-530197</t>
  </si>
  <si>
    <t>孟买大学</t>
  </si>
  <si>
    <t>https://www.usnews.com/education/best-global-universities/university-of-mumbai-529966</t>
  </si>
  <si>
    <t>巴黎大学</t>
  </si>
  <si>
    <t>柏林洪堡大学</t>
  </si>
  <si>
    <t>慕尼黑大学</t>
  </si>
  <si>
    <t>柏林自由大学</t>
  </si>
  <si>
    <t>鹿特丹伊拉斯姆斯大学</t>
  </si>
  <si>
    <t>巴塞罗那大学</t>
  </si>
  <si>
    <t>伦敦玛丽女王大学</t>
  </si>
  <si>
    <t>博洛尼亚大学</t>
  </si>
  <si>
    <t>开姆尼茨</t>
  </si>
  <si>
    <t>开姆尼茨工业大学</t>
  </si>
  <si>
    <t>https://www.usnews.com/education/best-global-universities/technische-universitat-chemnitz-528989</t>
  </si>
  <si>
    <t>皮罗戈夫俄罗斯国立研究型医科大学</t>
  </si>
  <si>
    <t>https://www.usnews.com/education/best-global-universities/pirogov-russian-national-research-medical-university-529909</t>
  </si>
  <si>
    <t>维拉雷亚尔</t>
  </si>
  <si>
    <t>杜罗河上游和高地大学</t>
  </si>
  <si>
    <t>https://www.usnews.com/education/best-global-universities/university-of-tras-os-montes-alto-douro-529241</t>
  </si>
  <si>
    <t>卡托维兹西里西亚大学</t>
  </si>
  <si>
    <t>https://www.usnews.com/education/best-global-universities/university-of-silesia-in-katowice-529010</t>
  </si>
  <si>
    <t>下诺夫哥罗德</t>
  </si>
  <si>
    <t>洛巴切夫斯基大学</t>
  </si>
  <si>
    <t>https://www.usnews.com/education/best-global-universities/lobachevsky-university-529207</t>
  </si>
  <si>
    <t>卢布林医科大学</t>
  </si>
  <si>
    <t>https://www.usnews.com/education/best-global-universities/medical-university-of-lublin-529305</t>
  </si>
  <si>
    <t>立陶宛健康科学大学</t>
  </si>
  <si>
    <t>https://www.usnews.com/education/best-global-universities/lithuanian-university-of-health-sciences-529363</t>
  </si>
  <si>
    <t>比亚韦斯托克医科大学</t>
  </si>
  <si>
    <t>https://www.usnews.com/education/best-global-universities/medical-university-of-bialystok-529631</t>
  </si>
  <si>
    <t>科希策技术大学</t>
  </si>
  <si>
    <t>https://www.usnews.com/education/best-global-universities/technical-university-kosice-529578</t>
  </si>
  <si>
    <t>萨拉托夫</t>
  </si>
  <si>
    <t>萨拉托夫国立大学</t>
  </si>
  <si>
    <t>https://www.usnews.com/education/best-global-universities/saratov-state-university-529657</t>
  </si>
  <si>
    <t>埃武拉</t>
  </si>
  <si>
    <t>埃武拉大学</t>
  </si>
  <si>
    <t>https://www.usnews.com/education/best-global-universities/university-of-evora-529404</t>
  </si>
  <si>
    <t>克拉科夫农业大学</t>
  </si>
  <si>
    <t>https://www.usnews.com/education/best-global-universities/agricultural-university-krakow-529737</t>
  </si>
  <si>
    <t>加泰罗尼亚中央大学</t>
  </si>
  <si>
    <t>https://www.usnews.com/education/best-global-universities/universite-centrale-de-catalonia-530270</t>
  </si>
  <si>
    <t>图卢兹国立应用科学学院</t>
  </si>
  <si>
    <t>https://www.usnews.com/education/best-global-universities/institut-national-des-sciences-appliquees-de-toulouse-529716</t>
  </si>
  <si>
    <t>圣艾蒂安</t>
  </si>
  <si>
    <t>让·莫奈大学</t>
  </si>
  <si>
    <t>https://www.usnews.com/education/best-global-universities/universite-jean-monnet-501383</t>
  </si>
  <si>
    <t>土伦</t>
  </si>
  <si>
    <t>土伦大学</t>
  </si>
  <si>
    <t>https://www.usnews.com/education/best-global-universities/universite-de-toulon-529996</t>
  </si>
  <si>
    <t>科隆德国体育大学</t>
  </si>
  <si>
    <t>https://www.usnews.com/education/best-global-universities/german-sport-university-cologne-529747</t>
  </si>
  <si>
    <t>6000 科佩尔</t>
  </si>
  <si>
    <t>普里莫尔斯卡大学</t>
  </si>
  <si>
    <t>https://www.usnews.com/education/best-global-universities/university-of-primorska-530301</t>
  </si>
  <si>
    <t>哈尔科夫</t>
  </si>
  <si>
    <t>V.N.卡拉金哈尔科夫国立大学</t>
  </si>
  <si>
    <t>https://www.usnews.com/education/best-global-universities/vn-karazin-kharkiv-national-university-529573</t>
  </si>
  <si>
    <t>布尔戈斯</t>
  </si>
  <si>
    <t>布尔戈斯大学</t>
  </si>
  <si>
    <t>https://www.usnews.com/education/best-global-universities/universidad-de-burgos-530018</t>
  </si>
  <si>
    <t>波德戈里察</t>
  </si>
  <si>
    <t>Montenegro</t>
  </si>
  <si>
    <t>黑山大学</t>
  </si>
  <si>
    <t>https://www.usnews.com/education/best-global-universities/university-of-montenegro-530066</t>
  </si>
  <si>
    <t>圣巴勃罗CEU大学</t>
  </si>
  <si>
    <t>https://www.usnews.com/education/best-global-universities/san-pablo-ceu-university-530306</t>
  </si>
  <si>
    <t>卢布林生命科学大学</t>
  </si>
  <si>
    <t>https://www.usnews.com/education/best-global-universities/university-of-life-sciences-in-lublin-529610</t>
  </si>
  <si>
    <t>加拉茨</t>
  </si>
  <si>
    <t>加拉茨下多瑙河大学</t>
  </si>
  <si>
    <t>https://www.usnews.com/education/best-global-universities/dunarea-de-jos-university-galati-530308</t>
  </si>
  <si>
    <t>蒂米什瓦拉维克多·巴贝什医药大学</t>
  </si>
  <si>
    <t>https://www.usnews.com/education/best-global-universities/victor-babes-university-of-medicine-pharmacy-timisoara-529547</t>
  </si>
  <si>
    <t>琴斯托霍瓦</t>
  </si>
  <si>
    <t>琴斯托霍瓦理工大学</t>
  </si>
  <si>
    <t>https://www.usnews.com/education/best-global-universities/technical-university-czestochowa-529571</t>
  </si>
  <si>
    <t>奥姆斯柯克</t>
  </si>
  <si>
    <t>埃奇希尔大学</t>
  </si>
  <si>
    <t>https://www.usnews.com/education/best-global-universities/edge-hill-university-530096</t>
  </si>
  <si>
    <t>艾加莱奥</t>
  </si>
  <si>
    <t>西阿提卡大学</t>
  </si>
  <si>
    <t>https://www.usnews.com/education/best-global-universities/university-of-west-attica-530310</t>
  </si>
  <si>
    <t>波兰研究生医学教育中心</t>
  </si>
  <si>
    <t>https://www.usnews.com/education/best-global-universities/centre-of-postgraduate-medical-education-poland-529907</t>
  </si>
  <si>
    <t>凯尔采</t>
  </si>
  <si>
    <t>扬·科哈诺夫斯基大学</t>
  </si>
  <si>
    <t>https://www.usnews.com/education/best-global-universities/jan-kochanowski-university-530017</t>
  </si>
  <si>
    <t>特尔古穆列什</t>
  </si>
  <si>
    <t>乔治·埃米尔·帕拉德塔尔古穆列什医药科学与技术大学</t>
  </si>
  <si>
    <t>https://www.usnews.com/education/best-global-universities/george-emil-palade-university-of-medicine-pharmacy-science-technology-of-targu-mures-530167</t>
  </si>
  <si>
    <t>加来</t>
  </si>
  <si>
    <t>海岸-奥帕莱海岸大学</t>
  </si>
  <si>
    <t>https://www.usnews.com/education/best-global-universities/universite-du-littoral-cote-dopale-530326</t>
  </si>
  <si>
    <t>华沙军事技术大学</t>
  </si>
  <si>
    <t>https://www.usnews.com/education/best-global-universities/military-university-of-technology-in-warsaw-529895</t>
  </si>
  <si>
    <t>比亚韦斯托克理工大学</t>
  </si>
  <si>
    <t>https://www.usnews.com/education/best-global-universities/bialystok-university-of-technology-529874</t>
  </si>
  <si>
    <t>潘诺尼亚大学</t>
  </si>
  <si>
    <t>https://www.usnews.com/education/best-global-universities/university-of-pannonia-530330</t>
  </si>
  <si>
    <t>雅西格里戈尔·T·波帕医药大学</t>
  </si>
  <si>
    <t>https://www.usnews.com/education/best-global-universities/university-of-medicine-and-pharmacy-grigore-t-popa-iasi-529245</t>
  </si>
  <si>
    <t>帕尔杜比采</t>
  </si>
  <si>
    <t>帕尔杜比采大学</t>
  </si>
  <si>
    <t>https://www.usnews.com/education/best-global-universities/university-of-pardubice-529312</t>
  </si>
  <si>
    <t>阿拉斯</t>
  </si>
  <si>
    <t>阿图瓦大学</t>
  </si>
  <si>
    <t>https://www.usnews.com/education/best-global-universities/universite-dartois-529974</t>
  </si>
  <si>
    <t>拉里奥哈国际大学</t>
  </si>
  <si>
    <t>https://www.usnews.com/education/best-global-universities/universidad-internacional-de-la-rioja-unir-530352</t>
  </si>
  <si>
    <t>俄罗斯门捷列夫化工大学</t>
  </si>
  <si>
    <t>https://www.usnews.com/education/best-global-universities/mendeleev-university-of-chemical-technology-of-russia-529960</t>
  </si>
  <si>
    <t>比得哥什</t>
  </si>
  <si>
    <t>比得哥什科技大学</t>
  </si>
  <si>
    <t>https://www.usnews.com/education/best-global-universities/bydgoszcz-university-of-science-technology-530147</t>
  </si>
  <si>
    <t>莫斯科</t>
  </si>
  <si>
    <t>MIREA - 俄罗斯技术大学</t>
  </si>
  <si>
    <t>https://www.usnews.com/education/best-global-universities/mirea-russian-technological-university-530120</t>
  </si>
  <si>
    <t>雅典经济与商业大学</t>
  </si>
  <si>
    <t>https://www.usnews.com/education/best-global-universities/athens-university-of-economics-business-529140</t>
  </si>
  <si>
    <t>巴塞罗那经济学院</t>
  </si>
  <si>
    <t>https://www.usnews.com/education/best-global-universities/barcelona-school-of-economics-530485</t>
  </si>
  <si>
    <t>魏玛</t>
  </si>
  <si>
    <t>魏玛包豪斯大学</t>
  </si>
  <si>
    <t>https://www.usnews.com/education/best-global-universities/bauhaus-universitat-weimar-530187</t>
  </si>
  <si>
    <t>别尔哥罗德</t>
  </si>
  <si>
    <t>别尔哥罗德国立大学</t>
  </si>
  <si>
    <t>https://www.usnews.com/education/best-global-universities/belgorod-state-university-530154</t>
  </si>
  <si>
    <t>挪威商学院</t>
  </si>
  <si>
    <t>https://www.usnews.com/education/best-global-universities/bi-norwegian-business-school-499993</t>
  </si>
  <si>
    <t>中欧大学</t>
  </si>
  <si>
    <t>https://www.usnews.com/education/best-global-universities/central-european-university-529671</t>
  </si>
  <si>
    <t>法伦</t>
  </si>
  <si>
    <t>达拉那大学</t>
  </si>
  <si>
    <t>https://www.usnews.com/education/best-global-universities/dalarna-university-529630</t>
  </si>
  <si>
    <t>杜布纳国立大学</t>
  </si>
  <si>
    <t>https://www.usnews.com/education/best-global-universities/dubna-state-university-530421</t>
  </si>
  <si>
    <t>雷恩国立高等化学学校</t>
  </si>
  <si>
    <t>https://www.usnews.com/education/best-global-universities/ecole-nationale-superieure-de-chimie-de-rennes-enscr-529969</t>
  </si>
  <si>
    <t>沙斯讷伊尔-杜-普瓦图</t>
  </si>
  <si>
    <t>高等机械与航空技术学院</t>
  </si>
  <si>
    <t>https://www.usnews.com/education/best-global-universities/ecole-nationale-superieure-de-mecanique-et-daerotechnique-isae-ensma-529848</t>
  </si>
  <si>
    <t>盖·德·科隆日</t>
  </si>
  <si>
    <t>里昂商学院</t>
  </si>
  <si>
    <t>https://www.usnews.com/education/best-global-universities/emlyon-business-school-530483</t>
  </si>
  <si>
    <t>欧洲高等商学院</t>
  </si>
  <si>
    <t>https://www.usnews.com/education/best-global-universities/escp-business-school-530170</t>
  </si>
  <si>
    <t>塞尔吉</t>
  </si>
  <si>
    <t>高等经济商业学院</t>
  </si>
  <si>
    <t>https://www.usnews.com/education/best-global-universities/essec-business-school-530482</t>
  </si>
  <si>
    <t>罗马意大利广场大学</t>
  </si>
  <si>
    <t>https://www.usnews.com/education/best-global-universities/foro-italico-university-of-rome-529955</t>
  </si>
  <si>
    <t>格勒诺布尔管理学院</t>
  </si>
  <si>
    <t>https://www.usnews.com/education/best-global-universities/grenoble-ecole-management-530489</t>
  </si>
  <si>
    <t>俄罗斯古布金石油与天然气国立大学</t>
  </si>
  <si>
    <t>https://www.usnews.com/education/best-global-universities/gubkin-russian-state-university-of-oil-gas-530436</t>
  </si>
  <si>
    <t>古列尔莫·马可尼大学</t>
  </si>
  <si>
    <t>https://www.usnews.com/education/best-global-universities/guglielmo-marconi-university-529752</t>
  </si>
  <si>
    <t>赫尔辛基经济学院</t>
  </si>
  <si>
    <t>https://www.usnews.com/education/best-global-universities/hanken-school-of-economics-529985</t>
  </si>
  <si>
    <t>卡利地亚</t>
  </si>
  <si>
    <t>哈罗科皮奥大学</t>
  </si>
  <si>
    <t>https://www.usnews.com/education/best-global-universities/harokopio-university-athens-529364</t>
  </si>
  <si>
    <t>茹伊昂若萨</t>
  </si>
  <si>
    <t>巴黎高等商业研究学院</t>
  </si>
  <si>
    <t>https://www.usnews.com/education/best-global-universities/hautes-etudes-commerciales-hec-paris-502887</t>
  </si>
  <si>
    <t>帕特雷</t>
  </si>
  <si>
    <t>希腊开放大学</t>
  </si>
  <si>
    <t>https://www.usnews.com/education/best-global-universities/hellenic-open-university-529783</t>
  </si>
  <si>
    <t>赫尔蒂学院</t>
  </si>
  <si>
    <t>https://www.usnews.com/education/best-global-universities/hertie-school-530473</t>
  </si>
  <si>
    <t>普托</t>
  </si>
  <si>
    <t>IESEG管理学院</t>
  </si>
  <si>
    <t>https://www.usnews.com/education/best-global-universities/ieseg-school-of-management-530481</t>
  </si>
  <si>
    <t>鲁埃-马尔迈松</t>
  </si>
  <si>
    <t>法国新能源研究院</t>
  </si>
  <si>
    <t>https://www.usnews.com/education/best-global-universities/ifp-energies-nouvelles-529863</t>
  </si>
  <si>
    <t>挪威内陆应用科学大学</t>
  </si>
  <si>
    <t>https://www.usnews.com/education/best-global-universities/inland-norway-university-of-applied-sciences-530471</t>
  </si>
  <si>
    <t>巴黎政治学院</t>
  </si>
  <si>
    <t>https://www.usnews.com/education/best-global-universities/institut-detudes-politiques-paris-sciences-po-530182</t>
  </si>
  <si>
    <t>IPAG商学院</t>
  </si>
  <si>
    <t>https://www.usnews.com/education/best-global-universities/ipag-business-school-529750</t>
  </si>
  <si>
    <t>利沃夫州</t>
  </si>
  <si>
    <t>利沃夫伊万·弗兰科国立大学</t>
  </si>
  <si>
    <t>https://www.usnews.com/education/best-global-universities/ivan-franko-national-university-lviv-530422</t>
  </si>
  <si>
    <t>伊万诺沃</t>
  </si>
  <si>
    <t>伊万诺沃化学与技术国立大学</t>
  </si>
  <si>
    <t>https://www.usnews.com/education/best-global-universities/ivanovo-state-university-of-chemistry-technology-530430</t>
  </si>
  <si>
    <t>鞑靼斯坦</t>
  </si>
  <si>
    <t>喀山国立研究技术大学</t>
  </si>
  <si>
    <t>https://www.usnews.com/education/best-global-universities/kazan-national-research-technological-university-530451</t>
  </si>
  <si>
    <t>KEDGE商学院</t>
  </si>
  <si>
    <t>https://www.usnews.com/education/best-global-universities/kedge-business-school-529986</t>
  </si>
  <si>
    <t>克拉斯诺达尔边疆区</t>
  </si>
  <si>
    <t>库班国立大学</t>
  </si>
  <si>
    <t>https://www.usnews.com/education/best-global-universities/kuban-state-university-530440</t>
  </si>
  <si>
    <t>拉罗谢尔</t>
  </si>
  <si>
    <t>拉罗谢尔大学</t>
  </si>
  <si>
    <t>https://www.usnews.com/education/best-global-universities/la-rochelle-universite-530047</t>
  </si>
  <si>
    <t>勒芒</t>
  </si>
  <si>
    <t>勒芒大学</t>
  </si>
  <si>
    <t>https://www.usnews.com/education/best-global-universities/le-mans-universite-529656</t>
  </si>
  <si>
    <t>卢伊斯·圭多·卡尔利大学</t>
  </si>
  <si>
    <t>https://www.usnews.com/education/best-global-universities/luiss-guido-carli-university-530171</t>
  </si>
  <si>
    <t>利沃夫理工国立大学</t>
  </si>
  <si>
    <t>https://www.usnews.com/education/best-global-universities/lviv-polytechnic-national-university-530420</t>
  </si>
  <si>
    <t>蒙彼利埃商学院</t>
  </si>
  <si>
    <t>https://www.usnews.com/education/best-global-universities/montpellier-business-school-529984</t>
  </si>
  <si>
    <t>挪威经济学院</t>
  </si>
  <si>
    <t>https://www.usnews.com/education/best-global-universities/norwegian-school-of-economics-nhh-529635</t>
  </si>
  <si>
    <t>挪威体育科学学院</t>
  </si>
  <si>
    <t>https://www.usnews.com/education/best-global-universities/norwegian-school-of-sport-sciences-529358</t>
  </si>
  <si>
    <t>新西伯利亚国立技术大学</t>
  </si>
  <si>
    <t>https://www.usnews.com/education/best-global-universities/novosibirsk-state-technical-university-529658</t>
  </si>
  <si>
    <t>欧布达大学</t>
  </si>
  <si>
    <t>https://www.usnews.com/education/best-global-universities/obuda-university-530190</t>
  </si>
  <si>
    <t>海尔伦</t>
  </si>
  <si>
    <t>荷兰开放大学</t>
  </si>
  <si>
    <t>https://www.usnews.com/education/best-global-universities/open-university-netherlands-529763</t>
  </si>
  <si>
    <t>巴黎经济学院</t>
  </si>
  <si>
    <t>https://www.usnews.com/education/best-global-universities/paris-school-of-economics-501610</t>
  </si>
  <si>
    <t>巴甫洛夫第一圣彼得堡国立医科大学</t>
  </si>
  <si>
    <t>https://www.usnews.com/education/best-global-universities/pavlov-first-saint-petersburg-state-medical-university-530406</t>
  </si>
  <si>
    <t>普列汉诺夫俄罗斯经济大学</t>
  </si>
  <si>
    <t>https://www.usnews.com/education/best-global-universities/plekhanov-russian-university-of-economics-530456</t>
  </si>
  <si>
    <t>布拉格经济与商业大学</t>
  </si>
  <si>
    <t>https://www.usnews.com/education/best-global-universities/prague-university-of-economics-business-530488</t>
  </si>
  <si>
    <t>里加斯特拉迪尼大学</t>
  </si>
  <si>
    <t>https://www.usnews.com/education/best-global-universities/riga-stradins-university-530163</t>
  </si>
  <si>
    <t>圣彼得堡国立电工大学</t>
  </si>
  <si>
    <t>https://www.usnews.com/education/best-global-universities/saint-petersburg-state-electrotechnical-university-529660</t>
  </si>
  <si>
    <t>圣彼得堡国立技术学院</t>
  </si>
  <si>
    <t>https://www.usnews.com/education/best-global-universities/saint-petersburg-state-institute-of-technology-530450</t>
  </si>
  <si>
    <t>萨马拉州</t>
  </si>
  <si>
    <t>萨马拉国立技术大学</t>
  </si>
  <si>
    <t>https://www.usnews.com/education/best-global-universities/samara-state-technical-university-530431</t>
  </si>
  <si>
    <t>SKEMA商学院</t>
  </si>
  <si>
    <t>https://www.usnews.com/education/best-global-universities/skema-business-school-530487</t>
  </si>
  <si>
    <t>斯洛伐克医科大学（布拉迪斯拉发）</t>
  </si>
  <si>
    <t>https://www.usnews.com/education/best-global-universities/slovak-medical-university-bratislava-529912</t>
  </si>
  <si>
    <t>76 尼特拉-克雷诺瓦</t>
  </si>
  <si>
    <t>斯洛伐克农业大学尼特拉</t>
  </si>
  <si>
    <t>https://www.usnews.com/education/best-global-universities/slovak-university-of-agriculture-nitra-530458</t>
  </si>
  <si>
    <t>胡丁厄</t>
  </si>
  <si>
    <t>索德尔托恩大学</t>
  </si>
  <si>
    <t>https://www.usnews.com/education/best-global-universities/sodertorn-university-530472</t>
  </si>
  <si>
    <t>索伦特大学</t>
  </si>
  <si>
    <t>https://www.usnews.com/education/best-global-universities/solent-university-530480</t>
  </si>
  <si>
    <t>斯德哥尔摩经济学院</t>
  </si>
  <si>
    <t>https://www.usnews.com/education/best-global-universities/stockholm-school-of-economics-500587</t>
  </si>
  <si>
    <t>SWPS社会科学与人文大学</t>
  </si>
  <si>
    <t>https://www.usnews.com/education/best-global-universities/swps-university-of-social-sciences-humanities-530025</t>
  </si>
  <si>
    <t>阿克罗蒂里</t>
  </si>
  <si>
    <t>克里特技术大学</t>
  </si>
  <si>
    <t>https://www.usnews.com/education/best-global-universities/technical-university-of-crete-529336</t>
  </si>
  <si>
    <t>兹沃伦</t>
  </si>
  <si>
    <t>兹沃伦技术大学</t>
  </si>
  <si>
    <t>https://www.usnews.com/education/best-global-universities/technical-university-zvolen-530459</t>
  </si>
  <si>
    <t>托木斯克国立师范大学</t>
  </si>
  <si>
    <t>https://www.usnews.com/education/best-global-universities/tomsk-state-pedagogical-university-529659</t>
  </si>
  <si>
    <t>托木斯克国立控制系统与无线电电子大学</t>
  </si>
  <si>
    <t>https://www.usnews.com/education/best-global-universities/tomsk-state-university-of-control-systems-radioelectronics-529793</t>
  </si>
  <si>
    <t>巴什科尔托斯坦共和国</t>
  </si>
  <si>
    <t>乌法科技大学</t>
  </si>
  <si>
    <t>https://www.usnews.com/education/best-global-universities/ufa-university-of-science-technology-530469</t>
  </si>
  <si>
    <t>因弗内斯 IV2 3JH</t>
  </si>
  <si>
    <t>UHI千年学院</t>
  </si>
  <si>
    <t>https://www.usnews.com/education/best-global-universities/uhi-millennium-institute-530461</t>
  </si>
  <si>
    <t>国际网络大学</t>
  </si>
  <si>
    <t>https://www.usnews.com/education/best-global-universities/uninettuno-530491</t>
  </si>
  <si>
    <t>蓬塔</t>
  </si>
  <si>
    <t>亚速尔大学</t>
  </si>
  <si>
    <t>https://www.usnews.com/education/best-global-universities/universidade-dos-acores-529663</t>
  </si>
  <si>
    <t>弗莱堡大学心脏中心</t>
  </si>
  <si>
    <t>https://www.usnews.com/education/best-global-universities/universitats-herzzentrum-freiburg-529629</t>
  </si>
  <si>
    <t>学校类型</t>
  </si>
  <si>
    <t>学校名缩写</t>
  </si>
  <si>
    <t>学校所在州</t>
  </si>
  <si>
    <t>学校所在城市</t>
  </si>
  <si>
    <t>学校邮编</t>
  </si>
  <si>
    <t>学校所在地区</t>
  </si>
  <si>
    <t>institution.institutionalControl</t>
  </si>
  <si>
    <t>ranking.sortRank</t>
  </si>
  <si>
    <t>ranking.isTied</t>
  </si>
  <si>
    <t>Bentley University</t>
  </si>
  <si>
    <t>regional-universities-north</t>
  </si>
  <si>
    <t>MA</t>
  </si>
  <si>
    <t>north</t>
  </si>
  <si>
    <t>private</t>
  </si>
  <si>
    <t>Butler University</t>
  </si>
  <si>
    <t>regional-universities-midwest</t>
  </si>
  <si>
    <t>IN</t>
  </si>
  <si>
    <t>midwest</t>
  </si>
  <si>
    <t>California Polytechnic State University--San Luis Obispo</t>
  </si>
  <si>
    <t>regional-universities-west</t>
  </si>
  <si>
    <t>Cal Poly California Polytechnic State University San Luis Obispo</t>
  </si>
  <si>
    <t>CA</t>
  </si>
  <si>
    <t>west</t>
  </si>
  <si>
    <t>public</t>
  </si>
  <si>
    <t>Embry-Riddle Aeronautical University--Prescott</t>
  </si>
  <si>
    <t>regional-colleges-west</t>
  </si>
  <si>
    <t>Embry-Riddle Aeronautical University Prescott</t>
  </si>
  <si>
    <t>AZ</t>
  </si>
  <si>
    <t>Prescott</t>
  </si>
  <si>
    <t>High Point University</t>
  </si>
  <si>
    <t>regional-colleges-south</t>
  </si>
  <si>
    <t>NC</t>
  </si>
  <si>
    <t>High Point</t>
  </si>
  <si>
    <t>south</t>
  </si>
  <si>
    <t>Illinois Wesleyan University</t>
  </si>
  <si>
    <t>regional-colleges-midwest</t>
  </si>
  <si>
    <t>IL</t>
  </si>
  <si>
    <t>national-universities</t>
  </si>
  <si>
    <t>NJ</t>
  </si>
  <si>
    <t>Providence College</t>
  </si>
  <si>
    <t>RI</t>
  </si>
  <si>
    <t>Rollins College</t>
  </si>
  <si>
    <t>regional-universities-south</t>
  </si>
  <si>
    <t>FL</t>
  </si>
  <si>
    <t>Winter Park</t>
  </si>
  <si>
    <t>United States Coast Guard Academy</t>
  </si>
  <si>
    <t>regional-colleges-north</t>
  </si>
  <si>
    <t>CT</t>
  </si>
  <si>
    <t>New London</t>
  </si>
  <si>
    <t>Williams College</t>
  </si>
  <si>
    <t>national-liberal-arts-colleges</t>
  </si>
  <si>
    <t>Williamstown</t>
  </si>
  <si>
    <t>Massachusetts Institute of Technology</t>
  </si>
  <si>
    <t>MIT</t>
  </si>
  <si>
    <t>Cambridge</t>
  </si>
  <si>
    <t>Amherst College</t>
  </si>
  <si>
    <t>California State University--Maritime Academy</t>
  </si>
  <si>
    <t>Vallejo</t>
  </si>
  <si>
    <t>The Citadel, The Military College of South Carolina</t>
  </si>
  <si>
    <t>SC</t>
  </si>
  <si>
    <t>Cooper Union for the Advancement of Science and Art</t>
  </si>
  <si>
    <t>NY</t>
  </si>
  <si>
    <t>New York</t>
  </si>
  <si>
    <t>Florida Polytechnic University</t>
  </si>
  <si>
    <t>Lakeland</t>
  </si>
  <si>
    <t>Milwaukee School of Engineering</t>
  </si>
  <si>
    <t>MSOE</t>
  </si>
  <si>
    <t>WI</t>
  </si>
  <si>
    <t>Ohio Northern University</t>
  </si>
  <si>
    <t>ONU</t>
  </si>
  <si>
    <t>OH</t>
  </si>
  <si>
    <t>Ada</t>
  </si>
  <si>
    <t>University of Portland</t>
  </si>
  <si>
    <t>UP</t>
  </si>
  <si>
    <t>OR</t>
  </si>
  <si>
    <t>Beacon College</t>
  </si>
  <si>
    <t>Leesburg</t>
  </si>
  <si>
    <t>California State Polytechnic University--Pomona</t>
  </si>
  <si>
    <t>Cal Poly  California State Polytechnic University Pomona</t>
  </si>
  <si>
    <t>Pomona</t>
  </si>
  <si>
    <t>Carroll College</t>
  </si>
  <si>
    <t>MT</t>
  </si>
  <si>
    <t>Helena</t>
  </si>
  <si>
    <t>College of the Ozarks</t>
  </si>
  <si>
    <t>MO</t>
  </si>
  <si>
    <t>Point Lookout</t>
  </si>
  <si>
    <t>Flagler College</t>
  </si>
  <si>
    <t>St. Augustine</t>
  </si>
  <si>
    <t>John Carroll University</t>
  </si>
  <si>
    <t>JCU</t>
  </si>
  <si>
    <t>University Heights</t>
  </si>
  <si>
    <t>Taylor University</t>
  </si>
  <si>
    <t>Upland</t>
  </si>
  <si>
    <t>United States Merchant Marine Academy</t>
  </si>
  <si>
    <t>USMMA</t>
  </si>
  <si>
    <t>Kings Point</t>
  </si>
  <si>
    <t>United States Naval Academy</t>
  </si>
  <si>
    <t>USNA</t>
  </si>
  <si>
    <t>MD</t>
  </si>
  <si>
    <t>Annapolis</t>
  </si>
  <si>
    <t>Calvin University</t>
  </si>
  <si>
    <t>MI</t>
  </si>
  <si>
    <t>Grand Rapids</t>
  </si>
  <si>
    <t>The College of New Jersey</t>
  </si>
  <si>
    <t>Ewing</t>
  </si>
  <si>
    <t>Criswell College</t>
  </si>
  <si>
    <t>TX</t>
  </si>
  <si>
    <t>Grove City College</t>
  </si>
  <si>
    <t>PA</t>
  </si>
  <si>
    <t>Grove City</t>
  </si>
  <si>
    <t>Pomona College</t>
  </si>
  <si>
    <t>Rhode Island School of Design</t>
  </si>
  <si>
    <t>RISD</t>
  </si>
  <si>
    <t>Saint Mary's College of California</t>
  </si>
  <si>
    <t>St Mary's College of California Saint Mary's College of California St Marys College of California Saint Marys College of California St. Marys College of California</t>
  </si>
  <si>
    <t>Moraga</t>
  </si>
  <si>
    <t>Stetson University</t>
  </si>
  <si>
    <t>DeLand</t>
  </si>
  <si>
    <t>Swarthmore College</t>
  </si>
  <si>
    <t>Swarthmore</t>
  </si>
  <si>
    <t>Wellesley College</t>
  </si>
  <si>
    <t>Wellesley</t>
  </si>
  <si>
    <t>Berry College</t>
  </si>
  <si>
    <t>GA</t>
  </si>
  <si>
    <t>Mount Berry</t>
  </si>
  <si>
    <t>Maine Maritime Academy</t>
  </si>
  <si>
    <t>ME</t>
  </si>
  <si>
    <t>Castine</t>
  </si>
  <si>
    <t>Oregon Institute of Technology</t>
  </si>
  <si>
    <t>OIT</t>
  </si>
  <si>
    <t>Klamath Falls</t>
  </si>
  <si>
    <t>Simpson College</t>
  </si>
  <si>
    <t>IA</t>
  </si>
  <si>
    <t>Indianola</t>
  </si>
  <si>
    <t>Truman State University</t>
  </si>
  <si>
    <t>Kirksville</t>
  </si>
  <si>
    <t>University of Scranton</t>
  </si>
  <si>
    <t>Scranton</t>
  </si>
  <si>
    <t>UPenn</t>
  </si>
  <si>
    <t>Baldwin Wallace University</t>
  </si>
  <si>
    <t>Baldwin Wallace College</t>
  </si>
  <si>
    <t>Berea</t>
  </si>
  <si>
    <t>Bryant University</t>
  </si>
  <si>
    <t>Smithfield</t>
  </si>
  <si>
    <t>Catawba College</t>
  </si>
  <si>
    <t>Salisbury</t>
  </si>
  <si>
    <t>Cottey College</t>
  </si>
  <si>
    <t>Nevada</t>
  </si>
  <si>
    <t>Elmhurst University</t>
  </si>
  <si>
    <t>Elmhurst</t>
  </si>
  <si>
    <t>Embry-Riddle Aeronautical University -- Daytona Beach</t>
  </si>
  <si>
    <t>Embry Riddle Aeronautical University</t>
  </si>
  <si>
    <t>Daytona Beach</t>
  </si>
  <si>
    <t>Fashion Institute of Design &amp; Merchandising</t>
  </si>
  <si>
    <t>proprietary</t>
  </si>
  <si>
    <t>Pennsylvania College of Technology</t>
  </si>
  <si>
    <t>Penn College</t>
  </si>
  <si>
    <t>Williamsport</t>
  </si>
  <si>
    <t>St. Edward's University</t>
  </si>
  <si>
    <t>St Edward's University Saint Edward's University St Edwards University Saint Edwards University St. Edwards University</t>
  </si>
  <si>
    <t>Wesleyan College</t>
  </si>
  <si>
    <t>Macon</t>
  </si>
  <si>
    <t>加利福尼亚理工学院</t>
  </si>
  <si>
    <t>CalTech Cal Tech</t>
  </si>
  <si>
    <t>Durham</t>
  </si>
  <si>
    <t>Alma College</t>
  </si>
  <si>
    <t>Alma</t>
  </si>
  <si>
    <t>Christopher Newport University</t>
  </si>
  <si>
    <t>CNU</t>
  </si>
  <si>
    <t>VA</t>
  </si>
  <si>
    <t>Newport News</t>
  </si>
  <si>
    <t>College of Idaho</t>
  </si>
  <si>
    <t>Caldwell</t>
  </si>
  <si>
    <t>Elmira College</t>
  </si>
  <si>
    <t>Elmira</t>
  </si>
  <si>
    <t>Loyola University Maryland</t>
  </si>
  <si>
    <t>United States Air Force Academy</t>
  </si>
  <si>
    <t>USAFA</t>
  </si>
  <si>
    <t>CO</t>
  </si>
  <si>
    <t>USAF Academy</t>
  </si>
  <si>
    <t>University of Redlands</t>
  </si>
  <si>
    <t>Redlands</t>
  </si>
  <si>
    <t>University of the Ozarks</t>
  </si>
  <si>
    <t>AR</t>
  </si>
  <si>
    <t>Clarksville</t>
  </si>
  <si>
    <t>Whitworth University</t>
  </si>
  <si>
    <t>WA</t>
  </si>
  <si>
    <t>Spokane</t>
  </si>
  <si>
    <t>Alfred State College--SUNY</t>
  </si>
  <si>
    <t>SUNY Alfred SUNY College of Technology Alfred</t>
  </si>
  <si>
    <t>Alfred</t>
  </si>
  <si>
    <t>Benedictine College</t>
  </si>
  <si>
    <t>KS</t>
  </si>
  <si>
    <t>Atchison</t>
  </si>
  <si>
    <t>Brigham Young University--Idaho</t>
  </si>
  <si>
    <t>BYU Idaho Brigham Young University Idaho</t>
  </si>
  <si>
    <t>Rexburg</t>
  </si>
  <si>
    <t>Dordt University</t>
  </si>
  <si>
    <t>Sioux Center</t>
  </si>
  <si>
    <t>Saint Joseph's University</t>
  </si>
  <si>
    <t>St Joseph's University Saint Joseph's University St Josephs University Saint Josephs University St. Josephs University</t>
  </si>
  <si>
    <t>Spring Hill College</t>
  </si>
  <si>
    <t>AL</t>
  </si>
  <si>
    <t>Tuskegee University</t>
  </si>
  <si>
    <t>Tuskegee</t>
  </si>
  <si>
    <t>United States Military Academy at West Point</t>
  </si>
  <si>
    <t>USMA West Point</t>
  </si>
  <si>
    <t>West Point</t>
  </si>
  <si>
    <t>William Jewell College</t>
  </si>
  <si>
    <t>Liberty</t>
  </si>
  <si>
    <t>JHU</t>
  </si>
  <si>
    <t>Bowdoin College</t>
  </si>
  <si>
    <t>Brunswick</t>
  </si>
  <si>
    <t>Brigham Young University--Hawaii</t>
  </si>
  <si>
    <t>BYU Hawaii Brigham Young University Hawaii</t>
  </si>
  <si>
    <t>HI</t>
  </si>
  <si>
    <t>Laie Oahu</t>
  </si>
  <si>
    <t>Carleton College</t>
  </si>
  <si>
    <t>MN</t>
  </si>
  <si>
    <t>Northfield</t>
  </si>
  <si>
    <t>College of Charleston</t>
  </si>
  <si>
    <t>College of Mount St. Vincent</t>
  </si>
  <si>
    <t>College of Mount St Vincent College of Mount Saint Vincent</t>
  </si>
  <si>
    <t>Bronx</t>
  </si>
  <si>
    <t>CUNY--Baruch College</t>
  </si>
  <si>
    <t>CUNY Baruch College CUNY Baruch College</t>
  </si>
  <si>
    <t>Huntingdon College</t>
  </si>
  <si>
    <t>Montgomery</t>
  </si>
  <si>
    <t>Kettering University</t>
  </si>
  <si>
    <t>Flint</t>
  </si>
  <si>
    <t>Point Loma Nazarene University</t>
  </si>
  <si>
    <t>Savannah College of Art and Design</t>
  </si>
  <si>
    <t>SCAD</t>
  </si>
  <si>
    <t>Savannah</t>
  </si>
  <si>
    <t>SUNY College of Technology at Canton</t>
  </si>
  <si>
    <t>SUNY Canton SUNY College of Technology Canton</t>
  </si>
  <si>
    <t>Canton</t>
  </si>
  <si>
    <t>Barton College</t>
  </si>
  <si>
    <t>Wilson</t>
  </si>
  <si>
    <t>California State University--Stanislaus</t>
  </si>
  <si>
    <t>Cal State University Stanislaus California State University Stanislaus</t>
  </si>
  <si>
    <t>Turlock</t>
  </si>
  <si>
    <t>Hamline University</t>
  </si>
  <si>
    <t>St. Paul</t>
  </si>
  <si>
    <t>Hiram College</t>
  </si>
  <si>
    <t>Hiram</t>
  </si>
  <si>
    <t>Lake Superior State University</t>
  </si>
  <si>
    <t>Sault Ste. Marie</t>
  </si>
  <si>
    <t>Marist College</t>
  </si>
  <si>
    <t>Poughkeepsie</t>
  </si>
  <si>
    <t>Newberry College</t>
  </si>
  <si>
    <t>Newberry</t>
  </si>
  <si>
    <t>Barnard College</t>
  </si>
  <si>
    <t>California Lutheran University</t>
  </si>
  <si>
    <t>CLU</t>
  </si>
  <si>
    <t>Thousand Oaks</t>
  </si>
  <si>
    <t>Claremont McKenna College</t>
  </si>
  <si>
    <t>Dominican University</t>
  </si>
  <si>
    <t>River Forest</t>
  </si>
  <si>
    <t>Florida Southern College</t>
  </si>
  <si>
    <t>Grinnell College</t>
  </si>
  <si>
    <t>Grinnell</t>
  </si>
  <si>
    <t>Massachusetts Maritime Academy</t>
  </si>
  <si>
    <t>Buzzards Bay</t>
  </si>
  <si>
    <t>Middlebury College</t>
  </si>
  <si>
    <t>VT</t>
  </si>
  <si>
    <t>Middlebury</t>
  </si>
  <si>
    <t>Mount Saint Mary's University</t>
  </si>
  <si>
    <t>Mount St Mary's College Mount St Marys College Mount Saint Mary's College Mount Saint Marys College Mount St. Marys College</t>
  </si>
  <si>
    <t>Texas Lutheran University</t>
  </si>
  <si>
    <t>Seguin</t>
  </si>
  <si>
    <t>University of Maine at Farmington</t>
  </si>
  <si>
    <t>UMaine--Farmington University of Maine Farmington</t>
  </si>
  <si>
    <t>Farmington</t>
  </si>
  <si>
    <t>University of Northern Iowa</t>
  </si>
  <si>
    <t>Cedar Falls</t>
  </si>
  <si>
    <t>Warner Pacific University</t>
  </si>
  <si>
    <t>Wesleyan University</t>
  </si>
  <si>
    <t>Middletown</t>
  </si>
  <si>
    <t>Winthrop University</t>
  </si>
  <si>
    <t>Rock Hill</t>
  </si>
  <si>
    <t>UChicago</t>
  </si>
  <si>
    <t>Colby-Sawyer College</t>
  </si>
  <si>
    <t>Colby Sawyer College</t>
  </si>
  <si>
    <t>NH</t>
  </si>
  <si>
    <t>Goshen College</t>
  </si>
  <si>
    <t>Goshen</t>
  </si>
  <si>
    <t>Keene State College</t>
  </si>
  <si>
    <t>Keene</t>
  </si>
  <si>
    <t>LaGrange College</t>
  </si>
  <si>
    <t>LaGrange</t>
  </si>
  <si>
    <t>Loras College</t>
  </si>
  <si>
    <t>Dubuque</t>
  </si>
  <si>
    <t>SUNY Cobleskill</t>
  </si>
  <si>
    <t>SUNY Cobleskill SUNY College of Agriculture and Technology Cobleskill</t>
  </si>
  <si>
    <t>Cobleskill</t>
  </si>
  <si>
    <t>SUNY--Geneseo</t>
  </si>
  <si>
    <t>SUNY Geneseo SUNY Geneseo</t>
  </si>
  <si>
    <t>Geneseo</t>
  </si>
  <si>
    <t>University of Antelope Valley</t>
  </si>
  <si>
    <t>University of Pittsburgh at Johnstown</t>
  </si>
  <si>
    <t>Johnstown</t>
  </si>
  <si>
    <t>Christian Brothers University</t>
  </si>
  <si>
    <t>TN</t>
  </si>
  <si>
    <t>Emerson College</t>
  </si>
  <si>
    <t>Indiana Wesleyan University</t>
  </si>
  <si>
    <t>Marion</t>
  </si>
  <si>
    <t>Ithaca College</t>
  </si>
  <si>
    <t>John Brown University</t>
  </si>
  <si>
    <t>Siloam Springs</t>
  </si>
  <si>
    <t>Lewis University</t>
  </si>
  <si>
    <t>Romeoville</t>
  </si>
  <si>
    <t>Manhattan College</t>
  </si>
  <si>
    <t>Riverdale</t>
  </si>
  <si>
    <t>North Florida College</t>
  </si>
  <si>
    <t>Pacific Union College</t>
  </si>
  <si>
    <t>Angwin</t>
  </si>
  <si>
    <t>Rockhurst University</t>
  </si>
  <si>
    <t>Kansas City</t>
  </si>
  <si>
    <t>Siena College</t>
  </si>
  <si>
    <t>Loudonville</t>
  </si>
  <si>
    <t>University of Evansville</t>
  </si>
  <si>
    <t>Evansville</t>
  </si>
  <si>
    <t>University of Washington Tacoma</t>
  </si>
  <si>
    <t>Tacoma</t>
  </si>
  <si>
    <t>Baptist College of Florida</t>
  </si>
  <si>
    <t>Graceville</t>
  </si>
  <si>
    <t>California State University--Monterey Bay</t>
  </si>
  <si>
    <t>Cal State University Monterey Bay California State University Monterey Bay</t>
  </si>
  <si>
    <t>Seaside</t>
  </si>
  <si>
    <t>St. Mary's University of San Antonio</t>
  </si>
  <si>
    <t>St Mary's University of San Antonio Saint Mary's University of San Antonio St Marys University of San Antonio Saint Marys University of San Antonio St. Marys University of San Antonio</t>
  </si>
  <si>
    <t>Trine University</t>
  </si>
  <si>
    <t>Angola</t>
  </si>
  <si>
    <t>University of Silicon Valley</t>
  </si>
  <si>
    <t>University of California, Berkeley</t>
  </si>
  <si>
    <t>UC Berkeley Cal Berkeley University of California Berkeley</t>
  </si>
  <si>
    <t>University of California, Los Angeles</t>
  </si>
  <si>
    <t>UCLA University of California Los Angeles</t>
  </si>
  <si>
    <t>Averett University</t>
  </si>
  <si>
    <t>Danville</t>
  </si>
  <si>
    <t>John Paul the Great Catholic University</t>
  </si>
  <si>
    <t>Escondido</t>
  </si>
  <si>
    <t>Milligan University</t>
  </si>
  <si>
    <t>Milligan</t>
  </si>
  <si>
    <t>Millikin University</t>
  </si>
  <si>
    <t>Decatur</t>
  </si>
  <si>
    <t>Southwestern Adventist University</t>
  </si>
  <si>
    <t>Tennessee Wesleyan University</t>
  </si>
  <si>
    <t>Athens</t>
  </si>
  <si>
    <t>Trinity Christian College</t>
  </si>
  <si>
    <t>Palos Heights</t>
  </si>
  <si>
    <t>Union Adventist University</t>
  </si>
  <si>
    <t>NE</t>
  </si>
  <si>
    <t>Lincoln</t>
  </si>
  <si>
    <t>University of Hawaii--West Oahu</t>
  </si>
  <si>
    <t>UH West Oahu University of Hawaii West Oahu</t>
  </si>
  <si>
    <t>Kapolei</t>
  </si>
  <si>
    <t>California State University--Chico</t>
  </si>
  <si>
    <t>Cal State University Chico California State University Chico</t>
  </si>
  <si>
    <t>Chico</t>
  </si>
  <si>
    <t>Davidson College</t>
  </si>
  <si>
    <t>Davidson</t>
  </si>
  <si>
    <t>Farmingdale State College--SUNY</t>
  </si>
  <si>
    <t>Farmingdale State College SUNY Farmingdale Farmingdale State College SUNY</t>
  </si>
  <si>
    <t>Farmingdale</t>
  </si>
  <si>
    <t>Georgia College &amp; State University</t>
  </si>
  <si>
    <t>Milledgeville</t>
  </si>
  <si>
    <t>Hamilton College</t>
  </si>
  <si>
    <t>Clinton</t>
  </si>
  <si>
    <t>Harvey Mudd College</t>
  </si>
  <si>
    <t>Queens University of Charlotte</t>
  </si>
  <si>
    <t>Smith College</t>
  </si>
  <si>
    <t>Northampton</t>
  </si>
  <si>
    <t>University of Tampa</t>
  </si>
  <si>
    <t>Vassar College</t>
  </si>
  <si>
    <t>Vaughn College of Aeronautics and Technology</t>
  </si>
  <si>
    <t>Flushing</t>
  </si>
  <si>
    <t>Xavier University of Louisiana</t>
  </si>
  <si>
    <t>LA</t>
  </si>
  <si>
    <t>Augsburg University</t>
  </si>
  <si>
    <t>Augustana University</t>
  </si>
  <si>
    <t>SD</t>
  </si>
  <si>
    <t>Sioux Falls</t>
  </si>
  <si>
    <t>Blue Mountain Christian University</t>
  </si>
  <si>
    <t>MS</t>
  </si>
  <si>
    <t>Blue Mountain</t>
  </si>
  <si>
    <t>CUNY--John Jay College of Criminal Justice</t>
  </si>
  <si>
    <t>CUNY John Jay College of Criminal Justice CUNY John Jay College of Criminal Justice</t>
  </si>
  <si>
    <t>Le Moyne College</t>
  </si>
  <si>
    <t>LeMoyne College</t>
  </si>
  <si>
    <t>Monmouth University</t>
  </si>
  <si>
    <t>West Long Branch</t>
  </si>
  <si>
    <t>St. Bonaventure University</t>
  </si>
  <si>
    <t>St Bonaventure University Saint Bonaventure University</t>
  </si>
  <si>
    <t>St. Bonaventure</t>
  </si>
  <si>
    <t>University of Michigan--Dearborn</t>
  </si>
  <si>
    <t>UM University of Michigan Dearborn</t>
  </si>
  <si>
    <t>Dearborn</t>
  </si>
  <si>
    <t>Welch College</t>
  </si>
  <si>
    <t>Gallatin</t>
  </si>
  <si>
    <t>Arizona Christian University</t>
  </si>
  <si>
    <t>Glendale</t>
  </si>
  <si>
    <t>California State University, Sacramento</t>
  </si>
  <si>
    <t>Cal State University Sacramento Sac State California State University Sacramento Sacramento State</t>
  </si>
  <si>
    <t>Dominican University of California</t>
  </si>
  <si>
    <t>San Rafael</t>
  </si>
  <si>
    <t>Marietta College</t>
  </si>
  <si>
    <t>Marietta</t>
  </si>
  <si>
    <t>Montana State University--Northern</t>
  </si>
  <si>
    <t>MSU Northern Montana State University Northern</t>
  </si>
  <si>
    <t>Havre</t>
  </si>
  <si>
    <t>St. Francis College</t>
  </si>
  <si>
    <t>St Francis College Saint Francis College</t>
  </si>
  <si>
    <t>University of Dallas</t>
  </si>
  <si>
    <t>Irving</t>
  </si>
  <si>
    <t>Snow College</t>
  </si>
  <si>
    <t>UT</t>
  </si>
  <si>
    <t>Ephraim</t>
  </si>
  <si>
    <t>Colorado Mesa University</t>
  </si>
  <si>
    <t>Grand Junction</t>
  </si>
  <si>
    <t>Hastings College</t>
  </si>
  <si>
    <t>Hastings</t>
  </si>
  <si>
    <t>Lander University</t>
  </si>
  <si>
    <t>Greenwood</t>
  </si>
  <si>
    <t>Life Pacific University</t>
  </si>
  <si>
    <t>San Dimas</t>
  </si>
  <si>
    <t>Mars Hill University</t>
  </si>
  <si>
    <t>Mars Hill</t>
  </si>
  <si>
    <t>Otterbein University</t>
  </si>
  <si>
    <t>Westerville</t>
  </si>
  <si>
    <t>SUNY College of Technology--Delhi</t>
  </si>
  <si>
    <t>SUNY Delhi SUNY College of Technology Delhi</t>
  </si>
  <si>
    <t>University of Montevallo</t>
  </si>
  <si>
    <t>Montevallo</t>
  </si>
  <si>
    <t>University of Pittsburgh at Bradford</t>
  </si>
  <si>
    <t>University of Michigan--Ann Arbor</t>
  </si>
  <si>
    <t>UM University of Michigan Ann Arbor</t>
  </si>
  <si>
    <t>California State University--Los Angeles</t>
  </si>
  <si>
    <t>Cal State University Los Angeles California State University Los Angeles Cal State LA CSULA</t>
  </si>
  <si>
    <t>Cedarville University</t>
  </si>
  <si>
    <t>Cedarville</t>
  </si>
  <si>
    <t>Colgate University</t>
  </si>
  <si>
    <t>CUNY--Hunter College</t>
  </si>
  <si>
    <t>CUNY Hunter College CUNY Hunter College</t>
  </si>
  <si>
    <t>Emory &amp; Henry College</t>
  </si>
  <si>
    <t>Emory</t>
  </si>
  <si>
    <t>Haverford College</t>
  </si>
  <si>
    <t>Haverford</t>
  </si>
  <si>
    <t>Longwood University</t>
  </si>
  <si>
    <t>Farmville</t>
  </si>
  <si>
    <t>Montserrat College of Art</t>
  </si>
  <si>
    <t>Beverly</t>
  </si>
  <si>
    <t>New York Institute of Technology</t>
  </si>
  <si>
    <t>NYIT</t>
  </si>
  <si>
    <t>Old Westbury</t>
  </si>
  <si>
    <t>Towson University</t>
  </si>
  <si>
    <t>Towson</t>
  </si>
  <si>
    <t>University of Minnesota Duluth</t>
  </si>
  <si>
    <t>Duluth</t>
  </si>
  <si>
    <t>University of Wisconsin--Eau Claire</t>
  </si>
  <si>
    <t>University of Wisconsin Eau Claire</t>
  </si>
  <si>
    <t>Eau Claire</t>
  </si>
  <si>
    <t>Washington and Lee University</t>
  </si>
  <si>
    <t>W&amp;L</t>
  </si>
  <si>
    <t>Westminster University (UT)</t>
  </si>
  <si>
    <t>DC</t>
  </si>
  <si>
    <t>Washington</t>
  </si>
  <si>
    <t>北卡罗来纳大学教堂山分校</t>
  </si>
  <si>
    <t>UNC University of North Carolina Chapel Hill</t>
  </si>
  <si>
    <t>Bluffton University</t>
  </si>
  <si>
    <t>Bluffton</t>
  </si>
  <si>
    <t>CUNY--New York City College of Technology</t>
  </si>
  <si>
    <t>CUNY New York City College of Technology CUNY New York City College of Technology</t>
  </si>
  <si>
    <t>Kentucky Wesleyan College</t>
  </si>
  <si>
    <t>KY</t>
  </si>
  <si>
    <t>Owensboro</t>
  </si>
  <si>
    <t>St. Augustine College</t>
  </si>
  <si>
    <t>St Augustine College Saint Augustine College</t>
  </si>
  <si>
    <t>University of South Carolina Upstate</t>
  </si>
  <si>
    <t>Spartanburg</t>
  </si>
  <si>
    <t>Bethel College</t>
  </si>
  <si>
    <t>North Newton</t>
  </si>
  <si>
    <t>Boricua College</t>
  </si>
  <si>
    <t>Converse University</t>
  </si>
  <si>
    <t>Dakota Wesleyan University</t>
  </si>
  <si>
    <t>Mitchell</t>
  </si>
  <si>
    <t>Davis and Elkins College</t>
  </si>
  <si>
    <t>Davis &amp; Elkins</t>
  </si>
  <si>
    <t>WV</t>
  </si>
  <si>
    <t>Elkins</t>
  </si>
  <si>
    <t>Fort Lewis College</t>
  </si>
  <si>
    <t>Durango</t>
  </si>
  <si>
    <t>McMurry University</t>
  </si>
  <si>
    <t>Abilene</t>
  </si>
  <si>
    <t>North Central University</t>
  </si>
  <si>
    <t>Thiel College</t>
  </si>
  <si>
    <t>University of Montana Western</t>
  </si>
  <si>
    <t>Dillon</t>
  </si>
  <si>
    <t>CMU</t>
  </si>
  <si>
    <t>UVA</t>
  </si>
  <si>
    <t>WashU Washington University in St Louis Washington University in Saint Louis</t>
  </si>
  <si>
    <t>Asbury University</t>
  </si>
  <si>
    <t>Wilmore</t>
  </si>
  <si>
    <t>Bates College</t>
  </si>
  <si>
    <t>Lewiston</t>
  </si>
  <si>
    <t>Bob Jones University</t>
  </si>
  <si>
    <t>Johnson &amp; Wales University--Charlotte</t>
  </si>
  <si>
    <t>North Central College</t>
  </si>
  <si>
    <t>Naperville</t>
  </si>
  <si>
    <t>SUNY--New Paltz</t>
  </si>
  <si>
    <t>SUNY New Paltz SUNY New Paltz</t>
  </si>
  <si>
    <t>New Paltz</t>
  </si>
  <si>
    <t>University of Illinois--Springfield</t>
  </si>
  <si>
    <t>UIS University of Illinois Springfield</t>
  </si>
  <si>
    <t>Springfield</t>
  </si>
  <si>
    <t>West Virginia Wesleyan College</t>
  </si>
  <si>
    <t>Buckhannon</t>
  </si>
  <si>
    <t>William Peace University</t>
  </si>
  <si>
    <t>California State University--Northridge</t>
  </si>
  <si>
    <t>Cal State University Northridge CSUN California State University Northridge</t>
  </si>
  <si>
    <t>Colby College</t>
  </si>
  <si>
    <t>Waterville</t>
  </si>
  <si>
    <t>Pacific Lutheran University</t>
  </si>
  <si>
    <t>Paul Smith's College</t>
  </si>
  <si>
    <t>Paul Smiths College</t>
  </si>
  <si>
    <t>Paul Smiths</t>
  </si>
  <si>
    <t>SUNY Maritime College</t>
  </si>
  <si>
    <t>Throggs Neck</t>
  </si>
  <si>
    <t>SUNY Polytechnic Institute</t>
  </si>
  <si>
    <t>SUNY Institute of Technology--Utica/Rome SUNY Institute of Technology Utica Rome</t>
  </si>
  <si>
    <t>Utica</t>
  </si>
  <si>
    <t>University of Richmond</t>
  </si>
  <si>
    <t>Univ. of Richmond</t>
  </si>
  <si>
    <t>ArtCenter College of Design</t>
  </si>
  <si>
    <t>Drury University</t>
  </si>
  <si>
    <t>Franciscan University of Steubenville</t>
  </si>
  <si>
    <t>Steubenville</t>
  </si>
  <si>
    <t>Lewis-Clark State College</t>
  </si>
  <si>
    <t>Lewis Clark State College</t>
  </si>
  <si>
    <t>North Carolina Central University</t>
  </si>
  <si>
    <t>NCCU</t>
  </si>
  <si>
    <t>South Dakota School of Mines and Technology</t>
  </si>
  <si>
    <t>Rapid City</t>
  </si>
  <si>
    <t>SUNY Morrisville</t>
  </si>
  <si>
    <t>Morrisville</t>
  </si>
  <si>
    <t>Central Methodist University -- College of Liberal Arts and Sciences</t>
  </si>
  <si>
    <t>Fayette</t>
  </si>
  <si>
    <t>College of the Holy Cross</t>
  </si>
  <si>
    <t>CUNY--Lehman College</t>
  </si>
  <si>
    <t>CUNY Lehman College CUNY Lehman College</t>
  </si>
  <si>
    <t>Macalester College</t>
  </si>
  <si>
    <t>McPherson College</t>
  </si>
  <si>
    <t>McPherson</t>
  </si>
  <si>
    <t>Mississippi University for Women</t>
  </si>
  <si>
    <t>Mount Aloysius College</t>
  </si>
  <si>
    <t>Cresson</t>
  </si>
  <si>
    <t>Ramapo College of New Jersey</t>
  </si>
  <si>
    <t>Mahwah</t>
  </si>
  <si>
    <t>Salve Regina University</t>
  </si>
  <si>
    <t>Newport</t>
  </si>
  <si>
    <t>Sonoma State University</t>
  </si>
  <si>
    <t>Rohnert Park</t>
  </si>
  <si>
    <t>University of Advancing Technology</t>
  </si>
  <si>
    <t>University of Tennessee at Martin</t>
  </si>
  <si>
    <t>University of Tennessee Martin</t>
  </si>
  <si>
    <t>Martin</t>
  </si>
  <si>
    <t>University of West Florida</t>
  </si>
  <si>
    <t>Pensacola</t>
  </si>
  <si>
    <t>UC Davis University of California Davis</t>
  </si>
  <si>
    <t>University of California, San Diego</t>
  </si>
  <si>
    <t>UCSD University of California San Diego</t>
  </si>
  <si>
    <t>USC Southern Cal</t>
  </si>
  <si>
    <t>Alaska Pacific University</t>
  </si>
  <si>
    <t>AK</t>
  </si>
  <si>
    <t>Anchorage</t>
  </si>
  <si>
    <t>California Institute of the Arts</t>
  </si>
  <si>
    <t>California State University--Channel Islands</t>
  </si>
  <si>
    <t>California State University Channel Islands</t>
  </si>
  <si>
    <t>Camarillo</t>
  </si>
  <si>
    <t>California State University, San Marcos</t>
  </si>
  <si>
    <t>Cal State University San Marcos California State University San Marcos</t>
  </si>
  <si>
    <t>Elizabeth City State University</t>
  </si>
  <si>
    <t>Elizabeth City</t>
  </si>
  <si>
    <t>Hilbert College</t>
  </si>
  <si>
    <t>Lees-McRae College</t>
  </si>
  <si>
    <t>Lees McRae College</t>
  </si>
  <si>
    <t>Banner Elk</t>
  </si>
  <si>
    <t>Adrian College</t>
  </si>
  <si>
    <t>Adrian</t>
  </si>
  <si>
    <t>Dean College</t>
  </si>
  <si>
    <t>Franklin</t>
  </si>
  <si>
    <t>EDP University of Puerto Rico Inc--San Juan</t>
  </si>
  <si>
    <t>PR</t>
  </si>
  <si>
    <t>San Juan</t>
  </si>
  <si>
    <t>Keystone College</t>
  </si>
  <si>
    <t>La Plume</t>
  </si>
  <si>
    <t>Rocky Mountain College of Art and Design</t>
  </si>
  <si>
    <t>Lakewood</t>
  </si>
  <si>
    <t>University of Nebraska at Kearney</t>
  </si>
  <si>
    <t>University of Nebraska Kearney</t>
  </si>
  <si>
    <t>Kearney</t>
  </si>
  <si>
    <t>Valley City State University</t>
  </si>
  <si>
    <t>ND</t>
  </si>
  <si>
    <t>Valley City</t>
  </si>
  <si>
    <t>Wilmington College</t>
  </si>
  <si>
    <t>Wilmington</t>
  </si>
  <si>
    <t>Belmont Abbey College</t>
  </si>
  <si>
    <t>Belmont</t>
  </si>
  <si>
    <t>Berea College</t>
  </si>
  <si>
    <t>Bryn Mawr College</t>
  </si>
  <si>
    <t>Bryn Mawr</t>
  </si>
  <si>
    <t>Bucknell University</t>
  </si>
  <si>
    <t>Lewisburg</t>
  </si>
  <si>
    <t>California Baptist University</t>
  </si>
  <si>
    <t>CBU</t>
  </si>
  <si>
    <t>Chaminade University of Honolulu</t>
  </si>
  <si>
    <t>Howard Payne University</t>
  </si>
  <si>
    <t>Brownwood</t>
  </si>
  <si>
    <t>Lafayette College</t>
  </si>
  <si>
    <t>Easton</t>
  </si>
  <si>
    <t>Niagara University</t>
  </si>
  <si>
    <t>North Park University</t>
  </si>
  <si>
    <t>St. Francis University</t>
  </si>
  <si>
    <t>St Francis University Saint Francis University</t>
  </si>
  <si>
    <t>Loretto</t>
  </si>
  <si>
    <t>SUNY--Oneonta</t>
  </si>
  <si>
    <t>SUNY Oneonta SUNY College Oneonta</t>
  </si>
  <si>
    <t>Oneonta</t>
  </si>
  <si>
    <t>Toccoa Falls College</t>
  </si>
  <si>
    <t>Toccoa Falls</t>
  </si>
  <si>
    <t>Lee University</t>
  </si>
  <si>
    <t>Murray State University</t>
  </si>
  <si>
    <t>Murray</t>
  </si>
  <si>
    <t>Rogers State University</t>
  </si>
  <si>
    <t>OK</t>
  </si>
  <si>
    <t>Claremore</t>
  </si>
  <si>
    <t>Bard College at Simon's Rock</t>
  </si>
  <si>
    <t>Bard College at Simons Rock</t>
  </si>
  <si>
    <t>Great Barrington</t>
  </si>
  <si>
    <t>UT Austin University of Texas Austin</t>
  </si>
  <si>
    <t>Abilene Christian University</t>
  </si>
  <si>
    <t>ACU</t>
  </si>
  <si>
    <t>California Polytechnic State University -- Humboldt</t>
  </si>
  <si>
    <t>Arcata</t>
  </si>
  <si>
    <t>Carthage College</t>
  </si>
  <si>
    <t>Kenosha</t>
  </si>
  <si>
    <t>Northern New Mexico College</t>
  </si>
  <si>
    <t>NM</t>
  </si>
  <si>
    <t>Espanola</t>
  </si>
  <si>
    <t>Ottawa University</t>
  </si>
  <si>
    <t>Sterling College (VT)</t>
  </si>
  <si>
    <t>Craftsbury Common</t>
  </si>
  <si>
    <t>University of Minnesota Crookston</t>
  </si>
  <si>
    <t>Crookston</t>
  </si>
  <si>
    <t>University of Mount Union</t>
  </si>
  <si>
    <t>Alliance</t>
  </si>
  <si>
    <t>Utah Tech University</t>
  </si>
  <si>
    <t>Saint George</t>
  </si>
  <si>
    <t>Webster University</t>
  </si>
  <si>
    <t>Georgia Tech</t>
  </si>
  <si>
    <t>UC Irvine UCI University of California Irvine</t>
  </si>
  <si>
    <t>Brevard College</t>
  </si>
  <si>
    <t>Brevard</t>
  </si>
  <si>
    <t>Canisius University</t>
  </si>
  <si>
    <t>The College of Westchester</t>
  </si>
  <si>
    <t>White Plains</t>
  </si>
  <si>
    <t>Colorado College</t>
  </si>
  <si>
    <t>Colorado Springs</t>
  </si>
  <si>
    <t>Columbia College (SC)</t>
  </si>
  <si>
    <t>Merrimack College</t>
  </si>
  <si>
    <t>North Andover</t>
  </si>
  <si>
    <t>Messiah University</t>
  </si>
  <si>
    <t>Mechanicsburg</t>
  </si>
  <si>
    <t>Northland College</t>
  </si>
  <si>
    <t>Ashland</t>
  </si>
  <si>
    <t>Rider University</t>
  </si>
  <si>
    <t>Lawrenceville</t>
  </si>
  <si>
    <t>Saint Martin's University</t>
  </si>
  <si>
    <t>St Martin's University Saint Martin's University St Martins University Saint Martins University St. Martins University</t>
  </si>
  <si>
    <t>Lacey</t>
  </si>
  <si>
    <t>University of North Alabama</t>
  </si>
  <si>
    <t>University of Puerto Rico--Humacao</t>
  </si>
  <si>
    <t>University of Puerto Rico Humacao</t>
  </si>
  <si>
    <t>Humacao</t>
  </si>
  <si>
    <t>Wentworth Institute of Technology</t>
  </si>
  <si>
    <t>Alice Lloyd College</t>
  </si>
  <si>
    <t>Pippa Passes</t>
  </si>
  <si>
    <t>California State University--Bakersfield</t>
  </si>
  <si>
    <t>Cal State Bakersfield California State University Bakersfield</t>
  </si>
  <si>
    <t>Bakersfield</t>
  </si>
  <si>
    <t>Jarvis Christian University</t>
  </si>
  <si>
    <t>Hawkins</t>
  </si>
  <si>
    <t>Kentucky State University</t>
  </si>
  <si>
    <t>Frankfort</t>
  </si>
  <si>
    <t>LeTourneau University</t>
  </si>
  <si>
    <t>Longview</t>
  </si>
  <si>
    <t>Mount Holyoke College</t>
  </si>
  <si>
    <t>South Hadley</t>
  </si>
  <si>
    <t>New Mexico Tech</t>
  </si>
  <si>
    <t>New Mexico Tech NMT</t>
  </si>
  <si>
    <t>Socorro</t>
  </si>
  <si>
    <t>Reinhardt University</t>
  </si>
  <si>
    <t>Waleska</t>
  </si>
  <si>
    <t>University of Arkansas -- Fort Smith</t>
  </si>
  <si>
    <t>University of Arkansas Fort Smith</t>
  </si>
  <si>
    <t>Fort Smith</t>
  </si>
  <si>
    <t>University of Puerto Rico--Arecibo</t>
  </si>
  <si>
    <t>University of Puerto Rico Arecibo</t>
  </si>
  <si>
    <t>Arecibo</t>
  </si>
  <si>
    <t>Wiley College</t>
  </si>
  <si>
    <t>Marshall</t>
  </si>
  <si>
    <t>NYU</t>
  </si>
  <si>
    <t>University of California, Santa Barbara</t>
  </si>
  <si>
    <t>UCSB UC Santa Barbara University of California Santa Barbara</t>
  </si>
  <si>
    <t>University of Illinois Urbana Champaign</t>
  </si>
  <si>
    <t>University of Wisconsin--Madison</t>
  </si>
  <si>
    <t>Ashland University</t>
  </si>
  <si>
    <t>Blackburn College</t>
  </si>
  <si>
    <t>Carlinville</t>
  </si>
  <si>
    <t>Central Penn College</t>
  </si>
  <si>
    <t>Summerdale</t>
  </si>
  <si>
    <t>Franklin &amp; Marshall College</t>
  </si>
  <si>
    <t>F&amp;M Franklin &amp; Marshall</t>
  </si>
  <si>
    <t>Huston-Tillotson University</t>
  </si>
  <si>
    <t>Huston Tillotson University</t>
  </si>
  <si>
    <t>Mitchell College</t>
  </si>
  <si>
    <t>Nevada State University</t>
  </si>
  <si>
    <t>NV</t>
  </si>
  <si>
    <t>Henderson</t>
  </si>
  <si>
    <t>Occidental College</t>
  </si>
  <si>
    <t>Saint Mary-of-the-Woods College</t>
  </si>
  <si>
    <t>St Mary-of-the-Woods College Saint Mary-of-the-Woods College St Mary of the Woods College Saint Mary of the Woods College St. Mary of the Woods College St. Mary of the Woods College</t>
  </si>
  <si>
    <t>St. Mary-of-the-Woods</t>
  </si>
  <si>
    <t>Scripps College</t>
  </si>
  <si>
    <t>University of Maine--Fort Kent</t>
  </si>
  <si>
    <t>UMaine--Fort Kent University of Maine Fort Kent</t>
  </si>
  <si>
    <t>Fort Kent</t>
  </si>
  <si>
    <t>Winona State University</t>
  </si>
  <si>
    <t>Winona</t>
  </si>
  <si>
    <t>Berkeley College (NY)</t>
  </si>
  <si>
    <t>Coastal Carolina University</t>
  </si>
  <si>
    <t>Conway</t>
  </si>
  <si>
    <t>Culver-Stockton College</t>
  </si>
  <si>
    <t>Culver Stockton College</t>
  </si>
  <si>
    <t>Freed-Hardeman University</t>
  </si>
  <si>
    <t>Freed Hardeman University</t>
  </si>
  <si>
    <t>Jacksonville University</t>
  </si>
  <si>
    <t>Jacksonville</t>
  </si>
  <si>
    <t>North Greenville University</t>
  </si>
  <si>
    <t>Tigerville</t>
  </si>
  <si>
    <t>Quincy University</t>
  </si>
  <si>
    <t>Quincy</t>
  </si>
  <si>
    <t>Tabor College</t>
  </si>
  <si>
    <t>Hillsboro</t>
  </si>
  <si>
    <t>University of Maine--Presque Isle</t>
  </si>
  <si>
    <t>UMaine--Presque Isle University of Maine Presque Isle</t>
  </si>
  <si>
    <t>Presque Isle</t>
  </si>
  <si>
    <t>University of Valley Forge</t>
  </si>
  <si>
    <t>Phoenixville</t>
  </si>
  <si>
    <t>Central Washington University</t>
  </si>
  <si>
    <t>Ellensburg</t>
  </si>
  <si>
    <t>Huntington University</t>
  </si>
  <si>
    <t>Huntington</t>
  </si>
  <si>
    <t>Oklahoma Panhandle State University</t>
  </si>
  <si>
    <t>Goodwell</t>
  </si>
  <si>
    <t>California State University--Dominguez Hills</t>
  </si>
  <si>
    <t>Cal State University Dominguez Hills California State University Dominguez Hills</t>
  </si>
  <si>
    <t>Carson</t>
  </si>
  <si>
    <t>Carroll University</t>
  </si>
  <si>
    <t>Waukesha</t>
  </si>
  <si>
    <t>CUNY--Brooklyn College</t>
  </si>
  <si>
    <t>CUNY Brooklyn College CUNY Brooklyn College</t>
  </si>
  <si>
    <t>Nebraska Wesleyan University</t>
  </si>
  <si>
    <t>Paul Quinn College</t>
  </si>
  <si>
    <t>Saint Xavier University</t>
  </si>
  <si>
    <t>St Xavier University Saint Xavier University</t>
  </si>
  <si>
    <t>Skidmore College</t>
  </si>
  <si>
    <t>Saratoga Springs</t>
  </si>
  <si>
    <t>The University of Olivet</t>
  </si>
  <si>
    <t>Olivet</t>
  </si>
  <si>
    <t>Western Illinois University</t>
  </si>
  <si>
    <t>Macomb</t>
  </si>
  <si>
    <t>BC</t>
  </si>
  <si>
    <t>Berklee College of Music</t>
  </si>
  <si>
    <t>Bismarck State College</t>
  </si>
  <si>
    <t>Bismarck</t>
  </si>
  <si>
    <t>Denison University</t>
  </si>
  <si>
    <t>Granville</t>
  </si>
  <si>
    <t>Elizabethtown College</t>
  </si>
  <si>
    <t>Elizabethtown</t>
  </si>
  <si>
    <t>Endicott College</t>
  </si>
  <si>
    <t>Hillsdale College</t>
  </si>
  <si>
    <t>Hillsdale</t>
  </si>
  <si>
    <t>Kenyon College</t>
  </si>
  <si>
    <t>Gambier</t>
  </si>
  <si>
    <t>Moravian University</t>
  </si>
  <si>
    <t>Pitzer College</t>
  </si>
  <si>
    <t>Seton Hill University</t>
  </si>
  <si>
    <t>Greensburg</t>
  </si>
  <si>
    <t>Spelman College</t>
  </si>
  <si>
    <t>Stephen F. Austin State University</t>
  </si>
  <si>
    <t>Nacogdoches</t>
  </si>
  <si>
    <t>SUNY Oswego</t>
  </si>
  <si>
    <t>SUNY Oswego SUNY Oswego</t>
  </si>
  <si>
    <t>Oswego</t>
  </si>
  <si>
    <t>Trinity College</t>
  </si>
  <si>
    <t>Hartford</t>
  </si>
  <si>
    <t>Rutgers University--New Brunswick</t>
  </si>
  <si>
    <t>Rutgers University Rutgers, the State University of New Jersey New Brunswick</t>
  </si>
  <si>
    <t>Piscataway</t>
  </si>
  <si>
    <t>Fisher College</t>
  </si>
  <si>
    <t>Lenoir-Rhyne University</t>
  </si>
  <si>
    <t>Lenoir Rhyne University</t>
  </si>
  <si>
    <t>Hickory</t>
  </si>
  <si>
    <t>Northern Marianas College</t>
  </si>
  <si>
    <t>MP</t>
  </si>
  <si>
    <t>Saipan</t>
  </si>
  <si>
    <t>Williams Baptist University</t>
  </si>
  <si>
    <t>Walnut Ridge</t>
  </si>
  <si>
    <t>Woodbury University</t>
  </si>
  <si>
    <t>Burbank</t>
  </si>
  <si>
    <t>Anderson University</t>
  </si>
  <si>
    <t>Anderson</t>
  </si>
  <si>
    <t>Art Institute of Houston</t>
  </si>
  <si>
    <t>Dalton State College</t>
  </si>
  <si>
    <t>Dalton</t>
  </si>
  <si>
    <t>Donnelly College</t>
  </si>
  <si>
    <t>Emmaus Bible College</t>
  </si>
  <si>
    <t>Eureka College</t>
  </si>
  <si>
    <t>Eureka</t>
  </si>
  <si>
    <t>Fresno Pacific University</t>
  </si>
  <si>
    <t>Kansas Wesleyan University</t>
  </si>
  <si>
    <t>Salina</t>
  </si>
  <si>
    <t>La Sierra University</t>
  </si>
  <si>
    <t>LaSierra University</t>
  </si>
  <si>
    <t>Montana Technological University</t>
  </si>
  <si>
    <t>Butte</t>
  </si>
  <si>
    <t>Southern Adventist University</t>
  </si>
  <si>
    <t>Collegedale</t>
  </si>
  <si>
    <t>University of Arkansas--Pine Bluff</t>
  </si>
  <si>
    <t>University of Arkansas Pine Bluff</t>
  </si>
  <si>
    <t>Pine Bluff</t>
  </si>
  <si>
    <t>University of North Georgia</t>
  </si>
  <si>
    <t>Dahlonega</t>
  </si>
  <si>
    <t>Virginia State University</t>
  </si>
  <si>
    <t>Petersburg</t>
  </si>
  <si>
    <t>South Texas College</t>
  </si>
  <si>
    <t>McAllen</t>
  </si>
  <si>
    <t>BU</t>
  </si>
  <si>
    <t>OSU  Ohio State University Columbus</t>
  </si>
  <si>
    <t>Purdue University--Main Campus</t>
  </si>
  <si>
    <t>Purdue University West Lafayette Purdue University West Lafayette</t>
  </si>
  <si>
    <t>Colorado Mountain College</t>
  </si>
  <si>
    <t>Glenwood Springs</t>
  </si>
  <si>
    <t>Erskine College</t>
  </si>
  <si>
    <t>Due West</t>
  </si>
  <si>
    <t>Florida Memorial University</t>
  </si>
  <si>
    <t>Inter American University of Puerto Rico--Barranquitas</t>
  </si>
  <si>
    <t>Inter American University of Puerto Rico Barranquitas Inter American University of Puerto Rico Barranquitas</t>
  </si>
  <si>
    <t>Barranquitas</t>
  </si>
  <si>
    <t>Northwestern College</t>
  </si>
  <si>
    <t>Orange City</t>
  </si>
  <si>
    <t>Southwestern Christian University</t>
  </si>
  <si>
    <t>Bethany</t>
  </si>
  <si>
    <t>University of Wisconsin--Whitewater</t>
  </si>
  <si>
    <t>University of Wisconsin Whitewater</t>
  </si>
  <si>
    <t>Whitewater</t>
  </si>
  <si>
    <t>Brescia University</t>
  </si>
  <si>
    <t>Faith Baptist Bible College and Theological Seminary</t>
  </si>
  <si>
    <t>Ankeny</t>
  </si>
  <si>
    <t>Northwest University</t>
  </si>
  <si>
    <t>Kirkland</t>
  </si>
  <si>
    <t>Oklahoma Baptist University</t>
  </si>
  <si>
    <t>Shawnee</t>
  </si>
  <si>
    <t>Texas A&amp;M International University</t>
  </si>
  <si>
    <t>Texas A &amp; M International University Texas A and M International University</t>
  </si>
  <si>
    <t>Laredo</t>
  </si>
  <si>
    <t>University of North Texas at Dallas</t>
  </si>
  <si>
    <t>University of South Carolina Beaufort</t>
  </si>
  <si>
    <t>Vanguard University of Southern California</t>
  </si>
  <si>
    <t>Costa Mesa</t>
  </si>
  <si>
    <t>Columbia International University</t>
  </si>
  <si>
    <t>CUNY--Queens College</t>
  </si>
  <si>
    <t>CUNY Queens College CUNY Queens College</t>
  </si>
  <si>
    <t>Queens</t>
  </si>
  <si>
    <t>Fairleigh Dickinson University</t>
  </si>
  <si>
    <t>FDU</t>
  </si>
  <si>
    <t>Teaneck</t>
  </si>
  <si>
    <t>Morehead State University</t>
  </si>
  <si>
    <t>Morehead</t>
  </si>
  <si>
    <t>Regis College</t>
  </si>
  <si>
    <t>Weston</t>
  </si>
  <si>
    <t>Saint Peter's University</t>
  </si>
  <si>
    <t>St Peter's College Saint Peter's College St Peters College Saint Peters College St. Peters College</t>
  </si>
  <si>
    <t>Jersey City</t>
  </si>
  <si>
    <t>Sterling College (KS)</t>
  </si>
  <si>
    <t>Sterling</t>
  </si>
  <si>
    <t>St. Joseph's University, New York</t>
  </si>
  <si>
    <t>St Joseph's College New York Saint Joseph's College New York St Josephs College New York Saint Josephs College New York St. Josephs College New York</t>
  </si>
  <si>
    <t>Union College (NY)</t>
  </si>
  <si>
    <t>Schenectady</t>
  </si>
  <si>
    <t>University of North Carolina--Pembroke</t>
  </si>
  <si>
    <t>UNC University of North Carolina Pembroke</t>
  </si>
  <si>
    <t>Pembroke</t>
  </si>
  <si>
    <t>University of Northwestern--St. Paul</t>
  </si>
  <si>
    <t>York University</t>
  </si>
  <si>
    <t>UMD UMCP University of Maryland College Park</t>
  </si>
  <si>
    <t>Connecticut College</t>
  </si>
  <si>
    <t>DePauw University</t>
  </si>
  <si>
    <t>Greencastle</t>
  </si>
  <si>
    <t>Dickinson College</t>
  </si>
  <si>
    <t>Carlisle</t>
  </si>
  <si>
    <t>Furman University</t>
  </si>
  <si>
    <t>Muskingum University</t>
  </si>
  <si>
    <t>New Concord</t>
  </si>
  <si>
    <t>Whitman College</t>
  </si>
  <si>
    <t>Walla Walla</t>
  </si>
  <si>
    <t>Texas A&amp;M University</t>
  </si>
  <si>
    <t>Texas A &amp; M University--College Station Texas A and M University--College Station Texas A&amp;M University College Station</t>
  </si>
  <si>
    <t>UGA</t>
  </si>
  <si>
    <t>Virginia Tech</t>
  </si>
  <si>
    <t>Bethel University (IN)</t>
  </si>
  <si>
    <t>Mishawaka</t>
  </si>
  <si>
    <t>Broward College</t>
  </si>
  <si>
    <t>Fort Lauderdale</t>
  </si>
  <si>
    <t>Buena Vista University</t>
  </si>
  <si>
    <t>Storm Lake</t>
  </si>
  <si>
    <t>Capital University</t>
  </si>
  <si>
    <t>Crowley's Ridge College</t>
  </si>
  <si>
    <t>Paragould</t>
  </si>
  <si>
    <t>Eastern Mennonite University</t>
  </si>
  <si>
    <t>Harrisonburg</t>
  </si>
  <si>
    <t>Georgia Gwinnett College</t>
  </si>
  <si>
    <t>Mount Mary University</t>
  </si>
  <si>
    <t>North Carolina Wesleyan University</t>
  </si>
  <si>
    <t>Rocky Mount</t>
  </si>
  <si>
    <t>Olivet Nazarene University</t>
  </si>
  <si>
    <t>Bourbonnais</t>
  </si>
  <si>
    <t>Southwestern College</t>
  </si>
  <si>
    <t>Winfield</t>
  </si>
  <si>
    <t>University of Puerto Rico--Mayaguez</t>
  </si>
  <si>
    <t>University of Puerto Rico Mayaguez</t>
  </si>
  <si>
    <t>Mayaguez</t>
  </si>
  <si>
    <t>University of Tennessee Southern</t>
  </si>
  <si>
    <t>Pulaski</t>
  </si>
  <si>
    <t>University of Wisconsin--Stevens Point</t>
  </si>
  <si>
    <t>University of Wisconsin Stevens Point</t>
  </si>
  <si>
    <t>Stevens Point</t>
  </si>
  <si>
    <t>Barclay College</t>
  </si>
  <si>
    <t>Haviland</t>
  </si>
  <si>
    <t>Dickinson State University</t>
  </si>
  <si>
    <t>Dickinson</t>
  </si>
  <si>
    <t>Eastern Washington University</t>
  </si>
  <si>
    <t>Cheney</t>
  </si>
  <si>
    <t>Lynn University</t>
  </si>
  <si>
    <t>Wheeling University</t>
  </si>
  <si>
    <t>Wheeling</t>
  </si>
  <si>
    <t>Defiance College</t>
  </si>
  <si>
    <t>Defiance</t>
  </si>
  <si>
    <t>Heritage University</t>
  </si>
  <si>
    <t>Toppenish</t>
  </si>
  <si>
    <t>Marywood University</t>
  </si>
  <si>
    <t>Molloy University</t>
  </si>
  <si>
    <t>Rockville Centre</t>
  </si>
  <si>
    <t>Northwest Nazarene University</t>
  </si>
  <si>
    <t>Nampa</t>
  </si>
  <si>
    <t>Roger Williams University</t>
  </si>
  <si>
    <t>Slippery Rock University of Pennsylvania</t>
  </si>
  <si>
    <t>Slippery Rock</t>
  </si>
  <si>
    <t>Centre College</t>
  </si>
  <si>
    <t>Colorado Christian University</t>
  </si>
  <si>
    <t>Oberlin College and Conservatory</t>
  </si>
  <si>
    <t>Oberlin</t>
  </si>
  <si>
    <t>Principia College</t>
  </si>
  <si>
    <t>Elsah</t>
  </si>
  <si>
    <t>Rochester University</t>
  </si>
  <si>
    <t>Rochester Hills</t>
  </si>
  <si>
    <t>St. Olaf College</t>
  </si>
  <si>
    <t>St Olaf College Saint Olaf College</t>
  </si>
  <si>
    <t>The University of the South</t>
  </si>
  <si>
    <t>Sewanee University of the South Sewanee University of the South</t>
  </si>
  <si>
    <t>Sewanee</t>
  </si>
  <si>
    <t>Alcorn State University</t>
  </si>
  <si>
    <t>Lorman</t>
  </si>
  <si>
    <t>Emmanuel University</t>
  </si>
  <si>
    <t>Franklin Springs</t>
  </si>
  <si>
    <t>Ferrum College</t>
  </si>
  <si>
    <t>Ferrum</t>
  </si>
  <si>
    <t>Glenville State University</t>
  </si>
  <si>
    <t>Glenville</t>
  </si>
  <si>
    <t>Midwestern State University</t>
  </si>
  <si>
    <t>Wichita Falls</t>
  </si>
  <si>
    <t>Minnesota State University--Moorhead</t>
  </si>
  <si>
    <t>Minnesota State University Moorhead Minnesota State University Moorhead</t>
  </si>
  <si>
    <t>Moorhead</t>
  </si>
  <si>
    <t>Piedmont University</t>
  </si>
  <si>
    <t>Demorest</t>
  </si>
  <si>
    <t>Southern Wesleyan University</t>
  </si>
  <si>
    <t>Central</t>
  </si>
  <si>
    <t>University of Puerto Rico--Aguadilla</t>
  </si>
  <si>
    <t>University of Puerto Rico Aguadilla</t>
  </si>
  <si>
    <t>Aguadilla</t>
  </si>
  <si>
    <t>University of Puerto Rico--Ponce</t>
  </si>
  <si>
    <t>University of Puerto Rico Ponce</t>
  </si>
  <si>
    <t>Ponce</t>
  </si>
  <si>
    <t>University of Texas Permian Basin</t>
  </si>
  <si>
    <t>Odessa</t>
  </si>
  <si>
    <t>Voorhees University</t>
  </si>
  <si>
    <t>FSU</t>
  </si>
  <si>
    <t>University of Minnesota, Twin Cities</t>
  </si>
  <si>
    <t>Dunwoody College of Technology</t>
  </si>
  <si>
    <t>Hannibal-LaGrange University</t>
  </si>
  <si>
    <t>Hannibal LaGrange University</t>
  </si>
  <si>
    <t>Hannibal</t>
  </si>
  <si>
    <t>Heidelberg University</t>
  </si>
  <si>
    <t>Tiffin</t>
  </si>
  <si>
    <t>Lawrence Technological University</t>
  </si>
  <si>
    <t>Lawrence Tech</t>
  </si>
  <si>
    <t>Southfield</t>
  </si>
  <si>
    <t>Notre Dame College of Ohio</t>
  </si>
  <si>
    <t>Assumption University</t>
  </si>
  <si>
    <t>Mercyhurst University</t>
  </si>
  <si>
    <t>Erie</t>
  </si>
  <si>
    <t>Nazareth University</t>
  </si>
  <si>
    <t>Notre Dame of Maryland University</t>
  </si>
  <si>
    <t>Salisbury University</t>
  </si>
  <si>
    <t>SUNY Plattsburgh</t>
  </si>
  <si>
    <t>SUNY Plattsburgh SUNY Plattsburgh</t>
  </si>
  <si>
    <t>Plattsburgh</t>
  </si>
  <si>
    <t>Walla Walla University</t>
  </si>
  <si>
    <t>College Place</t>
  </si>
  <si>
    <t>Delta State University</t>
  </si>
  <si>
    <t>Francis Marion University</t>
  </si>
  <si>
    <t>Grace Christian University</t>
  </si>
  <si>
    <t>Grace College and Seminary</t>
  </si>
  <si>
    <t>Winona Lake</t>
  </si>
  <si>
    <t>Norfolk State University</t>
  </si>
  <si>
    <t>Siena Heights University</t>
  </si>
  <si>
    <t>Troy University</t>
  </si>
  <si>
    <t>Alverno College</t>
  </si>
  <si>
    <t>Benedictine University</t>
  </si>
  <si>
    <t>Lisle</t>
  </si>
  <si>
    <t>Jessup University</t>
  </si>
  <si>
    <t>Rocklin</t>
  </si>
  <si>
    <t>Kuyper College</t>
  </si>
  <si>
    <t>Mount Mercy University</t>
  </si>
  <si>
    <t>Cedar Rapids</t>
  </si>
  <si>
    <t>Oklahoma Christian University</t>
  </si>
  <si>
    <t>Rhodes College</t>
  </si>
  <si>
    <t>Soka University of America</t>
  </si>
  <si>
    <t>Aliso Viejo</t>
  </si>
  <si>
    <t>West Texas A&amp;M University</t>
  </si>
  <si>
    <t>West Texas A &amp; M University West Texas A and M University</t>
  </si>
  <si>
    <t>Canyon</t>
  </si>
  <si>
    <t>Wheaton College (IL)</t>
  </si>
  <si>
    <t>Wheaton</t>
  </si>
  <si>
    <t>Abraham Baldwin Agricultural College</t>
  </si>
  <si>
    <t>Tifton</t>
  </si>
  <si>
    <t>Bluefield State University</t>
  </si>
  <si>
    <t>Bluefield</t>
  </si>
  <si>
    <t>God's Bible School and College</t>
  </si>
  <si>
    <t>Gods Bible School and College</t>
  </si>
  <si>
    <t>William Penn University</t>
  </si>
  <si>
    <t>Oskaloosa</t>
  </si>
  <si>
    <t>Stony Brook University--SUNY</t>
  </si>
  <si>
    <t>Stony Brook SUNY Stony Brook Stony Brook University SUNY</t>
  </si>
  <si>
    <t>UConn</t>
  </si>
  <si>
    <t>Miami University--Hamilton</t>
  </si>
  <si>
    <t>Miami University--Middletown</t>
  </si>
  <si>
    <t>Charleston Southern University</t>
  </si>
  <si>
    <t>King University</t>
  </si>
  <si>
    <t>St. Lawrence University</t>
  </si>
  <si>
    <t>St Lawrence University Saint Lawrence University</t>
  </si>
  <si>
    <t>Trinity University</t>
  </si>
  <si>
    <t>University of South Carolina Aiken</t>
  </si>
  <si>
    <t>Aiken</t>
  </si>
  <si>
    <t>Wabash College</t>
  </si>
  <si>
    <t>Crawfordsville</t>
  </si>
  <si>
    <t>Weber State University</t>
  </si>
  <si>
    <t>Ogden</t>
  </si>
  <si>
    <t>Wofford College</t>
  </si>
  <si>
    <t>MSU</t>
  </si>
  <si>
    <t>北卡罗来纳州立大学</t>
  </si>
  <si>
    <t>NC State North Carolina State University Raleigh</t>
  </si>
  <si>
    <t>The Pennsylvania State University--University Park</t>
  </si>
  <si>
    <t>Penn State Pennsylvania State University University Park</t>
  </si>
  <si>
    <t>RPI</t>
  </si>
  <si>
    <t>Santa Clara</t>
  </si>
  <si>
    <t>Cornerstone University</t>
  </si>
  <si>
    <t>Eastern Illinois University</t>
  </si>
  <si>
    <t>Elms College</t>
  </si>
  <si>
    <t>Chicopee</t>
  </si>
  <si>
    <t>Hood College</t>
  </si>
  <si>
    <t>Frederick</t>
  </si>
  <si>
    <t>Iona University</t>
  </si>
  <si>
    <t>New Rochelle</t>
  </si>
  <si>
    <t>Manchester University</t>
  </si>
  <si>
    <t>North Manchester</t>
  </si>
  <si>
    <t>Mayville State University</t>
  </si>
  <si>
    <t>Mayville</t>
  </si>
  <si>
    <t>Northern Michigan University</t>
  </si>
  <si>
    <t>Marquette</t>
  </si>
  <si>
    <t>Philander Smith College</t>
  </si>
  <si>
    <t>Southern Utah University</t>
  </si>
  <si>
    <t>Cedar City</t>
  </si>
  <si>
    <t>SUNY College--Cortland</t>
  </si>
  <si>
    <t>SUNY Cortland SUNY College Cortland</t>
  </si>
  <si>
    <t>Cortland</t>
  </si>
  <si>
    <t>University of Wisconsin--Platteville</t>
  </si>
  <si>
    <t>University of Wisconsin Platteville</t>
  </si>
  <si>
    <t>Platteville</t>
  </si>
  <si>
    <t>University of Wisconsin--River Falls</t>
  </si>
  <si>
    <t>University of Wisconsin River Falls</t>
  </si>
  <si>
    <t>River Falls</t>
  </si>
  <si>
    <t>Western Oregon University</t>
  </si>
  <si>
    <t>Monmouth</t>
  </si>
  <si>
    <t>Florida College</t>
  </si>
  <si>
    <t>Temple Terrace</t>
  </si>
  <si>
    <t>Louisiana State University--Alexandria</t>
  </si>
  <si>
    <t>LSU Alexandria Louisiana State University Alexandria Louisiana State University Alexandria</t>
  </si>
  <si>
    <t>Talladega College</t>
  </si>
  <si>
    <t>Talladega</t>
  </si>
  <si>
    <t>Northeastern State University</t>
  </si>
  <si>
    <t>Tahlequah</t>
  </si>
  <si>
    <t>University of Houston--Downtown</t>
  </si>
  <si>
    <t>University of Houston Downtown</t>
  </si>
  <si>
    <t>University of Rio Grande</t>
  </si>
  <si>
    <t>West Liberty University</t>
  </si>
  <si>
    <t>West Liberty</t>
  </si>
  <si>
    <t>Wilberforce University</t>
  </si>
  <si>
    <t>Wilberforce</t>
  </si>
  <si>
    <t>Agnes Scott College</t>
  </si>
  <si>
    <t>Auburn University at Montgomery</t>
  </si>
  <si>
    <t>Auburn University Montgomery Auburn University Montgomery</t>
  </si>
  <si>
    <t>Bethany College (KS)</t>
  </si>
  <si>
    <t>Lindsborg</t>
  </si>
  <si>
    <t>Bryan College</t>
  </si>
  <si>
    <t>Gettysburg College</t>
  </si>
  <si>
    <t>Gettysburg</t>
  </si>
  <si>
    <t>Jacksonville State University</t>
  </si>
  <si>
    <t>Limestone University</t>
  </si>
  <si>
    <t>Gaffney</t>
  </si>
  <si>
    <t>Truett McConnell University</t>
  </si>
  <si>
    <t>Virginia Military Institute</t>
  </si>
  <si>
    <t>Calvary University</t>
  </si>
  <si>
    <t>Columbus State University</t>
  </si>
  <si>
    <t>Kentucky Christian University</t>
  </si>
  <si>
    <t>Grayson</t>
  </si>
  <si>
    <t>Lebanon Valley College</t>
  </si>
  <si>
    <t>Annville</t>
  </si>
  <si>
    <t>Lincoln University (MO)</t>
  </si>
  <si>
    <t>Jefferson City</t>
  </si>
  <si>
    <t>Monroe College</t>
  </si>
  <si>
    <t>Southern Connecticut State University</t>
  </si>
  <si>
    <t>Southwestern Oklahoma State University</t>
  </si>
  <si>
    <t>Weatherford</t>
  </si>
  <si>
    <t>Spalding University</t>
  </si>
  <si>
    <t>SUNY Brockport</t>
  </si>
  <si>
    <t>SUNY Brockport College at Brockport SUNY</t>
  </si>
  <si>
    <t>Brockport</t>
  </si>
  <si>
    <t>University of Guam</t>
  </si>
  <si>
    <t>GU</t>
  </si>
  <si>
    <t>Mangilao</t>
  </si>
  <si>
    <t>University of Northwestern Ohio</t>
  </si>
  <si>
    <t>Utica University</t>
  </si>
  <si>
    <t>Edward Waters University</t>
  </si>
  <si>
    <t>Houston Christian University</t>
  </si>
  <si>
    <t>University of Wisconsin--Green Bay</t>
  </si>
  <si>
    <t>University of Wisconsin Green Bay</t>
  </si>
  <si>
    <t>Green Bay</t>
  </si>
  <si>
    <t>GW GWU</t>
  </si>
  <si>
    <t>University of Massachusetts--Amherst</t>
  </si>
  <si>
    <t>UMass Amherst University of Massachusetts Amherst</t>
  </si>
  <si>
    <t>Pitt</t>
  </si>
  <si>
    <t>Anderson University (IN)</t>
  </si>
  <si>
    <t>Coker University</t>
  </si>
  <si>
    <t>Hartsville</t>
  </si>
  <si>
    <t>Gustavus Adolphus College</t>
  </si>
  <si>
    <t>St. Peter</t>
  </si>
  <si>
    <t>Minnesota State University--Mankato</t>
  </si>
  <si>
    <t>Minnesota State University Mankato Minnesota State University Mankato</t>
  </si>
  <si>
    <t>Mankato</t>
  </si>
  <si>
    <t>Mount Vernon Nazarene University</t>
  </si>
  <si>
    <t>Mount Vernon</t>
  </si>
  <si>
    <t>Reed College</t>
  </si>
  <si>
    <t>Schreiner University</t>
  </si>
  <si>
    <t>Kerrville</t>
  </si>
  <si>
    <t>Spring Arbor University</t>
  </si>
  <si>
    <t>Spring Arbor</t>
  </si>
  <si>
    <t>Thomas Aquinas College</t>
  </si>
  <si>
    <t>Santa Paula</t>
  </si>
  <si>
    <t>University of Central Missouri</t>
  </si>
  <si>
    <t>Warrensburg</t>
  </si>
  <si>
    <t>University of Central Oklahoma</t>
  </si>
  <si>
    <t>Edmond</t>
  </si>
  <si>
    <t>University of Wisconsin--Stout</t>
  </si>
  <si>
    <t>University of Wisconsin Stout</t>
  </si>
  <si>
    <t>Menomonie</t>
  </si>
  <si>
    <t>Alderson Broaddus University</t>
  </si>
  <si>
    <t>Alderson Broaddus Alderson Broaddus College</t>
  </si>
  <si>
    <t>Philippi</t>
  </si>
  <si>
    <t>Central Baptist College</t>
  </si>
  <si>
    <t>Chowan University</t>
  </si>
  <si>
    <t>Murfreesboro</t>
  </si>
  <si>
    <t>College of Coastal Georgia</t>
  </si>
  <si>
    <t>Alfred University</t>
  </si>
  <si>
    <t>Arcadia University</t>
  </si>
  <si>
    <t>Glenside</t>
  </si>
  <si>
    <t>Central Connecticut State University</t>
  </si>
  <si>
    <t>New Britain</t>
  </si>
  <si>
    <t>Eastern Connecticut State University</t>
  </si>
  <si>
    <t>Willimantic</t>
  </si>
  <si>
    <t>The Evergreen State College</t>
  </si>
  <si>
    <t>Olympia</t>
  </si>
  <si>
    <t>Fayetteville State University</t>
  </si>
  <si>
    <t>Fitchburg State University</t>
  </si>
  <si>
    <t>Fitchburg</t>
  </si>
  <si>
    <t>Florida National University</t>
  </si>
  <si>
    <t>Hialeah</t>
  </si>
  <si>
    <t>Fort Valley State University</t>
  </si>
  <si>
    <t>Fort Valley</t>
  </si>
  <si>
    <t>Johnson &amp; Wales University--Providence</t>
  </si>
  <si>
    <t>Mount St. Mary's University</t>
  </si>
  <si>
    <t>Mount St Mary's University Mount Saint Mary's University Mount St Marys University Mount Saint Marys University Mount St. Marys University</t>
  </si>
  <si>
    <t>Emmitsburg</t>
  </si>
  <si>
    <t>Nicholls State University</t>
  </si>
  <si>
    <t>Thibodaux</t>
  </si>
  <si>
    <t>Southern Oregon University</t>
  </si>
  <si>
    <t>SUNY--Fredonia</t>
  </si>
  <si>
    <t>SUNY Fredonia SUNY Fredonia</t>
  </si>
  <si>
    <t>Fredonia</t>
  </si>
  <si>
    <t>Wagner College</t>
  </si>
  <si>
    <t>William Paterson University of New Jersey</t>
  </si>
  <si>
    <t>Wayne</t>
  </si>
  <si>
    <t>Hobart and William Smith Colleges</t>
  </si>
  <si>
    <t>HWS</t>
  </si>
  <si>
    <t>Kalamazoo College</t>
  </si>
  <si>
    <t>Muhlenberg College</t>
  </si>
  <si>
    <t>Allentown</t>
  </si>
  <si>
    <t>Corban University</t>
  </si>
  <si>
    <t>Salem</t>
  </si>
  <si>
    <t>Pfeiffer University</t>
  </si>
  <si>
    <t>Misenheimer</t>
  </si>
  <si>
    <t>Angelo State University</t>
  </si>
  <si>
    <t>San Angelo</t>
  </si>
  <si>
    <t>Bard College</t>
  </si>
  <si>
    <t>Annandale on Hudson</t>
  </si>
  <si>
    <t>Montreat College</t>
  </si>
  <si>
    <t>Montreat</t>
  </si>
  <si>
    <t>Binghamton University--SUNY</t>
  </si>
  <si>
    <t>Binghamton University SUNY Binghamton Binghamton University SUNY</t>
  </si>
  <si>
    <t>Indiana University--Bloomington</t>
  </si>
  <si>
    <t>IU Bloomington Indiana University Bloomington</t>
  </si>
  <si>
    <t>杜兰大学</t>
  </si>
  <si>
    <t>Arkansas Tech University</t>
  </si>
  <si>
    <t>Russellville</t>
  </si>
  <si>
    <t>Bushnell University</t>
  </si>
  <si>
    <t>College of St. Benedict</t>
  </si>
  <si>
    <t>College of St Benedict College of Saint Benedict</t>
  </si>
  <si>
    <t>St. Joseph</t>
  </si>
  <si>
    <t>Hawaii Pacific University</t>
  </si>
  <si>
    <t>HPU</t>
  </si>
  <si>
    <t>Lake Forest College</t>
  </si>
  <si>
    <t>Lake Forest</t>
  </si>
  <si>
    <t>Northwestern State University of Louisiana</t>
  </si>
  <si>
    <t>Natchitoches</t>
  </si>
  <si>
    <t>University of the Virgin Islands</t>
  </si>
  <si>
    <t>VI</t>
  </si>
  <si>
    <t>St. Thomas</t>
  </si>
  <si>
    <t>Fontbonne University</t>
  </si>
  <si>
    <t>Inter American University of Puerto Rico--Guayama</t>
  </si>
  <si>
    <t>Inter American University of Puerto Rico Guayama Inter American University of Puerto Rico Guayama</t>
  </si>
  <si>
    <t>Guayama</t>
  </si>
  <si>
    <t>Oral Roberts University</t>
  </si>
  <si>
    <t>Point University</t>
  </si>
  <si>
    <t>Atlanta Christian College</t>
  </si>
  <si>
    <t>Stillman College</t>
  </si>
  <si>
    <t>Viterbo University</t>
  </si>
  <si>
    <t>La Crosse</t>
  </si>
  <si>
    <t>Western Colorado University</t>
  </si>
  <si>
    <t>Gunnison</t>
  </si>
  <si>
    <t>Allegheny College</t>
  </si>
  <si>
    <t>Meadville</t>
  </si>
  <si>
    <t>The College of Wooster</t>
  </si>
  <si>
    <t>Wooster</t>
  </si>
  <si>
    <t>Knox College</t>
  </si>
  <si>
    <t>Galesburg</t>
  </si>
  <si>
    <t>Lawrence University</t>
  </si>
  <si>
    <t>Appleton</t>
  </si>
  <si>
    <t>Southern Nazarene University</t>
  </si>
  <si>
    <t>St. John's College (MD)</t>
  </si>
  <si>
    <t>St John's College Saint John's College St Johns College Saint Johns College St. Johns College</t>
  </si>
  <si>
    <t>Texas A&amp;M University--Texarkana</t>
  </si>
  <si>
    <t>Texas A &amp; M University--Texarkana Texas A and M University--Texarkana Texas A&amp;M University Texarkana</t>
  </si>
  <si>
    <t>Texarkana</t>
  </si>
  <si>
    <t>Wheaton College (MA)</t>
  </si>
  <si>
    <t>Norton</t>
  </si>
  <si>
    <t>Pepperdine University</t>
  </si>
  <si>
    <t>Malibu</t>
  </si>
  <si>
    <t>University at Buffalo--SUNY</t>
  </si>
  <si>
    <t>SUNY Buffalo University at Buffalo SUNY</t>
  </si>
  <si>
    <t>UC Riverside University of California Riverside</t>
  </si>
  <si>
    <t>DE</t>
  </si>
  <si>
    <t>Willamette University</t>
  </si>
  <si>
    <t>College of Saint Mary</t>
  </si>
  <si>
    <t>College of St Mary College of Saint Mary</t>
  </si>
  <si>
    <t>Concordia University (NE)</t>
  </si>
  <si>
    <t>Seward</t>
  </si>
  <si>
    <t>Inter American University of Puerto Rico--Ponce</t>
  </si>
  <si>
    <t>Inter American University of Puerto Rico Ponce Inter American University of Puerto Rico Ponce</t>
  </si>
  <si>
    <t>Mercedita</t>
  </si>
  <si>
    <t>Mid-Atlantic Christian University</t>
  </si>
  <si>
    <t>Mid Atlantic Christian University</t>
  </si>
  <si>
    <t>Midway University</t>
  </si>
  <si>
    <t>Midway</t>
  </si>
  <si>
    <t>Northwest Missouri State University</t>
  </si>
  <si>
    <t>Maryville</t>
  </si>
  <si>
    <t>St. Cloud State University</t>
  </si>
  <si>
    <t>St Cloud State University Saint Cloud State University</t>
  </si>
  <si>
    <t>St. Cloud</t>
  </si>
  <si>
    <t>University of Mobile</t>
  </si>
  <si>
    <t>University of Saint Francis</t>
  </si>
  <si>
    <t>University of St Francis University of Saint Francis</t>
  </si>
  <si>
    <t>Fort Wayne</t>
  </si>
  <si>
    <t>University of Sioux Falls</t>
  </si>
  <si>
    <t>University of Southern Indiana</t>
  </si>
  <si>
    <t>Livingstone College</t>
  </si>
  <si>
    <t>University of Mount Olive</t>
  </si>
  <si>
    <t>Mount Olive</t>
  </si>
  <si>
    <t>Concordia University Texas</t>
  </si>
  <si>
    <t>Morris College</t>
  </si>
  <si>
    <t>Sumter</t>
  </si>
  <si>
    <t>Oklahoma Wesleyan University</t>
  </si>
  <si>
    <t>Bartlesville</t>
  </si>
  <si>
    <t>Shepherd University</t>
  </si>
  <si>
    <t>Shepherdstown</t>
  </si>
  <si>
    <t>South Carolina State University</t>
  </si>
  <si>
    <t>Orangeburg</t>
  </si>
  <si>
    <t>Thomas More University</t>
  </si>
  <si>
    <t>Crestview Hills</t>
  </si>
  <si>
    <t>University of West Alabama</t>
  </si>
  <si>
    <t>Livingston</t>
  </si>
  <si>
    <t>Caldwell University</t>
  </si>
  <si>
    <t>Framingham State University</t>
  </si>
  <si>
    <t>Framingham</t>
  </si>
  <si>
    <t>Manhattanville College</t>
  </si>
  <si>
    <t>Purchase</t>
  </si>
  <si>
    <t>McDaniel College</t>
  </si>
  <si>
    <t>Westminster</t>
  </si>
  <si>
    <t>SUNY Potsdam</t>
  </si>
  <si>
    <t>SUNY Potsdam SUNY College Potsdam</t>
  </si>
  <si>
    <t>Potsdam</t>
  </si>
  <si>
    <t>University of Saint Joseph</t>
  </si>
  <si>
    <t>St Joseph College Saint Joseph College</t>
  </si>
  <si>
    <t>West Hartford</t>
  </si>
  <si>
    <t>Webber International University</t>
  </si>
  <si>
    <t>Babson Park</t>
  </si>
  <si>
    <t>York College of Pennsylvania</t>
  </si>
  <si>
    <t>American University of Puerto Rico--Bayamon</t>
  </si>
  <si>
    <t>Bayamon</t>
  </si>
  <si>
    <t>Hope International University</t>
  </si>
  <si>
    <t>Inter American University of Puerto Rico--Fajardo</t>
  </si>
  <si>
    <t>Inter American University of Puerto Rico Fajardo Inter American University of Puerto Rico Fajardo</t>
  </si>
  <si>
    <t>Fajardo</t>
  </si>
  <si>
    <t>Miami International University of Art &amp; Design</t>
  </si>
  <si>
    <t>University of Puerto Rico--Bayamon</t>
  </si>
  <si>
    <t>University of Puerto Rico Bayamon University College</t>
  </si>
  <si>
    <t>Rutgers University--Newark</t>
  </si>
  <si>
    <t>Rutgers University Rutgers, the State University of New Jersey Newark</t>
  </si>
  <si>
    <t>UC Santa Cruz University of California Santa Cruz</t>
  </si>
  <si>
    <t>University of Illinois--Chicago</t>
  </si>
  <si>
    <t>UIC University of Illinois Chicago</t>
  </si>
  <si>
    <t>WPI</t>
  </si>
  <si>
    <t>Colorado State University--Pueblo</t>
  </si>
  <si>
    <t>Colorado State University Pueblo Colorado State University Pueblo</t>
  </si>
  <si>
    <t>Pueblo</t>
  </si>
  <si>
    <t>Juniata College</t>
  </si>
  <si>
    <t>Huntingdon</t>
  </si>
  <si>
    <t>Lubbock Christian University</t>
  </si>
  <si>
    <t>Multnomah University</t>
  </si>
  <si>
    <t>Saint Mary's College</t>
  </si>
  <si>
    <t>St Mary's College Saint Mary's College St Marys College Saint Marys College St. Marys College</t>
  </si>
  <si>
    <t>Southwestern Assemblies of God University</t>
  </si>
  <si>
    <t>Waxahachie</t>
  </si>
  <si>
    <t>St. John's University (MN)</t>
  </si>
  <si>
    <t>St John's University Saint John's University St Johns University Saint Johns University St. Johns University</t>
  </si>
  <si>
    <t>Collegeville</t>
  </si>
  <si>
    <t>St. Mary's College of Maryland</t>
  </si>
  <si>
    <t>St Mary's College of Maryland Saint Mary's College of Maryland St Marys College of Maryland Saint Marys College of Maryland St. Marys College of Maryland</t>
  </si>
  <si>
    <t>St. Marys City</t>
  </si>
  <si>
    <t>Bemidji State University</t>
  </si>
  <si>
    <t>Bemidji</t>
  </si>
  <si>
    <t>Emporia State University</t>
  </si>
  <si>
    <t>Emporia</t>
  </si>
  <si>
    <t>Geneva College</t>
  </si>
  <si>
    <t>Beaver Falls</t>
  </si>
  <si>
    <t>Stephens College</t>
  </si>
  <si>
    <t>Doane University</t>
  </si>
  <si>
    <t>Crete</t>
  </si>
  <si>
    <t>Eastern Oregon University</t>
  </si>
  <si>
    <t>La Grande</t>
  </si>
  <si>
    <t>East Texas Baptist University</t>
  </si>
  <si>
    <t>Madonna University</t>
  </si>
  <si>
    <t>Livonia</t>
  </si>
  <si>
    <t>McKendree University</t>
  </si>
  <si>
    <t>Southeastern Louisiana University</t>
  </si>
  <si>
    <t>Hammond</t>
  </si>
  <si>
    <t>University of Dubuque</t>
  </si>
  <si>
    <t>Cumberland University</t>
  </si>
  <si>
    <t>South Georgia State College</t>
  </si>
  <si>
    <t>Douglas</t>
  </si>
  <si>
    <t>NJIT</t>
  </si>
  <si>
    <t>Beloit College</t>
  </si>
  <si>
    <t>Beloit</t>
  </si>
  <si>
    <t>Benedict College</t>
  </si>
  <si>
    <t>Concord University</t>
  </si>
  <si>
    <t>McNeese State University</t>
  </si>
  <si>
    <t>Lake Charles</t>
  </si>
  <si>
    <t>Miles College</t>
  </si>
  <si>
    <t>Birmingham</t>
  </si>
  <si>
    <t>Northwestern Oklahoma State University</t>
  </si>
  <si>
    <t>Alva</t>
  </si>
  <si>
    <t>Saint Augustine's University</t>
  </si>
  <si>
    <t>St Augustine's College Saint Augustine's College St Augustines College Saint Augustines College St. Augustines College</t>
  </si>
  <si>
    <t>Southern Arkansas University</t>
  </si>
  <si>
    <t>Magnolia</t>
  </si>
  <si>
    <t>Stonehill College</t>
  </si>
  <si>
    <t>Tusculum University</t>
  </si>
  <si>
    <t>Greeneville</t>
  </si>
  <si>
    <t>University of Alaska--Anchorage</t>
  </si>
  <si>
    <t>University of Alaska Anchorage</t>
  </si>
  <si>
    <t>University of Holy Cross</t>
  </si>
  <si>
    <t>Ursinus College</t>
  </si>
  <si>
    <t>Carlow University</t>
  </si>
  <si>
    <t>Cedar Crest College</t>
  </si>
  <si>
    <t>University of New Haven</t>
  </si>
  <si>
    <t>West Haven</t>
  </si>
  <si>
    <t>Northern State University</t>
  </si>
  <si>
    <t>Southeast Missouri State University</t>
  </si>
  <si>
    <t>Cape Girardeau</t>
  </si>
  <si>
    <t>Ursuline College</t>
  </si>
  <si>
    <t>Pepper Pike</t>
  </si>
  <si>
    <t>SMU</t>
  </si>
  <si>
    <t>Inter American University of Puerto Rico--Bayamon</t>
  </si>
  <si>
    <t>Inter American University of Puerto Rico Bayamon Inter American University of Puerto Rico Bayamon</t>
  </si>
  <si>
    <t>Saint Anselm College</t>
  </si>
  <si>
    <t>St Anselm College Saint Anselm College</t>
  </si>
  <si>
    <t>Southwestern University</t>
  </si>
  <si>
    <t>Georgetown</t>
  </si>
  <si>
    <t>St. Andrews University</t>
  </si>
  <si>
    <t>Laurinburg</t>
  </si>
  <si>
    <t>University of Puget Sound</t>
  </si>
  <si>
    <t>Washington &amp; Jefferson College</t>
  </si>
  <si>
    <t>Norwich University</t>
  </si>
  <si>
    <t>Prescott College</t>
  </si>
  <si>
    <t>Bridgewater State University</t>
  </si>
  <si>
    <t>Bridgewater</t>
  </si>
  <si>
    <t>Champlain College</t>
  </si>
  <si>
    <t>Clayton State University</t>
  </si>
  <si>
    <t>Morrow</t>
  </si>
  <si>
    <t>Eastern New Mexico University</t>
  </si>
  <si>
    <t>Portales</t>
  </si>
  <si>
    <t>King's College</t>
  </si>
  <si>
    <t>Kings College</t>
  </si>
  <si>
    <t>Wilkes-Barre</t>
  </si>
  <si>
    <t>Methodist University</t>
  </si>
  <si>
    <t>NewSchool of Architecture and Design</t>
  </si>
  <si>
    <t>Roberts Wesleyan College</t>
  </si>
  <si>
    <t>Rocky Mountain College</t>
  </si>
  <si>
    <t>Billings</t>
  </si>
  <si>
    <t>Stevenson University</t>
  </si>
  <si>
    <t>Owings Mills</t>
  </si>
  <si>
    <t>St. Joseph's College (ME)</t>
  </si>
  <si>
    <t>St Joseph's College Saint Joseph's College St Josephs College Saint Josephs College St. Josephs College</t>
  </si>
  <si>
    <t>Standish</t>
  </si>
  <si>
    <t>Concordia University, St. Paul</t>
  </si>
  <si>
    <t>Concordia University St Paul Concordia University Saint Paul Concordia University St. Paul</t>
  </si>
  <si>
    <t>Grand View University</t>
  </si>
  <si>
    <t>Des Moines</t>
  </si>
  <si>
    <t>Morningside University</t>
  </si>
  <si>
    <t>Sioux City</t>
  </si>
  <si>
    <t>Wayne State College</t>
  </si>
  <si>
    <t>AU</t>
  </si>
  <si>
    <t>Gonzaga University</t>
  </si>
  <si>
    <t>Loyola Marymount University</t>
  </si>
  <si>
    <t>LMU</t>
  </si>
  <si>
    <t>Austin College</t>
  </si>
  <si>
    <t>Sherman</t>
  </si>
  <si>
    <t>Drew University</t>
  </si>
  <si>
    <t>Inter American University of Puerto Rico--San German</t>
  </si>
  <si>
    <t>Inter American University of Puerto Rico San German Inter American University of Puerto Rico San German</t>
  </si>
  <si>
    <t>San German</t>
  </si>
  <si>
    <t>Lewis &amp; Clark College</t>
  </si>
  <si>
    <t>Lewis and Clark College</t>
  </si>
  <si>
    <t>Lindsey Wilson College</t>
  </si>
  <si>
    <t>Louisiana State University--Shreveport</t>
  </si>
  <si>
    <t>LSU Shreveport Louisiana State University Shreveport Louisiana State University Shreveport</t>
  </si>
  <si>
    <t>St. John's College (NM)</t>
  </si>
  <si>
    <t>St. Norbert College</t>
  </si>
  <si>
    <t>St Norbert College Saint Norbert College</t>
  </si>
  <si>
    <t>De Pere</t>
  </si>
  <si>
    <t>Washington College</t>
  </si>
  <si>
    <t>Chestertown</t>
  </si>
  <si>
    <t>Whittier College</t>
  </si>
  <si>
    <t>Whittier</t>
  </si>
  <si>
    <t>Metropolitan State University of Denver</t>
  </si>
  <si>
    <t>SUNY College--Old Westbury</t>
  </si>
  <si>
    <t>SUNY Old Westbury SUNY College Old Westbury</t>
  </si>
  <si>
    <t>Westfield State University</t>
  </si>
  <si>
    <t>Westfield</t>
  </si>
  <si>
    <t>Dakota State University</t>
  </si>
  <si>
    <t>East Central University</t>
  </si>
  <si>
    <t>Ohio Dominican University</t>
  </si>
  <si>
    <t>Sul Ross State University</t>
  </si>
  <si>
    <t>Alpine</t>
  </si>
  <si>
    <t>University of Houston--Victoria</t>
  </si>
  <si>
    <t>University of Houston Victoria</t>
  </si>
  <si>
    <t>University of Saint Mary</t>
  </si>
  <si>
    <t>University of St Mary University of Saint Mary</t>
  </si>
  <si>
    <t>Leavenworth</t>
  </si>
  <si>
    <t>Metropolitan State University</t>
  </si>
  <si>
    <t>Mount St. Mary College</t>
  </si>
  <si>
    <t>Mount St Mary College Mount Saint Mary College</t>
  </si>
  <si>
    <t>Newburgh</t>
  </si>
  <si>
    <t>Pittsburg State University</t>
  </si>
  <si>
    <t>Pittsburg</t>
  </si>
  <si>
    <t>Rhode Island College</t>
  </si>
  <si>
    <t>Saint Elizabeth University</t>
  </si>
  <si>
    <t>College of St Elizabeth College of Saint Elizabeth</t>
  </si>
  <si>
    <t>Morristown</t>
  </si>
  <si>
    <t>Salem State University</t>
  </si>
  <si>
    <t>Universidad Adventista de las Antillas</t>
  </si>
  <si>
    <t>Worcester State University</t>
  </si>
  <si>
    <t>Cameron University</t>
  </si>
  <si>
    <t>Lawton</t>
  </si>
  <si>
    <t>Everglades University</t>
  </si>
  <si>
    <t>Illinois Tech IIT</t>
  </si>
  <si>
    <t>RIT</t>
  </si>
  <si>
    <t>Rutgers University--Camden</t>
  </si>
  <si>
    <t>Rutgers University Rutgers, the State University of New Jersey Camden</t>
  </si>
  <si>
    <t>Camden</t>
  </si>
  <si>
    <t>TCU</t>
  </si>
  <si>
    <t>University of San Diego</t>
  </si>
  <si>
    <t>Alabama A&amp;M University</t>
  </si>
  <si>
    <t>Alabama A&amp;M Alabama A &amp; M</t>
  </si>
  <si>
    <t>Fairmont State University</t>
  </si>
  <si>
    <t>Fairmont</t>
  </si>
  <si>
    <t>New Mexico Highlands University</t>
  </si>
  <si>
    <t>San Diego Christian College</t>
  </si>
  <si>
    <t>Santee</t>
  </si>
  <si>
    <t>Southeastern Oklahoma State University</t>
  </si>
  <si>
    <t>Durant</t>
  </si>
  <si>
    <t>University of Providence</t>
  </si>
  <si>
    <t>Great Falls</t>
  </si>
  <si>
    <t>Adams State University</t>
  </si>
  <si>
    <t>Alamosa</t>
  </si>
  <si>
    <t>Albany State University</t>
  </si>
  <si>
    <t>Antioch College</t>
  </si>
  <si>
    <t>Yellow Springs</t>
  </si>
  <si>
    <t>Augustana College</t>
  </si>
  <si>
    <t>Rock Island</t>
  </si>
  <si>
    <t>Campbellsville University</t>
  </si>
  <si>
    <t>Campbellsville</t>
  </si>
  <si>
    <t>Earlham College</t>
  </si>
  <si>
    <t>Grambling State University</t>
  </si>
  <si>
    <t>Grambling</t>
  </si>
  <si>
    <t>Hope College</t>
  </si>
  <si>
    <t>Holland</t>
  </si>
  <si>
    <t>Morehouse College</t>
  </si>
  <si>
    <t>New College of Florida</t>
  </si>
  <si>
    <t>Sarasota</t>
  </si>
  <si>
    <t>Sarah Lawrence College</t>
  </si>
  <si>
    <t>Bronxville</t>
  </si>
  <si>
    <t>Concordia University Chicago</t>
  </si>
  <si>
    <t>Malone University</t>
  </si>
  <si>
    <t>Western Connecticut State University</t>
  </si>
  <si>
    <t>Danbury</t>
  </si>
  <si>
    <t>Youngstown State University</t>
  </si>
  <si>
    <t>YSU</t>
  </si>
  <si>
    <t>Youngstown</t>
  </si>
  <si>
    <t>Montana State University--Billings</t>
  </si>
  <si>
    <t>MSU Billings Montana State University Billings</t>
  </si>
  <si>
    <t>Georgia Southwestern State University</t>
  </si>
  <si>
    <t>Americus</t>
  </si>
  <si>
    <t>Greensboro College</t>
  </si>
  <si>
    <t>Indiana University East</t>
  </si>
  <si>
    <t>Purdue University--Northwest</t>
  </si>
  <si>
    <t>Southwest Minnesota State University</t>
  </si>
  <si>
    <t>University of Wisconsin--Parkside</t>
  </si>
  <si>
    <t>University of Wisconsin Parkside</t>
  </si>
  <si>
    <t>Washburn University</t>
  </si>
  <si>
    <t>Topeka</t>
  </si>
  <si>
    <t>West Virginia State University</t>
  </si>
  <si>
    <t>Institute</t>
  </si>
  <si>
    <t>Bluefield University</t>
  </si>
  <si>
    <t>CUNY--College of Staten Island</t>
  </si>
  <si>
    <t>CUNY College of Staten Island CUNY College of Staten Island</t>
  </si>
  <si>
    <t>Lasell University</t>
  </si>
  <si>
    <t>Newton</t>
  </si>
  <si>
    <t>School of Visual Arts</t>
  </si>
  <si>
    <t>Shippensburg University of Pennsylvania</t>
  </si>
  <si>
    <t>Shippensburg</t>
  </si>
  <si>
    <t>University of Baltimore</t>
  </si>
  <si>
    <t>Utah Valley University</t>
  </si>
  <si>
    <t>Orem</t>
  </si>
  <si>
    <t>Warner University</t>
  </si>
  <si>
    <t>Lake Wales</t>
  </si>
  <si>
    <t>Louisiana Christian University</t>
  </si>
  <si>
    <t>Pineville</t>
  </si>
  <si>
    <t>Middle Georgia State University</t>
  </si>
  <si>
    <t>Shorter University</t>
  </si>
  <si>
    <t>Arizona State University</t>
  </si>
  <si>
    <t>ASU</t>
  </si>
  <si>
    <t>California State University--Long Beach</t>
  </si>
  <si>
    <t>Cal State University Long Beach California State University Long Beach</t>
  </si>
  <si>
    <t>CUNY--City College</t>
  </si>
  <si>
    <t>CUNY City College CUNY City College</t>
  </si>
  <si>
    <t>GMU</t>
  </si>
  <si>
    <t>St Louis University Saint Louis University</t>
  </si>
  <si>
    <t>SDSU</t>
  </si>
  <si>
    <t>CU Boulder University of Colorado Boulder</t>
  </si>
  <si>
    <t>University of Tennessee, Knoxville</t>
  </si>
  <si>
    <t>Centenary University</t>
  </si>
  <si>
    <t>Hackettstown</t>
  </si>
  <si>
    <t>Linfield University</t>
  </si>
  <si>
    <t>McMinnville</t>
  </si>
  <si>
    <t>Lycoming College</t>
  </si>
  <si>
    <t>Randolph-Macon College</t>
  </si>
  <si>
    <t>R-MC Randolph Macon College Randolph Macon</t>
  </si>
  <si>
    <t>Susquehanna University</t>
  </si>
  <si>
    <t>Selinsgrove</t>
  </si>
  <si>
    <t>Westmont College</t>
  </si>
  <si>
    <t>Evangel University</t>
  </si>
  <si>
    <t>Henderson State University</t>
  </si>
  <si>
    <t>Arkadelphia</t>
  </si>
  <si>
    <t>Judson University</t>
  </si>
  <si>
    <t>Elgin</t>
  </si>
  <si>
    <t>Avila University</t>
  </si>
  <si>
    <t>Fort Hays State University</t>
  </si>
  <si>
    <t>Hays</t>
  </si>
  <si>
    <t>Bethel University (TN)</t>
  </si>
  <si>
    <t>McKenzie</t>
  </si>
  <si>
    <t>ECPI University</t>
  </si>
  <si>
    <t>Virginia Beach</t>
  </si>
  <si>
    <t>Life University</t>
  </si>
  <si>
    <t>Savannah State University</t>
  </si>
  <si>
    <t>Albertus Magnus College</t>
  </si>
  <si>
    <t>Delaware State University</t>
  </si>
  <si>
    <t>Dover</t>
  </si>
  <si>
    <t>Frostburg State University</t>
  </si>
  <si>
    <t>Frostburg</t>
  </si>
  <si>
    <t>Georgian Court University</t>
  </si>
  <si>
    <t>Waynesburg University</t>
  </si>
  <si>
    <t>Waynesburg</t>
  </si>
  <si>
    <t>Bennington College</t>
  </si>
  <si>
    <t>Bennington</t>
  </si>
  <si>
    <t>Greenville University</t>
  </si>
  <si>
    <t>Hanover College</t>
  </si>
  <si>
    <t>Hendrix College</t>
  </si>
  <si>
    <t>Indiana University--South Bend</t>
  </si>
  <si>
    <t>IU South Bend Indiana University South Bend Indiana University South Bend</t>
  </si>
  <si>
    <t>South Bend</t>
  </si>
  <si>
    <t>MidAmerica Nazarene University</t>
  </si>
  <si>
    <t>Mid-America Nazarene University</t>
  </si>
  <si>
    <t>Olathe</t>
  </si>
  <si>
    <t>University of Jamestown</t>
  </si>
  <si>
    <t>Jamestown</t>
  </si>
  <si>
    <t>Westminster College (PA)</t>
  </si>
  <si>
    <t>New Wilmington</t>
  </si>
  <si>
    <t>Union College (KY)</t>
  </si>
  <si>
    <t>Barbourville</t>
  </si>
  <si>
    <t>BYU Provo Brigham Young University Provo</t>
  </si>
  <si>
    <t>HU</t>
  </si>
  <si>
    <t>Iowa State University of Science and Technology</t>
  </si>
  <si>
    <t>SUNY College of Environmental Science and Forestry</t>
  </si>
  <si>
    <t>SUNY ESF</t>
  </si>
  <si>
    <t>亚利桑那大学</t>
  </si>
  <si>
    <t>新罕布什尔大学</t>
  </si>
  <si>
    <t>UNH</t>
  </si>
  <si>
    <t>University of San Francisco</t>
  </si>
  <si>
    <t>USF</t>
  </si>
  <si>
    <t>德州大学达拉斯分校</t>
  </si>
  <si>
    <t>Cornell College</t>
  </si>
  <si>
    <t>Hampden-Sydney College</t>
  </si>
  <si>
    <t>Hampden Sydney College</t>
  </si>
  <si>
    <t>Hampden-Sydney</t>
  </si>
  <si>
    <t>Holy Family University</t>
  </si>
  <si>
    <t>Kutztown University of Pennsylvania</t>
  </si>
  <si>
    <t>Kutztown</t>
  </si>
  <si>
    <t>Luther College</t>
  </si>
  <si>
    <t>Decorah</t>
  </si>
  <si>
    <t>Millersville University of Pennsylvania</t>
  </si>
  <si>
    <t>Millersville</t>
  </si>
  <si>
    <t>Ohio Wesleyan University</t>
  </si>
  <si>
    <t>OWU</t>
  </si>
  <si>
    <t>Delaware</t>
  </si>
  <si>
    <t>Saint Michael's College</t>
  </si>
  <si>
    <t>St Michael's College Saint Michael's College St Michaels College Saint Michaels College St. Michaels College</t>
  </si>
  <si>
    <t>Indiana University--Kokomo</t>
  </si>
  <si>
    <t>IU Indiana University Kokomo Indiana University Kokomo</t>
  </si>
  <si>
    <t>Kokomo</t>
  </si>
  <si>
    <t>Mount Marty University</t>
  </si>
  <si>
    <t>Yankton</t>
  </si>
  <si>
    <t>Purdue University--Fort Wayne</t>
  </si>
  <si>
    <t>Indiana University-Purdue University Fort Wayne Indiana University Purdue University Fort Wayne IU IPFW</t>
  </si>
  <si>
    <t>Inter American University of Puerto Rico--Aguadilla</t>
  </si>
  <si>
    <t>Inter American University of Puerto Rico Aguadilla Inter American University of Puerto Rico Aguadilla</t>
  </si>
  <si>
    <t>Inter American University of Puerto Rico--Arecibo</t>
  </si>
  <si>
    <t>Inter American University of Puerto Rico Arecibo Inter American University of Puerto Rico Arecibo</t>
  </si>
  <si>
    <t>Nichols College</t>
  </si>
  <si>
    <t>Dudley</t>
  </si>
  <si>
    <t>The College of Saint Rose</t>
  </si>
  <si>
    <t>College of St Rose College of Saint Rose</t>
  </si>
  <si>
    <t>St. Thomas Aquinas College</t>
  </si>
  <si>
    <t>St Thomas Aquinas College Saint Thomas Aquinas College</t>
  </si>
  <si>
    <t>Sparkill</t>
  </si>
  <si>
    <t>SUNY Buffalo State University</t>
  </si>
  <si>
    <t>Buffalo State College SUNY Buffalo Buffalo State College SUNY</t>
  </si>
  <si>
    <t>Inter American University of Puerto Rico--Metropolitan Campus</t>
  </si>
  <si>
    <t>Inter American University of Puerto Rico Metropolitan Campus Inter American University of Puerto Rico Metropolitan Campus</t>
  </si>
  <si>
    <t>Lourdes University</t>
  </si>
  <si>
    <t>Sylvania</t>
  </si>
  <si>
    <t>Minot State University</t>
  </si>
  <si>
    <t>Minot</t>
  </si>
  <si>
    <t>Mississippi Valley State University</t>
  </si>
  <si>
    <t>Itta Bena</t>
  </si>
  <si>
    <t>Saginaw Valley State University</t>
  </si>
  <si>
    <t>University Center</t>
  </si>
  <si>
    <t>Universidad del Sagrado Corazon</t>
  </si>
  <si>
    <t>Santurce</t>
  </si>
  <si>
    <t>Chestnut Hill College</t>
  </si>
  <si>
    <t>Graceland University</t>
  </si>
  <si>
    <t>Lamoni</t>
  </si>
  <si>
    <t>Hartwick College</t>
  </si>
  <si>
    <t>Lindenwood University</t>
  </si>
  <si>
    <t>St. Charles</t>
  </si>
  <si>
    <t>Massachusetts College of Liberal Arts</t>
  </si>
  <si>
    <t>North Adams</t>
  </si>
  <si>
    <t>Transylvania University</t>
  </si>
  <si>
    <t>Trinity Washington University</t>
  </si>
  <si>
    <t>Thomas University</t>
  </si>
  <si>
    <t>Thomasville</t>
  </si>
  <si>
    <t>Bay Path University</t>
  </si>
  <si>
    <t>Longmeadow</t>
  </si>
  <si>
    <t>Felician University</t>
  </si>
  <si>
    <t>Lodi</t>
  </si>
  <si>
    <t>Goldey-Beacom College</t>
  </si>
  <si>
    <t>Lincoln University (PA)</t>
  </si>
  <si>
    <t>Lincoln University</t>
  </si>
  <si>
    <t>Mercy University</t>
  </si>
  <si>
    <t>Dobbs Ferry</t>
  </si>
  <si>
    <t>Neumann University</t>
  </si>
  <si>
    <t>Aston</t>
  </si>
  <si>
    <t>Albion College</t>
  </si>
  <si>
    <t>Albion</t>
  </si>
  <si>
    <t>Columbia College Chicago</t>
  </si>
  <si>
    <t>Friends University</t>
  </si>
  <si>
    <t>Wichita</t>
  </si>
  <si>
    <t>Goucher College</t>
  </si>
  <si>
    <t>Hollins University</t>
  </si>
  <si>
    <t>Roanoke</t>
  </si>
  <si>
    <t>Illinois College</t>
  </si>
  <si>
    <t>Indiana Tech</t>
  </si>
  <si>
    <t>Marian University (WI)</t>
  </si>
  <si>
    <t>Fond du Lac</t>
  </si>
  <si>
    <t>Millsaps College</t>
  </si>
  <si>
    <t>Jackson</t>
  </si>
  <si>
    <t>Newman University</t>
  </si>
  <si>
    <t>Saint Vincent College</t>
  </si>
  <si>
    <t>St Vincent College Saint Vincent College</t>
  </si>
  <si>
    <t>Latrobe</t>
  </si>
  <si>
    <t>University of Wisconsin--Superior</t>
  </si>
  <si>
    <t>University of Wisconsin Superior</t>
  </si>
  <si>
    <t>Superior</t>
  </si>
  <si>
    <t>Fairfield University</t>
  </si>
  <si>
    <t>Fairfield</t>
  </si>
  <si>
    <t>FIU</t>
  </si>
  <si>
    <t>James Madison University</t>
  </si>
  <si>
    <t>JMU</t>
  </si>
  <si>
    <t>UCF</t>
  </si>
  <si>
    <t>DU</t>
  </si>
  <si>
    <t>University of Missouri</t>
  </si>
  <si>
    <t>Mizzou</t>
  </si>
  <si>
    <t>University of Oklahoma</t>
  </si>
  <si>
    <t>University of South Carolina</t>
  </si>
  <si>
    <t>USC</t>
  </si>
  <si>
    <t>Monmouth College</t>
  </si>
  <si>
    <t>Bowie State University</t>
  </si>
  <si>
    <t>Bowie</t>
  </si>
  <si>
    <t>Coe College</t>
  </si>
  <si>
    <t>Eckerd College</t>
  </si>
  <si>
    <t>Meredith College</t>
  </si>
  <si>
    <t>Plymouth State University</t>
  </si>
  <si>
    <t>Roanoke College</t>
  </si>
  <si>
    <t>University of Minnesota Morris</t>
  </si>
  <si>
    <t>Morris</t>
  </si>
  <si>
    <t>York College--CUNY</t>
  </si>
  <si>
    <t>CUNY York College CUNY York College</t>
  </si>
  <si>
    <t>Southwest Baptist University</t>
  </si>
  <si>
    <t>Bolivar</t>
  </si>
  <si>
    <t>Chadron State College</t>
  </si>
  <si>
    <t>Chadron</t>
  </si>
  <si>
    <t>Davenport University</t>
  </si>
  <si>
    <t>Indiana University Southeast</t>
  </si>
  <si>
    <t>New Albany</t>
  </si>
  <si>
    <t>Maranatha Baptist University</t>
  </si>
  <si>
    <t>Watertown</t>
  </si>
  <si>
    <t>Shawnee State University</t>
  </si>
  <si>
    <t>California State University--Fullerton</t>
  </si>
  <si>
    <t>Cal State University Fullerton California State University Fullerton</t>
  </si>
  <si>
    <t>Elon University</t>
  </si>
  <si>
    <t>Elon</t>
  </si>
  <si>
    <t>Miami University--Oxford</t>
  </si>
  <si>
    <t>Miami University Oxford Miami University Oxford</t>
  </si>
  <si>
    <t>University at Albany--SUNY</t>
  </si>
  <si>
    <t>SUNY Albany University at Albany SUNY</t>
  </si>
  <si>
    <t>UMBC University of Maryland Baltimore County</t>
  </si>
  <si>
    <t>UVM</t>
  </si>
  <si>
    <t>Birmingham-Southern College</t>
  </si>
  <si>
    <t>Birmingham Southern College</t>
  </si>
  <si>
    <t>Central College</t>
  </si>
  <si>
    <t>Pella</t>
  </si>
  <si>
    <t>Covenant College</t>
  </si>
  <si>
    <t>Lookout Mountain</t>
  </si>
  <si>
    <t>East Stroudsburg University</t>
  </si>
  <si>
    <t>East Stroudsburg</t>
  </si>
  <si>
    <t>Pennsylvania Western University</t>
  </si>
  <si>
    <t>California</t>
  </si>
  <si>
    <t>Castleton University</t>
  </si>
  <si>
    <t>Castleton</t>
  </si>
  <si>
    <t>Crown College</t>
  </si>
  <si>
    <t>St. Bonifacius</t>
  </si>
  <si>
    <t>Curry College</t>
  </si>
  <si>
    <t>Milton</t>
  </si>
  <si>
    <t>Keuka College</t>
  </si>
  <si>
    <t>Keuka Park</t>
  </si>
  <si>
    <t>La Roche University</t>
  </si>
  <si>
    <t>Rockford University</t>
  </si>
  <si>
    <t>Rockford</t>
  </si>
  <si>
    <t>Centenary College</t>
  </si>
  <si>
    <t>Franklin College</t>
  </si>
  <si>
    <t>Hampshire College</t>
  </si>
  <si>
    <t>Northeastern Illinois University</t>
  </si>
  <si>
    <t>Presbyterian College</t>
  </si>
  <si>
    <t>Purchase College--SUNY</t>
  </si>
  <si>
    <t>Purchase College SUNY Purchase College SUNY</t>
  </si>
  <si>
    <t>Salem College</t>
  </si>
  <si>
    <t>University of North Carolina Asheville</t>
  </si>
  <si>
    <t>UNC University of North Carolina Asheville</t>
  </si>
  <si>
    <t>Asheville</t>
  </si>
  <si>
    <t>Lakeland University</t>
  </si>
  <si>
    <t>Missouri Western State University</t>
  </si>
  <si>
    <t>Eastern University</t>
  </si>
  <si>
    <t>St. Davids</t>
  </si>
  <si>
    <t>Franklin Pierce University</t>
  </si>
  <si>
    <t>Rindge</t>
  </si>
  <si>
    <t>Indiana University Northwest</t>
  </si>
  <si>
    <t>Gary</t>
  </si>
  <si>
    <t>Lancaster Bible College</t>
  </si>
  <si>
    <t>Missouri Southern State University</t>
  </si>
  <si>
    <t>Joplin</t>
  </si>
  <si>
    <t>Lake Erie College</t>
  </si>
  <si>
    <t>Painesville</t>
  </si>
  <si>
    <t>Clark University</t>
  </si>
  <si>
    <t>UAB University of Alabama Birmingham</t>
  </si>
  <si>
    <t>辛辛那提大学</t>
  </si>
  <si>
    <t>University of the Pacific</t>
  </si>
  <si>
    <t>Stockton</t>
  </si>
  <si>
    <t>VCU</t>
  </si>
  <si>
    <t>Delaware Valley University</t>
  </si>
  <si>
    <t>Doylestown</t>
  </si>
  <si>
    <t>New Jersey City University</t>
  </si>
  <si>
    <t>Cairn University</t>
  </si>
  <si>
    <t>Langhorne</t>
  </si>
  <si>
    <t>University of Southern Maine</t>
  </si>
  <si>
    <t>USM</t>
  </si>
  <si>
    <t>Black Hills State University</t>
  </si>
  <si>
    <t>Spearfish</t>
  </si>
  <si>
    <t>Tiffin University</t>
  </si>
  <si>
    <t>Albright College</t>
  </si>
  <si>
    <t>Concordia College--Moorhead</t>
  </si>
  <si>
    <t>Concordia College Moorhead Concordia College Moorhead</t>
  </si>
  <si>
    <t>Fisk University</t>
  </si>
  <si>
    <t>Houghton University</t>
  </si>
  <si>
    <t>Ripon College</t>
  </si>
  <si>
    <t>Ripon</t>
  </si>
  <si>
    <t>Thomas College</t>
  </si>
  <si>
    <t>University of New Hampshire at Manchester</t>
  </si>
  <si>
    <t>Midland University</t>
  </si>
  <si>
    <t>Fremont</t>
  </si>
  <si>
    <t>Ohio Christian University</t>
  </si>
  <si>
    <t>Circleville</t>
  </si>
  <si>
    <t>Peru State College</t>
  </si>
  <si>
    <t>Rosemont College</t>
  </si>
  <si>
    <t>Rosemont</t>
  </si>
  <si>
    <t>University of the District of Columbia</t>
  </si>
  <si>
    <t>UDC</t>
  </si>
  <si>
    <t>Wilson College</t>
  </si>
  <si>
    <t>Chambersburg</t>
  </si>
  <si>
    <t>科罗拉多州立大学</t>
  </si>
  <si>
    <t>Seton Hall University</t>
  </si>
  <si>
    <t>South Orange</t>
  </si>
  <si>
    <t>Simmons University</t>
  </si>
  <si>
    <t>KU</t>
  </si>
  <si>
    <t>URI</t>
  </si>
  <si>
    <t>Kingston</t>
  </si>
  <si>
    <t>Emmanuel College</t>
  </si>
  <si>
    <t>Wells College</t>
  </si>
  <si>
    <t>Wittenberg University</t>
  </si>
  <si>
    <t>University of Mary Washington</t>
  </si>
  <si>
    <t>Fredericksburg</t>
  </si>
  <si>
    <t>Aquinas College</t>
  </si>
  <si>
    <t>College of the Atlantic</t>
  </si>
  <si>
    <t>Bar Harbor</t>
  </si>
  <si>
    <t>Wartburg College</t>
  </si>
  <si>
    <t>Waverly</t>
  </si>
  <si>
    <t>Bethany Lutheran College</t>
  </si>
  <si>
    <t>Claflin University</t>
  </si>
  <si>
    <t>Dillard University</t>
  </si>
  <si>
    <t>Stockton University</t>
  </si>
  <si>
    <t>Galloway</t>
  </si>
  <si>
    <t>University of Massachusetts--Lowell</t>
  </si>
  <si>
    <t>UMass University of Massachusetts Lowell</t>
  </si>
  <si>
    <t>University of Nebraska -- Lincoln</t>
  </si>
  <si>
    <t>内布拉斯加大学林肯分校</t>
  </si>
  <si>
    <t>Gordon College</t>
  </si>
  <si>
    <t>Wenham</t>
  </si>
  <si>
    <t>Oglethorpe University</t>
  </si>
  <si>
    <t>Adelphi University</t>
  </si>
  <si>
    <t>Garden City</t>
  </si>
  <si>
    <t>Seattle University</t>
  </si>
  <si>
    <t>SU</t>
  </si>
  <si>
    <t>St. John's University (NY)</t>
  </si>
  <si>
    <t>Ole Miss</t>
  </si>
  <si>
    <t>University of St. Thomas (MN)</t>
  </si>
  <si>
    <t>University of St Thomas University of Saint Thomas</t>
  </si>
  <si>
    <t>Westminster College (MO)</t>
  </si>
  <si>
    <t>Fulton</t>
  </si>
  <si>
    <t>Randolph College</t>
  </si>
  <si>
    <t>Lynchburg</t>
  </si>
  <si>
    <t>University of Virginia--Wise</t>
  </si>
  <si>
    <t>University of Virginia Wise</t>
  </si>
  <si>
    <t>Wise</t>
  </si>
  <si>
    <t>Bridgewater College</t>
  </si>
  <si>
    <t>Guilford College</t>
  </si>
  <si>
    <t>The King's College</t>
  </si>
  <si>
    <t>Lyon College</t>
  </si>
  <si>
    <t>Batesville</t>
  </si>
  <si>
    <t>University of Puerto Rico--Cayey</t>
  </si>
  <si>
    <t>University of Puerto Rico Cayey University College</t>
  </si>
  <si>
    <t>Cayey</t>
  </si>
  <si>
    <t>California State University--San Bernardino</t>
  </si>
  <si>
    <t>Cal State University San Bernardino California State University San Bernardino</t>
  </si>
  <si>
    <t>San Bernardino</t>
  </si>
  <si>
    <t>佛罗里达农工大学</t>
  </si>
  <si>
    <t>Florida A &amp; M Florida A and M FAM</t>
  </si>
  <si>
    <t>Mercer University</t>
  </si>
  <si>
    <t>Quinnipiac University</t>
  </si>
  <si>
    <t>Hamden</t>
  </si>
  <si>
    <t>UH Manoa University of Hawaii Manoa</t>
  </si>
  <si>
    <t>University of La Verne</t>
  </si>
  <si>
    <t>La Verne</t>
  </si>
  <si>
    <t>Johnson C. Smith University</t>
  </si>
  <si>
    <t>Johnson C Smith University</t>
  </si>
  <si>
    <t>Maryville College</t>
  </si>
  <si>
    <t>Bryn Athyn College of the New Church</t>
  </si>
  <si>
    <t>Bryn Athyn</t>
  </si>
  <si>
    <t>Marymount Manhattan College</t>
  </si>
  <si>
    <t>Simpson University</t>
  </si>
  <si>
    <t>Redding</t>
  </si>
  <si>
    <t>Virginia Wesleyan University</t>
  </si>
  <si>
    <t>Oakwood University</t>
  </si>
  <si>
    <t>Ouachita Baptist University</t>
  </si>
  <si>
    <t>CUA</t>
  </si>
  <si>
    <t>Drake University</t>
  </si>
  <si>
    <t>俄亥俄大学</t>
  </si>
  <si>
    <t>OU</t>
  </si>
  <si>
    <t>SFSU</t>
  </si>
  <si>
    <t>University of North Carolina--Charlotte</t>
  </si>
  <si>
    <t>UNC University of North Carolina Charlotte</t>
  </si>
  <si>
    <t>Bennett College</t>
  </si>
  <si>
    <t>Sweet Briar College</t>
  </si>
  <si>
    <t>Sweet Briar</t>
  </si>
  <si>
    <t>Tougaloo College</t>
  </si>
  <si>
    <t>Tougaloo</t>
  </si>
  <si>
    <t>Ave Maria University</t>
  </si>
  <si>
    <t>Ave Maria</t>
  </si>
  <si>
    <t>Cheyney University of Pennsylvania</t>
  </si>
  <si>
    <t>Cheyney</t>
  </si>
  <si>
    <t>Medgar Evers College--CUNY</t>
  </si>
  <si>
    <t>CUNY Medgar Evers College CUNY Medgar Evers College</t>
  </si>
  <si>
    <t>Bradley University</t>
  </si>
  <si>
    <t>Peoria</t>
  </si>
  <si>
    <t>California State University, Fresno</t>
  </si>
  <si>
    <t>Cal State University Fresno California State University Fresno</t>
  </si>
  <si>
    <t>Hofstra University</t>
  </si>
  <si>
    <t>Hempstead</t>
  </si>
  <si>
    <t>Louisiana State University--Baton Rouge</t>
  </si>
  <si>
    <t>LSU Baton Rouge Louisiana State University Baton Rouge Louisiana State University Baton Rouge</t>
  </si>
  <si>
    <t>Oklahoma State University</t>
  </si>
  <si>
    <t>OSU</t>
  </si>
  <si>
    <t>Samford University</t>
  </si>
  <si>
    <t>St. John Fisher University</t>
  </si>
  <si>
    <t>St John Fisher College Saint John Fisher College</t>
  </si>
  <si>
    <t>University of Detroit Mercy</t>
  </si>
  <si>
    <t>Wisconsin Lutheran College</t>
  </si>
  <si>
    <t>ECU</t>
  </si>
  <si>
    <t>Russell Sage College</t>
  </si>
  <si>
    <t>Touro University</t>
  </si>
  <si>
    <t>University of Nevada, Reno</t>
  </si>
  <si>
    <t>内华达大学雷诺分校</t>
  </si>
  <si>
    <t>Indiana University-Purdue University--Indianapolis</t>
  </si>
  <si>
    <t>IUPUI Indiana University-Purdue University Indianapolis Indiana University Purdue University Indianapolis</t>
  </si>
  <si>
    <t>La Salle University</t>
  </si>
  <si>
    <t>LaSalle University</t>
  </si>
  <si>
    <t>The New School</t>
  </si>
  <si>
    <t>Robert Morris University</t>
  </si>
  <si>
    <t>Moon Township</t>
  </si>
  <si>
    <t>University of North Carolina--Wilmington</t>
  </si>
  <si>
    <t>UNC University of North Carolina Wilmington</t>
  </si>
  <si>
    <t>Valparaiso University</t>
  </si>
  <si>
    <t>Valpo</t>
  </si>
  <si>
    <t>Xavier University</t>
  </si>
  <si>
    <t>Chatham University</t>
  </si>
  <si>
    <t>Pacific University</t>
  </si>
  <si>
    <t>Forest Grove</t>
  </si>
  <si>
    <t>Sacred Heart University</t>
  </si>
  <si>
    <t>University of Massachusetts--Dartmouth</t>
  </si>
  <si>
    <t>UMass University of Massachusetts Dartmouth</t>
  </si>
  <si>
    <t>North Dartmouth</t>
  </si>
  <si>
    <t>West Chester University of Pennsylvania</t>
  </si>
  <si>
    <t>West Chester</t>
  </si>
  <si>
    <t>The College of St. Scholastica</t>
  </si>
  <si>
    <t>College of St Scholastica College of Saint Scholastica</t>
  </si>
  <si>
    <t>Springfield College</t>
  </si>
  <si>
    <t>St. Catherine University</t>
  </si>
  <si>
    <t>St Catherine University Saint Catherine University</t>
  </si>
  <si>
    <t>University of Massachusetts--Boston</t>
  </si>
  <si>
    <t>UMass University of Massachusetts Boston</t>
  </si>
  <si>
    <t>UNC University of North Carolina Greensboro</t>
  </si>
  <si>
    <t>University of St. Thomas (TX)</t>
  </si>
  <si>
    <t>WY</t>
  </si>
  <si>
    <t>WVU</t>
  </si>
  <si>
    <t>肯特州立大学</t>
  </si>
  <si>
    <t>Misericordia University</t>
  </si>
  <si>
    <t>University of Alabama at Huntsville</t>
  </si>
  <si>
    <t>德克萨斯大学里奥格兰德河谷分校</t>
  </si>
  <si>
    <t>Western Carolina University</t>
  </si>
  <si>
    <t>Cullowhee</t>
  </si>
  <si>
    <t>Widener University</t>
  </si>
  <si>
    <t>Chester</t>
  </si>
  <si>
    <t>Grand Valley State University</t>
  </si>
  <si>
    <t>Allendale</t>
  </si>
  <si>
    <t>Azusa Pacific University</t>
  </si>
  <si>
    <t>Azusa</t>
  </si>
  <si>
    <t>Belmont University</t>
  </si>
  <si>
    <t>Bethel University (MN)</t>
  </si>
  <si>
    <t>Biola University</t>
  </si>
  <si>
    <t>La Mirada</t>
  </si>
  <si>
    <t>Gallaudet University</t>
  </si>
  <si>
    <t>Lipscomb University</t>
  </si>
  <si>
    <t>科罗拉多大学丹佛分校</t>
  </si>
  <si>
    <t>UC Denver University of Colorado Denver</t>
  </si>
  <si>
    <t>新墨西哥大学</t>
  </si>
  <si>
    <t>University of North Florida</t>
  </si>
  <si>
    <t>UT Arlington University of Texas Arlington</t>
  </si>
  <si>
    <t>Western New England University</t>
  </si>
  <si>
    <t>Keiser University</t>
  </si>
  <si>
    <t>Maryville University of St. Louis</t>
  </si>
  <si>
    <t>Maryville University of St Louis Maryville University of Saint Louis</t>
  </si>
  <si>
    <t>St Louis</t>
  </si>
  <si>
    <t>北达科他州立大学</t>
  </si>
  <si>
    <t>NAU</t>
  </si>
  <si>
    <t>Pace University</t>
  </si>
  <si>
    <t>Suffolk University</t>
  </si>
  <si>
    <t>Tennessee Tech University</t>
  </si>
  <si>
    <t>Cookeville</t>
  </si>
  <si>
    <t>Union University</t>
  </si>
  <si>
    <t>UMaine</t>
  </si>
  <si>
    <t>University of Wisconsin--La Crosse</t>
  </si>
  <si>
    <t>University of Wisconsin La Crosse</t>
  </si>
  <si>
    <t>Gannon University</t>
  </si>
  <si>
    <t>Gwynedd Mercy University</t>
  </si>
  <si>
    <t>Gwynedd Mercy College</t>
  </si>
  <si>
    <t>Gwynedd Valley</t>
  </si>
  <si>
    <t>Loyola University New Orleans</t>
  </si>
  <si>
    <t>Regis University</t>
  </si>
  <si>
    <t>University of Missouri--St. Louis</t>
  </si>
  <si>
    <t>University of Missouri St. Louis</t>
  </si>
  <si>
    <t>UNE</t>
  </si>
  <si>
    <t>Biddeford</t>
  </si>
  <si>
    <t>Winston-Salem State University</t>
  </si>
  <si>
    <t>Winston Salem State University</t>
  </si>
  <si>
    <t>Florida Tech</t>
  </si>
  <si>
    <t>Melbourne</t>
  </si>
  <si>
    <t>George Fox University</t>
  </si>
  <si>
    <t>Newberg</t>
  </si>
  <si>
    <t>Lincoln Memorial University</t>
  </si>
  <si>
    <t>Harrogate</t>
  </si>
  <si>
    <t>Seattle Pacific University</t>
  </si>
  <si>
    <t>University of Missouri--Kansas City</t>
  </si>
  <si>
    <t>UMKC University of Missouri Kansas City</t>
  </si>
  <si>
    <t>UNLV University of Nevada Las Vegas</t>
  </si>
  <si>
    <t>Wilkes University</t>
  </si>
  <si>
    <t>Bellarmine University</t>
  </si>
  <si>
    <t>博林格林州立大学</t>
  </si>
  <si>
    <t>BGSU</t>
  </si>
  <si>
    <t>California State University--East Bay</t>
  </si>
  <si>
    <t>Cal State University East Bay California State University East Bay</t>
  </si>
  <si>
    <t>Hayward</t>
  </si>
  <si>
    <t>Clarke University</t>
  </si>
  <si>
    <t>DeSales University</t>
  </si>
  <si>
    <t>Center Valley</t>
  </si>
  <si>
    <t>Hampton University</t>
  </si>
  <si>
    <t>Hampton</t>
  </si>
  <si>
    <t>Immaculata University</t>
  </si>
  <si>
    <t>Immaculata</t>
  </si>
  <si>
    <t>Marian University (IN)</t>
  </si>
  <si>
    <t>North Carolina Agricultural and Technical State University</t>
  </si>
  <si>
    <t>North Carolina A &amp; T State University North Carolina A and T State University</t>
  </si>
  <si>
    <t>Oklahoma City University</t>
  </si>
  <si>
    <t>ODU</t>
  </si>
  <si>
    <t>PSU</t>
  </si>
  <si>
    <t>Southern Illinois University--Carbondale</t>
  </si>
  <si>
    <t>Southern Illinois University Carbondale Southern Illinois University Carbondale</t>
  </si>
  <si>
    <t>德州州立大学圣马科斯分校</t>
  </si>
  <si>
    <t>University of St. Francis</t>
  </si>
  <si>
    <t>Joliet</t>
  </si>
  <si>
    <t>University of Texas at San Antonio</t>
  </si>
  <si>
    <t>University of Texas San Antonio</t>
  </si>
  <si>
    <t>Alvernia University</t>
  </si>
  <si>
    <t>Edgewood College</t>
  </si>
  <si>
    <t>新墨西哥州立大学</t>
  </si>
  <si>
    <t>NMSU</t>
  </si>
  <si>
    <t>Saint Mary's University of Minnesota</t>
  </si>
  <si>
    <t>St Mary's University of Minnesota Saint Mary's University of Minnesota St Marys University of Minnesota Saint Marys University of Minnesota St. Marys University of Minnesota</t>
  </si>
  <si>
    <t>Southeastern Baptist Theological Seminary</t>
  </si>
  <si>
    <t>Wake Forest</t>
  </si>
  <si>
    <t>University of the Incarnate Word</t>
  </si>
  <si>
    <t>Aurora University</t>
  </si>
  <si>
    <t>Johnson University (TN)</t>
  </si>
  <si>
    <t>Concordia University Wisconsin</t>
  </si>
  <si>
    <t>Mequon</t>
  </si>
  <si>
    <t>Ferris State University</t>
  </si>
  <si>
    <t>Big Rapids</t>
  </si>
  <si>
    <t>佛罗里达海湾沿岸大学</t>
  </si>
  <si>
    <t>Fort Myers</t>
  </si>
  <si>
    <t>Harding University</t>
  </si>
  <si>
    <t>Searcy</t>
  </si>
  <si>
    <t>Louisiana Tech University</t>
  </si>
  <si>
    <t>Ruston</t>
  </si>
  <si>
    <t>Middle Tennessee State University</t>
  </si>
  <si>
    <t>Oakland City University</t>
  </si>
  <si>
    <t>Oakland City</t>
  </si>
  <si>
    <t>Radford University</t>
  </si>
  <si>
    <t>Radford</t>
  </si>
  <si>
    <t>Shenandoah University</t>
  </si>
  <si>
    <t>Winchester</t>
  </si>
  <si>
    <t>University of Hartford</t>
  </si>
  <si>
    <t>University of Houston--Clear Lake</t>
  </si>
  <si>
    <t>University of Houston Clear Lake</t>
  </si>
  <si>
    <t>University of Indianapolis</t>
  </si>
  <si>
    <t>University of Nebraska Omaha</t>
  </si>
  <si>
    <t>UTEP University of Texas El Paso</t>
  </si>
  <si>
    <t>Austin Peay State University</t>
  </si>
  <si>
    <t>Andrews University</t>
  </si>
  <si>
    <t>Berrien Springs</t>
  </si>
  <si>
    <t>Campbell University</t>
  </si>
  <si>
    <t>Buies Creek</t>
  </si>
  <si>
    <t>CSU</t>
  </si>
  <si>
    <t>D'Youville University</t>
  </si>
  <si>
    <t>DYouville College</t>
  </si>
  <si>
    <t>ETSU</t>
  </si>
  <si>
    <t>Indiana University of Pennsylvania</t>
  </si>
  <si>
    <t>Indiana</t>
  </si>
  <si>
    <t>Kean University</t>
  </si>
  <si>
    <t>Union</t>
  </si>
  <si>
    <t>Marymount University</t>
  </si>
  <si>
    <t>St. Ambrose University</t>
  </si>
  <si>
    <t>St Ambrose University Saint Ambrose University</t>
  </si>
  <si>
    <t>Davenport</t>
  </si>
  <si>
    <t>University of Puerto Rico--Rio Piedras</t>
  </si>
  <si>
    <t>University of Puerto Rico Rio Piedras</t>
  </si>
  <si>
    <t>Rio Piedras</t>
  </si>
  <si>
    <t>Marshall University</t>
  </si>
  <si>
    <t>The Master's University and Seminary</t>
  </si>
  <si>
    <t>Masters College and Seminary</t>
  </si>
  <si>
    <t>Santa Clarita</t>
  </si>
  <si>
    <t>Morgan State University</t>
  </si>
  <si>
    <t>Southern Illinois University Edwardsville</t>
  </si>
  <si>
    <t>Southern Illinois University Edwardsville Southern Illinois University Edwardsville</t>
  </si>
  <si>
    <t>Edwardsville</t>
  </si>
  <si>
    <t>Texas Woman's University</t>
  </si>
  <si>
    <t>Texas Womans University</t>
  </si>
  <si>
    <t>University of Findlay</t>
  </si>
  <si>
    <t>Findlay</t>
  </si>
  <si>
    <t>University of Wisconsin--Milwaukee</t>
  </si>
  <si>
    <t>威斯康星大学密尔沃基分校</t>
  </si>
  <si>
    <t>University of Wisconsin--Oshkosh</t>
  </si>
  <si>
    <t>University of Wisconsin Oshkosh</t>
  </si>
  <si>
    <t>Oshkosh</t>
  </si>
  <si>
    <t>Wichita State University</t>
  </si>
  <si>
    <t>Lesley University</t>
  </si>
  <si>
    <t>Missouri State University</t>
  </si>
  <si>
    <t>Baker University</t>
  </si>
  <si>
    <t>Baldwin City</t>
  </si>
  <si>
    <t>Concordia University -- Irvine</t>
  </si>
  <si>
    <t>Daemen University</t>
  </si>
  <si>
    <t>路易斯安那大学拉法叶分校</t>
  </si>
  <si>
    <t>University of Lynchburg</t>
  </si>
  <si>
    <t>University of Tennessee at Chattanooga</t>
  </si>
  <si>
    <t>University of Tennessee Chattanooga</t>
  </si>
  <si>
    <t>Chattanooga</t>
  </si>
  <si>
    <t>Eastern Kentucky University</t>
  </si>
  <si>
    <t>Point Park University</t>
  </si>
  <si>
    <t>Texas A&amp;M University--Kingsville</t>
  </si>
  <si>
    <t>Texas A &amp; M University--Kingsville Texas A and M University--Kingsville Texas A&amp;M University Kingsville</t>
  </si>
  <si>
    <t>Kingsville</t>
  </si>
  <si>
    <t>University of Hawaii at Hilo</t>
  </si>
  <si>
    <t>UH Hilo University of Hawaii Hilo</t>
  </si>
  <si>
    <t>Hilo</t>
  </si>
  <si>
    <t>University of Northern Colorado</t>
  </si>
  <si>
    <t>Greeley</t>
  </si>
  <si>
    <t>Walsh University</t>
  </si>
  <si>
    <t>North Canton</t>
  </si>
  <si>
    <t>Gardner-Webb University</t>
  </si>
  <si>
    <t>Gardner Webb Gardner Webb University</t>
  </si>
  <si>
    <t>Boiling Springs</t>
  </si>
  <si>
    <t>William Carey University</t>
  </si>
  <si>
    <t>Arkansas State University</t>
  </si>
  <si>
    <t>Arkansas State University Jonesboro Arkansas State University Jonesboro</t>
  </si>
  <si>
    <t>State University</t>
  </si>
  <si>
    <t>Carson-Newman University</t>
  </si>
  <si>
    <t>Carson Newman College</t>
  </si>
  <si>
    <t>Clark Atlanta University</t>
  </si>
  <si>
    <t>Husson University</t>
  </si>
  <si>
    <t>The University of Akron</t>
  </si>
  <si>
    <t>蒙大拿大学</t>
  </si>
  <si>
    <t>UMT</t>
  </si>
  <si>
    <t>The University of Texas at Tyler</t>
  </si>
  <si>
    <t>University of Texas Tyler</t>
  </si>
  <si>
    <t>Tyler</t>
  </si>
  <si>
    <t>Western Kentucky University</t>
  </si>
  <si>
    <t>Dominican University New York</t>
  </si>
  <si>
    <t>Long Island University</t>
  </si>
  <si>
    <t>Brookville</t>
  </si>
  <si>
    <t>Mississippi College</t>
  </si>
  <si>
    <t>Regent University</t>
  </si>
  <si>
    <t>Texas A&amp;M University--Commerce</t>
  </si>
  <si>
    <t>Texas A &amp; M University--Commerce Texas A and M University--Commerce Texas A&amp;M University Commerce</t>
  </si>
  <si>
    <t>Commerce</t>
  </si>
  <si>
    <t>University of Louisiana at Monroe</t>
  </si>
  <si>
    <t>University of Louisiana Monroe</t>
  </si>
  <si>
    <t>Monroe</t>
  </si>
  <si>
    <t>University of Maryland, Eastern Shore</t>
  </si>
  <si>
    <t>University of Maryland Eastern Shore</t>
  </si>
  <si>
    <t>Princess Anne</t>
  </si>
  <si>
    <t>Dallas Baptist University</t>
  </si>
  <si>
    <t>Eastern Michigan University</t>
  </si>
  <si>
    <t>EMU</t>
  </si>
  <si>
    <t>Ypsilanti</t>
  </si>
  <si>
    <t>Mount St. Joseph University</t>
  </si>
  <si>
    <t>College of Mount St Joseph College of Mount Saint Joseph</t>
  </si>
  <si>
    <t>Tarleton State University</t>
  </si>
  <si>
    <t>Stephenville</t>
  </si>
  <si>
    <t>University of Mary</t>
  </si>
  <si>
    <t>Wingate University</t>
  </si>
  <si>
    <t>Wingate</t>
  </si>
  <si>
    <t>Pontifical Catholic University of Puerto Rico--Ponce</t>
  </si>
  <si>
    <t>Indiana State University</t>
  </si>
  <si>
    <t>Terre Haute</t>
  </si>
  <si>
    <t>Northern Kentucky University</t>
  </si>
  <si>
    <t>Highland Heights</t>
  </si>
  <si>
    <t>Palm Beach Atlantic University</t>
  </si>
  <si>
    <t>West Palm Beach</t>
  </si>
  <si>
    <t>Trevecca Nazarene University</t>
  </si>
  <si>
    <t>University of West Georgia</t>
  </si>
  <si>
    <t>Carrollton</t>
  </si>
  <si>
    <t>University of Alaska--Fairbanks</t>
  </si>
  <si>
    <t>University of Bridgeport</t>
  </si>
  <si>
    <t>Bridgeport</t>
  </si>
  <si>
    <t>Roosevelt University</t>
  </si>
  <si>
    <t>Saint Leo University</t>
  </si>
  <si>
    <t>St Leo University Saint Leo University</t>
  </si>
  <si>
    <t>Saint Leo</t>
  </si>
  <si>
    <t>University of Arkansas at Little Rock</t>
  </si>
  <si>
    <t>University of Arkansas Little Rock</t>
  </si>
  <si>
    <t>University of Michigan--Flint</t>
  </si>
  <si>
    <t>UM University of Michigan Flint</t>
  </si>
  <si>
    <t>Academy of Art University</t>
  </si>
  <si>
    <t>105-115</t>
  </si>
  <si>
    <t>Langston University</t>
  </si>
  <si>
    <t>Langston</t>
  </si>
  <si>
    <t>Mid-America Christian University</t>
  </si>
  <si>
    <t>Mid America Christian University</t>
  </si>
  <si>
    <t>Naropa University</t>
  </si>
  <si>
    <t>National University</t>
  </si>
  <si>
    <t>Sierra Nevada University</t>
  </si>
  <si>
    <t>Incline Village</t>
  </si>
  <si>
    <t>University of Alaska--Southeast</t>
  </si>
  <si>
    <t>University of Alaska Southeast</t>
  </si>
  <si>
    <t>Juneau</t>
  </si>
  <si>
    <t>University of the Southwest</t>
  </si>
  <si>
    <t>Hobbs</t>
  </si>
  <si>
    <t>Wayland Baptist University</t>
  </si>
  <si>
    <t>Plainview</t>
  </si>
  <si>
    <t>Western New Mexico University</t>
  </si>
  <si>
    <t>Silver City</t>
  </si>
  <si>
    <t>Bayamon Central University</t>
  </si>
  <si>
    <t>123-135</t>
  </si>
  <si>
    <t>Caribbean University</t>
  </si>
  <si>
    <t>Embry-Riddle Aeronautical University--Worldwide</t>
  </si>
  <si>
    <t>Faulkner University</t>
  </si>
  <si>
    <t>Hodges University</t>
  </si>
  <si>
    <t>National University College</t>
  </si>
  <si>
    <t>Salem University</t>
  </si>
  <si>
    <t>Southern University at New Orleans</t>
  </si>
  <si>
    <t>Southern University New Orleans Southern University New Orleans</t>
  </si>
  <si>
    <t>South University</t>
  </si>
  <si>
    <t>Universidad Ana G. Mendez--Carolina Campus</t>
  </si>
  <si>
    <t>Carolina</t>
  </si>
  <si>
    <t>Universidad Ana G. Mendez--Cupey Campus</t>
  </si>
  <si>
    <t>Universidad Politecnica de Puerto Rico</t>
  </si>
  <si>
    <t>Hato Rey</t>
  </si>
  <si>
    <t>University of Arkansas--Monticello</t>
  </si>
  <si>
    <t>University of Arkansas Monticello</t>
  </si>
  <si>
    <t>Monticello</t>
  </si>
  <si>
    <t>Baker College</t>
  </si>
  <si>
    <t>Owosso</t>
  </si>
  <si>
    <t>149-164</t>
  </si>
  <si>
    <t>Bellevue University</t>
  </si>
  <si>
    <t>Bellevue</t>
  </si>
  <si>
    <t>Calumet College of St. Joseph</t>
  </si>
  <si>
    <t>Calumet College of St Joseph Calumet College of Saint Joseph</t>
  </si>
  <si>
    <t>Whiting</t>
  </si>
  <si>
    <t>Chicago State University</t>
  </si>
  <si>
    <t>Columbia College (MO)</t>
  </si>
  <si>
    <t>DeVry University</t>
  </si>
  <si>
    <t>DeVry University Chicago</t>
  </si>
  <si>
    <t>Franklin University</t>
  </si>
  <si>
    <t>Governors State University</t>
  </si>
  <si>
    <t>Herzing University</t>
  </si>
  <si>
    <t>Lincoln Christian University</t>
  </si>
  <si>
    <t>Maharishi International University</t>
  </si>
  <si>
    <t>Missouri Baptist University</t>
  </si>
  <si>
    <t>Park University</t>
  </si>
  <si>
    <t>Upper Iowa University</t>
  </si>
  <si>
    <t>Waldorf University</t>
  </si>
  <si>
    <t>Forest City</t>
  </si>
  <si>
    <t>Alliance University</t>
  </si>
  <si>
    <t>151-167</t>
  </si>
  <si>
    <t>Anna Maria College</t>
  </si>
  <si>
    <t>Paxton</t>
  </si>
  <si>
    <t>Berkeley College (NJ)</t>
  </si>
  <si>
    <t>Woodland Park</t>
  </si>
  <si>
    <t>Clarks Summit University</t>
  </si>
  <si>
    <t>Clarks Summit</t>
  </si>
  <si>
    <t>Coppin State University</t>
  </si>
  <si>
    <t>Eastern Nazarene College</t>
  </si>
  <si>
    <t>Harrisburg University of Science and Technology</t>
  </si>
  <si>
    <t>Harrisburg</t>
  </si>
  <si>
    <t>Metropolitan College of New York</t>
  </si>
  <si>
    <t>New England College</t>
  </si>
  <si>
    <t>Henniker</t>
  </si>
  <si>
    <t>Post University</t>
  </si>
  <si>
    <t>Waterbury</t>
  </si>
  <si>
    <t>Rivier University</t>
  </si>
  <si>
    <t>Nashua</t>
  </si>
  <si>
    <t>Southern New Hampshire University</t>
  </si>
  <si>
    <t>SUNY Empire State College</t>
  </si>
  <si>
    <t>Unity Environmental University</t>
  </si>
  <si>
    <t>Unity</t>
  </si>
  <si>
    <t>University of Maryland Global Campus</t>
  </si>
  <si>
    <t>UMUC University of Maryland University College</t>
  </si>
  <si>
    <t>Adelphi</t>
  </si>
  <si>
    <t>Vermont State University</t>
  </si>
  <si>
    <t>Johnson</t>
  </si>
  <si>
    <t>Washington Adventist University</t>
  </si>
  <si>
    <t>Takoma Park</t>
  </si>
  <si>
    <t>Allen University</t>
  </si>
  <si>
    <t>186-204</t>
  </si>
  <si>
    <t>Bethany College (WV)</t>
  </si>
  <si>
    <t>Bethune-Cookman University</t>
  </si>
  <si>
    <t>Bethune Cookman University</t>
  </si>
  <si>
    <t>East-West University</t>
  </si>
  <si>
    <t>East West University</t>
  </si>
  <si>
    <t>Georgetown College</t>
  </si>
  <si>
    <t>Hebrew Theological College</t>
  </si>
  <si>
    <t>Skokie</t>
  </si>
  <si>
    <t>Holy Cross College at Notre Dame, Indiana</t>
  </si>
  <si>
    <t>Lane College</t>
  </si>
  <si>
    <t>Martin University</t>
  </si>
  <si>
    <t>Paine College</t>
  </si>
  <si>
    <t>Pillar College</t>
  </si>
  <si>
    <t>Providence Christian College</t>
  </si>
  <si>
    <t>Rust College</t>
  </si>
  <si>
    <t>Holly Springs</t>
  </si>
  <si>
    <t>Southern Virginia University</t>
  </si>
  <si>
    <t>Buena Vista</t>
  </si>
  <si>
    <t>University of Pittsburgh at Greensburg</t>
  </si>
  <si>
    <t>University of Science and Arts of Oklahoma</t>
  </si>
  <si>
    <t>Chickasha</t>
  </si>
  <si>
    <t>Virginia Union University</t>
  </si>
  <si>
    <t>Warren Wilson College</t>
  </si>
  <si>
    <t>Young Harris College</t>
  </si>
  <si>
    <t>Young Harris</t>
  </si>
  <si>
    <t>Brenau University</t>
  </si>
  <si>
    <t>394-435</t>
  </si>
  <si>
    <t>Briar Cliff University</t>
  </si>
  <si>
    <t>Kennesaw State University</t>
  </si>
  <si>
    <t>Kennesaw</t>
  </si>
  <si>
    <t>University of Central Arkansas</t>
  </si>
  <si>
    <t>University of Mary Hardin-Baylor</t>
  </si>
  <si>
    <t>University of Mary Hardin Baylor</t>
  </si>
  <si>
    <t>Belton</t>
  </si>
  <si>
    <t>University of New Orleans</t>
  </si>
  <si>
    <t>Wright State University</t>
  </si>
  <si>
    <t>Alabama State University</t>
  </si>
  <si>
    <t>395-435</t>
  </si>
  <si>
    <t>American International College</t>
  </si>
  <si>
    <t>Barry University</t>
  </si>
  <si>
    <t>Miami Shores</t>
  </si>
  <si>
    <t>Belhaven University</t>
  </si>
  <si>
    <t>Capitol Technology University</t>
  </si>
  <si>
    <t>Laurel</t>
  </si>
  <si>
    <t>Colorado Technical University</t>
  </si>
  <si>
    <t>Grand Canyon University</t>
  </si>
  <si>
    <t>Hardin-Simmons University</t>
  </si>
  <si>
    <t>Hardin Simmons University</t>
  </si>
  <si>
    <t>Idaho State University</t>
  </si>
  <si>
    <t>Pocatello</t>
  </si>
  <si>
    <t>Jackson State University</t>
  </si>
  <si>
    <t>Lamar University</t>
  </si>
  <si>
    <t>Beaumont</t>
  </si>
  <si>
    <t>Liberty University</t>
  </si>
  <si>
    <t>Mary Baldwin University</t>
  </si>
  <si>
    <t>Staunton</t>
  </si>
  <si>
    <t>National Louis University</t>
  </si>
  <si>
    <t>Our Lady of the Lake University</t>
  </si>
  <si>
    <t>Prairie View A&amp;M University</t>
  </si>
  <si>
    <t>Prairie View A &amp; M University Prairie View A and M University</t>
  </si>
  <si>
    <t>Prairie View</t>
  </si>
  <si>
    <t>Purdue University Global</t>
  </si>
  <si>
    <t>South College</t>
  </si>
  <si>
    <t>Southeastern University</t>
  </si>
  <si>
    <t>Southern University and A&amp;M College</t>
  </si>
  <si>
    <t>St. Thomas University</t>
  </si>
  <si>
    <t>St Thomas University Saint Thomas University</t>
  </si>
  <si>
    <t>Miami Gardens</t>
  </si>
  <si>
    <t>Tennessee State University</t>
  </si>
  <si>
    <t>Texas A&amp;M University--Corpus Christi</t>
  </si>
  <si>
    <t>Texas A &amp; M University--Corpus Christi Texas A and M University--Corpus Christi Texas A&amp;M University Corpus Christi</t>
  </si>
  <si>
    <t>Corpus Christi</t>
  </si>
  <si>
    <t>Texas Southern University</t>
  </si>
  <si>
    <t>Texas Wesleyan University</t>
  </si>
  <si>
    <t>Trinity International University</t>
  </si>
  <si>
    <t>Deerfield</t>
  </si>
  <si>
    <t>Universidad Ana G. Mendez--Gurabo Campus</t>
  </si>
  <si>
    <t>Gurabo</t>
  </si>
  <si>
    <t>University of Charleston</t>
  </si>
  <si>
    <t>University of Colorado Colorado Springs</t>
  </si>
  <si>
    <t>UCCS University of Colorado Colorado Springs</t>
  </si>
  <si>
    <t>University of Pikeville</t>
  </si>
  <si>
    <t>Pikeville College</t>
  </si>
  <si>
    <t>Pikeville</t>
  </si>
  <si>
    <t>University of the Cumberlands</t>
  </si>
  <si>
    <t>Valdosta State University</t>
  </si>
  <si>
    <t>Valdosta</t>
  </si>
  <si>
    <t>William Woods University</t>
  </si>
  <si>
    <t>Wilmington University</t>
  </si>
  <si>
    <t>New Castle</t>
  </si>
  <si>
    <t>Bay State College</t>
  </si>
  <si>
    <t>41-44</t>
  </si>
  <si>
    <t>Goodwin University</t>
  </si>
  <si>
    <t>East Hartford</t>
  </si>
  <si>
    <t>University of Maine--Augusta</t>
  </si>
  <si>
    <t>UMaine--Augusta University of Maine Augusta</t>
  </si>
  <si>
    <t>Villa Maria College</t>
  </si>
  <si>
    <t>Bacone College</t>
  </si>
  <si>
    <t>Muskogee</t>
  </si>
  <si>
    <t>45-48</t>
  </si>
  <si>
    <t>Great Basin College</t>
  </si>
  <si>
    <t>Elko</t>
  </si>
  <si>
    <t>Texas College</t>
  </si>
  <si>
    <t>University of Saint Katherine</t>
  </si>
  <si>
    <t>Central Christian College of Kansas</t>
  </si>
  <si>
    <t>68-74</t>
  </si>
  <si>
    <t>Central State University</t>
  </si>
  <si>
    <t>Great Lakes Christian College</t>
  </si>
  <si>
    <t>Lansing</t>
  </si>
  <si>
    <t>Harris-Stowe State University</t>
  </si>
  <si>
    <t>Harris Stowe State University</t>
  </si>
  <si>
    <t>Kent State University at East Liverpool</t>
  </si>
  <si>
    <t>East Liverpool</t>
  </si>
  <si>
    <t>Missouri Valley College</t>
  </si>
  <si>
    <t>Vincennes University</t>
  </si>
  <si>
    <t>Vincennes</t>
  </si>
  <si>
    <t>Arkansas Baptist College</t>
  </si>
  <si>
    <t>91-99</t>
  </si>
  <si>
    <t>Art Institute of Atlanta</t>
  </si>
  <si>
    <t>Brewton-Parker College</t>
  </si>
  <si>
    <t>Brewton Parker College</t>
  </si>
  <si>
    <t>Colegio Universitario de San Juan</t>
  </si>
  <si>
    <t>Gordon State College</t>
  </si>
  <si>
    <t>Barnesville</t>
  </si>
  <si>
    <t>Herzing University-Atlanta</t>
  </si>
  <si>
    <t>LeMoyne-Owen College</t>
  </si>
  <si>
    <t>LeMoyne Owen College</t>
  </si>
  <si>
    <t>Shaw University</t>
  </si>
  <si>
    <t>University of Puerto Rico--Utuado</t>
  </si>
  <si>
    <t>Utuado</t>
  </si>
  <si>
    <t>AdventHealth University</t>
  </si>
  <si>
    <t>health</t>
  </si>
  <si>
    <t>Albany College of Pharmacy and Health Sciences</t>
  </si>
  <si>
    <t>Albizu University</t>
  </si>
  <si>
    <t>Albizu University--Miami</t>
  </si>
  <si>
    <t>Allen College</t>
  </si>
  <si>
    <t>Alliant International University</t>
  </si>
  <si>
    <t>Alpena Community College</t>
  </si>
  <si>
    <t>Alpena</t>
  </si>
  <si>
    <t>American Academy of Art</t>
  </si>
  <si>
    <t>specialty-arts</t>
  </si>
  <si>
    <t>American College of Thessaloniki</t>
  </si>
  <si>
    <t>unranked</t>
  </si>
  <si>
    <t>Thessaloniki, Greece</t>
  </si>
  <si>
    <t>American Samoa Community College</t>
  </si>
  <si>
    <t>AS</t>
  </si>
  <si>
    <t>Pago Pago</t>
  </si>
  <si>
    <t>American University in Bulgaria</t>
  </si>
  <si>
    <t>The American University Bulgaria</t>
  </si>
  <si>
    <t>Blagoevgrad 2700</t>
  </si>
  <si>
    <t>The American University Cairo</t>
  </si>
  <si>
    <t>New Cairo 11835</t>
  </si>
  <si>
    <t>Riad El Solh, Beirut</t>
  </si>
  <si>
    <t>American University of Health Sciences</t>
  </si>
  <si>
    <t>Signal Hill</t>
  </si>
  <si>
    <t>American University of Paris</t>
  </si>
  <si>
    <t>American University Paris American University Paris</t>
  </si>
  <si>
    <t>American University of Puerto Rico--Manati</t>
  </si>
  <si>
    <t>American University Puerto Rico American University Puerto Rico</t>
  </si>
  <si>
    <t>AmeriTech College-Draper</t>
  </si>
  <si>
    <t>Draper</t>
  </si>
  <si>
    <t>Andrew College</t>
  </si>
  <si>
    <t>Cuthbert</t>
  </si>
  <si>
    <t>Antelope Valley College</t>
  </si>
  <si>
    <t>Appalachian Bible College</t>
  </si>
  <si>
    <t>faith</t>
  </si>
  <si>
    <t>Bradley</t>
  </si>
  <si>
    <t>Arizona College of Nursing--Las Vegas</t>
  </si>
  <si>
    <t>Arizona College of Nursing--Tempe</t>
  </si>
  <si>
    <t>Art Academy of Cincinnati</t>
  </si>
  <si>
    <t>Aspen University</t>
  </si>
  <si>
    <t>Atenas College</t>
  </si>
  <si>
    <t>Manati</t>
  </si>
  <si>
    <t>Atlanta Metropolitan State College</t>
  </si>
  <si>
    <t>Aultman College of Nursing and Health Sciences</t>
  </si>
  <si>
    <t>Austin Community College District</t>
  </si>
  <si>
    <t>Babson College</t>
  </si>
  <si>
    <t>specialty-business</t>
  </si>
  <si>
    <t>Bakersfield College</t>
  </si>
  <si>
    <t>Baptist Bible College</t>
  </si>
  <si>
    <t>Baptist Health Sciences University</t>
  </si>
  <si>
    <t>Baptist Missionary Association Theological Seminary</t>
  </si>
  <si>
    <t>Bellevue College</t>
  </si>
  <si>
    <t>Bellin College</t>
  </si>
  <si>
    <t>Bellingham Technical College</t>
  </si>
  <si>
    <t>Benjamin Franklin Institute of Technology</t>
  </si>
  <si>
    <t>Blessing-Rieman College of Nursing and Health Sciences</t>
  </si>
  <si>
    <t>Blessing Rieman College of Nursing</t>
  </si>
  <si>
    <t>Bon Secours Memorial College of Nursing</t>
  </si>
  <si>
    <t>Boston Architectural College</t>
  </si>
  <si>
    <t>Brazosport College</t>
  </si>
  <si>
    <t>Lake Jackson</t>
  </si>
  <si>
    <t>Brookline College--Albuquerque</t>
  </si>
  <si>
    <t>Brookline College-Phoenix</t>
  </si>
  <si>
    <t>Bryan College of Health Sciences</t>
  </si>
  <si>
    <t>Bryant &amp; Stratton College--Wauwatosa</t>
  </si>
  <si>
    <t>Cabarrus College of Health Sciences</t>
  </si>
  <si>
    <t>Concord</t>
  </si>
  <si>
    <t>California College of the Arts</t>
  </si>
  <si>
    <t>CCA</t>
  </si>
  <si>
    <t>Cambridge College</t>
  </si>
  <si>
    <t>Carolinas College of Health Sciences</t>
  </si>
  <si>
    <t>Cascadia College</t>
  </si>
  <si>
    <t>Bothell</t>
  </si>
  <si>
    <t>CEM College--San Juan</t>
  </si>
  <si>
    <t>Centralia College</t>
  </si>
  <si>
    <t>Centralia</t>
  </si>
  <si>
    <t>Chamberlain University</t>
  </si>
  <si>
    <t>Downers Grove</t>
  </si>
  <si>
    <t>Charles R. Drew University of Medicine and Science</t>
  </si>
  <si>
    <t>Chicago School of Professional Psychology at Los Angeles</t>
  </si>
  <si>
    <t>Chipola College</t>
  </si>
  <si>
    <t>Marianna</t>
  </si>
  <si>
    <t>Christ College of Nursing and Health Sciences</t>
  </si>
  <si>
    <t>Clark College</t>
  </si>
  <si>
    <t>Clarkson College</t>
  </si>
  <si>
    <t>Clear Creek Baptist Bible College</t>
  </si>
  <si>
    <t>Cleary University</t>
  </si>
  <si>
    <t>Howell</t>
  </si>
  <si>
    <t>Cleveland Institute of Art</t>
  </si>
  <si>
    <t>Cleveland Institute of Music</t>
  </si>
  <si>
    <t>Cleveland University--Kansas City</t>
  </si>
  <si>
    <t>Overland Park</t>
  </si>
  <si>
    <t>Clover Park Technical College</t>
  </si>
  <si>
    <t>College for Creative Studies</t>
  </si>
  <si>
    <t>College of Biblical Studies--Houston</t>
  </si>
  <si>
    <t>College of Central Florida</t>
  </si>
  <si>
    <t>Ocala</t>
  </si>
  <si>
    <t>College of Menominee Nation</t>
  </si>
  <si>
    <t>tribal</t>
  </si>
  <si>
    <t>Keshena</t>
  </si>
  <si>
    <t>College of Southern Nevada</t>
  </si>
  <si>
    <t>Columbia Basin College</t>
  </si>
  <si>
    <t>Pasco</t>
  </si>
  <si>
    <t>Columbia Central University--Caguas</t>
  </si>
  <si>
    <t>Caguas</t>
  </si>
  <si>
    <t>Columbia College Hollywood</t>
  </si>
  <si>
    <t>Tarzana</t>
  </si>
  <si>
    <t>Columbus College of Art and Design</t>
  </si>
  <si>
    <t>Commonwealth University of Pennsylvania</t>
  </si>
  <si>
    <t>Community College of Denver</t>
  </si>
  <si>
    <t>Conception Seminary College</t>
  </si>
  <si>
    <t>Conception</t>
  </si>
  <si>
    <t>Concordia University Ann Arbor</t>
  </si>
  <si>
    <t>Cornish College of the Arts</t>
  </si>
  <si>
    <t>Cox College</t>
  </si>
  <si>
    <t>Culinary Institute of America</t>
  </si>
  <si>
    <t>CIA</t>
  </si>
  <si>
    <t>Hyde Park</t>
  </si>
  <si>
    <t>Curtis Institute of Music</t>
  </si>
  <si>
    <t>Cypress College</t>
  </si>
  <si>
    <t>Cypress</t>
  </si>
  <si>
    <t>Davis College</t>
  </si>
  <si>
    <t>Bible School Park</t>
  </si>
  <si>
    <t>Daytona State College</t>
  </si>
  <si>
    <t>Delaware Technical Community College--Terry</t>
  </si>
  <si>
    <t>Denver College of Nursing</t>
  </si>
  <si>
    <t>DEREE--The American College of Greece</t>
  </si>
  <si>
    <t>DEREE The American College of Greece</t>
  </si>
  <si>
    <t>Design Institute of San Diego</t>
  </si>
  <si>
    <t>Dharma Realm Buddhist University</t>
  </si>
  <si>
    <t>Ukiah</t>
  </si>
  <si>
    <t>DigiPen Institute of Technology</t>
  </si>
  <si>
    <t>Redmond</t>
  </si>
  <si>
    <t>Dine College</t>
  </si>
  <si>
    <t>Tsaile</t>
  </si>
  <si>
    <t>Divine Word College</t>
  </si>
  <si>
    <t>Epworth</t>
  </si>
  <si>
    <t>Eagle Gate College--Murray</t>
  </si>
  <si>
    <t>Eastern Florida State College</t>
  </si>
  <si>
    <t>Cocoa</t>
  </si>
  <si>
    <t>Eastern International College--Jersey City</t>
  </si>
  <si>
    <t>East Georgia State College</t>
  </si>
  <si>
    <t>Swainsboro</t>
  </si>
  <si>
    <t>Edmonds Community College</t>
  </si>
  <si>
    <t>Lynnwood</t>
  </si>
  <si>
    <t>Escuela de Artes Plasticas de Puerto Rico</t>
  </si>
  <si>
    <t>Fashion Institute of Technology</t>
  </si>
  <si>
    <t>FIT</t>
  </si>
  <si>
    <t>Feather River Community College District</t>
  </si>
  <si>
    <t>Five Towns College</t>
  </si>
  <si>
    <t>Dix Hills</t>
  </si>
  <si>
    <t>Florida A&amp;M University -- Florida State University College of Engineering</t>
  </si>
  <si>
    <t>Florida Gateway College</t>
  </si>
  <si>
    <t>Lake City</t>
  </si>
  <si>
    <t>Florida Keys Community College</t>
  </si>
  <si>
    <t>Key West</t>
  </si>
  <si>
    <t>Florida SouthWestern State College</t>
  </si>
  <si>
    <t>Florida State College--Jacksonville</t>
  </si>
  <si>
    <t>Florida State College Jacksonville</t>
  </si>
  <si>
    <t>Foothill College</t>
  </si>
  <si>
    <t>Los Altos Hills</t>
  </si>
  <si>
    <t>Franciscan Missionaries of Our Lady University</t>
  </si>
  <si>
    <t>Franklin University Switzerland</t>
  </si>
  <si>
    <t>6924 Sorengo (Lugano</t>
  </si>
  <si>
    <t>Franklin W. Olin College of Engineering</t>
  </si>
  <si>
    <t>specialty-engineering</t>
  </si>
  <si>
    <t>Needham</t>
  </si>
  <si>
    <t>Galen College of Nursing--Louisville</t>
  </si>
  <si>
    <t>Georgia Highlands College</t>
  </si>
  <si>
    <t>Georgia Military College</t>
  </si>
  <si>
    <t>Goddard College</t>
  </si>
  <si>
    <t>Plainfield</t>
  </si>
  <si>
    <t>Goldfarb School of Nursing at Barnes-Jewish College</t>
  </si>
  <si>
    <t>Goldfarb School of Nursing at Barnes Jewish College</t>
  </si>
  <si>
    <t>Saint Louis</t>
  </si>
  <si>
    <t>Good Samaritan College of Nursing and Health Science</t>
  </si>
  <si>
    <t>Grays Harbor College</t>
  </si>
  <si>
    <t>Grayson College</t>
  </si>
  <si>
    <t>Green River College</t>
  </si>
  <si>
    <t>Gulf Coast State College</t>
  </si>
  <si>
    <t>Panama City</t>
  </si>
  <si>
    <t>Haskell Indian Nations University</t>
  </si>
  <si>
    <t>Hellenic College</t>
  </si>
  <si>
    <t>Brookline</t>
  </si>
  <si>
    <t>Henry Ford College</t>
  </si>
  <si>
    <t>Herzing University-Brookfield</t>
  </si>
  <si>
    <t>Brookfield</t>
  </si>
  <si>
    <t>Herzing University-Kenosha</t>
  </si>
  <si>
    <t>Herzing University--Minneapolis</t>
  </si>
  <si>
    <t>Herzing University--Orlando</t>
  </si>
  <si>
    <t>Hesston College</t>
  </si>
  <si>
    <t>Hesston</t>
  </si>
  <si>
    <t>Highline College</t>
  </si>
  <si>
    <t>Holy Apostles College and Seminary</t>
  </si>
  <si>
    <t>Cromwell</t>
  </si>
  <si>
    <t>Huertas College</t>
  </si>
  <si>
    <t>Hult International Business School</t>
  </si>
  <si>
    <t>Humphreys University</t>
  </si>
  <si>
    <t>Ilisagvik College</t>
  </si>
  <si>
    <t>Barrow</t>
  </si>
  <si>
    <t>Indian River State College</t>
  </si>
  <si>
    <t>Fort Pierce</t>
  </si>
  <si>
    <t>Institute of American Indian Arts</t>
  </si>
  <si>
    <t>International College of the Cayman Islands</t>
  </si>
  <si>
    <t>Grand Cayman KY1-1501</t>
  </si>
  <si>
    <t>Jackson College</t>
  </si>
  <si>
    <t>Jamestown Business College</t>
  </si>
  <si>
    <t>Jewish Theological Seminary of America</t>
  </si>
  <si>
    <t>Juilliard School</t>
  </si>
  <si>
    <t>Kansas City Art Institute</t>
  </si>
  <si>
    <t>Kettering College</t>
  </si>
  <si>
    <t>Kettering</t>
  </si>
  <si>
    <t>Laboure College</t>
  </si>
  <si>
    <t>Lackawanna College</t>
  </si>
  <si>
    <t>Laguna College of Art and Design</t>
  </si>
  <si>
    <t>Laguna College of Art &amp; Design</t>
  </si>
  <si>
    <t>Laguna Beach</t>
  </si>
  <si>
    <t>Lake Michigan College</t>
  </si>
  <si>
    <t>Benton Harbor</t>
  </si>
  <si>
    <t>Lake-Sumter State College</t>
  </si>
  <si>
    <t>Lakeview College of Nursing</t>
  </si>
  <si>
    <t>Lake Washington Institute of Technology</t>
  </si>
  <si>
    <t>Landmark College</t>
  </si>
  <si>
    <t>Putney</t>
  </si>
  <si>
    <t>Chouran</t>
  </si>
  <si>
    <t>LIM College</t>
  </si>
  <si>
    <t>Lincoln University (CA)</t>
  </si>
  <si>
    <t>Oakland</t>
  </si>
  <si>
    <t>Logan University</t>
  </si>
  <si>
    <t>Chesterfield</t>
  </si>
  <si>
    <t>Louisiana State University Health Sciences Center</t>
  </si>
  <si>
    <t>medical</t>
  </si>
  <si>
    <t>LSU</t>
  </si>
  <si>
    <t>Maine College of Art</t>
  </si>
  <si>
    <t>Manhattan Christian College</t>
  </si>
  <si>
    <t>Manhattan School of Music</t>
  </si>
  <si>
    <t>Manor College</t>
  </si>
  <si>
    <t>Maria College of Albany</t>
  </si>
  <si>
    <t>Martin Luther College</t>
  </si>
  <si>
    <t>special-focus</t>
  </si>
  <si>
    <t>New Ulm</t>
  </si>
  <si>
    <t>Maryland Institute College of Art</t>
  </si>
  <si>
    <t>Massachusetts College of Art and Design</t>
  </si>
  <si>
    <t>Mass Art</t>
  </si>
  <si>
    <t>MCPHS University</t>
  </si>
  <si>
    <t>MCPHS</t>
  </si>
  <si>
    <t>special-focus-research</t>
  </si>
  <si>
    <t>Menlo College</t>
  </si>
  <si>
    <t>Atherton</t>
  </si>
  <si>
    <t>Mercy College of Health Sciences</t>
  </si>
  <si>
    <t>Mercy College of Ohio</t>
  </si>
  <si>
    <t>Methodist College</t>
  </si>
  <si>
    <t>MGH Institute of Health Professions</t>
  </si>
  <si>
    <t>Miami Dade College</t>
  </si>
  <si>
    <t>Miami Regional University</t>
  </si>
  <si>
    <t>Midland College</t>
  </si>
  <si>
    <t>Midland</t>
  </si>
  <si>
    <t>Midwestern Baptist Theological Seminary</t>
  </si>
  <si>
    <t>Milwaukee Institute of Art and Design</t>
  </si>
  <si>
    <t>MIAD</t>
  </si>
  <si>
    <t>Minneapolis College of Art and Design</t>
  </si>
  <si>
    <t>MiraCosta College</t>
  </si>
  <si>
    <t>Oceanside</t>
  </si>
  <si>
    <t>Modesto Junior College</t>
  </si>
  <si>
    <t>Modesto</t>
  </si>
  <si>
    <t>Moody Bible Institute</t>
  </si>
  <si>
    <t>Moore College of Art &amp; Design</t>
  </si>
  <si>
    <t>Mount Angel Seminary</t>
  </si>
  <si>
    <t>St. Benedict</t>
  </si>
  <si>
    <t>Mount Carmel College of Nursing</t>
  </si>
  <si>
    <t>Navajo Technical University</t>
  </si>
  <si>
    <t>Crownpoint</t>
  </si>
  <si>
    <t>Nebraska Methodist College</t>
  </si>
  <si>
    <t>Neumont College of Computer Science</t>
  </si>
  <si>
    <t>New England Conservatory of Music</t>
  </si>
  <si>
    <t>New England Institute of Technology</t>
  </si>
  <si>
    <t>New England Tech</t>
  </si>
  <si>
    <t>East Greenwich</t>
  </si>
  <si>
    <t>New Orleans Baptist Theological Seminary</t>
  </si>
  <si>
    <t>New York School of Interior Design</t>
  </si>
  <si>
    <t>Nightingale College</t>
  </si>
  <si>
    <t>North Seattle College</t>
  </si>
  <si>
    <t>Northwestern Health Sciences University</t>
  </si>
  <si>
    <t>Northwestern Michigan College</t>
  </si>
  <si>
    <t>Traverse City</t>
  </si>
  <si>
    <t>Northwest Florida State College</t>
  </si>
  <si>
    <t>Niceville</t>
  </si>
  <si>
    <t>Northwest Indian College</t>
  </si>
  <si>
    <t>Northwood University</t>
  </si>
  <si>
    <t>Nueta Hidatsa Sahnish College</t>
  </si>
  <si>
    <t>New Town</t>
  </si>
  <si>
    <t>Oak Point University</t>
  </si>
  <si>
    <t>Oak Brook</t>
  </si>
  <si>
    <t>Oglala Lakota College</t>
  </si>
  <si>
    <t>Kyle</t>
  </si>
  <si>
    <t>Oklahoma State University Institute of Technology--Okmulgee</t>
  </si>
  <si>
    <t>OSU Oklahoma State University Institute of Technology Okmulgee</t>
  </si>
  <si>
    <t>Okmulgee</t>
  </si>
  <si>
    <t>Oklahoma State University--Oklahoma City</t>
  </si>
  <si>
    <t>Oklahoma State University Oklahoma City</t>
  </si>
  <si>
    <t>Olympic College</t>
  </si>
  <si>
    <t>Bremerton</t>
  </si>
  <si>
    <t>Oregon Health and Science University</t>
  </si>
  <si>
    <t>OHSU</t>
  </si>
  <si>
    <t>Otis College of Art and Design</t>
  </si>
  <si>
    <t>Ozark Christian College</t>
  </si>
  <si>
    <t>Pacific College</t>
  </si>
  <si>
    <t>Pacific Northwest College of Art</t>
  </si>
  <si>
    <t>Pacific Oaks College</t>
  </si>
  <si>
    <t>Palm Beach State College</t>
  </si>
  <si>
    <t>Lake Worth</t>
  </si>
  <si>
    <t>Parker University</t>
  </si>
  <si>
    <t>Pasco-Hernando State College</t>
  </si>
  <si>
    <t>New Port Richey</t>
  </si>
  <si>
    <t>Patrick Henry College</t>
  </si>
  <si>
    <t>Purcellville</t>
  </si>
  <si>
    <t>Peirce College</t>
  </si>
  <si>
    <t>Peninsula College</t>
  </si>
  <si>
    <t>Port Angeles</t>
  </si>
  <si>
    <t>Pennsylvania Academy of the Fine Arts</t>
  </si>
  <si>
    <t>Pennsylvania College of Art &amp; Design</t>
  </si>
  <si>
    <t>Pennsylvania State University -- Behrend</t>
  </si>
  <si>
    <t>Penn State</t>
  </si>
  <si>
    <t>Pennsylvania State University--Berks</t>
  </si>
  <si>
    <t>Pennsylvania State University--Harrisburg</t>
  </si>
  <si>
    <t>Pensacola State College</t>
  </si>
  <si>
    <t>Phillips School of Nursing at Mount Sinai Beth Israel</t>
  </si>
  <si>
    <t>Pittsburgh Technical College</t>
  </si>
  <si>
    <t>Oakdale</t>
  </si>
  <si>
    <t>Platt College</t>
  </si>
  <si>
    <t>Plaza College</t>
  </si>
  <si>
    <t>Forest Hills</t>
  </si>
  <si>
    <t>Polk State College</t>
  </si>
  <si>
    <t>Winter Haven</t>
  </si>
  <si>
    <t>Pontifical Catholic University of Puerto Rico--Arecibo</t>
  </si>
  <si>
    <t>Pontifical College Josephinum</t>
  </si>
  <si>
    <t>Pratt Institute</t>
  </si>
  <si>
    <t>Provo College</t>
  </si>
  <si>
    <t>Pueblo Community College</t>
  </si>
  <si>
    <t>Puerto Rico Conservatory of Music</t>
  </si>
  <si>
    <t>Ranken Technical College</t>
  </si>
  <si>
    <t>Rasmussen University</t>
  </si>
  <si>
    <t>Red Rocks Community College</t>
  </si>
  <si>
    <t>Regent's American College London</t>
  </si>
  <si>
    <t>Regents American College London</t>
  </si>
  <si>
    <t>London NW1 4NS</t>
  </si>
  <si>
    <t>Renton Technical College</t>
  </si>
  <si>
    <t>Renton</t>
  </si>
  <si>
    <t>Research College of Nursing</t>
  </si>
  <si>
    <t>Richmond American University London</t>
  </si>
  <si>
    <t>Richmond The American International University in London</t>
  </si>
  <si>
    <t>Chiswick, London W4 5AN</t>
  </si>
  <si>
    <t>Ringling College of Art and Design</t>
  </si>
  <si>
    <t>Rio Hondo College</t>
  </si>
  <si>
    <t>Rose-Hulman Institute of Technology</t>
  </si>
  <si>
    <t>Rose Hulman Institute of Technology</t>
  </si>
  <si>
    <t>Roseman University of Health Sciences</t>
  </si>
  <si>
    <t>Sacred Heart Major Seminary</t>
  </si>
  <si>
    <t>Saint Anthony College of Nursing</t>
  </si>
  <si>
    <t>St Anthony College of Nursing Saint Anthony College of Nursing</t>
  </si>
  <si>
    <t>Saint Johns River State College</t>
  </si>
  <si>
    <t>Palatka</t>
  </si>
  <si>
    <t>Salish Kootenai College</t>
  </si>
  <si>
    <t>Pablo</t>
  </si>
  <si>
    <t>Samuel Merritt University</t>
  </si>
  <si>
    <t>San Diego Mesa College</t>
  </si>
  <si>
    <t>San Francisco Conservatory of Music</t>
  </si>
  <si>
    <t>San Joaquin Valley College--Visalia</t>
  </si>
  <si>
    <t>Visalia</t>
  </si>
  <si>
    <t>San Juan Bautista School of Medicine</t>
  </si>
  <si>
    <t>Santa Ana College</t>
  </si>
  <si>
    <t>Santa Ana</t>
  </si>
  <si>
    <t>Santa Fe College</t>
  </si>
  <si>
    <t>Santa Monica College</t>
  </si>
  <si>
    <t>Santa Monica</t>
  </si>
  <si>
    <t>Schoolcraft College</t>
  </si>
  <si>
    <t>School of the Art Institute of Chicago</t>
  </si>
  <si>
    <t>SAIC</t>
  </si>
  <si>
    <t>Seattle Central College</t>
  </si>
  <si>
    <t>Seminole State College of Florida</t>
  </si>
  <si>
    <t>Sanford</t>
  </si>
  <si>
    <t>Sentara College of Health Sciences</t>
  </si>
  <si>
    <t>Chesapeake</t>
  </si>
  <si>
    <t>Shasta College</t>
  </si>
  <si>
    <t>Sinte Gleska University</t>
  </si>
  <si>
    <t>Rosebud</t>
  </si>
  <si>
    <t>Sitting Bull College</t>
  </si>
  <si>
    <t>Fort Yates</t>
  </si>
  <si>
    <t>Skagit Valley College</t>
  </si>
  <si>
    <t>Skyline College</t>
  </si>
  <si>
    <t>San Bruno</t>
  </si>
  <si>
    <t>Solano Community College</t>
  </si>
  <si>
    <t>Southeast Missouri Hospital College of Nursing and Health Sciences</t>
  </si>
  <si>
    <t>Southern Baptist Theological Seminary</t>
  </si>
  <si>
    <t>Southern California Institute of Architecture</t>
  </si>
  <si>
    <t>Southern California University of Health Sciences</t>
  </si>
  <si>
    <t>South Florida State College</t>
  </si>
  <si>
    <t>Avon Park</t>
  </si>
  <si>
    <t>South Seattle College</t>
  </si>
  <si>
    <t>Seattle Community College South Campus</t>
  </si>
  <si>
    <t>South University-Tampa</t>
  </si>
  <si>
    <t>Southwestern Christian College</t>
  </si>
  <si>
    <t>Terrell</t>
  </si>
  <si>
    <t>Spokane Community College</t>
  </si>
  <si>
    <t>Spokane Falls Community College</t>
  </si>
  <si>
    <t>State College of Florida--Manatee-Sarasota</t>
  </si>
  <si>
    <t>Bradenton</t>
  </si>
  <si>
    <t>St. Charles Borromeo Seminary</t>
  </si>
  <si>
    <t>St Charles Borromeo Seminary Saint Charles Borromeo Seminary</t>
  </si>
  <si>
    <t>Wynnewood</t>
  </si>
  <si>
    <t>St. Francis Medical Center College of Nursing</t>
  </si>
  <si>
    <t>St Francis Medical Center College of Nursing Saint Francis Medical Center College of Nursing</t>
  </si>
  <si>
    <t>St. John's College (IL)</t>
  </si>
  <si>
    <t>St. John Vianney College Seminary</t>
  </si>
  <si>
    <t>St John Vianney College Seminary Saint John Vianney College Seminary</t>
  </si>
  <si>
    <t>St. Joseph Seminary College</t>
  </si>
  <si>
    <t>St Joseph Seminary College Saint Joseph Seminary College</t>
  </si>
  <si>
    <t>St Luke's College</t>
  </si>
  <si>
    <t>Stone Child College</t>
  </si>
  <si>
    <t>Boneau</t>
  </si>
  <si>
    <t>St. Petersburg College</t>
  </si>
  <si>
    <t>St Petersburg College Saint Petersburg College</t>
  </si>
  <si>
    <t>Stratford University</t>
  </si>
  <si>
    <t>Strayer University</t>
  </si>
  <si>
    <t>Sullivan University</t>
  </si>
  <si>
    <t>SUM Bible College and Theological Seminary</t>
  </si>
  <si>
    <t>El Dorado Hills</t>
  </si>
  <si>
    <t>SUNY Downstate Health Sciences University</t>
  </si>
  <si>
    <t>SUNY Downstate Medical Center</t>
  </si>
  <si>
    <t>Tacoma Community College</t>
  </si>
  <si>
    <t>Tallahassee Community College</t>
  </si>
  <si>
    <t>Texas A&amp;M University--San Antonio</t>
  </si>
  <si>
    <t>Texas Tech University Health Sciences Center-El Paso</t>
  </si>
  <si>
    <t>Texas Tech University Health Sciences Center-Lubbock</t>
  </si>
  <si>
    <t>Thomas Edison State University</t>
  </si>
  <si>
    <t>Trenton</t>
  </si>
  <si>
    <t>Thomas More College of Liberal Arts</t>
  </si>
  <si>
    <t>Merrimack</t>
  </si>
  <si>
    <t>Touro University Nevada</t>
  </si>
  <si>
    <t>Trinity Bible College and Graduate School</t>
  </si>
  <si>
    <t>Ellendale</t>
  </si>
  <si>
    <t>Trinity College of Nursing &amp; Health Sciences</t>
  </si>
  <si>
    <t>Trocair College</t>
  </si>
  <si>
    <t>BUffalo</t>
  </si>
  <si>
    <t>Truckee Meadows Community College</t>
  </si>
  <si>
    <t>Turtle Mountain Community College</t>
  </si>
  <si>
    <t>Belcourt</t>
  </si>
  <si>
    <t>Tyler Junior College</t>
  </si>
  <si>
    <t>Union Institute and University</t>
  </si>
  <si>
    <t>United States International University--Kenya</t>
  </si>
  <si>
    <t>United States International University Africa</t>
  </si>
  <si>
    <t>United States University</t>
  </si>
  <si>
    <t>Chula Vista</t>
  </si>
  <si>
    <t>United Tribes Technical College</t>
  </si>
  <si>
    <t>Unitek College</t>
  </si>
  <si>
    <t>Universidad Central Del Caribe</t>
  </si>
  <si>
    <t>University of Cincinnati--UC Blue Ash College</t>
  </si>
  <si>
    <t>University of Cincinnati Raymond Walters College</t>
  </si>
  <si>
    <t>University of Hawaii--Maui College</t>
  </si>
  <si>
    <t>University of Hawaii Maui</t>
  </si>
  <si>
    <t>Kahului</t>
  </si>
  <si>
    <t>University of Health Sciences &amp; Pharmacy in St. Louis</t>
  </si>
  <si>
    <t>St Louis College of Pharmacy Saint Louis College of Pharmacy</t>
  </si>
  <si>
    <t>University of Maryland, Baltimore</t>
  </si>
  <si>
    <t>University of Nebraska Medical Center</t>
  </si>
  <si>
    <t>University of North Carolina School of the Arts</t>
  </si>
  <si>
    <t>俄克拉荷马大学健康科学中心</t>
  </si>
  <si>
    <t>University of Tennessee Health Sciences Center</t>
  </si>
  <si>
    <t>University of Texas Health Science Center--Houston</t>
  </si>
  <si>
    <t>德州大学健康科学中心休斯敦</t>
  </si>
  <si>
    <t>University of Texas Health Science Center--San Antonio</t>
  </si>
  <si>
    <t>University of Texas Health Science Center San Antonio</t>
  </si>
  <si>
    <t>University of Texas Medical Branch--Galveston</t>
  </si>
  <si>
    <t>德克萨斯大学医学分部加尔维斯顿</t>
  </si>
  <si>
    <t>University of the Arts</t>
  </si>
  <si>
    <t>UArts</t>
  </si>
  <si>
    <t>University of the Potomac</t>
  </si>
  <si>
    <t>University of the West</t>
  </si>
  <si>
    <t>Rosemead</t>
  </si>
  <si>
    <t>University of Washington Bothell</t>
  </si>
  <si>
    <t>Valencia College</t>
  </si>
  <si>
    <t>VanderCook College of Music</t>
  </si>
  <si>
    <t>Wade College</t>
  </si>
  <si>
    <t>Walsh College</t>
  </si>
  <si>
    <t>Webb Institute</t>
  </si>
  <si>
    <t>Glen Cove</t>
  </si>
  <si>
    <t>Wenatchee Valley College</t>
  </si>
  <si>
    <t>Wenatchee</t>
  </si>
  <si>
    <t>Westcliff University</t>
  </si>
  <si>
    <t>West Coast University</t>
  </si>
  <si>
    <t>Anaheim</t>
  </si>
  <si>
    <t>Western Nevada College</t>
  </si>
  <si>
    <t>Carson City</t>
  </si>
  <si>
    <t>West Los Angeles College</t>
  </si>
  <si>
    <t>Culver City</t>
  </si>
  <si>
    <t>West Virginia University Institute of Technology</t>
  </si>
  <si>
    <t>Beckley</t>
  </si>
  <si>
    <t>West Virginia University--Parkersburg</t>
  </si>
  <si>
    <t>West Virginia University Parkersburg</t>
  </si>
  <si>
    <t>Parkersburg</t>
  </si>
  <si>
    <t>Whatcom Community College</t>
  </si>
  <si>
    <t>Yakima Valley College</t>
  </si>
  <si>
    <t>Yakima</t>
  </si>
  <si>
    <t>新南威尔士大学悉尼分校</t>
  </si>
  <si>
    <t>阿德莱德大学</t>
  </si>
  <si>
    <t>QS World University Rankings by Faculty Area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</si>
  <si>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</si>
  <si>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</si>
  <si>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</si>
  <si>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</si>
  <si>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</si>
  <si>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</si>
  <si>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</si>
  <si>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</si>
  <si>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</si>
  <si>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</si>
  <si>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</si>
  <si>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</si>
  <si>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</si>
  <si>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</si>
  <si>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</si>
  <si>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</si>
  <si>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</si>
  <si>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Arts &amp; Humanities</t>
  </si>
  <si>
    <t>Institutions Considered</t>
  </si>
  <si>
    <t>Weightings</t>
  </si>
  <si>
    <t>Academic</t>
  </si>
  <si>
    <t>Employer</t>
  </si>
  <si>
    <t>Citations</t>
  </si>
  <si>
    <t>H</t>
  </si>
  <si>
    <t>IRN</t>
  </si>
  <si>
    <t>Top 500 Universities - Arts &amp; Humanities</t>
  </si>
  <si>
    <t>2024</t>
  </si>
  <si>
    <t>2023</t>
  </si>
  <si>
    <t>2024年美国国内排名</t>
  </si>
  <si>
    <t>Institution</t>
  </si>
  <si>
    <t>Location</t>
  </si>
  <si>
    <t>International</t>
  </si>
  <si>
    <t>Score</t>
  </si>
  <si>
    <t xml:space="preserve">1  </t>
  </si>
  <si>
    <t xml:space="preserve">4  </t>
  </si>
  <si>
    <t xml:space="preserve">5  </t>
  </si>
  <si>
    <t xml:space="preserve">6  </t>
  </si>
  <si>
    <t xml:space="preserve">12  </t>
  </si>
  <si>
    <t>7=</t>
  </si>
  <si>
    <t xml:space="preserve">9  </t>
  </si>
  <si>
    <t xml:space="preserve">13  </t>
  </si>
  <si>
    <t xml:space="preserve">14  </t>
  </si>
  <si>
    <t xml:space="preserve">22  </t>
  </si>
  <si>
    <t>24=</t>
  </si>
  <si>
    <t>29=</t>
  </si>
  <si>
    <t>39=</t>
  </si>
  <si>
    <t xml:space="preserve">57  </t>
  </si>
  <si>
    <t>74=</t>
  </si>
  <si>
    <t>44=</t>
  </si>
  <si>
    <t>69</t>
  </si>
  <si>
    <t>76=</t>
  </si>
  <si>
    <t>105=</t>
  </si>
  <si>
    <t>81=</t>
  </si>
  <si>
    <t>85</t>
  </si>
  <si>
    <t>100=</t>
  </si>
  <si>
    <t>93=</t>
  </si>
  <si>
    <t>125=</t>
  </si>
  <si>
    <t>88=</t>
  </si>
  <si>
    <t xml:space="preserve">71  </t>
  </si>
  <si>
    <t>City University of New York</t>
  </si>
  <si>
    <t xml:space="preserve">114  </t>
  </si>
  <si>
    <t>102=</t>
  </si>
  <si>
    <t xml:space="preserve">99  </t>
  </si>
  <si>
    <t>印第安纳大学布卢明顿分校</t>
  </si>
  <si>
    <t>69=</t>
  </si>
  <si>
    <t>129=</t>
  </si>
  <si>
    <t xml:space="preserve">83  </t>
  </si>
  <si>
    <t>140=</t>
  </si>
  <si>
    <t>133=</t>
  </si>
  <si>
    <t>马萨诸塞大学阿默斯特分校</t>
  </si>
  <si>
    <t>116=</t>
  </si>
  <si>
    <t>120=</t>
  </si>
  <si>
    <t xml:space="preserve">132  </t>
  </si>
  <si>
    <t>148=</t>
  </si>
  <si>
    <t xml:space="preserve">174  </t>
  </si>
  <si>
    <t>165=</t>
  </si>
  <si>
    <t>143=</t>
  </si>
  <si>
    <t>Rutgers University–New Brunswick</t>
  </si>
  <si>
    <t>208=</t>
  </si>
  <si>
    <t xml:space="preserve">207  </t>
  </si>
  <si>
    <t>243=</t>
  </si>
  <si>
    <t>Purdue University</t>
  </si>
  <si>
    <t>201=</t>
  </si>
  <si>
    <t>University of Hawaiʻi at Mānoa</t>
  </si>
  <si>
    <t>236=</t>
  </si>
  <si>
    <t>University of Illinois at Chicago (UIC)</t>
  </si>
  <si>
    <t>183=</t>
  </si>
  <si>
    <t>302=</t>
  </si>
  <si>
    <t>251=</t>
  </si>
  <si>
    <t>320=</t>
  </si>
  <si>
    <t>274=</t>
  </si>
  <si>
    <t>297=</t>
  </si>
  <si>
    <t>262=</t>
  </si>
  <si>
    <t xml:space="preserve">336  </t>
  </si>
  <si>
    <t>187=</t>
  </si>
  <si>
    <t>Rhode Island School of Design (RISD)</t>
  </si>
  <si>
    <t>227=</t>
  </si>
  <si>
    <t>352=</t>
  </si>
  <si>
    <t>350=</t>
  </si>
  <si>
    <t>293=</t>
  </si>
  <si>
    <t>359=</t>
  </si>
  <si>
    <t>401-450</t>
  </si>
  <si>
    <t>390=</t>
  </si>
  <si>
    <t>308=</t>
  </si>
  <si>
    <t>The University of Georgia</t>
  </si>
  <si>
    <t>380=</t>
  </si>
  <si>
    <t>University at Buffalo SUNY</t>
  </si>
  <si>
    <t>451-500</t>
  </si>
  <si>
    <t xml:space="preserve">332  </t>
  </si>
  <si>
    <t>289=</t>
  </si>
  <si>
    <t>501-520</t>
  </si>
  <si>
    <t>Stony Brook University, State University of New York</t>
  </si>
  <si>
    <t>364=</t>
  </si>
  <si>
    <t>501-550</t>
  </si>
  <si>
    <t>圣保罗大学</t>
  </si>
  <si>
    <t>佩尼亚洛伦</t>
  </si>
  <si>
    <t>阿道夫·伊瓦涅斯大学</t>
  </si>
  <si>
    <t>https://www.usnews.com/education/best-global-universities/universidad-adolfo-ibanez-530252</t>
  </si>
  <si>
    <t>考卡山谷</t>
  </si>
  <si>
    <t>瓦列大学</t>
  </si>
  <si>
    <t>https://www.usnews.com/education/best-global-universities/universidad-del-valle-529595</t>
  </si>
  <si>
    <t>马德普拉塔国立大学</t>
  </si>
  <si>
    <t>https://www.usnews.com/education/best-global-universities/national-university-of-mar-del-plata-529217</t>
  </si>
  <si>
    <t>瓜纳华托</t>
  </si>
  <si>
    <t>瓜纳华托大学</t>
  </si>
  <si>
    <t>https://www.usnews.com/education/best-global-universities/universidad-de-guanajuato-529416</t>
  </si>
  <si>
    <t>比奥比奥</t>
  </si>
  <si>
    <t>比奥比奥大学</t>
  </si>
  <si>
    <t>https://www.usnews.com/education/best-global-universities/universidad-del-bio-bio-530302</t>
  </si>
  <si>
    <t>黑金镇</t>
  </si>
  <si>
    <t>黑金联邦大学</t>
  </si>
  <si>
    <t>https://www.usnews.com/education/best-global-universities/universidade-federal-de-ouro-preto-529582</t>
  </si>
  <si>
    <t>埃莫西约</t>
  </si>
  <si>
    <t>索诺拉大学</t>
  </si>
  <si>
    <t>https://www.usnews.com/education/best-global-universities/universidad-de-sonora-530019</t>
  </si>
  <si>
    <t>尤卡坦自治大学</t>
  </si>
  <si>
    <t>https://www.usnews.com/education/best-global-universities/universidad-autonoma-de-yucatan-529761</t>
  </si>
  <si>
    <t>大岬</t>
  </si>
  <si>
    <t>庞塔格罗萨州立大学</t>
  </si>
  <si>
    <t>https://www.usnews.com/education/best-global-universities/universidade-estadual-de-ponta-grossa-529733</t>
  </si>
  <si>
    <t>马拉尼昂联邦大学</t>
  </si>
  <si>
    <t>https://www.usnews.com/education/best-global-universities/universidade-federal-do-maranhao-530082</t>
  </si>
  <si>
    <t>塞罗佩迪卡</t>
  </si>
  <si>
    <t>里约热内卢联邦农村大学</t>
  </si>
  <si>
    <t>https://www.usnews.com/education/best-global-universities/universidade-federal-rural-do-rio-de-janeiro-ufrrj-529587</t>
  </si>
  <si>
    <t>圣米格尔-德图库曼</t>
  </si>
  <si>
    <t>图库曼国立大学</t>
  </si>
  <si>
    <t>https://www.usnews.com/education/best-global-universities/universidad-nacional-de-tucuman-530016</t>
  </si>
  <si>
    <t>阿雷格里港健康科学联邦大学</t>
  </si>
  <si>
    <t>https://www.usnews.com/education/best-global-universities/universidade-federal-de-ciencias-da-saude-de-porto-alegre-530319</t>
  </si>
  <si>
    <t>佩尔南布哥大学</t>
  </si>
  <si>
    <t>https://www.usnews.com/education/best-global-universities/universidade-de-pernambuco-upe-530325</t>
  </si>
  <si>
    <t>克雷塔罗圣地亚哥</t>
  </si>
  <si>
    <t>克雷塔罗自治大学</t>
  </si>
  <si>
    <t>https://www.usnews.com/education/best-global-universities/universidad-autonoma-de-queretaro-530081</t>
  </si>
  <si>
    <t>查米尔帕</t>
  </si>
  <si>
    <t>莫雷洛斯州自治大学</t>
  </si>
  <si>
    <t>https://www.usnews.com/education/best-global-universities/universidad-autonoma-del-estado-de-morelos-530094</t>
  </si>
  <si>
    <t>帕丘卡</t>
  </si>
  <si>
    <t>伊达尔戈州自治大学</t>
  </si>
  <si>
    <t>https://www.usnews.com/education/best-global-universities/universidad-autonoma-del-estado-de-hidalgo-530114</t>
  </si>
  <si>
    <t>毛勒</t>
  </si>
  <si>
    <t>毛莱天主教大学</t>
  </si>
  <si>
    <t>https://www.usnews.com/education/best-global-universities/universidad-catolica-del-maule-530349</t>
  </si>
  <si>
    <t>蒙特西略</t>
  </si>
  <si>
    <t>墨西哥研究生院</t>
  </si>
  <si>
    <t>https://www.usnews.com/education/best-global-universities/colegio-de-postgraduados-mexico-529667</t>
  </si>
  <si>
    <t>阿尔费纳斯</t>
  </si>
  <si>
    <t>阿尔费纳斯联邦大学</t>
  </si>
  <si>
    <t>https://www.usnews.com/education/best-global-universities/universidade-federal-de-alfenas-530354</t>
  </si>
  <si>
    <t>塞阿拉州立大学</t>
  </si>
  <si>
    <t>https://www.usnews.com/education/best-global-universities/universidade-estadual-do-ceara-530370</t>
  </si>
  <si>
    <t>半干旱地区联邦农村大学</t>
  </si>
  <si>
    <t>https://www.usnews.com/education/best-global-universities/universidade-federal-rural-do-semi-arido-ufersa-530376</t>
  </si>
  <si>
    <t>萨洛布里尼奥，伊列乌斯</t>
  </si>
  <si>
    <t>圣克鲁斯州立大学</t>
  </si>
  <si>
    <t>https://www.usnews.com/education/best-global-universities/universidade-estadual-de-santa-cruz-530143</t>
  </si>
  <si>
    <t>南方大学</t>
  </si>
  <si>
    <t>https://www.usnews.com/education/best-global-universities/austral-university-530407</t>
  </si>
  <si>
    <t>圣克里斯托瓦尔-德拉斯卡萨斯</t>
  </si>
  <si>
    <t>南部边境学院</t>
  </si>
  <si>
    <t>https://www.usnews.com/education/best-global-universities/el-colegio-de-la-frontera-sur-ecosur-529668</t>
  </si>
  <si>
    <t>厄瓜多尔国立理工学院</t>
  </si>
  <si>
    <t>https://www.usnews.com/education/best-global-universities/escuela-politecnica-nacional-ecuador-530418</t>
  </si>
  <si>
    <t>瓦加斯基金会</t>
  </si>
  <si>
    <t>https://www.usnews.com/education/best-global-universities/getulio-vargas-foundation-530470</t>
  </si>
  <si>
    <t>安东尼奥·纳里诺大学</t>
  </si>
  <si>
    <t>https://www.usnews.com/education/best-global-universities/universidad-antonio-narino-529437</t>
  </si>
  <si>
    <t>巴兰基亚</t>
  </si>
  <si>
    <t>海岸大学</t>
  </si>
  <si>
    <t>https://www.usnews.com/education/best-global-universities/universidad-de-la-costa-530465</t>
  </si>
  <si>
    <t>拉塞雷纳</t>
  </si>
  <si>
    <t>拉塞雷纳大学</t>
  </si>
  <si>
    <t>https://www.usnews.com/education/best-global-universities/universidad-de-la-serena-529880</t>
  </si>
  <si>
    <t>安第斯大学 - 智利</t>
  </si>
  <si>
    <t>https://www.usnews.com/education/best-global-universities/universidad-de-los-andes-chile-529953</t>
  </si>
  <si>
    <t>阿瓦萨</t>
  </si>
  <si>
    <t>哈瓦萨大学</t>
  </si>
  <si>
    <t>https://www.usnews.com/education/best-global-universities/hawassa-university-530262</t>
  </si>
  <si>
    <t>波罗克瓦尼</t>
  </si>
  <si>
    <t>林波波大学</t>
  </si>
  <si>
    <t>https://www.usnews.com/education/best-global-universities/university-of-limpopo-530345</t>
  </si>
  <si>
    <t>苏丹穆莱斯利曼大学</t>
  </si>
  <si>
    <t>https://www.usnews.com/education/best-global-universities/sultan-moulay-slimane-university-of-beni-mellal-530367</t>
  </si>
  <si>
    <t>埃及-日本科技大学</t>
  </si>
  <si>
    <t>https://www.usnews.com/education/best-global-universities/egypt-japan-university-of-science-technology-530188</t>
  </si>
  <si>
    <t>Name</t>
  </si>
  <si>
    <t>Rank</t>
  </si>
  <si>
    <t>Overall</t>
  </si>
  <si>
    <t>Teaching</t>
  </si>
  <si>
    <t>Research</t>
  </si>
  <si>
    <t>Industry Income</t>
  </si>
  <si>
    <t>International Outlook</t>
  </si>
  <si>
    <t>The University of Chicago</t>
  </si>
  <si>
    <t>UCL</t>
  </si>
  <si>
    <t>LMU Munich</t>
  </si>
  <si>
    <t>King’s College London</t>
  </si>
  <si>
    <t>Nanyang Technological University, Singapore</t>
  </si>
  <si>
    <t>London School of Economics and Political Science</t>
  </si>
  <si>
    <t>École Polytechnique Fédérale de Lausanne</t>
  </si>
  <si>
    <t>Universität Heidelberg</t>
  </si>
  <si>
    <t>The Chinese University of Hong Kong</t>
  </si>
  <si>
    <t>Paris Sciences et Lettres – PSL Research University Paris</t>
  </si>
  <si>
    <t>Karolinska Institute</t>
  </si>
  <si>
    <t>Washington University in St Louis</t>
  </si>
  <si>
    <t>UNSW Sydney</t>
  </si>
  <si>
    <t>Charité - Universitätsmedizin Berlin</t>
  </si>
  <si>
    <t>Yonsei University (Seoul campus)</t>
  </si>
  <si>
    <t>University of Tübingen</t>
  </si>
  <si>
    <t>Korea Advanced Institute of Science and Technology (KAIST)</t>
  </si>
  <si>
    <t>Institut Polytechnique de Paris</t>
  </si>
  <si>
    <t>明尼苏达大学</t>
  </si>
  <si>
    <t>Université de Montréal</t>
  </si>
  <si>
    <t>Ohio State University (Main campus)</t>
  </si>
  <si>
    <t>Université Paris Cité</t>
  </si>
  <si>
    <t>University of Göttingen</t>
  </si>
  <si>
    <t>Purdue University West Lafayette</t>
  </si>
  <si>
    <t>Newcastle University</t>
  </si>
  <si>
    <t>University of York</t>
  </si>
  <si>
    <t>University of Pittsburgh-Pittsburgh campus</t>
  </si>
  <si>
    <t>Penn State (Main campus)</t>
  </si>
  <si>
    <t>KTH Royal Institute of Technology</t>
  </si>
  <si>
    <t>Arizona State University (Tempe)</t>
  </si>
  <si>
    <t>TU Dresden</t>
  </si>
  <si>
    <t>University of Virginia (Main campus)</t>
  </si>
  <si>
    <t>Pohang University of Science and Technology (POSTECH)</t>
  </si>
  <si>
    <t>Southern University of Science and Technology (SUSTech)</t>
  </si>
  <si>
    <t>Northeastern University, US</t>
  </si>
  <si>
    <t>Indiana University</t>
  </si>
  <si>
    <t>Université Catholique de Louvain</t>
  </si>
  <si>
    <t>Ulsan National Institute of Science and Technology (UNIST)</t>
  </si>
  <si>
    <t>University of Münster</t>
  </si>
  <si>
    <t>National Taiwan University (NTU)</t>
  </si>
  <si>
    <t>University of Massachusetts</t>
  </si>
  <si>
    <t>51.2–54.3</t>
  </si>
  <si>
    <t>Bielefeld University</t>
  </si>
  <si>
    <t>University of Hohenheim</t>
  </si>
  <si>
    <t>King Fahd University of Petroleum and Minerals</t>
  </si>
  <si>
    <t>Macau University of Science and Technology</t>
  </si>
  <si>
    <t>Moscow Institute of Physics and Technology (MIPT)</t>
  </si>
  <si>
    <t>Queensland University of Technology</t>
  </si>
  <si>
    <t>RCSI University of Medicine and Health Sciences</t>
  </si>
  <si>
    <t>Rutgers University – New Brunswick</t>
  </si>
  <si>
    <t>St George’s, University of London</t>
  </si>
  <si>
    <t>Sant’Anna School of Advanced Studies – Pisa</t>
  </si>
  <si>
    <t>University of São Paulo</t>
  </si>
  <si>
    <t>Western University</t>
  </si>
  <si>
    <t>48.9–51.1</t>
  </si>
  <si>
    <t>Brighton and Sussex Medical School</t>
  </si>
  <si>
    <t>Indian Institute of Science</t>
  </si>
  <si>
    <t>Queen’s University</t>
  </si>
  <si>
    <t>University of the Witwatersrand</t>
  </si>
  <si>
    <t>Abu Dhabi University</t>
  </si>
  <si>
    <t>47.0–48.7</t>
  </si>
  <si>
    <t>Anglia Ruskin University (ARU)</t>
  </si>
  <si>
    <t>University of Bordeaux</t>
  </si>
  <si>
    <t>University at Buffalo</t>
  </si>
  <si>
    <t>École Normale Supérieure de Lyon</t>
  </si>
  <si>
    <t>Flinders University</t>
  </si>
  <si>
    <t>University of Galway</t>
  </si>
  <si>
    <t>Montpellier University</t>
  </si>
  <si>
    <t>Politecnico di Milano</t>
  </si>
  <si>
    <t>Reykjavík University</t>
  </si>
  <si>
    <t>RMIT University</t>
  </si>
  <si>
    <t>Stony Brook University</t>
  </si>
  <si>
    <t>45.0–46.9</t>
  </si>
  <si>
    <t>Ateneo de Manila University</t>
  </si>
  <si>
    <t>Catholic University of Portugal</t>
  </si>
  <si>
    <t>University of Greifswald</t>
  </si>
  <si>
    <t>University of Hai'l</t>
  </si>
  <si>
    <t>Imam Mohammad Ibn Saud Islamic University</t>
  </si>
  <si>
    <t>JSS Academy of Higher Education and Research</t>
  </si>
  <si>
    <t>Khalifa University</t>
  </si>
  <si>
    <t>University of Malaya</t>
  </si>
  <si>
    <t>University of Rome II – Tor Vergata</t>
  </si>
  <si>
    <t>Royal Veterinary College</t>
  </si>
  <si>
    <t>Shoolini University of Biotechnology and Management Sciences</t>
  </si>
  <si>
    <t>University of Texas at Dallas</t>
  </si>
  <si>
    <t>University of Vaasa</t>
  </si>
  <si>
    <t>Verona University</t>
  </si>
  <si>
    <t>42.1–44.9</t>
  </si>
  <si>
    <t>Arak University of Medical Sciences</t>
  </si>
  <si>
    <t>Brunel University London</t>
  </si>
  <si>
    <t>University of Campinas</t>
  </si>
  <si>
    <t>Ferhat Abbas Sétif University 1</t>
  </si>
  <si>
    <t>Université Grenoble Alpes</t>
  </si>
  <si>
    <t>HSE University</t>
  </si>
  <si>
    <t>University of International Business and Economics</t>
  </si>
  <si>
    <t>University of Klagenfurt</t>
  </si>
  <si>
    <t>Mahatma Gandhi University</t>
  </si>
  <si>
    <t>University of Marburg</t>
  </si>
  <si>
    <t>University of Modena and Reggio Emilia</t>
  </si>
  <si>
    <t>Muhimbili University of Health and Allied Sciences</t>
  </si>
  <si>
    <t>National and Kapodistrian University of Athens</t>
  </si>
  <si>
    <t>National Research Nuclear University MEPhI</t>
  </si>
  <si>
    <t>Norwegian University of Science and Technology</t>
  </si>
  <si>
    <t>University of Passau</t>
  </si>
  <si>
    <t>University of Porto</t>
  </si>
  <si>
    <t>Qazvin University of Medical Sciences</t>
  </si>
  <si>
    <t>Qom University of Medical Sciences</t>
  </si>
  <si>
    <t>Sabancı University</t>
  </si>
  <si>
    <t>Southeast University</t>
  </si>
  <si>
    <t>SRUC (Scotland’s Rural College)</t>
  </si>
  <si>
    <t>Sumy State University</t>
  </si>
  <si>
    <t>The University of Tulsa</t>
  </si>
  <si>
    <t>TU Wien</t>
  </si>
  <si>
    <t>Universiti Utara Malaysia</t>
  </si>
  <si>
    <t>39.3–42.0</t>
  </si>
  <si>
    <t>Centrale Nantes</t>
  </si>
  <si>
    <t>Changsha University of Science and Technology</t>
  </si>
  <si>
    <t>Charles University</t>
  </si>
  <si>
    <t>École des Mines de Saint-Étienne</t>
  </si>
  <si>
    <t>University of Toulouse</t>
  </si>
  <si>
    <t>Gwangju Institute of Science and Technology (GIST)</t>
  </si>
  <si>
    <t>Harokopio University of Athens</t>
  </si>
  <si>
    <t>Indian Institute of Technology Ropar</t>
  </si>
  <si>
    <t>International Institute of Information Technology, Hyderabad</t>
  </si>
  <si>
    <t>Iran University of Science and Technology</t>
  </si>
  <si>
    <t>Islamic Azad University, Najafabad Branch (IAUN)</t>
  </si>
  <si>
    <t>Constructor University</t>
  </si>
  <si>
    <t>Kashan University of Medical Sciences and Health Services</t>
  </si>
  <si>
    <t>University of Lille</t>
  </si>
  <si>
    <t>University of Lisbon</t>
  </si>
  <si>
    <t>University of Management and Technology</t>
  </si>
  <si>
    <t>Open University of Catalonia</t>
  </si>
  <si>
    <t>Empress Catherine II Saint Petersburg Mining University</t>
  </si>
  <si>
    <t>Saveetha Institute of Medical and Technical Sciences</t>
  </si>
  <si>
    <t>Sciences Po</t>
  </si>
  <si>
    <t>SOAS University of London</t>
  </si>
  <si>
    <t>University of South Carolina-Columbia</t>
  </si>
  <si>
    <t>Southwestern University of Finance and Economics</t>
  </si>
  <si>
    <t>University of Stavanger</t>
  </si>
  <si>
    <t>SUNY University at Albany</t>
  </si>
  <si>
    <t>Tokyo Medical and Dental University (TMDU)</t>
  </si>
  <si>
    <t>TU Dortmund University</t>
  </si>
  <si>
    <t>University of Tuscia</t>
  </si>
  <si>
    <t>UiT The Arctic University of Norway</t>
  </si>
  <si>
    <t>University of Vic – Central University of Catalonia</t>
  </si>
  <si>
    <t>The University of the West Indies</t>
  </si>
  <si>
    <t>Abdul Wali Khan University Mardan</t>
  </si>
  <si>
    <t>34.0–39.2</t>
  </si>
  <si>
    <t>University of Antofagasta</t>
  </si>
  <si>
    <t>University of Babylon</t>
  </si>
  <si>
    <t>Bahria University</t>
  </si>
  <si>
    <t>Banaras Hindu University</t>
  </si>
  <si>
    <t>University of Bari Aldo Moro</t>
  </si>
  <si>
    <t>Beirut Arab University</t>
  </si>
  <si>
    <t>Ben-Gurion University of the Negev</t>
  </si>
  <si>
    <t>Université Bourgogne Franche-Comté (UBFC)</t>
  </si>
  <si>
    <t>Ca’ Foscari University of Venice</t>
  </si>
  <si>
    <t>University of Camerino (Unicam)</t>
  </si>
  <si>
    <t>University of Coimbra</t>
  </si>
  <si>
    <t>COMSATS University Islamabad</t>
  </si>
  <si>
    <t>Concordia University</t>
  </si>
  <si>
    <t>University of Córdoba</t>
  </si>
  <si>
    <t>Covenant University</t>
  </si>
  <si>
    <t>Universidade Eduardo Mondlane</t>
  </si>
  <si>
    <t>University of Engineering and Technology, Taxila</t>
  </si>
  <si>
    <t>ENSTA Bretagne</t>
  </si>
  <si>
    <t>Financial University under the Government of the Russian Federation</t>
  </si>
  <si>
    <t>Gabriele d‘Annunzio University</t>
  </si>
  <si>
    <t>Graphic Era University</t>
  </si>
  <si>
    <t>Hazara University Mansehra</t>
  </si>
  <si>
    <t>Icesi University</t>
  </si>
  <si>
    <t>Ilam University of Medical Sciences</t>
  </si>
  <si>
    <t>Indian Institute of Technology Indore</t>
  </si>
  <si>
    <t>International Islamic University, Islamabad</t>
  </si>
  <si>
    <t>Jawaharlal Nehru University</t>
  </si>
  <si>
    <t>The University of Jordan</t>
  </si>
  <si>
    <t>Jouf University</t>
  </si>
  <si>
    <t>Kalasalingam Academy of Research and Education</t>
  </si>
  <si>
    <t>KIIT University</t>
  </si>
  <si>
    <t>Kore University of Enna</t>
  </si>
  <si>
    <t>University of Lorraine</t>
  </si>
  <si>
    <t>路易斯安那州立大学</t>
  </si>
  <si>
    <t>Maharishi Markandeshwar University (MMU)</t>
  </si>
  <si>
    <t>University of Malakand</t>
  </si>
  <si>
    <t>Medical University of Lodz</t>
  </si>
  <si>
    <t>Mizzou - University of Missouri</t>
  </si>
  <si>
    <t>University of Namibia</t>
  </si>
  <si>
    <t>National Cheng Kung University (NCKU)</t>
  </si>
  <si>
    <t>National University of Science and Technology (MISiS)</t>
  </si>
  <si>
    <t>National Taiwan University of Science and Technology (Taiwan Tech)</t>
  </si>
  <si>
    <t>National Yunlin University of Science and Technology</t>
  </si>
  <si>
    <t>University of New Brunswick UNB</t>
  </si>
  <si>
    <t>North South University</t>
  </si>
  <si>
    <t>North-West University</t>
  </si>
  <si>
    <t>NOVA University of Lisbon</t>
  </si>
  <si>
    <t>University of Occupational and Environmental Health, Japan</t>
  </si>
  <si>
    <t>The Open University</t>
  </si>
  <si>
    <t>Polytechnic University of Bari</t>
  </si>
  <si>
    <t>Université du Québec</t>
  </si>
  <si>
    <t>Riga Stradiņš University</t>
  </si>
  <si>
    <t>Riphah International University</t>
  </si>
  <si>
    <t>RUDN University</t>
  </si>
  <si>
    <t>University of Santiago de Compostela</t>
  </si>
  <si>
    <t>University of Campania Luigi Vanvitelli</t>
  </si>
  <si>
    <t>University of Strasbourg</t>
  </si>
  <si>
    <t>SUNY Binghamton University</t>
  </si>
  <si>
    <t>University of Texas at Arlington</t>
  </si>
  <si>
    <t>Thapar Institute of Engineering and Technology</t>
  </si>
  <si>
    <t>TU Braunschweig</t>
  </si>
  <si>
    <t>Paris Lodron Universität Salzburg</t>
  </si>
  <si>
    <t>苏格兰西部大学</t>
  </si>
  <si>
    <t>29.8–33.9</t>
  </si>
  <si>
    <t>The University of Aizu</t>
  </si>
  <si>
    <t>University of Alcalá</t>
  </si>
  <si>
    <t>Anna University</t>
  </si>
  <si>
    <t>University of Applied Sciences and Arts of Western Switzerland</t>
  </si>
  <si>
    <t>Athens University of Economics and Business</t>
  </si>
  <si>
    <t>University of Aveiro</t>
  </si>
  <si>
    <t>University of the Balearic Islands</t>
  </si>
  <si>
    <t>University of the Basque Country</t>
  </si>
  <si>
    <t>University of Bedfordshire</t>
  </si>
  <si>
    <t>University of Beira Interior</t>
  </si>
  <si>
    <t>Bilkent University</t>
  </si>
  <si>
    <t>Birla Institute of Technology and Science, Pilani</t>
  </si>
  <si>
    <t>Institute of Chemical Technology</t>
  </si>
  <si>
    <t>China University of Petroleum, Beijing</t>
  </si>
  <si>
    <t>University of Clermont Auvergne</t>
  </si>
  <si>
    <t>University of Engineering and Technology, Peshawar</t>
  </si>
  <si>
    <t>Federal University of Minas Gerais</t>
  </si>
  <si>
    <t>University of Girona</t>
  </si>
  <si>
    <t>Indian Institute of Technology Patna</t>
  </si>
  <si>
    <t>Indian Institute of Technology Gandhinagar</t>
  </si>
  <si>
    <t>ISCTE-University Institute of Lisbon</t>
  </si>
  <si>
    <t>The Islamia University of Bahawalpur</t>
  </si>
  <si>
    <t>Iuliu Haţieganu University of Medicine and Pharmacy Cluj-Napoca</t>
  </si>
  <si>
    <t>University of Jaén</t>
  </si>
  <si>
    <t>Kindai University</t>
  </si>
  <si>
    <t>KL University</t>
  </si>
  <si>
    <t>University of La Laguna</t>
  </si>
  <si>
    <t>University of Lleida</t>
  </si>
  <si>
    <t>Manipal Academy of Higher Education</t>
  </si>
  <si>
    <t>Masaryk University</t>
  </si>
  <si>
    <t>University of Minho</t>
  </si>
  <si>
    <t>Nanjing University of Information Science and Technology</t>
  </si>
  <si>
    <t>National Institute of Applied Sciences of Lyon (INSA Lyon)</t>
  </si>
  <si>
    <t>École Nationale des Travaux Publics de l'État (ENTPE)</t>
  </si>
  <si>
    <t>National University of Sciences and Technology</t>
  </si>
  <si>
    <t>Northeast Normal University</t>
  </si>
  <si>
    <t>University of Northern British Columbia (UNBC)</t>
  </si>
  <si>
    <t>Ohio University (Main campus)</t>
  </si>
  <si>
    <t>Panthéon-Sorbonne University – Paris 1</t>
  </si>
  <si>
    <t>Universiti Pendidikan Sultan Idris</t>
  </si>
  <si>
    <t>University of the Philippines</t>
  </si>
  <si>
    <t>瓦伦西亚理工大学</t>
  </si>
  <si>
    <t>Pontifical Catholic University of Rio de Janeiro (PUC-Rio)</t>
  </si>
  <si>
    <t>Pontifical Catholic University of Rio Grande do Sul (PUCRS)</t>
  </si>
  <si>
    <t>University of the Punjab</t>
  </si>
  <si>
    <t>University of Rennes 1</t>
  </si>
  <si>
    <t>University of Roehampton</t>
  </si>
  <si>
    <t>University of Rome III</t>
  </si>
  <si>
    <t>Sechenov University</t>
  </si>
  <si>
    <t>University of La Serena</t>
  </si>
  <si>
    <t>University of Siegen</t>
  </si>
  <si>
    <t>University of South Bohemia in České Budějovice</t>
  </si>
  <si>
    <t>Symbiosis International University</t>
  </si>
  <si>
    <t>Universiti Tenaga Nasional (UNITEN)</t>
  </si>
  <si>
    <t>University of Texas at El Paso</t>
  </si>
  <si>
    <t>University of Urbino Carlo Bo</t>
  </si>
  <si>
    <t>VIT University</t>
  </si>
  <si>
    <t>University of Winchester</t>
  </si>
  <si>
    <t>Zewail City of Science and Technology</t>
  </si>
  <si>
    <t>Zhejiang University of Finance and Economics</t>
  </si>
  <si>
    <t>24.4–29.7</t>
  </si>
  <si>
    <t>Adam Mickiewicz University, Poznań</t>
  </si>
  <si>
    <t>University of Algarve</t>
  </si>
  <si>
    <t>University of Almería</t>
  </si>
  <si>
    <t>University of Anbar</t>
  </si>
  <si>
    <t>University of the Andes, Colombia</t>
  </si>
  <si>
    <t>Arts et Métiers</t>
  </si>
  <si>
    <t>Atılım University</t>
  </si>
  <si>
    <t>Autonomous University of Sinaloa</t>
  </si>
  <si>
    <t>Babeş-Bolyai University</t>
  </si>
  <si>
    <t>Bayero University</t>
  </si>
  <si>
    <t>University of Botswana</t>
  </si>
  <si>
    <t>University of Burgos</t>
  </si>
  <si>
    <t>Cardiff Metropolitan University</t>
  </si>
  <si>
    <t>Carlos III University of Madrid</t>
  </si>
  <si>
    <t>Technical University of Cartagena</t>
  </si>
  <si>
    <t>University of Castilla-La Mancha</t>
  </si>
  <si>
    <t>Universidad Católica San Antonio de Murcia (UCAM)</t>
  </si>
  <si>
    <t>China University of Geosciences, Beijing</t>
  </si>
  <si>
    <t>Comenius University in Bratislava</t>
  </si>
  <si>
    <t>Czech University of Life Sciences Prague (CZU)</t>
  </si>
  <si>
    <t>Don State Technical University</t>
  </si>
  <si>
    <t>Dr B.R. Ambedkar National Institute of Technology Jalandhar</t>
  </si>
  <si>
    <t>East China University of Science and Technology</t>
  </si>
  <si>
    <t>University of East London</t>
  </si>
  <si>
    <t>University of Engineering &amp; Technology (UET) Lahore</t>
  </si>
  <si>
    <t>Universidade Estadual Paulista (Unesp)</t>
  </si>
  <si>
    <t>University of Extremadura</t>
  </si>
  <si>
    <t>Universidade Federal de Santa Catarina</t>
  </si>
  <si>
    <t>Federal University of Technology Akure</t>
  </si>
  <si>
    <t>University of Fortaleza (UNIFOR)</t>
  </si>
  <si>
    <t>Fujian Agriculture and Forestry University</t>
  </si>
  <si>
    <t>Guru Jambheshwar University of Science and Technology</t>
  </si>
  <si>
    <t>Hakim Sabzevari University</t>
  </si>
  <si>
    <t>Ibn Tofaïl University</t>
  </si>
  <si>
    <t>IMT Nord Europe</t>
  </si>
  <si>
    <t>Indian Institute of Science Education and Research, Pune</t>
  </si>
  <si>
    <t>Indian Institute of Science Education and Research Kolkata</t>
  </si>
  <si>
    <t>Indian Institute of Technology Bhubaneswar</t>
  </si>
  <si>
    <t>Indian Institute of Technology Guwahati</t>
  </si>
  <si>
    <t>Indian Institute of Technology Mandi</t>
  </si>
  <si>
    <t>Jiangxi University of Finance and Economics</t>
  </si>
  <si>
    <t>The Jikei University School of Medicine</t>
  </si>
  <si>
    <t>Kharkiv National University of Radio Electronics</t>
  </si>
  <si>
    <t>Kwame Nkrumah University of Science and Technology</t>
  </si>
  <si>
    <t>University of Las Palmas de Gran Canaria</t>
  </si>
  <si>
    <t>Montanuniversität Leoben</t>
  </si>
  <si>
    <t>University of León</t>
  </si>
  <si>
    <t>Lusophone University of Humanities and Technologies</t>
  </si>
  <si>
    <t>University of Manouba</t>
  </si>
  <si>
    <t>University of Mauritius</t>
  </si>
  <si>
    <t>Menoufia University</t>
  </si>
  <si>
    <t>Miguel Hernández University of Elche</t>
  </si>
  <si>
    <t>Nanjing University of Aeronautics and Astronautics</t>
  </si>
  <si>
    <t>National Autonomous University of Mexico</t>
  </si>
  <si>
    <t>National University of Colombia</t>
  </si>
  <si>
    <t>Óbuda University</t>
  </si>
  <si>
    <t>Pavol Jozef Šafárik University in Košice</t>
  </si>
  <si>
    <t>PMAS Arid Agriculture University Rawalpindi</t>
  </si>
  <si>
    <t>Polytechnic Institute of Porto</t>
  </si>
  <si>
    <t>Public University of Navarre</t>
  </si>
  <si>
    <t>University of Puerto Rico</t>
  </si>
  <si>
    <t>Robert Gordon University</t>
  </si>
  <si>
    <t>Semnan University of Medical Sciences and Health Services</t>
  </si>
  <si>
    <t>Sidi Mohamed Ben Abdellah University</t>
  </si>
  <si>
    <t>University of Social Welfare and Rehabilitation Sciences</t>
  </si>
  <si>
    <t>University of the South Pacific</t>
  </si>
  <si>
    <t>South Valley University</t>
  </si>
  <si>
    <t>Ştefan cel Mare University of Suceava</t>
  </si>
  <si>
    <t>St Marianna University School of Medicine</t>
  </si>
  <si>
    <t>University of Sunderland</t>
  </si>
  <si>
    <t>SWPS University</t>
  </si>
  <si>
    <t>University of Szeged</t>
  </si>
  <si>
    <t>Tallinn University</t>
  </si>
  <si>
    <t>Technical University of Madrid</t>
  </si>
  <si>
    <t>Technological University Dublin</t>
  </si>
  <si>
    <t>Teesside University</t>
  </si>
  <si>
    <t>Toyota Technological Institute</t>
  </si>
  <si>
    <t>University of Trás-os-Montes and Alto Douro</t>
  </si>
  <si>
    <t>Ufa State Petroleum Technological University</t>
  </si>
  <si>
    <t>University of Veterinary and Animal Sciences, Lahore</t>
  </si>
  <si>
    <t>University of Vigo</t>
  </si>
  <si>
    <t>Yıldız Technical University</t>
  </si>
  <si>
    <t>University of Žilina</t>
  </si>
  <si>
    <t>Université 8 Mai 1945 Guelma</t>
  </si>
  <si>
    <t>18.4–24.3</t>
  </si>
  <si>
    <t>Abdelmalek Essaâdi University</t>
  </si>
  <si>
    <t>Acharya Nagarjuna University</t>
  </si>
  <si>
    <t>Acıbadem University</t>
  </si>
  <si>
    <t>Adolfo Ibáñez University</t>
  </si>
  <si>
    <t>University of Alicante</t>
  </si>
  <si>
    <t>Altai State University</t>
  </si>
  <si>
    <t>University of the Andes, Chile</t>
  </si>
  <si>
    <t>Andhra University</t>
  </si>
  <si>
    <t>Universidad Andrés Bello (UNAB)</t>
  </si>
  <si>
    <t>University of Antioquia</t>
  </si>
  <si>
    <t>Austral University of Chile</t>
  </si>
  <si>
    <t>Banasthali University</t>
  </si>
  <si>
    <t>Bandung Institute of Technology (ITB)</t>
  </si>
  <si>
    <t>Bangladesh University of Engineering and Technology</t>
  </si>
  <si>
    <t>University of Benin</t>
  </si>
  <si>
    <t>Bezmiâlem Vakif University</t>
  </si>
  <si>
    <t>BINUS University</t>
  </si>
  <si>
    <t>University of Brasília</t>
  </si>
  <si>
    <t>The British University in Egypt</t>
  </si>
  <si>
    <t>Budapest University of Technology and Economics</t>
  </si>
  <si>
    <t>University of Cadiz</t>
  </si>
  <si>
    <t>Canterbury Christ Church University</t>
  </si>
  <si>
    <t>University of Carthage</t>
  </si>
  <si>
    <t>The Catholic University of Korea</t>
  </si>
  <si>
    <t>Catholic University of the North</t>
  </si>
  <si>
    <t>Chang Gung University of Science and Technology</t>
  </si>
  <si>
    <t>University of Chemistry and Technology, Prague</t>
  </si>
  <si>
    <t>University of Chester</t>
  </si>
  <si>
    <t>Cochin University of Science and Technology</t>
  </si>
  <si>
    <t>University of Concepción</t>
  </si>
  <si>
    <t>Corvinus University of Budapest</t>
  </si>
  <si>
    <t>Czech Technical University in Prague</t>
  </si>
  <si>
    <t>Damghan University</t>
  </si>
  <si>
    <t>De La Salle University</t>
  </si>
  <si>
    <t>El Bosque University</t>
  </si>
  <si>
    <t>The University of Electro-Communications</t>
  </si>
  <si>
    <t>Escuela Superior Politécnica del Litoral</t>
  </si>
  <si>
    <t>Universidade do Estado do Rio de Janeiro (UERJ)</t>
  </si>
  <si>
    <t>Federal University of Espírito Santo</t>
  </si>
  <si>
    <t>Federal University of Goiás</t>
  </si>
  <si>
    <t>Federal University of Lavras</t>
  </si>
  <si>
    <t>Universidade Federal do Paraná (UFPR)</t>
  </si>
  <si>
    <t>Federal University of Rio Grande do Norte (UFRN)</t>
  </si>
  <si>
    <t>Federal University of Santa Maria</t>
  </si>
  <si>
    <t>Federal University of São Carlos</t>
  </si>
  <si>
    <t>Federal University of Uberlândia</t>
  </si>
  <si>
    <t>Federal University of Viçosa</t>
  </si>
  <si>
    <t>University of Fort Hare</t>
  </si>
  <si>
    <t>University of La Frontera</t>
  </si>
  <si>
    <t>German University in Cairo</t>
  </si>
  <si>
    <t>Hasanuddin University</t>
  </si>
  <si>
    <t>The Hashemite University</t>
  </si>
  <si>
    <t>Université Hassan II de Casablanca</t>
  </si>
  <si>
    <t>Hosei University</t>
  </si>
  <si>
    <t>Hungarian University of Agriculture and Life Sciences</t>
  </si>
  <si>
    <t>Immanuel Kant Baltic Federal University</t>
  </si>
  <si>
    <t>Indian Institute of Science Education and Research Bhopal</t>
  </si>
  <si>
    <t>International Hellenic University</t>
  </si>
  <si>
    <t>IPB University</t>
  </si>
  <si>
    <t>Irkutsk National Research Technical University</t>
  </si>
  <si>
    <t>Ivan Franko National University of Lviv</t>
  </si>
  <si>
    <t>Jawaharlal Nehru Technological University Anantapur (JNTUA)</t>
  </si>
  <si>
    <t>Karabük University</t>
  </si>
  <si>
    <t>Kazan National Research Technical University</t>
  </si>
  <si>
    <t>Kazan State Medical University</t>
  </si>
  <si>
    <t>Khulna University of Engineering and Technology (KUET)</t>
  </si>
  <si>
    <t>Kochi University of Technology</t>
  </si>
  <si>
    <t>Universiti Kuala Lumpur</t>
  </si>
  <si>
    <t>Kyushu Institute of Technology (Kyutech)</t>
  </si>
  <si>
    <t>Lahore College for Women University (LCWU)</t>
  </si>
  <si>
    <t>L.N. Gumilyov Eurasian National University</t>
  </si>
  <si>
    <t>Lobachevsky State University of Nizhni Novgorod</t>
  </si>
  <si>
    <t>Londrina State University</t>
  </si>
  <si>
    <t>University of Lucknow</t>
  </si>
  <si>
    <t>Lumière University, Lyon 2</t>
  </si>
  <si>
    <t>University of Malaga</t>
  </si>
  <si>
    <t>Universiti Malaysia Kelantan</t>
  </si>
  <si>
    <t>Universiti Malaysia Sarawak (UNIMAS)</t>
  </si>
  <si>
    <t>Metropolitan Autonomous University</t>
  </si>
  <si>
    <t>Mohammed V University of Rabat</t>
  </si>
  <si>
    <t>University of Monastir</t>
  </si>
  <si>
    <t>Moscow Aviation Institute</t>
  </si>
  <si>
    <t>Moscow State University of Civil Engineering</t>
  </si>
  <si>
    <t>University of Mysore</t>
  </si>
  <si>
    <t>National University of Distance Education (UNED)</t>
  </si>
  <si>
    <t>National Research University of Electronic Technology (MIET)</t>
  </si>
  <si>
    <t>National Research Saratov State University</t>
  </si>
  <si>
    <t>National University of San Martín</t>
  </si>
  <si>
    <t>National Technical University Kharkiv Polytechnic Institute</t>
  </si>
  <si>
    <t>National Technical University of Ukraine – Igor Sikorsky Kyiv Polytechnic Institute</t>
  </si>
  <si>
    <t>Nicolaus Copernicus University in Toruń</t>
  </si>
  <si>
    <t>University of Nigeria Nsukka</t>
  </si>
  <si>
    <t>Slovak University of Agriculture in Nitra</t>
  </si>
  <si>
    <t>University of North Carolina Wilmington</t>
  </si>
  <si>
    <t>University of the North, Colombia</t>
  </si>
  <si>
    <t>Oles Honchar Dnipro National University</t>
  </si>
  <si>
    <t>Oran 1 University</t>
  </si>
  <si>
    <t>Paris Nanterre University</t>
  </si>
  <si>
    <t>University of Pau and Pays de l’Adour</t>
  </si>
  <si>
    <t>Universitas Pendidikan Indonesia</t>
  </si>
  <si>
    <t>Persian Gulf University</t>
  </si>
  <si>
    <t>Pontifical Catholic University of Peru</t>
  </si>
  <si>
    <t>Pontifical Catholic University of Valparaíso</t>
  </si>
  <si>
    <t>Université Saint-Joseph de Beyrouth</t>
  </si>
  <si>
    <t>Samara National Research University (Samara University)</t>
  </si>
  <si>
    <t>University of Santiago, Chile (USACH)</t>
  </si>
  <si>
    <t>SASTRA University</t>
  </si>
  <si>
    <t>Sathyabama Institute of Science and Technology</t>
  </si>
  <si>
    <t>Universitas Sebelas Maret</t>
  </si>
  <si>
    <t>Seoul National University of Science and Technology (SeoulTech)</t>
  </si>
  <si>
    <t>University of Sfax</t>
  </si>
  <si>
    <t>Shahid Bahonar University of Kerman</t>
  </si>
  <si>
    <t>Shahid Rajaee Teacher Training University</t>
  </si>
  <si>
    <t>Sofia University</t>
  </si>
  <si>
    <t>Université Sorbonne Nouvelle</t>
  </si>
  <si>
    <t>University of Sousse</t>
  </si>
  <si>
    <t>Sri Venkateswara University</t>
  </si>
  <si>
    <t>SRM Institute of Science and Technology</t>
  </si>
  <si>
    <t>Staffordshire University</t>
  </si>
  <si>
    <t>State University of Malang</t>
  </si>
  <si>
    <t>St Petersburg Electrotechnical University (LETI)</t>
  </si>
  <si>
    <t>University of Talca</t>
  </si>
  <si>
    <t>University of Tarapacá</t>
  </si>
  <si>
    <t>Technical University of Košice</t>
  </si>
  <si>
    <t>Technological University of Pereira</t>
  </si>
  <si>
    <t>University of Technology of Compiègne</t>
  </si>
  <si>
    <t>University of Technology of Troyes</t>
  </si>
  <si>
    <t>Universiti Teknikal Malaysia Melaka</t>
  </si>
  <si>
    <t>The John Paul II Catholic University of Lublin</t>
  </si>
  <si>
    <t>Tokat Gaziosmanpaşa University</t>
  </si>
  <si>
    <t>Tokyo University of Agriculture and Technology</t>
  </si>
  <si>
    <t>Tokyo University of Marine Science and Technology</t>
  </si>
  <si>
    <t>Tomas Bata University in Zlín</t>
  </si>
  <si>
    <t>Toyohashi University of Technology (TUT)</t>
  </si>
  <si>
    <t>University of Tunis El Manar</t>
  </si>
  <si>
    <t>UNIR – International University of La Rioja</t>
  </si>
  <si>
    <t>Unisinos University</t>
  </si>
  <si>
    <t>Université Chouaïb Doukkali</t>
  </si>
  <si>
    <t>Universiti Malaysia Terengganu (UMT)</t>
  </si>
  <si>
    <t>Universiti Tun Hussein Onn Malaysia (UTHM)</t>
  </si>
  <si>
    <t>USAMV Cluj-Napoca</t>
  </si>
  <si>
    <t>University of Valladolid</t>
  </si>
  <si>
    <t>Veltech University</t>
  </si>
  <si>
    <t>University of Venda</t>
  </si>
  <si>
    <t>Vignan’s Foundation for Science, Technology and Research</t>
  </si>
  <si>
    <t>Vilnius Gediminas Technical University (Vilnius Tech)</t>
  </si>
  <si>
    <t>Volgograd State Technical University</t>
  </si>
  <si>
    <t>Voronezh State Technical University</t>
  </si>
  <si>
    <t>Warsaw University of Life Sciences – SGGW</t>
  </si>
  <si>
    <t>University of Western Macedonia</t>
  </si>
  <si>
    <t>Wrocław University of Environmental and Life Sciences</t>
  </si>
  <si>
    <t>Yazd University</t>
  </si>
  <si>
    <t>Yuriy Fedkovych Chernivtsi National University</t>
  </si>
  <si>
    <t>University of Zanjan</t>
  </si>
  <si>
    <t>Zanjan University of Medical Sciences</t>
  </si>
  <si>
    <t>University of Abou Bekr Belkaïd Tlemcen</t>
  </si>
  <si>
    <t>10.4–18.3</t>
  </si>
  <si>
    <t>University of the Andes, Venezuela</t>
  </si>
  <si>
    <t>Aoyama Gakuin University</t>
  </si>
  <si>
    <t>Universidad Autónoma Chapingo</t>
  </si>
  <si>
    <t>Universidad Autónoma de Ciudad Juárez</t>
  </si>
  <si>
    <t>Universidad Autónoma de Coahuila</t>
  </si>
  <si>
    <t>Universidad Autónoma del Estado de Hidalgo</t>
  </si>
  <si>
    <t>Universidad Autónoma del Estado de Mexico (UAEMex)</t>
  </si>
  <si>
    <t>Universidad Autónoma del Estado de Morelos</t>
  </si>
  <si>
    <t>Universidad Autónoma de Nuevo León (UANL)</t>
  </si>
  <si>
    <t>Universidad Autónoma de Querétaro</t>
  </si>
  <si>
    <t>Universidad Autónoma de Yucatán</t>
  </si>
  <si>
    <t>Autonomous University of Baja California</t>
  </si>
  <si>
    <t>Baku State University</t>
  </si>
  <si>
    <t>Bashkir State University</t>
  </si>
  <si>
    <t>Başkent University</t>
  </si>
  <si>
    <t>University of Basrah</t>
  </si>
  <si>
    <t>University of Béjaïa</t>
  </si>
  <si>
    <t>Belgorod State National Research University</t>
  </si>
  <si>
    <t>University of Bío-Bío</t>
  </si>
  <si>
    <t>University of Biskra</t>
  </si>
  <si>
    <t>Blida 1 University</t>
  </si>
  <si>
    <t>Bolu Abant Izzet Baysal University</t>
  </si>
  <si>
    <t>University of Brawijaya</t>
  </si>
  <si>
    <t>Burapha University</t>
  </si>
  <si>
    <t>Bursa Uludağ University</t>
  </si>
  <si>
    <t>Catholic University of Brasília</t>
  </si>
  <si>
    <t>University of Caxias do Sul</t>
  </si>
  <si>
    <t>Ceará State University</t>
  </si>
  <si>
    <t>Chiba Institute of Technology</t>
  </si>
  <si>
    <t>Chinese Culture University</t>
  </si>
  <si>
    <t>University of Colima</t>
  </si>
  <si>
    <t>Comillas Pontifical University</t>
  </si>
  <si>
    <t>Communication University of China</t>
  </si>
  <si>
    <t>University of Craiova</t>
  </si>
  <si>
    <t>University of Dar es Salaam</t>
  </si>
  <si>
    <t>Diponegoro University</t>
  </si>
  <si>
    <t>Dumlupinar University</t>
  </si>
  <si>
    <t>Dunarea de Jos University of Galati</t>
  </si>
  <si>
    <t>EAFIT University</t>
  </si>
  <si>
    <t>Erzincan Binali Yıldırım University</t>
  </si>
  <si>
    <t>Escuela Politécnica Nacional</t>
  </si>
  <si>
    <t>Universidade Estadual do Norte Fluminense Darcy Ribeiro</t>
  </si>
  <si>
    <t>Universidade Estadual do Oeste do Paraná (Unioeste)</t>
  </si>
  <si>
    <t>Federal University of Agriculture, Abeokuta</t>
  </si>
  <si>
    <t>Universidade Federal do Ceará (UFC)</t>
  </si>
  <si>
    <t>Universidade Federal de Ciências da Saúde de Porto Alegre (UFCSPA)</t>
  </si>
  <si>
    <t>Universidade Federal do Vale do São Francisco</t>
  </si>
  <si>
    <t>Federal University of Itajubá</t>
  </si>
  <si>
    <t>Universidade Federal do Maranhão (UFMA)</t>
  </si>
  <si>
    <t>Federal University of Mato Grosso do Sul</t>
  </si>
  <si>
    <t>Universidade Federal de Ouro Preto (UFOP)</t>
  </si>
  <si>
    <t>Federal University of Pará</t>
  </si>
  <si>
    <t>Federal University of Paraí­ba (UFPB)</t>
  </si>
  <si>
    <t>Federal University of Pelotas</t>
  </si>
  <si>
    <t>Federal University of Pernambuco</t>
  </si>
  <si>
    <t>Federal University of Piauí</t>
  </si>
  <si>
    <t>Federal Rural University of Pernambuco</t>
  </si>
  <si>
    <t>Universidade Federal Rural do Semi-Arido</t>
  </si>
  <si>
    <t>Federal University of the State of Rio de Janeiro (UNIRIO)</t>
  </si>
  <si>
    <t>Federal University of Vales do Jequitinhonha e Mucuri</t>
  </si>
  <si>
    <t>Université Frères Mentouri Constantine 1</t>
  </si>
  <si>
    <t>Universidad de las Fuerzas Armadas – ESPE</t>
  </si>
  <si>
    <t>George Emil Palade University of Medicine, Pharmacy, Science, and Technology of Targu Mures</t>
  </si>
  <si>
    <t>Gheorghe Asachi Technical University of Iaşi</t>
  </si>
  <si>
    <t>GITAM University</t>
  </si>
  <si>
    <t>Grigore T. Popa University of Medicine and Pharmacy</t>
  </si>
  <si>
    <t>University of Guadalajara</t>
  </si>
  <si>
    <t>University of Guanajuato</t>
  </si>
  <si>
    <t>Gubkin Russian State University of Oil and Gas</t>
  </si>
  <si>
    <t>Hanoi University of Science and Technology</t>
  </si>
  <si>
    <t>Université Hassan 1er</t>
  </si>
  <si>
    <t>University of Havana</t>
  </si>
  <si>
    <t>Universidad Industrial de Santander (UIS)</t>
  </si>
  <si>
    <t>Industrial University of Tyumen</t>
  </si>
  <si>
    <t>Inönü University</t>
  </si>
  <si>
    <t>Instituto Politécnico Nacional (IPN)</t>
  </si>
  <si>
    <t>Irkutsk State University</t>
  </si>
  <si>
    <t>Islamic University of Indonesia</t>
  </si>
  <si>
    <t>Ivanovo State University of Chemistry and Technology</t>
  </si>
  <si>
    <t>Izmir Institute of Technology</t>
  </si>
  <si>
    <t>Jan Evangelista Purkyně University</t>
  </si>
  <si>
    <t>Jean Moulin University – Lyon 3</t>
  </si>
  <si>
    <t>Kemerovo State University</t>
  </si>
  <si>
    <t>King Mongkut’s Institute of Technology Ladkrabang</t>
  </si>
  <si>
    <t>Kogakuin University</t>
  </si>
  <si>
    <t>University of Kufa</t>
  </si>
  <si>
    <t>Kyoto Sangyo University</t>
  </si>
  <si>
    <t>Ladoke Akintola University of Technology</t>
  </si>
  <si>
    <t>Latvia University of Life Sciences and Technologies</t>
  </si>
  <si>
    <t>Lucian Blaga University of Sibiu</t>
  </si>
  <si>
    <t>University of Macerata (UNIMC)</t>
  </si>
  <si>
    <t>Mackenzie Presbyterian University</t>
  </si>
  <si>
    <t>Mahasarakham University</t>
  </si>
  <si>
    <t>Mapúa University</t>
  </si>
  <si>
    <t>Maria Curie-Skłodowska University (UMCS)</t>
  </si>
  <si>
    <t>Matej Bel University</t>
  </si>
  <si>
    <t>Medical University of Silesia in Katowice</t>
  </si>
  <si>
    <t>Mendeleev University of Chemical Technology</t>
  </si>
  <si>
    <t>M’Hamed Bougara University of Boumerdès</t>
  </si>
  <si>
    <t>Ming Chuan University</t>
  </si>
  <si>
    <t>University of Miskolc</t>
  </si>
  <si>
    <t>University Mohamed Boudiaf of M’Sila</t>
  </si>
  <si>
    <t>Moscow Polytechnic University</t>
  </si>
  <si>
    <t>Moscow Power Engineering Institute</t>
  </si>
  <si>
    <t>University of Mosul</t>
  </si>
  <si>
    <t>Université Mouloud Mammeri de Tizi-Ouzou</t>
  </si>
  <si>
    <t>Muroran Institute of Technology</t>
  </si>
  <si>
    <t>Mustansiriyah University</t>
  </si>
  <si>
    <t>Universidad Nacional del Litoral</t>
  </si>
  <si>
    <t>National Chi Nan University</t>
  </si>
  <si>
    <t>National Formosa University</t>
  </si>
  <si>
    <t>National Ilan University</t>
  </si>
  <si>
    <t>National University of Kaohsiung</t>
  </si>
  <si>
    <t>National Kaohsiung University of Science and Technology</t>
  </si>
  <si>
    <t>National Taipei University</t>
  </si>
  <si>
    <t>National United University</t>
  </si>
  <si>
    <t>Nizhny Novgorod State Technical University n.a. R.E. Alekseev</t>
  </si>
  <si>
    <t>Nnamdi Azikiwe University</t>
  </si>
  <si>
    <t>North-Caucasus Federal University</t>
  </si>
  <si>
    <t>North-Eastern Federal University</t>
  </si>
  <si>
    <t>Northern (Arctic) Federal University named after M.V. Lomonosov</t>
  </si>
  <si>
    <t>North-Western State Medical University named after I.I. Mechnikov</t>
  </si>
  <si>
    <t>Nosov Magnitogorsk State Technical University</t>
  </si>
  <si>
    <t>Universidade Nove de Julho (Uninove)</t>
  </si>
  <si>
    <t>Nueva Granada Military University</t>
  </si>
  <si>
    <t>Ogarev Mordovia State University</t>
  </si>
  <si>
    <t>Omsk State Technical University</t>
  </si>
  <si>
    <t>Osaka Institute of Technology</t>
  </si>
  <si>
    <t>Osaka Medical and Pharmaceutical University</t>
  </si>
  <si>
    <t>Ovidius University of Constanța</t>
  </si>
  <si>
    <t>Universidad Panamericana (UP)</t>
  </si>
  <si>
    <t>University of Passo Fundo (UPF)</t>
  </si>
  <si>
    <t>Universidad Pedagogica y Tecnologica de Colombia - UPTC</t>
  </si>
  <si>
    <t>Penza State University</t>
  </si>
  <si>
    <t>Perm National Research Polytechnic University</t>
  </si>
  <si>
    <t>Perm State University</t>
  </si>
  <si>
    <t>University of Pernambuco</t>
  </si>
  <si>
    <t>Platov South-Russian State Polytechnic University (NPI)</t>
  </si>
  <si>
    <t>Universidad Politécnica Salesiana</t>
  </si>
  <si>
    <t>Pontifical Catholic University of Minas Gerais</t>
  </si>
  <si>
    <t>Universidad Pontificia Bolivariana (UPB)</t>
  </si>
  <si>
    <t>Pontificia Universidad Católica del Ecuador</t>
  </si>
  <si>
    <t>Prague University of Economics and Business</t>
  </si>
  <si>
    <t>Privolzhsky Research Medical University</t>
  </si>
  <si>
    <t>PSG College of Technology</t>
  </si>
  <si>
    <t>Recep Tayyip Erdoğan University</t>
  </si>
  <si>
    <t>Russian Presidential Academy of National Economy and Public Administration</t>
  </si>
  <si>
    <t>R V College of Engineering</t>
  </si>
  <si>
    <t>Ryukoku University</t>
  </si>
  <si>
    <t>University of La Sabana</t>
  </si>
  <si>
    <t>San Sebastián University</t>
  </si>
  <si>
    <t>Satbayev University</t>
  </si>
  <si>
    <t>University of Science and Technology of Oran Mohamed-Boudiaf</t>
  </si>
  <si>
    <t>SGH Warsaw School of Economics</t>
  </si>
  <si>
    <t>Siberian State Medical University</t>
  </si>
  <si>
    <t>Sichuan University of Science and Engineering</t>
  </si>
  <si>
    <t>Silpakorn University</t>
  </si>
  <si>
    <t>University of Sistan and Baluchestan</t>
  </si>
  <si>
    <t>Sivas Cumhuriyet University</t>
  </si>
  <si>
    <t>Slovak University of Technology in Bratislava</t>
  </si>
  <si>
    <t>University of Sonora</t>
  </si>
  <si>
    <t>Sophia University</t>
  </si>
  <si>
    <t>Southwest State University</t>
  </si>
  <si>
    <t>Srinakharinwirot University</t>
  </si>
  <si>
    <t>State University of Ponta Grossa</t>
  </si>
  <si>
    <t>State University of Santa Cruz</t>
  </si>
  <si>
    <t>Universitas Sumatera Utara</t>
  </si>
  <si>
    <t>Tamil Nadu Agricultural University</t>
  </si>
  <si>
    <t>Universidad Técnica Particular de Loja</t>
  </si>
  <si>
    <t>Technical University of Sofia</t>
  </si>
  <si>
    <t>Universidade Tecnológica Federal do Paraná (UTFPR)</t>
  </si>
  <si>
    <t>Telkom University</t>
  </si>
  <si>
    <t>Temuco Catholic University</t>
  </si>
  <si>
    <t>Tokyo City University</t>
  </si>
  <si>
    <t>Tokyo Denki University</t>
  </si>
  <si>
    <t>Tokyo University of Pharmacy and Life Sciences</t>
  </si>
  <si>
    <t>Tomsk State University of Control Systems and Radioelectronics</t>
  </si>
  <si>
    <t>Toyo University</t>
  </si>
  <si>
    <t>University of Tunis</t>
  </si>
  <si>
    <t>University of Tyumen</t>
  </si>
  <si>
    <t>Ufa State Aviation Technical University</t>
  </si>
  <si>
    <t>Universitas Andalas</t>
  </si>
  <si>
    <t>Universiti Malaysia Sabah (UMS)</t>
  </si>
  <si>
    <t>Uşak University</t>
  </si>
  <si>
    <t>Utsunomiya University</t>
  </si>
  <si>
    <t>University of Valparaíso</t>
  </si>
  <si>
    <t>Van Yüzüncü Yil University</t>
  </si>
  <si>
    <t>Vietnam National University (Ho Chi Minh City)</t>
  </si>
  <si>
    <t>V.I. Vernadsky Crimean Federal University (Vernadsky CFU)</t>
  </si>
  <si>
    <t>Voronezh State University</t>
  </si>
  <si>
    <t>VSB - Technical University of Ostrava</t>
  </si>
  <si>
    <t>Walailak University</t>
  </si>
  <si>
    <t>University of Warmia and Mazury in Olsztyn</t>
  </si>
  <si>
    <t>Wrocław University of Science and Technology</t>
  </si>
  <si>
    <t>Yuri Gagarin State Technical University of Saratov (SSTU)</t>
  </si>
  <si>
    <t>Zonguldak Bülent Ecevit University</t>
  </si>
  <si>
    <t>University Abdelhamid Ibn Badis Mostaganem</t>
  </si>
  <si>
    <t>Abdullah Gül University</t>
  </si>
  <si>
    <t>Abertay University</t>
  </si>
  <si>
    <t>Adamawa State University, Mubi</t>
  </si>
  <si>
    <t>AECC University College</t>
  </si>
  <si>
    <t>Afe Babalola University</t>
  </si>
  <si>
    <t>Ahl Al Bayt University</t>
  </si>
  <si>
    <t>Aichi Prefectural University</t>
  </si>
  <si>
    <t>Air University</t>
  </si>
  <si>
    <t>Ajeenkya DY Patil University</t>
  </si>
  <si>
    <t>Tashkent Metropolitan University</t>
  </si>
  <si>
    <t>Akita Prefectural University</t>
  </si>
  <si>
    <t>Akwa Ibom State University</t>
  </si>
  <si>
    <t>Al-Ayen University</t>
  </si>
  <si>
    <t>Alex Ekwueme Federal University Ndufu-Alike</t>
  </si>
  <si>
    <t>Al-Ahliyya Amman University</t>
  </si>
  <si>
    <t>Al-Farabi University College</t>
  </si>
  <si>
    <t>Al-Farahidi University</t>
  </si>
  <si>
    <t>Al-Esraa University College</t>
  </si>
  <si>
    <t>University of Al-Hamdaniya</t>
  </si>
  <si>
    <t>Alisher Navo’i Tashkent State University of Uzbek Language and Literature</t>
  </si>
  <si>
    <t>Al-Kitab University</t>
  </si>
  <si>
    <t>Al-Maarif University College</t>
  </si>
  <si>
    <t>Al-Manara College for Medical Sciences</t>
  </si>
  <si>
    <t>Almazov National Medical Research Centre</t>
  </si>
  <si>
    <t>Al-Mustaqbal University</t>
  </si>
  <si>
    <t>Al-Muthanna University</t>
  </si>
  <si>
    <t>Al-Nahrain University</t>
  </si>
  <si>
    <t>Al-Noor University College</t>
  </si>
  <si>
    <t>Al-Quds University</t>
  </si>
  <si>
    <t>Altınbaş University</t>
  </si>
  <si>
    <t>American International University – Bangladesh</t>
  </si>
  <si>
    <t>American University of Madaba</t>
  </si>
  <si>
    <t>American University of Nigeria</t>
  </si>
  <si>
    <t>American University of Ras Al Khaimah</t>
  </si>
  <si>
    <t>Amity University, Gurugram</t>
  </si>
  <si>
    <t>Amity University, Gwalior</t>
  </si>
  <si>
    <t>Amity University Rajasthan, Jaipur</t>
  </si>
  <si>
    <t>Amity University, Mumbai</t>
  </si>
  <si>
    <t>Andijan State Medical Institute</t>
  </si>
  <si>
    <t>Andrés Bello Catholic University (UCAB)</t>
  </si>
  <si>
    <t>Anglo-American University</t>
  </si>
  <si>
    <t>Ankara Science University</t>
  </si>
  <si>
    <t>Arab American University</t>
  </si>
  <si>
    <t>Arab Open University – Kuwait</t>
  </si>
  <si>
    <t>Arab Open University Lebanon</t>
  </si>
  <si>
    <t>Arts University Bournemouth</t>
  </si>
  <si>
    <t>Antonio Nariño University</t>
  </si>
  <si>
    <t>University of the Arts London</t>
  </si>
  <si>
    <t>Arts University Plymouth</t>
  </si>
  <si>
    <t>Asahi University</t>
  </si>
  <si>
    <t>Ashikaga University</t>
  </si>
  <si>
    <t>Ashur University</t>
  </si>
  <si>
    <t>Audencia</t>
  </si>
  <si>
    <t>Augustine University</t>
  </si>
  <si>
    <t>Azerbaijan University of Architecture and Construction</t>
  </si>
  <si>
    <t>Azerbaijan State University of Economics</t>
  </si>
  <si>
    <t>Babcock University</t>
  </si>
  <si>
    <t>Badr University in Cairo (BUC)</t>
  </si>
  <si>
    <t>Bakrie University</t>
  </si>
  <si>
    <t>Balochistan University of Engineering and Technology, Khuzdar</t>
  </si>
  <si>
    <t>Bamidele Olumilua University of Education, Science and Technology, Ikere-Ikiti</t>
  </si>
  <si>
    <t>Bandirma Onyedi Eylül University</t>
  </si>
  <si>
    <t>Bangabandhu Sheikh Mujibur Rahman Agricultural University</t>
  </si>
  <si>
    <t>Barawa International University</t>
  </si>
  <si>
    <t>Bashkir State Medical University</t>
  </si>
  <si>
    <t>Basrah University College of Science and Technology</t>
  </si>
  <si>
    <t>Bath Spa University</t>
  </si>
  <si>
    <t>University of Batna 1</t>
  </si>
  <si>
    <t>Baze University</t>
  </si>
  <si>
    <t>Belarusian State University of Informatics and Radioelectronics</t>
  </si>
  <si>
    <t>Bells University of Technology</t>
  </si>
  <si>
    <t>University of Benghazi</t>
  </si>
  <si>
    <t>Benson Idahosa University</t>
  </si>
  <si>
    <t>Bernardo O’Higgins University</t>
  </si>
  <si>
    <t>Bilecik Şeyh Edebali University</t>
  </si>
  <si>
    <t>Biruni University</t>
  </si>
  <si>
    <t>Birzeit University</t>
  </si>
  <si>
    <t>University of Bisha</t>
  </si>
  <si>
    <t>Bishop Grosseteste University</t>
  </si>
  <si>
    <t>University of Bogotá Jorge Tadeo Lozano</t>
  </si>
  <si>
    <t>University of Bolton</t>
  </si>
  <si>
    <t>Botswana International University of Science and Technology (BIUST)</t>
  </si>
  <si>
    <t>Bowen University</t>
  </si>
  <si>
    <t>Buckinghamshire New University</t>
  </si>
  <si>
    <t>Buriram Rajabhat University</t>
  </si>
  <si>
    <t>Canadian International College (CIC) – Cairo</t>
  </si>
  <si>
    <t>Catholic University in Erbil</t>
  </si>
  <si>
    <t>Universidad Católica de Colombia</t>
  </si>
  <si>
    <t>B. S. Abdur Rahman Crescent Institute of Science and Technology</t>
  </si>
  <si>
    <t>Universidad Católica de Cuenca</t>
  </si>
  <si>
    <t>Universidad Católica San Pablo</t>
  </si>
  <si>
    <t>Cebu Technological University</t>
  </si>
  <si>
    <t>CECOS University of IT and Emerging Sciences</t>
  </si>
  <si>
    <t>University of Celaya</t>
  </si>
  <si>
    <t>University of Central Punjab</t>
  </si>
  <si>
    <t>Centro Universitário de Jaguariúna</t>
  </si>
  <si>
    <t>Centro Universitário Max Planck</t>
  </si>
  <si>
    <t>CES University</t>
  </si>
  <si>
    <t>César Ritz Colleges Switzerland</t>
  </si>
  <si>
    <t>CETYS Universidad</t>
  </si>
  <si>
    <t>Chernihiv Polytechnic National University</t>
  </si>
  <si>
    <t>University of Chichester</t>
  </si>
  <si>
    <t>Chitkara University</t>
  </si>
  <si>
    <t>Christ University</t>
  </si>
  <si>
    <t>University of Civil Protection</t>
  </si>
  <si>
    <t>Coal City University</t>
  </si>
  <si>
    <t>Conservatoire for Dance and Drama</t>
  </si>
  <si>
    <t>University of Constantine 3</t>
  </si>
  <si>
    <t>Courtauld Institute of Art</t>
  </si>
  <si>
    <t>Cihan University – Erbil</t>
  </si>
  <si>
    <t>University for the Creative Arts</t>
  </si>
  <si>
    <t>City University of Science and Information Technology, Peshawar</t>
  </si>
  <si>
    <t>University of Cross River State</t>
  </si>
  <si>
    <t>University of Cumbria</t>
  </si>
  <si>
    <t>C.V. Raman Global University</t>
  </si>
  <si>
    <t>Cyprus Health and Social Sciences University</t>
  </si>
  <si>
    <t>Daffodil International University (DIU)</t>
  </si>
  <si>
    <t>Debre Tabor University</t>
  </si>
  <si>
    <t>Universidad del Sinú</t>
  </si>
  <si>
    <t>Delta University for Science and Technology</t>
  </si>
  <si>
    <t>Deraya University</t>
  </si>
  <si>
    <t>Derzhavin Tambov State University</t>
  </si>
  <si>
    <t>University for Development Studies</t>
  </si>
  <si>
    <t>Dhaka International University</t>
  </si>
  <si>
    <t>Dhofar University</t>
  </si>
  <si>
    <t>Dhonburi Rajabhat University</t>
  </si>
  <si>
    <t>Dijlah University</t>
  </si>
  <si>
    <t>University of Diyala</t>
  </si>
  <si>
    <t>Denau Institute of Entrepreneurship and Pedagogy</t>
  </si>
  <si>
    <t>Doğuş University</t>
  </si>
  <si>
    <t>Donetsk National University of Economics and Trade named after Mykhailo Tuhan-Baranovsky (DonNUET)</t>
  </si>
  <si>
    <t>Dostoevsky Omsk State University</t>
  </si>
  <si>
    <t>Dr. M.G.R. Educational and Research Institute</t>
  </si>
  <si>
    <t>University of Dubai</t>
  </si>
  <si>
    <t>DHA Suffa University</t>
  </si>
  <si>
    <t>University of Duhok</t>
  </si>
  <si>
    <t>EAN University</t>
  </si>
  <si>
    <t>Ebonyi State University</t>
  </si>
  <si>
    <t>University of El Oued</t>
  </si>
  <si>
    <t>École Nationale Polytechnique</t>
  </si>
  <si>
    <t>École Polytechnique d’Architecture et d’Urbanisme</t>
  </si>
  <si>
    <t>Academy of Economic Studies of Moldova</t>
  </si>
  <si>
    <t>Edo State University Uzairue</t>
  </si>
  <si>
    <t>University of Education, Lahore</t>
  </si>
  <si>
    <t>Effat University</t>
  </si>
  <si>
    <t>Egerton University</t>
  </si>
  <si>
    <t>Egyptian Russian University</t>
  </si>
  <si>
    <t>Egypt-Japan University of Science and Technology (E-JUST)</t>
  </si>
  <si>
    <t>University of Engineering and Technology, Mardan</t>
  </si>
  <si>
    <t>ESIC University</t>
  </si>
  <si>
    <t>Universidade Estadual de Goiás</t>
  </si>
  <si>
    <t>European University of Valencia</t>
  </si>
  <si>
    <t>Evangel University, Akaeze</t>
  </si>
  <si>
    <t>Externado University of Colombia</t>
  </si>
  <si>
    <t>Falmouth University</t>
  </si>
  <si>
    <t>Federal University Gashua</t>
  </si>
  <si>
    <t>Federal University of Kashere</t>
  </si>
  <si>
    <t>Federal University of Lafia</t>
  </si>
  <si>
    <t>Federal University of Latin American Integration (UNILA)</t>
  </si>
  <si>
    <t>Federal University of Petroleum Resources, Effurun</t>
  </si>
  <si>
    <t>Federal University of Technology, Minna</t>
  </si>
  <si>
    <t>Federal University of Technology, Owerri</t>
  </si>
  <si>
    <t>First Technical University</t>
  </si>
  <si>
    <t>Fountain University</t>
  </si>
  <si>
    <t>University of Franca</t>
  </si>
  <si>
    <t>Fukui Prefectural University</t>
  </si>
  <si>
    <t>Fundação Oswaldo Cruz</t>
  </si>
  <si>
    <t>Fundación Universitaria del Área Andina</t>
  </si>
  <si>
    <t>General Sir John Kotelawala Defence University</t>
  </si>
  <si>
    <t>Ghulam Ishaq Khan Institute of Engineering Sciences and Technology</t>
  </si>
  <si>
    <t>Fergana Polytechnic Institute</t>
  </si>
  <si>
    <t>Glasgow School of Art</t>
  </si>
  <si>
    <t>University of Gloucestershire</t>
  </si>
  <si>
    <t>Gomel State Medical University</t>
  </si>
  <si>
    <t>Government College Women University Faisalabad</t>
  </si>
  <si>
    <t>Government College Women University, Sialkot</t>
  </si>
  <si>
    <t>The Graduate University for Advanced Studies, SOKENDAI</t>
  </si>
  <si>
    <t>Greenwich University</t>
  </si>
  <si>
    <t>Gregory University Uturu</t>
  </si>
  <si>
    <t>Grodno State Medical University</t>
  </si>
  <si>
    <t>Guildhall School of Music and Drama</t>
  </si>
  <si>
    <t>Gulf College</t>
  </si>
  <si>
    <t>Harper Adams University</t>
  </si>
  <si>
    <t>Hartpury University</t>
  </si>
  <si>
    <t>Hassiba Benbouali University of Chlef</t>
  </si>
  <si>
    <t>Hawler Medical University</t>
  </si>
  <si>
    <t>University of Health and Allied Sciences</t>
  </si>
  <si>
    <t>University of Health Sciences, Turkey</t>
  </si>
  <si>
    <t>University of the Highlands and Islands</t>
  </si>
  <si>
    <t>Hindustan Institute of Technology and Science</t>
  </si>
  <si>
    <t>Hiroshima Shudo University</t>
  </si>
  <si>
    <t>Huachiew Chalermprakiet University</t>
  </si>
  <si>
    <t>University of Human Development</t>
  </si>
  <si>
    <t>Hyogo University of Teacher Education</t>
  </si>
  <si>
    <t>IFHE Hyderabad</t>
  </si>
  <si>
    <t>Ignatius Ajuru University of Education</t>
  </si>
  <si>
    <t>Ilma University</t>
  </si>
  <si>
    <t>IMT Mines Alès</t>
  </si>
  <si>
    <t>Indira Gandhi Delhi Technical University for Women</t>
  </si>
  <si>
    <t>Innopolis University</t>
  </si>
  <si>
    <t>Institute of Cancer Research</t>
  </si>
  <si>
    <t>International Christian University</t>
  </si>
  <si>
    <t>International University of Rabat</t>
  </si>
  <si>
    <t>Ionian University</t>
  </si>
  <si>
    <t>Ion Mincu University of Architecture and Urbanism</t>
  </si>
  <si>
    <t>Islamia College Peshawar</t>
  </si>
  <si>
    <t>The Islamic University</t>
  </si>
  <si>
    <t>Islamic University of Gaza</t>
  </si>
  <si>
    <t>Islamic University of Madinah</t>
  </si>
  <si>
    <t>Isra University</t>
  </si>
  <si>
    <t>Israel Technological University</t>
  </si>
  <si>
    <t>Istanbul Gelişim University</t>
  </si>
  <si>
    <t>IUBAT – International University of Business Agriculture and Technology</t>
  </si>
  <si>
    <t>Universita IULM</t>
  </si>
  <si>
    <t>Ivanovo State University</t>
  </si>
  <si>
    <t>Jabir ibn Hayyan University for Medical and Pharmaceutical Sciences</t>
  </si>
  <si>
    <t>Japan Advanced Institute of Science and Technology (JAIST)</t>
  </si>
  <si>
    <t>Jashore University of Science and Technology</t>
  </si>
  <si>
    <t>Jerash Private University</t>
  </si>
  <si>
    <t>University of Jijel</t>
  </si>
  <si>
    <t>University of Jos</t>
  </si>
  <si>
    <t>Kabardino-Balkarian State University</t>
  </si>
  <si>
    <t>Kamianets-Podіlskyi Ivan Ohiienko National University</t>
  </si>
  <si>
    <t>Kampala International University</t>
  </si>
  <si>
    <t>Karaganda University of Kazpotrebsoyuz</t>
  </si>
  <si>
    <t>Karshi State University</t>
  </si>
  <si>
    <t>Abai Kazakh National Pedagogical University</t>
  </si>
  <si>
    <t>Kazan State Power Engineering University</t>
  </si>
  <si>
    <t>University of Kelaniya</t>
  </si>
  <si>
    <t>University of Kerbala</t>
  </si>
  <si>
    <t>Kharkiv University of Humanities “People’s Ukrainian Academy”</t>
  </si>
  <si>
    <t>Kadir Has University</t>
  </si>
  <si>
    <t>Khazar University</t>
  </si>
  <si>
    <t>Khomein University of Medical Sciences</t>
  </si>
  <si>
    <t>Khulna University</t>
  </si>
  <si>
    <t>Khwaja Fareed University of Engineering and Information Technology</t>
  </si>
  <si>
    <t>Khyber Medical University</t>
  </si>
  <si>
    <t>Kings University</t>
  </si>
  <si>
    <t>University of Kirkuk</t>
  </si>
  <si>
    <t>Kitami Institute of Technology</t>
  </si>
  <si>
    <t>Kobe City University of Foreign Studies</t>
  </si>
  <si>
    <t>Kobe Gakuin University</t>
  </si>
  <si>
    <t>Kocaeli Health and Technology University</t>
  </si>
  <si>
    <t>Kokshetau State University</t>
  </si>
  <si>
    <t>Konan Women’s University</t>
  </si>
  <si>
    <t>Konya Technical University</t>
  </si>
  <si>
    <t>KTO Karatay University</t>
  </si>
  <si>
    <t>Kyiv National Economic University</t>
  </si>
  <si>
    <t>Kyoai Gakuen University</t>
  </si>
  <si>
    <t>Kyrgyz-Turkish Manas University</t>
  </si>
  <si>
    <t>University of Laghouat</t>
  </si>
  <si>
    <t>Lagos State University</t>
  </si>
  <si>
    <t>Knowledge University</t>
  </si>
  <si>
    <t>University of Lampung</t>
  </si>
  <si>
    <t>Landmark University</t>
  </si>
  <si>
    <t>University of Las Américas (UDLA)</t>
  </si>
  <si>
    <t>Leeds Arts University</t>
  </si>
  <si>
    <t>Leeds Conservatoire</t>
  </si>
  <si>
    <t>Leeds Trinity University</t>
  </si>
  <si>
    <t>Koya University</t>
  </si>
  <si>
    <t>Lesya Ukrainka Volyn National University</t>
  </si>
  <si>
    <t>University of Liberal Arts Bangladesh</t>
  </si>
  <si>
    <t>Liverpool Hope University</t>
  </si>
  <si>
    <t>Liverpool Institute for Performing Arts</t>
  </si>
  <si>
    <t>The LNM Institute of Information Technology</t>
  </si>
  <si>
    <t>Loei Rajabhat University</t>
  </si>
  <si>
    <t>London School of Hygiene and Tropical Medicine</t>
  </si>
  <si>
    <t>London Metropolitan University</t>
  </si>
  <si>
    <t>University of Los Lagos</t>
  </si>
  <si>
    <t>Universidad Loyola</t>
  </si>
  <si>
    <t>Malawi University of Science and Technology (MUST)</t>
  </si>
  <si>
    <t>Management Development Institute (MDI)</t>
  </si>
  <si>
    <t>Marian College Kuttikkanam (Autonomous)</t>
  </si>
  <si>
    <t>Maritime University of Szczecin</t>
  </si>
  <si>
    <t>University of Mascara</t>
  </si>
  <si>
    <t>University of Medellín</t>
  </si>
  <si>
    <t>Meikai University</t>
  </si>
  <si>
    <t>Michael and Cecilia Ibru University</t>
  </si>
  <si>
    <t>Michael Okpara University of Agriculture, Umudike</t>
  </si>
  <si>
    <t>Middle Technical University</t>
  </si>
  <si>
    <t>Mindanao State University – Iligan Institute of Technology</t>
  </si>
  <si>
    <t>MIOTI Tech and Business School</t>
  </si>
  <si>
    <t>Mirpur University of Science and Technology</t>
  </si>
  <si>
    <t>University of Misan</t>
  </si>
  <si>
    <t>Misr University for Science and Technology</t>
  </si>
  <si>
    <t>Mahatma Jyotiba Phule Rohilkhand University</t>
  </si>
  <si>
    <t>M. Kumarasamy College of Engineering</t>
  </si>
  <si>
    <t>MNS University of Agriculture, Multan</t>
  </si>
  <si>
    <t>Modern University for Business and Science</t>
  </si>
  <si>
    <t>Université Mohamed El Bachir El Ibrahimi de Bordj Bou Arréridj</t>
  </si>
  <si>
    <t>Universidad Monteávila</t>
  </si>
  <si>
    <t>University of Monterrey</t>
  </si>
  <si>
    <t>Moscow Pedagogical State University</t>
  </si>
  <si>
    <t>Russian Biotechnological University (BIOTECH)</t>
  </si>
  <si>
    <t>Moscow State Linguistic University</t>
  </si>
  <si>
    <t>October University for Modern Sciences and Arts (MSA)</t>
  </si>
  <si>
    <t>Muban Chombueng Rajabhat University</t>
  </si>
  <si>
    <t>Mukogawa Women’s University</t>
  </si>
  <si>
    <t>Mulungushi University</t>
  </si>
  <si>
    <t>Mutah University</t>
  </si>
  <si>
    <t>Universidad Nacional de Chimborazo</t>
  </si>
  <si>
    <t>Universidad Nacional de Itapúa</t>
  </si>
  <si>
    <t>Nagoya University of Commerce &amp; Business</t>
  </si>
  <si>
    <t>Nakhchivan State University</t>
  </si>
  <si>
    <t>Namangan Engineering Construction Institute</t>
  </si>
  <si>
    <t>Namangan Institute of Engineering and Technology</t>
  </si>
  <si>
    <t>Namangan State University</t>
  </si>
  <si>
    <t>Nara Institute of Science and Technology</t>
  </si>
  <si>
    <t>Nara Women’s University</t>
  </si>
  <si>
    <t>National Aviation University</t>
  </si>
  <si>
    <t>National University of Computer and Emerging Sciences</t>
  </si>
  <si>
    <t>National Film and Television School</t>
  </si>
  <si>
    <t>National University of Medical Sciences (NUMS)</t>
  </si>
  <si>
    <t>National University of Mongolia</t>
  </si>
  <si>
    <t>National University Odessa Law Academy</t>
  </si>
  <si>
    <t>The National University of Ostroh Academy</t>
  </si>
  <si>
    <t>National Polytechnic University of Armenia</t>
  </si>
  <si>
    <t>National University of Quilmes</t>
  </si>
  <si>
    <t>National University of Science and Technology, Oman</t>
  </si>
  <si>
    <t>National University, Sudan</t>
  </si>
  <si>
    <t>National Taichung University of Science and Technology</t>
  </si>
  <si>
    <t>National Transport University</t>
  </si>
  <si>
    <t>National University of Water and Environmental Engineering</t>
  </si>
  <si>
    <t>National University “Yuri Kondratyuk Poltava Polytechnic”</t>
  </si>
  <si>
    <t>Navoi State Pedagogical Institute</t>
  </si>
  <si>
    <t>Universitas Negeri Surabaya</t>
  </si>
  <si>
    <t>Birmingham Newman University</t>
  </si>
  <si>
    <t>Niger Delta University</t>
  </si>
  <si>
    <t>Nigerian Police Academy, Wudil</t>
  </si>
  <si>
    <t>Nihon Pharmaceutical University</t>
  </si>
  <si>
    <t>Niigata University of Health and Welfare</t>
  </si>
  <si>
    <t>University of Niigata Prefecture</t>
  </si>
  <si>
    <t>Nile University</t>
  </si>
  <si>
    <t>Ninevah University</t>
  </si>
  <si>
    <t>Nitte (Deemed to be University)</t>
  </si>
  <si>
    <t>University of Northampton</t>
  </si>
  <si>
    <t>Northeast Ohio Medical University</t>
  </si>
  <si>
    <t>Northern Technical University</t>
  </si>
  <si>
    <t>Norwich University of the Arts</t>
  </si>
  <si>
    <t>University of Nova Gorica</t>
  </si>
  <si>
    <t>Novena University</t>
  </si>
  <si>
    <t>Novosibirsk State University of Economics and Management</t>
  </si>
  <si>
    <t>Nursing School of Coimbra</t>
  </si>
  <si>
    <t>October 6 University</t>
  </si>
  <si>
    <t>Oguz Han Engineering and Technology University of Turkmenistan</t>
  </si>
  <si>
    <t>Olusegun Agagu University of Science and Technology</t>
  </si>
  <si>
    <t>Omsk State Agrarian University</t>
  </si>
  <si>
    <t>Orel State Agrarian University named after N.V. Parahin</t>
  </si>
  <si>
    <t>Orel State University named after I.S. Turgenev</t>
  </si>
  <si>
    <t>ORT Uruguay University</t>
  </si>
  <si>
    <t>Ostrogradsky National University of Kremenchuk</t>
  </si>
  <si>
    <t>Palestine Polytechnic University</t>
  </si>
  <si>
    <t>Palestine Technical University – Kadoorie</t>
  </si>
  <si>
    <t>Panteion University of Social and Political Sciences</t>
  </si>
  <si>
    <t>Paris University of International Education</t>
  </si>
  <si>
    <t>Pavlo Tychyna Uman State Pedagogical University</t>
  </si>
  <si>
    <t>University of Petra</t>
  </si>
  <si>
    <t>Pharos University</t>
  </si>
  <si>
    <t>University of Phayao</t>
  </si>
  <si>
    <t>Philadelphia University (Jordan)</t>
  </si>
  <si>
    <t>Plymouth Marjon University</t>
  </si>
  <si>
    <t>Polytechnic University of Tirana</t>
  </si>
  <si>
    <t>Poltava V.G. Korolenko National Pedagogical University (PNPU)</t>
  </si>
  <si>
    <t>Polytechnic Institute of Setúbal</t>
  </si>
  <si>
    <t>Universidad Popular Autónoma del Estado de Puebla</t>
  </si>
  <si>
    <t>Prefectural University of Hiroshima</t>
  </si>
  <si>
    <t>Prince Sultan University (PSU)</t>
  </si>
  <si>
    <t>University of Professional Studies, Accra</t>
  </si>
  <si>
    <t>University of Puthisastra</t>
  </si>
  <si>
    <t>Queen Margaret University</t>
  </si>
  <si>
    <t>Rajamangala University of Technology Isan</t>
  </si>
  <si>
    <t>Ravensbourne</t>
  </si>
  <si>
    <t>Rawalpindi Medical University</t>
  </si>
  <si>
    <t>Rennes School of Business</t>
  </si>
  <si>
    <t>REVA University</t>
  </si>
  <si>
    <t>Rose Bruford College</t>
  </si>
  <si>
    <t>Rostov State University of Economics</t>
  </si>
  <si>
    <t>Royal Agricultural University</t>
  </si>
  <si>
    <t>Royal Central School of Speech and Drama, University of London</t>
  </si>
  <si>
    <t>Royal College of Art</t>
  </si>
  <si>
    <t>Royal Conservatoire of Scotland</t>
  </si>
  <si>
    <t>Royal Academy of Music</t>
  </si>
  <si>
    <t>Royal College of Music</t>
  </si>
  <si>
    <t>Royal Northern College of Music</t>
  </si>
  <si>
    <t>Russian State Agrarian University – Moscow Timiryazev Agricultural Academy</t>
  </si>
  <si>
    <t>Russian State University for the Humanities</t>
  </si>
  <si>
    <t>Russian University of State for Social (RUSS)</t>
  </si>
  <si>
    <t>Ryazan State Medical University</t>
  </si>
  <si>
    <t>University of Sadat City</t>
  </si>
  <si>
    <t>Saint Petersburg State Pediatric Medical University</t>
  </si>
  <si>
    <t>Sakon Nakhon Rajabhat University</t>
  </si>
  <si>
    <t>Salahaddin University–Erbil</t>
  </si>
  <si>
    <t>Samara State University of Economics</t>
  </si>
  <si>
    <t>Samara State Medical University</t>
  </si>
  <si>
    <t>Samarkand State University</t>
  </si>
  <si>
    <t>Samarkand State Institute of Foreign Languages</t>
  </si>
  <si>
    <t>Glorious Vision University</t>
  </si>
  <si>
    <t>Universidad San Ignacio de Loyola</t>
  </si>
  <si>
    <t>University of San Martín de Porres</t>
  </si>
  <si>
    <t>University of Santo Tomas</t>
  </si>
  <si>
    <t>Satya Wacana Christian University</t>
  </si>
  <si>
    <t>Saudi Electronic University</t>
  </si>
  <si>
    <t>SBS Swiss Business School</t>
  </si>
  <si>
    <t>University of Science and Technology of Southern Philippines (USTP)</t>
  </si>
  <si>
    <t>Sefako Makgatho Health Sciences University</t>
  </si>
  <si>
    <t>Senshu University</t>
  </si>
  <si>
    <t>Shaheed Benazir Bhutto Women University Peshawar</t>
  </si>
  <si>
    <t>Shaheed Zulfiqar Ali Bhutto Medical University</t>
  </si>
  <si>
    <t>The University of Shiga Prefecture</t>
  </si>
  <si>
    <t>Shonan Institute of Technology</t>
  </si>
  <si>
    <t>Samarkand State Medical University</t>
  </si>
  <si>
    <t>Shri Mata Vaishno Devi University</t>
  </si>
  <si>
    <t>Sikkim Manipal University</t>
  </si>
  <si>
    <t>Silesian University in Opava</t>
  </si>
  <si>
    <t>Simón Bolívar University</t>
  </si>
  <si>
    <t>Simón Bolívar University (Colombia)</t>
  </si>
  <si>
    <t>Sir Syed University of Engineering and Technology</t>
  </si>
  <si>
    <t>Sokoto State University</t>
  </si>
  <si>
    <t>Solent University, Southampton</t>
  </si>
  <si>
    <t>University of Sopron</t>
  </si>
  <si>
    <t>Soran University</t>
  </si>
  <si>
    <t>University of South Santa Catarina (Unisul)</t>
  </si>
  <si>
    <t>SR University</t>
  </si>
  <si>
    <t>Sri Balaji Vidyapeeth</t>
  </si>
  <si>
    <t>University of Sri Jayewardenepura</t>
  </si>
  <si>
    <t>Sri Lanka Institute of Information Technology</t>
  </si>
  <si>
    <t>Sri Padmavati Mahila Visvavidyalayam (Women's University)</t>
  </si>
  <si>
    <t>State University of Bahia</t>
  </si>
  <si>
    <t>State Energy Institute of Turkmenistan</t>
  </si>
  <si>
    <t>State University of Land Use Planning</t>
  </si>
  <si>
    <t>St Mary’s University College, Belfast</t>
  </si>
  <si>
    <t>St Mary’s University, Twickenham</t>
  </si>
  <si>
    <t>Stranmillis University College</t>
  </si>
  <si>
    <t>University of Suffolk</t>
  </si>
  <si>
    <t>Sugiyama Jogakuen University</t>
  </si>
  <si>
    <t>Sulaimani Polytechnic University</t>
  </si>
  <si>
    <t>Suratthani Rajabhat University</t>
  </si>
  <si>
    <t>Széchenyi István University</t>
  </si>
  <si>
    <t>Tafila Technical University</t>
  </si>
  <si>
    <t>University of Taipei</t>
  </si>
  <si>
    <t>Tama Art University</t>
  </si>
  <si>
    <t>Tarlac Agricultural University</t>
  </si>
  <si>
    <t>Tarsus University</t>
  </si>
  <si>
    <t>Tashkent Institute of Finance</t>
  </si>
  <si>
    <t>Tashkent University of Information Technologies</t>
  </si>
  <si>
    <t>Tashkent Institute of Irrigation and Agricultural Mechanisation</t>
  </si>
  <si>
    <t>Tashkent Medical Academy</t>
  </si>
  <si>
    <t>Tashkent Pediatric Medical Institute</t>
  </si>
  <si>
    <t>Tashkent Pharmaceutical Institute</t>
  </si>
  <si>
    <t>Tashkent State Agrarian University</t>
  </si>
  <si>
    <t>Tashkent State Dental Institute</t>
  </si>
  <si>
    <t>Tashkent State University of Law</t>
  </si>
  <si>
    <t>Université Sultan Moulay Slimane</t>
  </si>
  <si>
    <t>Tashkent State University of Oriental Studies</t>
  </si>
  <si>
    <t>Tashkent State Technical University</t>
  </si>
  <si>
    <t>Tashkent State Transport University</t>
  </si>
  <si>
    <t>Tashkent Institute of Textile and Light Industry</t>
  </si>
  <si>
    <t>Tatung University</t>
  </si>
  <si>
    <t>Tecmilenio University</t>
  </si>
  <si>
    <t>Tecnológico de Costa Rica</t>
  </si>
  <si>
    <t>Instituto Tecnológico Metropolitano</t>
  </si>
  <si>
    <t>Institut Teknologi Nasional Bandung (ITENAS Bandung)</t>
  </si>
  <si>
    <t>University of Telafer</t>
  </si>
  <si>
    <t>Tenri University</t>
  </si>
  <si>
    <t>Termez State University</t>
  </si>
  <si>
    <t>Termez Institute of Engineering and Technology</t>
  </si>
  <si>
    <t>Tikrit University</t>
  </si>
  <si>
    <t>Tokyo University of Foreign Studies</t>
  </si>
  <si>
    <t>Tashkent State University of Economics</t>
  </si>
  <si>
    <t>Toyama Prefectural University</t>
  </si>
  <si>
    <t>Trinity Laban Conservatoire of Music and Dance</t>
  </si>
  <si>
    <t>Turin Polytechnic University in Tashkent</t>
  </si>
  <si>
    <t>Ubon Ratchathani University</t>
  </si>
  <si>
    <t>UBT</t>
  </si>
  <si>
    <t>UIN Sulthan Thaha Saifuddin Jambi</t>
  </si>
  <si>
    <t>Umaru Musa Yar’adua University</t>
  </si>
  <si>
    <t>Unichristus</t>
  </si>
  <si>
    <t>United International University</t>
  </si>
  <si>
    <t>Universidad del Pacífico Ecuador</t>
  </si>
  <si>
    <t>University College of Osteopathy</t>
  </si>
  <si>
    <t>Institute of Telecommunications and Informatics of Turkmenistan</t>
  </si>
  <si>
    <t>UNNOBA</t>
  </si>
  <si>
    <t>Ural State Medical University</t>
  </si>
  <si>
    <t>Urgench State University</t>
  </si>
  <si>
    <t>Üsküdar University</t>
  </si>
  <si>
    <t>Usmanu Danfodiyo University, Sokoto</t>
  </si>
  <si>
    <t>Universidad UTE</t>
  </si>
  <si>
    <t>University of Uyo</t>
  </si>
  <si>
    <t>National University of Uzbekistan named after Mirzo Ulugbek</t>
  </si>
  <si>
    <t>Valahia University of Targoviste</t>
  </si>
  <si>
    <t>University of Vale do Itajaí</t>
  </si>
  <si>
    <t>Varendra University</t>
  </si>
  <si>
    <t>Varna University of Management</t>
  </si>
  <si>
    <t>Veritas University, Abuja</t>
  </si>
  <si>
    <t>University of Veterinary Medicine and Pharmacy in Košice</t>
  </si>
  <si>
    <t>Vila Velha University</t>
  </si>
  <si>
    <t>Virtual University of Tunis</t>
  </si>
  <si>
    <t>Visayas State University</t>
  </si>
  <si>
    <t>Vitebsk State Medical University</t>
  </si>
  <si>
    <t>Volgograd State University</t>
  </si>
  <si>
    <t>University of Wales Trinity Saint David</t>
  </si>
  <si>
    <t>Wellspring University</t>
  </si>
  <si>
    <t>Western Caspian University</t>
  </si>
  <si>
    <t>University of West London</t>
  </si>
  <si>
    <t>West Ukrainian National University</t>
  </si>
  <si>
    <t>WHU: Beisheim</t>
  </si>
  <si>
    <t>University of Worcester</t>
  </si>
  <si>
    <t>Uzhhorod National University</t>
  </si>
  <si>
    <t>The World Islamic Sciences and Education University (WISE)</t>
  </si>
  <si>
    <t>Wrexham Glyndwr University</t>
  </si>
  <si>
    <t>Writtle University College</t>
  </si>
  <si>
    <t>WSB Academy</t>
  </si>
  <si>
    <t>Yagshigeldi Kakayev International University of Oil and Gas</t>
  </si>
  <si>
    <t>Yamaguchi Prefectural University</t>
  </si>
  <si>
    <t>Yanka Kupala State University of Grodno</t>
  </si>
  <si>
    <t>Universitas Negeri Yogyakarta</t>
  </si>
  <si>
    <t>York St John University</t>
  </si>
  <si>
    <t>Yusuf Maitama Sule University, Kano</t>
  </si>
  <si>
    <t>Zhytomyr Polytechnic State University</t>
  </si>
  <si>
    <t>Ziauddin University</t>
  </si>
  <si>
    <t>Zarqa University</t>
  </si>
  <si>
    <t>2024 QS World University Rankings</t>
  </si>
  <si>
    <t>2024 QS World University Rankings.1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</si>
  <si>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</si>
  <si>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</si>
  <si>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</si>
  <si>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</si>
  <si>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</si>
  <si>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</si>
  <si>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</si>
  <si>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</si>
  <si>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</si>
  <si>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</si>
  <si>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</si>
  <si>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</si>
  <si>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</si>
  <si>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Institution Name</t>
  </si>
  <si>
    <t>Classification</t>
  </si>
  <si>
    <t>Academic Reputation</t>
  </si>
  <si>
    <t>Employer Reputation</t>
  </si>
  <si>
    <t>Faculty Student</t>
  </si>
  <si>
    <t>Citations per Faculty</t>
  </si>
  <si>
    <t>International Faculty</t>
  </si>
  <si>
    <t>International Students</t>
  </si>
  <si>
    <t>International Research Network</t>
  </si>
  <si>
    <t>Employment Outcomes</t>
  </si>
  <si>
    <t>Sustainability</t>
  </si>
  <si>
    <t>RANK</t>
  </si>
  <si>
    <t>SIZE</t>
  </si>
  <si>
    <t>FOCUS</t>
  </si>
  <si>
    <t>RES.</t>
  </si>
  <si>
    <t>AGE</t>
  </si>
  <si>
    <t>STATUS</t>
  </si>
  <si>
    <t>SCORE</t>
  </si>
  <si>
    <t>rank display2</t>
  </si>
  <si>
    <t>rank display</t>
  </si>
  <si>
    <t>institution</t>
  </si>
  <si>
    <t>列1</t>
  </si>
  <si>
    <t>location code</t>
  </si>
  <si>
    <t>location</t>
  </si>
  <si>
    <t>size</t>
  </si>
  <si>
    <t>focus</t>
  </si>
  <si>
    <t>research</t>
  </si>
  <si>
    <t>age band</t>
  </si>
  <si>
    <t>status</t>
  </si>
  <si>
    <t>ar score</t>
  </si>
  <si>
    <t>ar rank</t>
  </si>
  <si>
    <t>er score</t>
  </si>
  <si>
    <t>er rank</t>
  </si>
  <si>
    <t>fsr score</t>
  </si>
  <si>
    <t>fsr rank</t>
  </si>
  <si>
    <t>cpf score</t>
  </si>
  <si>
    <t>cpf rank</t>
  </si>
  <si>
    <t>ifr score</t>
  </si>
  <si>
    <t>ifr rank</t>
  </si>
  <si>
    <t>isr score</t>
  </si>
  <si>
    <t>isr rank</t>
  </si>
  <si>
    <t>irn score</t>
  </si>
  <si>
    <t>irn rank</t>
  </si>
  <si>
    <t>ger score</t>
  </si>
  <si>
    <t>ger rank</t>
  </si>
  <si>
    <t>SUS SCORE</t>
  </si>
  <si>
    <t>SUS RANK</t>
  </si>
  <si>
    <t>Overall Score</t>
  </si>
  <si>
    <t>US</t>
  </si>
  <si>
    <t>M</t>
  </si>
  <si>
    <t>VH</t>
  </si>
  <si>
    <t>B</t>
  </si>
  <si>
    <t>UK</t>
  </si>
  <si>
    <t>L</t>
  </si>
  <si>
    <t>FC</t>
  </si>
  <si>
    <t>A</t>
  </si>
  <si>
    <t>33=</t>
  </si>
  <si>
    <t>110</t>
  </si>
  <si>
    <t>26=</t>
  </si>
  <si>
    <t>223</t>
  </si>
  <si>
    <t>6=</t>
  </si>
  <si>
    <t>45</t>
  </si>
  <si>
    <t>61=</t>
  </si>
  <si>
    <t>CH</t>
  </si>
  <si>
    <t>FO</t>
  </si>
  <si>
    <t>177</t>
  </si>
  <si>
    <t>103=</t>
  </si>
  <si>
    <t>SG</t>
  </si>
  <si>
    <t>XL</t>
  </si>
  <si>
    <t>157</t>
  </si>
  <si>
    <t>154</t>
  </si>
  <si>
    <t>165</t>
  </si>
  <si>
    <t>106=</t>
  </si>
  <si>
    <t>131</t>
  </si>
  <si>
    <t>126</t>
  </si>
  <si>
    <t>74</t>
  </si>
  <si>
    <t>656</t>
  </si>
  <si>
    <t>172</t>
  </si>
  <si>
    <t>225</t>
  </si>
  <si>
    <t>145</t>
  </si>
  <si>
    <t>137=</t>
  </si>
  <si>
    <t>140</t>
  </si>
  <si>
    <t>3=</t>
  </si>
  <si>
    <t>47</t>
  </si>
  <si>
    <t>234</t>
  </si>
  <si>
    <t>144</t>
  </si>
  <si>
    <t>58=</t>
  </si>
  <si>
    <t>701+</t>
  </si>
  <si>
    <t>166</t>
  </si>
  <si>
    <t>36</t>
  </si>
  <si>
    <t>92=</t>
  </si>
  <si>
    <t>S</t>
  </si>
  <si>
    <t>159</t>
  </si>
  <si>
    <t>521</t>
  </si>
  <si>
    <t>357</t>
  </si>
  <si>
    <t>293</t>
  </si>
  <si>
    <t>184</t>
  </si>
  <si>
    <t>169</t>
  </si>
  <si>
    <t>CN</t>
  </si>
  <si>
    <t>China (Mainland)</t>
  </si>
  <si>
    <t>354</t>
  </si>
  <si>
    <t>492</t>
  </si>
  <si>
    <t>353</t>
  </si>
  <si>
    <t>16=</t>
  </si>
  <si>
    <t>640</t>
  </si>
  <si>
    <t>155</t>
  </si>
  <si>
    <t>34=</t>
  </si>
  <si>
    <t>226</t>
  </si>
  <si>
    <t>176</t>
  </si>
  <si>
    <t>100</t>
  </si>
  <si>
    <t>141</t>
  </si>
  <si>
    <t>339</t>
  </si>
  <si>
    <t>332</t>
  </si>
  <si>
    <t>64=</t>
  </si>
  <si>
    <t>FR</t>
  </si>
  <si>
    <t>146=</t>
  </si>
  <si>
    <t>603</t>
  </si>
  <si>
    <t>328</t>
  </si>
  <si>
    <t>271=</t>
  </si>
  <si>
    <t>149</t>
  </si>
  <si>
    <t>161</t>
  </si>
  <si>
    <t>160=</t>
  </si>
  <si>
    <t>HK</t>
  </si>
  <si>
    <t>Hong Kong SAR</t>
  </si>
  <si>
    <t>355</t>
  </si>
  <si>
    <t>JP</t>
  </si>
  <si>
    <t>427</t>
  </si>
  <si>
    <t>435</t>
  </si>
  <si>
    <t>386</t>
  </si>
  <si>
    <t>477</t>
  </si>
  <si>
    <t>219</t>
  </si>
  <si>
    <t>107</t>
  </si>
  <si>
    <t>288</t>
  </si>
  <si>
    <t>274</t>
  </si>
  <si>
    <t>160</t>
  </si>
  <si>
    <t>75=</t>
  </si>
  <si>
    <t>127</t>
  </si>
  <si>
    <t>231</t>
  </si>
  <si>
    <t>292</t>
  </si>
  <si>
    <t>445</t>
  </si>
  <si>
    <t>126=</t>
  </si>
  <si>
    <t>455</t>
  </si>
  <si>
    <t>156</t>
  </si>
  <si>
    <t>164</t>
  </si>
  <si>
    <t>108=</t>
  </si>
  <si>
    <t>227</t>
  </si>
  <si>
    <t>134</t>
  </si>
  <si>
    <t>189</t>
  </si>
  <si>
    <t>99</t>
  </si>
  <si>
    <t>EPFL</t>
  </si>
  <si>
    <t>133</t>
  </si>
  <si>
    <t>431</t>
  </si>
  <si>
    <t>351=</t>
  </si>
  <si>
    <t>103</t>
  </si>
  <si>
    <t>330</t>
  </si>
  <si>
    <t>185</t>
  </si>
  <si>
    <t>189=</t>
  </si>
  <si>
    <t>465</t>
  </si>
  <si>
    <t>518</t>
  </si>
  <si>
    <t>87</t>
  </si>
  <si>
    <t>114</t>
  </si>
  <si>
    <t>201</t>
  </si>
  <si>
    <t>142=</t>
  </si>
  <si>
    <t>KR</t>
  </si>
  <si>
    <t>175</t>
  </si>
  <si>
    <t>631</t>
  </si>
  <si>
    <t>401</t>
  </si>
  <si>
    <t>181</t>
  </si>
  <si>
    <t>194=</t>
  </si>
  <si>
    <t>50=</t>
  </si>
  <si>
    <t>635</t>
  </si>
  <si>
    <t>42=</t>
  </si>
  <si>
    <t>198</t>
  </si>
  <si>
    <t>456</t>
  </si>
  <si>
    <t>174</t>
  </si>
  <si>
    <t>The London School of Economics and Political Science (LSE)</t>
  </si>
  <si>
    <t>SP</t>
  </si>
  <si>
    <t>270</t>
  </si>
  <si>
    <t>670</t>
  </si>
  <si>
    <t>538</t>
  </si>
  <si>
    <t>266</t>
  </si>
  <si>
    <t>NL</t>
  </si>
  <si>
    <t>428</t>
  </si>
  <si>
    <t>170</t>
  </si>
  <si>
    <t>18=</t>
  </si>
  <si>
    <t>132</t>
  </si>
  <si>
    <t>147</t>
  </si>
  <si>
    <t>364</t>
  </si>
  <si>
    <t>327</t>
  </si>
  <si>
    <t>152</t>
  </si>
  <si>
    <t>190</t>
  </si>
  <si>
    <t>438</t>
  </si>
  <si>
    <t>246=</t>
  </si>
  <si>
    <t>108</t>
  </si>
  <si>
    <t>193</t>
  </si>
  <si>
    <t>393</t>
  </si>
  <si>
    <t>522</t>
  </si>
  <si>
    <t>341</t>
  </si>
  <si>
    <t>279</t>
  </si>
  <si>
    <t>415</t>
  </si>
  <si>
    <t>377</t>
  </si>
  <si>
    <t>390</t>
  </si>
  <si>
    <t>339=</t>
  </si>
  <si>
    <t>319</t>
  </si>
  <si>
    <t>371</t>
  </si>
  <si>
    <t>264</t>
  </si>
  <si>
    <t>323=</t>
  </si>
  <si>
    <t>203</t>
  </si>
  <si>
    <t>641</t>
  </si>
  <si>
    <t>226=</t>
  </si>
  <si>
    <t>Ludwig-Maximilians-Universität München</t>
  </si>
  <si>
    <t>362</t>
  </si>
  <si>
    <t>167=</t>
  </si>
  <si>
    <t>331</t>
  </si>
  <si>
    <t>179</t>
  </si>
  <si>
    <t>205</t>
  </si>
  <si>
    <t>570</t>
  </si>
  <si>
    <t>682</t>
  </si>
  <si>
    <t>662</t>
  </si>
  <si>
    <t>621=</t>
  </si>
  <si>
    <t>344</t>
  </si>
  <si>
    <t>634</t>
  </si>
  <si>
    <t>278</t>
  </si>
  <si>
    <t>53=</t>
  </si>
  <si>
    <t>691</t>
  </si>
  <si>
    <t>163=</t>
  </si>
  <si>
    <t>151</t>
  </si>
  <si>
    <t>361</t>
  </si>
  <si>
    <t>451</t>
  </si>
  <si>
    <t>171=</t>
  </si>
  <si>
    <t>289</t>
  </si>
  <si>
    <t>432=</t>
  </si>
  <si>
    <t>BE</t>
  </si>
  <si>
    <t>220</t>
  </si>
  <si>
    <t>173=</t>
  </si>
  <si>
    <t>167</t>
  </si>
  <si>
    <t>313</t>
  </si>
  <si>
    <t>130</t>
  </si>
  <si>
    <t>285</t>
  </si>
  <si>
    <t>282</t>
  </si>
  <si>
    <t>471</t>
  </si>
  <si>
    <t>692</t>
  </si>
  <si>
    <t>600</t>
  </si>
  <si>
    <t>392</t>
  </si>
  <si>
    <t>303</t>
  </si>
  <si>
    <t>128=</t>
  </si>
  <si>
    <t>65=</t>
  </si>
  <si>
    <t>323</t>
  </si>
  <si>
    <t>192</t>
  </si>
  <si>
    <t>138</t>
  </si>
  <si>
    <t>Universiti Malaya (UM)</t>
  </si>
  <si>
    <t>MY</t>
  </si>
  <si>
    <t>178</t>
  </si>
  <si>
    <t>416</t>
  </si>
  <si>
    <t>346</t>
  </si>
  <si>
    <t>286</t>
  </si>
  <si>
    <t>The University of Warwick</t>
  </si>
  <si>
    <t>420</t>
  </si>
  <si>
    <t>239=</t>
  </si>
  <si>
    <t>NZ</t>
  </si>
  <si>
    <t>687</t>
  </si>
  <si>
    <t>TW</t>
  </si>
  <si>
    <t>508</t>
  </si>
  <si>
    <t>619</t>
  </si>
  <si>
    <t>547</t>
  </si>
  <si>
    <t>356</t>
  </si>
  <si>
    <t>269</t>
  </si>
  <si>
    <t>294</t>
  </si>
  <si>
    <t>182=</t>
  </si>
  <si>
    <t>200</t>
  </si>
  <si>
    <t>204=</t>
  </si>
  <si>
    <t>221</t>
  </si>
  <si>
    <t>258</t>
  </si>
  <si>
    <t xml:space="preserve">KTH Royal Institute of Technology </t>
  </si>
  <si>
    <t>SE</t>
  </si>
  <si>
    <t>142</t>
  </si>
  <si>
    <t>421</t>
  </si>
  <si>
    <t>320</t>
  </si>
  <si>
    <t>101</t>
  </si>
  <si>
    <t>423</t>
  </si>
  <si>
    <t>143</t>
  </si>
  <si>
    <t>385</t>
  </si>
  <si>
    <t>594</t>
  </si>
  <si>
    <t>498</t>
  </si>
  <si>
    <t>377=</t>
  </si>
  <si>
    <t>92</t>
  </si>
  <si>
    <t>124</t>
  </si>
  <si>
    <t>548</t>
  </si>
  <si>
    <t>125</t>
  </si>
  <si>
    <t>135</t>
  </si>
  <si>
    <t>30=</t>
  </si>
  <si>
    <t>137</t>
  </si>
  <si>
    <t>382</t>
  </si>
  <si>
    <t>694</t>
  </si>
  <si>
    <t>370</t>
  </si>
  <si>
    <t>546</t>
  </si>
  <si>
    <t>255=</t>
  </si>
  <si>
    <t>272</t>
  </si>
  <si>
    <t>191</t>
  </si>
  <si>
    <t>658</t>
  </si>
  <si>
    <t>486</t>
  </si>
  <si>
    <t>Trinity College Dublin, The University of Dublin</t>
  </si>
  <si>
    <t>IE</t>
  </si>
  <si>
    <t>238</t>
  </si>
  <si>
    <t>601</t>
  </si>
  <si>
    <t>104</t>
  </si>
  <si>
    <t>540</t>
  </si>
  <si>
    <t>560</t>
  </si>
  <si>
    <t>449</t>
  </si>
  <si>
    <t>310</t>
  </si>
  <si>
    <t>373</t>
  </si>
  <si>
    <t>173</t>
  </si>
  <si>
    <t>BR</t>
  </si>
  <si>
    <t>688</t>
  </si>
  <si>
    <t>434</t>
  </si>
  <si>
    <t>RU</t>
  </si>
  <si>
    <t>587</t>
  </si>
  <si>
    <t>631=</t>
  </si>
  <si>
    <t>365</t>
  </si>
  <si>
    <t>349</t>
  </si>
  <si>
    <t>345=</t>
  </si>
  <si>
    <t>267</t>
  </si>
  <si>
    <t>146</t>
  </si>
  <si>
    <t>Tokyo Institute of Technology (Tokyo Tech)</t>
  </si>
  <si>
    <t>475</t>
  </si>
  <si>
    <t>404</t>
  </si>
  <si>
    <t>425</t>
  </si>
  <si>
    <t>567=</t>
  </si>
  <si>
    <t>83=</t>
  </si>
  <si>
    <t>352</t>
  </si>
  <si>
    <t>248</t>
  </si>
  <si>
    <t>485</t>
  </si>
  <si>
    <t>204</t>
  </si>
  <si>
    <t>576</t>
  </si>
  <si>
    <t>113=</t>
  </si>
  <si>
    <t>104=</t>
  </si>
  <si>
    <t>Universidad Nacional Autónoma de México (UNAM)</t>
  </si>
  <si>
    <t>MX</t>
  </si>
  <si>
    <t>397</t>
  </si>
  <si>
    <t>101=</t>
  </si>
  <si>
    <t>Universidad de Buenos Aires (UBA)</t>
  </si>
  <si>
    <t>309</t>
  </si>
  <si>
    <t>470</t>
  </si>
  <si>
    <t>311</t>
  </si>
  <si>
    <t>555=</t>
  </si>
  <si>
    <t>96=</t>
  </si>
  <si>
    <t>77=</t>
  </si>
  <si>
    <t>417</t>
  </si>
  <si>
    <t>230</t>
  </si>
  <si>
    <t>432</t>
  </si>
  <si>
    <t>118=</t>
  </si>
  <si>
    <t>308</t>
  </si>
  <si>
    <t>378</t>
  </si>
  <si>
    <t>251</t>
  </si>
  <si>
    <t>398</t>
  </si>
  <si>
    <t>317</t>
  </si>
  <si>
    <t>215=</t>
  </si>
  <si>
    <t>Pohang University of Science And Technology (POSTECH)</t>
  </si>
  <si>
    <t>637</t>
  </si>
  <si>
    <t>581=</t>
  </si>
  <si>
    <t>342</t>
  </si>
  <si>
    <t>150=</t>
  </si>
  <si>
    <t>229</t>
  </si>
  <si>
    <t>376</t>
  </si>
  <si>
    <t>483</t>
  </si>
  <si>
    <t>501</t>
  </si>
  <si>
    <t>Pontificia Universidad Católica de Chile (UC)</t>
  </si>
  <si>
    <t>CL</t>
  </si>
  <si>
    <t>654</t>
  </si>
  <si>
    <t>645</t>
  </si>
  <si>
    <t>84=</t>
  </si>
  <si>
    <t>The University of Sheffield</t>
  </si>
  <si>
    <t>296</t>
  </si>
  <si>
    <t>147=</t>
  </si>
  <si>
    <t>288=</t>
  </si>
  <si>
    <t>DK</t>
  </si>
  <si>
    <t>543</t>
  </si>
  <si>
    <t>506</t>
  </si>
  <si>
    <t>112=</t>
  </si>
  <si>
    <t>487</t>
  </si>
  <si>
    <t>531</t>
  </si>
  <si>
    <t>FI</t>
  </si>
  <si>
    <t>391</t>
  </si>
  <si>
    <t>363</t>
  </si>
  <si>
    <t>277</t>
  </si>
  <si>
    <t>281</t>
  </si>
  <si>
    <t>36=</t>
  </si>
  <si>
    <t>436</t>
  </si>
  <si>
    <t>683</t>
  </si>
  <si>
    <t>647</t>
  </si>
  <si>
    <t>474</t>
  </si>
  <si>
    <t>177=</t>
  </si>
  <si>
    <t>172=</t>
  </si>
  <si>
    <t>273</t>
  </si>
  <si>
    <t>186</t>
  </si>
  <si>
    <t>268</t>
  </si>
  <si>
    <t>304</t>
  </si>
  <si>
    <t>265</t>
  </si>
  <si>
    <t>150</t>
  </si>
  <si>
    <t>228</t>
  </si>
  <si>
    <t>NO</t>
  </si>
  <si>
    <t>601+</t>
  </si>
  <si>
    <t>80=</t>
  </si>
  <si>
    <t>175=</t>
  </si>
  <si>
    <t>141=</t>
  </si>
  <si>
    <t>119</t>
  </si>
  <si>
    <t>KIT, Karlsruhe Institute of Technology</t>
  </si>
  <si>
    <t>443</t>
  </si>
  <si>
    <t>312</t>
  </si>
  <si>
    <t>504=</t>
  </si>
  <si>
    <t>131=</t>
  </si>
  <si>
    <t>406</t>
  </si>
  <si>
    <t>586</t>
  </si>
  <si>
    <t>382=</t>
  </si>
  <si>
    <t>525</t>
  </si>
  <si>
    <t>277=</t>
  </si>
  <si>
    <t>581</t>
  </si>
  <si>
    <t>171</t>
  </si>
  <si>
    <t>400</t>
  </si>
  <si>
    <t>123</t>
  </si>
  <si>
    <t>IT</t>
  </si>
  <si>
    <t>94</t>
  </si>
  <si>
    <t>302</t>
  </si>
  <si>
    <t>453=</t>
  </si>
  <si>
    <t>295</t>
  </si>
  <si>
    <t>314</t>
  </si>
  <si>
    <t>494</t>
  </si>
  <si>
    <t>253</t>
  </si>
  <si>
    <t>659</t>
  </si>
  <si>
    <t>331=</t>
  </si>
  <si>
    <t>396</t>
  </si>
  <si>
    <t>369</t>
  </si>
  <si>
    <t>579</t>
  </si>
  <si>
    <t>246</t>
  </si>
  <si>
    <t>232=</t>
  </si>
  <si>
    <t>326</t>
  </si>
  <si>
    <t>158</t>
  </si>
  <si>
    <t>195=</t>
  </si>
  <si>
    <t>276</t>
  </si>
  <si>
    <t>AT</t>
  </si>
  <si>
    <t>629</t>
  </si>
  <si>
    <t>646</t>
  </si>
  <si>
    <t>180</t>
  </si>
  <si>
    <t>199</t>
  </si>
  <si>
    <t>338</t>
  </si>
  <si>
    <t>301</t>
  </si>
  <si>
    <t>439</t>
  </si>
  <si>
    <t>316</t>
  </si>
  <si>
    <t>541</t>
  </si>
  <si>
    <t>697</t>
  </si>
  <si>
    <t>164=</t>
  </si>
  <si>
    <t>564</t>
  </si>
  <si>
    <t>259</t>
  </si>
  <si>
    <t>665</t>
  </si>
  <si>
    <t>Universiti Sains Malaysia (USM)</t>
  </si>
  <si>
    <t>613</t>
  </si>
  <si>
    <t>462</t>
  </si>
  <si>
    <t>500</t>
  </si>
  <si>
    <t>639</t>
  </si>
  <si>
    <t>444</t>
  </si>
  <si>
    <t>528=</t>
  </si>
  <si>
    <t>372</t>
  </si>
  <si>
    <t>190=</t>
  </si>
  <si>
    <t>504</t>
  </si>
  <si>
    <t>488</t>
  </si>
  <si>
    <t>367=</t>
  </si>
  <si>
    <t xml:space="preserve">Université de Montréal </t>
  </si>
  <si>
    <t>491</t>
  </si>
  <si>
    <t>387</t>
  </si>
  <si>
    <t>490</t>
  </si>
  <si>
    <t>661</t>
  </si>
  <si>
    <t>SA</t>
  </si>
  <si>
    <t>342=</t>
  </si>
  <si>
    <t>409</t>
  </si>
  <si>
    <t>207=</t>
  </si>
  <si>
    <t>222</t>
  </si>
  <si>
    <t>671</t>
  </si>
  <si>
    <t>Sungkyunkwan University(SKKU)</t>
  </si>
  <si>
    <t>618</t>
  </si>
  <si>
    <t>672</t>
  </si>
  <si>
    <t>471=</t>
  </si>
  <si>
    <t>179=</t>
  </si>
  <si>
    <t>316=</t>
  </si>
  <si>
    <t>Indian Institute of Technology Bombay (IITB)</t>
  </si>
  <si>
    <t>Universitat Autònoma de Barcelona</t>
  </si>
  <si>
    <t>ES</t>
  </si>
  <si>
    <t>615</t>
  </si>
  <si>
    <t>582</t>
  </si>
  <si>
    <t>623</t>
  </si>
  <si>
    <t>287</t>
  </si>
  <si>
    <t>429</t>
  </si>
  <si>
    <t>359</t>
  </si>
  <si>
    <t>590</t>
  </si>
  <si>
    <t>158=</t>
  </si>
  <si>
    <t>336</t>
  </si>
  <si>
    <t>196=</t>
  </si>
  <si>
    <t>555</t>
  </si>
  <si>
    <t>424</t>
  </si>
  <si>
    <t>237</t>
  </si>
  <si>
    <t>695</t>
  </si>
  <si>
    <t>268=</t>
  </si>
  <si>
    <t>347</t>
  </si>
  <si>
    <t>442</t>
  </si>
  <si>
    <t>Technische Universität Berlin (TU Berlin)</t>
  </si>
  <si>
    <t>351</t>
  </si>
  <si>
    <t>Universiti Putra Malaysia (UPM)</t>
  </si>
  <si>
    <t>519</t>
  </si>
  <si>
    <t>511=</t>
  </si>
  <si>
    <t>528</t>
  </si>
  <si>
    <t>322</t>
  </si>
  <si>
    <t>389=</t>
  </si>
  <si>
    <t>Universiti Kebangsaan Malaysia (UKM)</t>
  </si>
  <si>
    <t>497=</t>
  </si>
  <si>
    <t>185=</t>
  </si>
  <si>
    <t>510</t>
  </si>
  <si>
    <t>632</t>
  </si>
  <si>
    <t>503</t>
  </si>
  <si>
    <t>467</t>
  </si>
  <si>
    <t>412</t>
  </si>
  <si>
    <t>325</t>
  </si>
  <si>
    <t>574</t>
  </si>
  <si>
    <t>437</t>
  </si>
  <si>
    <t>604</t>
  </si>
  <si>
    <t>699</t>
  </si>
  <si>
    <t>573</t>
  </si>
  <si>
    <t>469</t>
  </si>
  <si>
    <t>181=</t>
  </si>
  <si>
    <t>652</t>
  </si>
  <si>
    <t>QA</t>
  </si>
  <si>
    <t>397=</t>
  </si>
  <si>
    <t>The University of Newcastle, Australia (UON)</t>
  </si>
  <si>
    <t>73=</t>
  </si>
  <si>
    <t>584</t>
  </si>
  <si>
    <t>696</t>
  </si>
  <si>
    <t>70=</t>
  </si>
  <si>
    <t>237=</t>
  </si>
  <si>
    <t>ZA</t>
  </si>
  <si>
    <t>527</t>
  </si>
  <si>
    <t>624</t>
  </si>
  <si>
    <t>240</t>
  </si>
  <si>
    <t>247</t>
  </si>
  <si>
    <t>312=</t>
  </si>
  <si>
    <t>558</t>
  </si>
  <si>
    <t>565</t>
  </si>
  <si>
    <t>509</t>
  </si>
  <si>
    <t>502=</t>
  </si>
  <si>
    <t>324</t>
  </si>
  <si>
    <t>422</t>
  </si>
  <si>
    <t>307</t>
  </si>
  <si>
    <t>402</t>
  </si>
  <si>
    <t>536=</t>
  </si>
  <si>
    <t>Université catholique de Louvain (UCLouvain)</t>
  </si>
  <si>
    <t>279=</t>
  </si>
  <si>
    <t>668</t>
  </si>
  <si>
    <t>271</t>
  </si>
  <si>
    <t>305=</t>
  </si>
  <si>
    <t>628</t>
  </si>
  <si>
    <t>649</t>
  </si>
  <si>
    <t>552=</t>
  </si>
  <si>
    <t>681</t>
  </si>
  <si>
    <t>223=</t>
  </si>
  <si>
    <t>239</t>
  </si>
  <si>
    <t>511</t>
  </si>
  <si>
    <t>203=</t>
  </si>
  <si>
    <t>651</t>
  </si>
  <si>
    <t>257</t>
  </si>
  <si>
    <t>217=</t>
  </si>
  <si>
    <t>197</t>
  </si>
  <si>
    <t>222=</t>
  </si>
  <si>
    <t>458</t>
  </si>
  <si>
    <t>502</t>
  </si>
  <si>
    <t>89=</t>
  </si>
  <si>
    <t>210=</t>
  </si>
  <si>
    <t>249</t>
  </si>
  <si>
    <t>249=</t>
  </si>
  <si>
    <t>Albert-Ludwigs-Universitaet Freiburg</t>
  </si>
  <si>
    <t>460</t>
  </si>
  <si>
    <t>174=</t>
  </si>
  <si>
    <t>549=</t>
  </si>
  <si>
    <t>405</t>
  </si>
  <si>
    <t>336=</t>
  </si>
  <si>
    <t>621</t>
  </si>
  <si>
    <t>633</t>
  </si>
  <si>
    <t>438=</t>
  </si>
  <si>
    <t>Indian Institute of Technology Delhi (IITD)</t>
  </si>
  <si>
    <t>630</t>
  </si>
  <si>
    <t>220=</t>
  </si>
  <si>
    <t>Universidad de los Andes</t>
  </si>
  <si>
    <t>517</t>
  </si>
  <si>
    <t>362=</t>
  </si>
  <si>
    <t>155=</t>
  </si>
  <si>
    <t>Universidad Autónoma de Madrid</t>
  </si>
  <si>
    <t>678</t>
  </si>
  <si>
    <t>97=</t>
  </si>
  <si>
    <t>205=</t>
  </si>
  <si>
    <t>602</t>
  </si>
  <si>
    <t>569</t>
  </si>
  <si>
    <t>233=</t>
  </si>
  <si>
    <t>321</t>
  </si>
  <si>
    <t>554</t>
  </si>
  <si>
    <t>589</t>
  </si>
  <si>
    <t>419</t>
  </si>
  <si>
    <t>329</t>
  </si>
  <si>
    <t>Universität Hamburg</t>
  </si>
  <si>
    <t>340</t>
  </si>
  <si>
    <t>395</t>
  </si>
  <si>
    <t>512</t>
  </si>
  <si>
    <t>305</t>
  </si>
  <si>
    <t>292=</t>
  </si>
  <si>
    <t>256</t>
  </si>
  <si>
    <t>607</t>
  </si>
  <si>
    <t>414</t>
  </si>
  <si>
    <t>95=</t>
  </si>
  <si>
    <t>408</t>
  </si>
  <si>
    <t>209</t>
  </si>
  <si>
    <t>Queen's University at Kingston</t>
  </si>
  <si>
    <t>523</t>
  </si>
  <si>
    <t>212=</t>
  </si>
  <si>
    <t>416=</t>
  </si>
  <si>
    <t>224=</t>
  </si>
  <si>
    <t>TH</t>
  </si>
  <si>
    <t>256=</t>
  </si>
  <si>
    <t>446</t>
  </si>
  <si>
    <t>454</t>
  </si>
  <si>
    <t>197=</t>
  </si>
  <si>
    <t>689</t>
  </si>
  <si>
    <t>366</t>
  </si>
  <si>
    <t>260=</t>
  </si>
  <si>
    <t>407</t>
  </si>
  <si>
    <t>410</t>
  </si>
  <si>
    <t>373=</t>
  </si>
  <si>
    <t>534</t>
  </si>
  <si>
    <t>566</t>
  </si>
  <si>
    <t>283=</t>
  </si>
  <si>
    <t>240=</t>
  </si>
  <si>
    <t>380</t>
  </si>
  <si>
    <t>Università di Padova</t>
  </si>
  <si>
    <t>620</t>
  </si>
  <si>
    <t>Universidade Estadual de Campinas (Unicamp)</t>
  </si>
  <si>
    <t>489</t>
  </si>
  <si>
    <t>545</t>
  </si>
  <si>
    <t>585</t>
  </si>
  <si>
    <t>551</t>
  </si>
  <si>
    <t>544</t>
  </si>
  <si>
    <t>533</t>
  </si>
  <si>
    <t>252</t>
  </si>
  <si>
    <t>660</t>
  </si>
  <si>
    <t>American University of Beirut (AUB)</t>
  </si>
  <si>
    <t>LB</t>
  </si>
  <si>
    <t>499</t>
  </si>
  <si>
    <t>309=</t>
  </si>
  <si>
    <t>482</t>
  </si>
  <si>
    <t>557</t>
  </si>
  <si>
    <t>605</t>
  </si>
  <si>
    <t>653</t>
  </si>
  <si>
    <t>340=</t>
  </si>
  <si>
    <t>Friedrich-Alexander-Universität Erlangen-Nürnberg</t>
  </si>
  <si>
    <t>KZ</t>
  </si>
  <si>
    <t>497</t>
  </si>
  <si>
    <t>Khalifa University of Science and Technology</t>
  </si>
  <si>
    <t>AE</t>
  </si>
  <si>
    <t>448</t>
  </si>
  <si>
    <t>505</t>
  </si>
  <si>
    <t>542</t>
  </si>
  <si>
    <t>444=</t>
  </si>
  <si>
    <t>281=</t>
  </si>
  <si>
    <t>537</t>
  </si>
  <si>
    <t>375</t>
  </si>
  <si>
    <t>248=</t>
  </si>
  <si>
    <t>598</t>
  </si>
  <si>
    <t>388</t>
  </si>
  <si>
    <t>Universitas Indonesia</t>
  </si>
  <si>
    <t>520</t>
  </si>
  <si>
    <t>Rheinische Friedrich-Wilhelms-Universität Bonn</t>
  </si>
  <si>
    <t>526</t>
  </si>
  <si>
    <t>399</t>
  </si>
  <si>
    <t>275=</t>
  </si>
  <si>
    <t>453</t>
  </si>
  <si>
    <t>337</t>
  </si>
  <si>
    <t>591</t>
  </si>
  <si>
    <t>460=</t>
  </si>
  <si>
    <t>300=</t>
  </si>
  <si>
    <t>539</t>
  </si>
  <si>
    <t>259=</t>
  </si>
  <si>
    <t>253=</t>
  </si>
  <si>
    <t>545=</t>
  </si>
  <si>
    <t>CZ</t>
  </si>
  <si>
    <t>484</t>
  </si>
  <si>
    <t>568</t>
  </si>
  <si>
    <t>152=</t>
  </si>
  <si>
    <t>The Hebrew University of Jerusalem</t>
  </si>
  <si>
    <t>301=</t>
  </si>
  <si>
    <t>325=</t>
  </si>
  <si>
    <t>Politecnico di Torino</t>
  </si>
  <si>
    <t>263=</t>
  </si>
  <si>
    <t>PT</t>
  </si>
  <si>
    <t>473</t>
  </si>
  <si>
    <t>Macau SAR</t>
  </si>
  <si>
    <t>575</t>
  </si>
  <si>
    <t>507</t>
  </si>
  <si>
    <t>403=</t>
  </si>
  <si>
    <t>552</t>
  </si>
  <si>
    <t>603=</t>
  </si>
  <si>
    <t>333</t>
  </si>
  <si>
    <t>627=</t>
  </si>
  <si>
    <t>University of Canterbury | Te Whare Wānanga o Waitaha</t>
  </si>
  <si>
    <t>Vrije Universiteit Brussel (VUB)</t>
  </si>
  <si>
    <t>700</t>
  </si>
  <si>
    <t>348</t>
  </si>
  <si>
    <t>383</t>
  </si>
  <si>
    <t>299=</t>
  </si>
  <si>
    <t>284=</t>
  </si>
  <si>
    <t>PL</t>
  </si>
  <si>
    <t>233</t>
  </si>
  <si>
    <t>317=</t>
  </si>
  <si>
    <t>596</t>
  </si>
  <si>
    <t>428=</t>
  </si>
  <si>
    <t>335=</t>
  </si>
  <si>
    <t xml:space="preserve">University of Lisbon </t>
  </si>
  <si>
    <t>457</t>
  </si>
  <si>
    <t>235=</t>
  </si>
  <si>
    <t>686</t>
  </si>
  <si>
    <t>413</t>
  </si>
  <si>
    <t>270=</t>
  </si>
  <si>
    <t>Indian Institute of Technology Kharagpur (IIT-KGP)</t>
  </si>
  <si>
    <t>496</t>
  </si>
  <si>
    <t>441</t>
  </si>
  <si>
    <t>468</t>
  </si>
  <si>
    <t>315</t>
  </si>
  <si>
    <t>384</t>
  </si>
  <si>
    <t>228=</t>
  </si>
  <si>
    <t>345</t>
  </si>
  <si>
    <t>252=</t>
  </si>
  <si>
    <t>264=</t>
  </si>
  <si>
    <t>524=</t>
  </si>
  <si>
    <t>296=</t>
  </si>
  <si>
    <t>533=</t>
  </si>
  <si>
    <t>358</t>
  </si>
  <si>
    <t>454=</t>
  </si>
  <si>
    <t>C</t>
  </si>
  <si>
    <t>563</t>
  </si>
  <si>
    <t>476</t>
  </si>
  <si>
    <t>562</t>
  </si>
  <si>
    <t>461</t>
  </si>
  <si>
    <t>666</t>
  </si>
  <si>
    <t>588=</t>
  </si>
  <si>
    <t>Norwegian University of Science And Technology</t>
  </si>
  <si>
    <t>609</t>
  </si>
  <si>
    <t>360</t>
  </si>
  <si>
    <t>611</t>
  </si>
  <si>
    <t>360=</t>
  </si>
  <si>
    <t>574=</t>
  </si>
  <si>
    <t>University of East Anglia (UEA)</t>
  </si>
  <si>
    <t>466</t>
  </si>
  <si>
    <t>123=</t>
  </si>
  <si>
    <t>606</t>
  </si>
  <si>
    <t>267=</t>
  </si>
  <si>
    <t>583</t>
  </si>
  <si>
    <t>495=</t>
  </si>
  <si>
    <t>Southern University of Science and Technology</t>
  </si>
  <si>
    <t>328=</t>
  </si>
  <si>
    <t>Goethe-University Frankfurt am Main</t>
  </si>
  <si>
    <t>638</t>
  </si>
  <si>
    <t>327=</t>
  </si>
  <si>
    <t>363=</t>
  </si>
  <si>
    <t>389</t>
  </si>
  <si>
    <t>577</t>
  </si>
  <si>
    <t>655</t>
  </si>
  <si>
    <t>350</t>
  </si>
  <si>
    <t>561</t>
  </si>
  <si>
    <t>578</t>
  </si>
  <si>
    <t>412=</t>
  </si>
  <si>
    <t>430</t>
  </si>
  <si>
    <t>549</t>
  </si>
  <si>
    <t>Daegu Gyeongbuk Institute of Science and Technology (DGIST)</t>
  </si>
  <si>
    <t>425=</t>
  </si>
  <si>
    <t>608</t>
  </si>
  <si>
    <t>Universiti Teknologi PETRONAS (UTP)</t>
  </si>
  <si>
    <t>463</t>
  </si>
  <si>
    <t>567</t>
  </si>
  <si>
    <t>Hamad Bin Khalifa University</t>
  </si>
  <si>
    <t>Universitat Pompeu Fabra (Barcelona)</t>
  </si>
  <si>
    <t>355=</t>
  </si>
  <si>
    <t>Universität Stuttgart</t>
  </si>
  <si>
    <t>411=</t>
  </si>
  <si>
    <t>514</t>
  </si>
  <si>
    <t>667</t>
  </si>
  <si>
    <t>392=</t>
  </si>
  <si>
    <t>553</t>
  </si>
  <si>
    <t>PK</t>
  </si>
  <si>
    <t>514=</t>
  </si>
  <si>
    <t>391=</t>
  </si>
  <si>
    <t>440</t>
  </si>
  <si>
    <t>343</t>
  </si>
  <si>
    <t>663=</t>
  </si>
  <si>
    <t xml:space="preserve">Sciences Po </t>
  </si>
  <si>
    <t>Universidad Carlos III de Madrid (UC3M)</t>
  </si>
  <si>
    <t>556</t>
  </si>
  <si>
    <t>University of Victoria (UVic)</t>
  </si>
  <si>
    <t>591-600</t>
  </si>
  <si>
    <t>550</t>
  </si>
  <si>
    <t>535</t>
  </si>
  <si>
    <t>580</t>
  </si>
  <si>
    <t>625</t>
  </si>
  <si>
    <t>347=</t>
  </si>
  <si>
    <t>University of Southern Denmark (SDU)</t>
  </si>
  <si>
    <t>513</t>
  </si>
  <si>
    <t>411</t>
  </si>
  <si>
    <t xml:space="preserve">Université Paris 1 Panthéon-Sorbonne </t>
  </si>
  <si>
    <t>USI - Università della Svizzera italiana</t>
  </si>
  <si>
    <t>657</t>
  </si>
  <si>
    <t>684</t>
  </si>
  <si>
    <t>413=</t>
  </si>
  <si>
    <t>375=</t>
  </si>
  <si>
    <t>IR</t>
  </si>
  <si>
    <t>Iran, Islamic Republic of</t>
  </si>
  <si>
    <t>675</t>
  </si>
  <si>
    <t>393=</t>
  </si>
  <si>
    <t>501-510</t>
  </si>
  <si>
    <t>TR</t>
  </si>
  <si>
    <t>PE</t>
  </si>
  <si>
    <t>572</t>
  </si>
  <si>
    <t>599</t>
  </si>
  <si>
    <t>506=</t>
  </si>
  <si>
    <t>478</t>
  </si>
  <si>
    <t>450</t>
  </si>
  <si>
    <t>369=</t>
  </si>
  <si>
    <t>473=</t>
  </si>
  <si>
    <t>422=</t>
  </si>
  <si>
    <t>GR</t>
  </si>
  <si>
    <t>447</t>
  </si>
  <si>
    <t>456=</t>
  </si>
  <si>
    <t>488=</t>
  </si>
  <si>
    <t>Universidad Politécnica de Madrid (UPM)</t>
  </si>
  <si>
    <t>642</t>
  </si>
  <si>
    <t>388=</t>
  </si>
  <si>
    <t>343=</t>
  </si>
  <si>
    <t>Universitat Politècnica de Catalunya · BarcelonaTech (UPC)</t>
  </si>
  <si>
    <t>524</t>
  </si>
  <si>
    <t>532</t>
  </si>
  <si>
    <t>L.N. Gumilyov Eurasian National University (ENU)</t>
  </si>
  <si>
    <t>678=</t>
  </si>
  <si>
    <t>406=</t>
  </si>
  <si>
    <t>EE</t>
  </si>
  <si>
    <t>396=</t>
  </si>
  <si>
    <t>463=</t>
  </si>
  <si>
    <t>560=</t>
  </si>
  <si>
    <t>368</t>
  </si>
  <si>
    <t xml:space="preserve">Lincoln University </t>
  </si>
  <si>
    <t>379=</t>
  </si>
  <si>
    <t>Universität Innsbruck</t>
  </si>
  <si>
    <t>433</t>
  </si>
  <si>
    <t>586=</t>
  </si>
  <si>
    <t>559</t>
  </si>
  <si>
    <t>384=</t>
  </si>
  <si>
    <t>Indian Institute of Technology Guwahati (IITG)</t>
  </si>
  <si>
    <t>475=</t>
  </si>
  <si>
    <t>367</t>
  </si>
  <si>
    <t>National University of Sciences And Technology (NUST) Islamabad</t>
  </si>
  <si>
    <t>University of Cyprus (UCY)</t>
  </si>
  <si>
    <t>CY</t>
  </si>
  <si>
    <t>551-560</t>
  </si>
  <si>
    <t>EG</t>
  </si>
  <si>
    <t>398=</t>
  </si>
  <si>
    <t>642=</t>
  </si>
  <si>
    <t>443=</t>
  </si>
  <si>
    <t>LU</t>
  </si>
  <si>
    <t>370=</t>
  </si>
  <si>
    <t>378=</t>
  </si>
  <si>
    <t>521=</t>
  </si>
  <si>
    <t xml:space="preserve">Westfälische Wilhelms-Universität Münster </t>
  </si>
  <si>
    <t>664</t>
  </si>
  <si>
    <t>490=</t>
  </si>
  <si>
    <t>BY</t>
  </si>
  <si>
    <t>622</t>
  </si>
  <si>
    <t>481=</t>
  </si>
  <si>
    <t>Universiti Brunei Darussalam (UBD)</t>
  </si>
  <si>
    <t>BN</t>
  </si>
  <si>
    <t>457=</t>
  </si>
  <si>
    <t>Institut National des Sciences Appliquées de Lyon (INSA)</t>
  </si>
  <si>
    <t>674</t>
  </si>
  <si>
    <t>540=</t>
  </si>
  <si>
    <t>667=</t>
  </si>
  <si>
    <t>408=</t>
  </si>
  <si>
    <t>485=</t>
  </si>
  <si>
    <t>579=</t>
  </si>
  <si>
    <t>Kazan (Volga region) Federal University</t>
  </si>
  <si>
    <t>597</t>
  </si>
  <si>
    <t>690</t>
  </si>
  <si>
    <t>295=</t>
  </si>
  <si>
    <t>481</t>
  </si>
  <si>
    <t>452</t>
  </si>
  <si>
    <t>679</t>
  </si>
  <si>
    <t>494=</t>
  </si>
  <si>
    <t>601-650</t>
  </si>
  <si>
    <t>PH</t>
  </si>
  <si>
    <t>685</t>
  </si>
  <si>
    <t>486=</t>
  </si>
  <si>
    <t>Auckland University of Technology (AUT)</t>
  </si>
  <si>
    <t>521-530</t>
  </si>
  <si>
    <t>465=</t>
  </si>
  <si>
    <t>Universidad de Santiago de Chile (USACH)</t>
  </si>
  <si>
    <t>651-700</t>
  </si>
  <si>
    <t>409=</t>
  </si>
  <si>
    <t>402=</t>
  </si>
  <si>
    <t>461=</t>
  </si>
  <si>
    <t>650</t>
  </si>
  <si>
    <t>Moscow Institute of Physics and Technology (MIPT / Moscow Phystech)</t>
  </si>
  <si>
    <t>The American University in Cairo</t>
  </si>
  <si>
    <t>477=</t>
  </si>
  <si>
    <t>UNESP</t>
  </si>
  <si>
    <t>614</t>
  </si>
  <si>
    <t>595</t>
  </si>
  <si>
    <t>Université de Liège</t>
  </si>
  <si>
    <t>495</t>
  </si>
  <si>
    <t>516</t>
  </si>
  <si>
    <t>318=</t>
  </si>
  <si>
    <t>434=</t>
  </si>
  <si>
    <t>614=</t>
  </si>
  <si>
    <t>511-520</t>
  </si>
  <si>
    <t>531-540</t>
  </si>
  <si>
    <t>IE University</t>
  </si>
  <si>
    <t>Singapore University of Technology and Design</t>
  </si>
  <si>
    <t>400=</t>
  </si>
  <si>
    <t>449=</t>
  </si>
  <si>
    <t>561-570</t>
  </si>
  <si>
    <t>593</t>
  </si>
  <si>
    <t>436=</t>
  </si>
  <si>
    <t>571</t>
  </si>
  <si>
    <t>691=</t>
  </si>
  <si>
    <t>University of St.Gallen (HSG)</t>
  </si>
  <si>
    <t>515</t>
  </si>
  <si>
    <t>410=</t>
  </si>
  <si>
    <t>Julius-Maximilians-Universität Würzburg</t>
  </si>
  <si>
    <t>647=</t>
  </si>
  <si>
    <t>530</t>
  </si>
  <si>
    <t>592=</t>
  </si>
  <si>
    <t>640=</t>
  </si>
  <si>
    <t>617</t>
  </si>
  <si>
    <t>Toyota Technological Institute in Japan</t>
  </si>
  <si>
    <t>626</t>
  </si>
  <si>
    <t>447=</t>
  </si>
  <si>
    <t>499=</t>
  </si>
  <si>
    <t>616</t>
  </si>
  <si>
    <t>689=</t>
  </si>
  <si>
    <t>592</t>
  </si>
  <si>
    <t>Indian Institute of Technology Indore (IIT Indore)</t>
  </si>
  <si>
    <t>536</t>
  </si>
  <si>
    <t>OM</t>
  </si>
  <si>
    <t>541-550</t>
  </si>
  <si>
    <t>Universität Mannheim</t>
  </si>
  <si>
    <t>Universität Potsdam</t>
  </si>
  <si>
    <t>Universität Jena</t>
  </si>
  <si>
    <t>420=</t>
  </si>
  <si>
    <t>Ben-Gurion University of The Negev</t>
  </si>
  <si>
    <t>564=</t>
  </si>
  <si>
    <t>Università degli Studi di Pavia</t>
  </si>
  <si>
    <t>663</t>
  </si>
  <si>
    <t>Beihang University (former BUAA)</t>
  </si>
  <si>
    <t>608=</t>
  </si>
  <si>
    <t>Ural Federal University - UrFU</t>
  </si>
  <si>
    <t>LT</t>
  </si>
  <si>
    <t>658=</t>
  </si>
  <si>
    <t>467=</t>
  </si>
  <si>
    <t>Universität Konstanz</t>
  </si>
  <si>
    <t>571-580</t>
  </si>
  <si>
    <t>Universitat de Valencia</t>
  </si>
  <si>
    <t>588</t>
  </si>
  <si>
    <t>IPB University (a.k.a. Bogor Agricultural University)</t>
  </si>
  <si>
    <t>627</t>
  </si>
  <si>
    <t>Chung-Ang University (CAU)</t>
  </si>
  <si>
    <t>Universidad de Sevilla</t>
  </si>
  <si>
    <t>581-590</t>
  </si>
  <si>
    <t>JO</t>
  </si>
  <si>
    <t>701-750</t>
  </si>
  <si>
    <t>394</t>
  </si>
  <si>
    <t>698</t>
  </si>
  <si>
    <t>Università Cattolica del Sacro Cuore</t>
  </si>
  <si>
    <t>693</t>
  </si>
  <si>
    <t xml:space="preserve">SOAS University of London </t>
  </si>
  <si>
    <t>493</t>
  </si>
  <si>
    <t>801-1000</t>
  </si>
  <si>
    <t>VN</t>
  </si>
  <si>
    <t>Pontificia Universidad Católica Argentina</t>
  </si>
  <si>
    <t>643</t>
  </si>
  <si>
    <t>598=</t>
  </si>
  <si>
    <t>Universität Bremen</t>
  </si>
  <si>
    <t>Universidad Austral</t>
  </si>
  <si>
    <t>358=</t>
  </si>
  <si>
    <t>Universidad de Zaragoza</t>
  </si>
  <si>
    <t>Universiti Teknologi Brunei</t>
  </si>
  <si>
    <t>MGIMO University</t>
  </si>
  <si>
    <t>Christian-Albrechts-University zu Kiel</t>
  </si>
  <si>
    <t>Universidad de Palermo (UP)</t>
  </si>
  <si>
    <t>695=</t>
  </si>
  <si>
    <t>669</t>
  </si>
  <si>
    <t>Universiti Utara Malaysia (UUM)</t>
  </si>
  <si>
    <t>661=</t>
  </si>
  <si>
    <t>Lahore University of Management Sciences (LUMS)</t>
  </si>
  <si>
    <t>Universidad Nacional de La Plata (UNLP)</t>
  </si>
  <si>
    <t>612=</t>
  </si>
  <si>
    <t>CR</t>
  </si>
  <si>
    <t>531=</t>
  </si>
  <si>
    <t>Northumbria University at Newcastle</t>
  </si>
  <si>
    <t>644</t>
  </si>
  <si>
    <t>Canadian University Dubai</t>
  </si>
  <si>
    <t>596=</t>
  </si>
  <si>
    <t>Universiti Teknologi MARA - UiTM</t>
  </si>
  <si>
    <t>751-800</t>
  </si>
  <si>
    <t>676</t>
  </si>
  <si>
    <t>INTI International University</t>
  </si>
  <si>
    <t>Renmin (People's) University of China</t>
  </si>
  <si>
    <t>680</t>
  </si>
  <si>
    <t>665=</t>
  </si>
  <si>
    <t>Université de Fribourg</t>
  </si>
  <si>
    <t>Universidad Adolfo Ibáñez</t>
  </si>
  <si>
    <t>Indian Institute of Technology (BHU) Varanasi</t>
  </si>
  <si>
    <t xml:space="preserve">HUFS - Hankuk (Korea) University of Foreign Studies </t>
  </si>
  <si>
    <t>Taipei Medical University (TMU)</t>
  </si>
  <si>
    <t>University of Tromsø The Arctic University of Norway</t>
  </si>
  <si>
    <t>Applied Science University - Bahrain</t>
  </si>
  <si>
    <t>BH</t>
  </si>
  <si>
    <t>Bahrain</t>
  </si>
  <si>
    <t>Universidad Católica Andres Bello</t>
  </si>
  <si>
    <t>VE</t>
  </si>
  <si>
    <t>Venezuela</t>
  </si>
  <si>
    <t>Universidad Pontificia Comillas</t>
  </si>
  <si>
    <t>National Research Tomsk Polytechnic University</t>
  </si>
  <si>
    <t>Central Queensland University (CQUniversity Australia)</t>
  </si>
  <si>
    <t>Manchester Metropolitan University (MMU)</t>
  </si>
  <si>
    <t>Prince Mohammad Bin Fahd university</t>
  </si>
  <si>
    <t>Imam Abdulrahman Bin Faisal University (IAU) (formerly UNIVERSITY OF DAMMAM)</t>
  </si>
  <si>
    <t>Nanjing University of Science and Technology</t>
  </si>
  <si>
    <t>441=</t>
  </si>
  <si>
    <t>Universität des Saarlandes</t>
  </si>
  <si>
    <t>612</t>
  </si>
  <si>
    <t>644=</t>
  </si>
  <si>
    <t>-</t>
  </si>
  <si>
    <t>American University in Dubai</t>
  </si>
  <si>
    <t>648</t>
  </si>
  <si>
    <t>Kingston University, London</t>
  </si>
  <si>
    <t>669=</t>
  </si>
  <si>
    <t>Al Ain University</t>
  </si>
  <si>
    <t>Auezov South Kazakhstan University (SKU)</t>
  </si>
  <si>
    <t>Asia Pacific University of Technology and Innovation (APU)</t>
  </si>
  <si>
    <t>Institut Teknologi Sepuluh Nopember (ITS Surabaya)</t>
  </si>
  <si>
    <t>Management and Science University</t>
  </si>
  <si>
    <t>SI</t>
  </si>
  <si>
    <t>Jinan University (China)</t>
  </si>
  <si>
    <t>677</t>
  </si>
  <si>
    <t xml:space="preserve">Saint Joseph University of Beirut (USJ) </t>
  </si>
  <si>
    <t>673=</t>
  </si>
  <si>
    <t>Universidad Central de Venezuela</t>
  </si>
  <si>
    <t>Kazakh National Agrarian University KazNAU</t>
  </si>
  <si>
    <t>Lingnan University, Hong Kong</t>
  </si>
  <si>
    <t>New Jersey Institute of Technology (NJIT)</t>
  </si>
  <si>
    <t>Pakistan Institute of Engineering and Applied Sciences (PIEAS)</t>
  </si>
  <si>
    <t>Universidad de La Habana</t>
  </si>
  <si>
    <t>CU</t>
  </si>
  <si>
    <t>469=</t>
  </si>
  <si>
    <t>Instituto Tecnológico Autónomo de México (ITAM)</t>
  </si>
  <si>
    <t>656=</t>
  </si>
  <si>
    <t>Tallinn University of Technology (TalTech)</t>
  </si>
  <si>
    <t>Universidad de Montevideo (UM)</t>
  </si>
  <si>
    <t>UY</t>
  </si>
  <si>
    <t xml:space="preserve">Ca' Foscari University of Venice </t>
  </si>
  <si>
    <t xml:space="preserve">Holy Spirit University of Kaslik </t>
  </si>
  <si>
    <t>Karl-Franzens-Universitaet Graz</t>
  </si>
  <si>
    <t>Università degli Studi di Perugia</t>
  </si>
  <si>
    <t>American University of the Middle East</t>
  </si>
  <si>
    <t>KW</t>
  </si>
  <si>
    <t>636=</t>
  </si>
  <si>
    <t>Colegio de México</t>
  </si>
  <si>
    <t>Paris Lodron University of Salzburg</t>
  </si>
  <si>
    <t>UA</t>
  </si>
  <si>
    <t>The National University of Science and Technology MISIS</t>
  </si>
  <si>
    <t>Indian Institute of Technology Hyderabad</t>
  </si>
  <si>
    <t>Universidad Iberoamericana IBERO</t>
  </si>
  <si>
    <t>BD</t>
  </si>
  <si>
    <t>652=</t>
  </si>
  <si>
    <t>V. N. Karazin Kharkiv National University</t>
  </si>
  <si>
    <t>Czech University of Life Sciences in Prague</t>
  </si>
  <si>
    <t xml:space="preserve">Beirut Arab University </t>
  </si>
  <si>
    <t>International Islamic University Malaysia (IIUM)</t>
  </si>
  <si>
    <t>Université de Rennes 1 (University of Rennes)</t>
  </si>
  <si>
    <t>610</t>
  </si>
  <si>
    <t>Universita' Politecnica delle Marche</t>
  </si>
  <si>
    <t>RS</t>
  </si>
  <si>
    <t xml:space="preserve">University of Colorado, Denver </t>
  </si>
  <si>
    <t>National Technical University of Ukraine "Igor Sikorsky Kyiv Polytechnic Institute"</t>
  </si>
  <si>
    <t>Universidad EAFIT</t>
  </si>
  <si>
    <t>Universidade Federal de São Paulo</t>
  </si>
  <si>
    <t>BG</t>
  </si>
  <si>
    <t>584=</t>
  </si>
  <si>
    <t>Universität Regensburg</t>
  </si>
  <si>
    <t>University of Bari</t>
  </si>
  <si>
    <t>Ahlia University</t>
  </si>
  <si>
    <t>ISCTE - Instituto Universitario de Lisboa</t>
  </si>
  <si>
    <t>LV</t>
  </si>
  <si>
    <t>673</t>
  </si>
  <si>
    <t>Technische Universität Braunschweig</t>
  </si>
  <si>
    <t xml:space="preserve">Universidad Externado de Colombia </t>
  </si>
  <si>
    <t>478=</t>
  </si>
  <si>
    <t>HR</t>
  </si>
  <si>
    <t>Universidad de Belgrano</t>
  </si>
  <si>
    <t>Universität Rostock</t>
  </si>
  <si>
    <t>SK</t>
  </si>
  <si>
    <t>Universidad Anáhuac México</t>
  </si>
  <si>
    <t>Universidad ORT Uruguay</t>
  </si>
  <si>
    <t>Universität Duisburg-Essen</t>
  </si>
  <si>
    <t>685=</t>
  </si>
  <si>
    <t>Université de Nantes</t>
  </si>
  <si>
    <t>601=</t>
  </si>
  <si>
    <t>University at Albany SUNY</t>
  </si>
  <si>
    <t>University of Northern British Columbia</t>
  </si>
  <si>
    <t>China University of Mining and Technology</t>
  </si>
  <si>
    <t>Khoja Akhmet Yassawi International Kazakh-Turkish University</t>
  </si>
  <si>
    <t xml:space="preserve">The Catholic University of Korea </t>
  </si>
  <si>
    <t>Universiti Malaysia Pahang</t>
  </si>
  <si>
    <t>Instituto Tecnológico de Buenos Aires (ITBA)</t>
  </si>
  <si>
    <t>Almaty Technological University</t>
  </si>
  <si>
    <t>Babes-Bolyai University</t>
  </si>
  <si>
    <t>RO</t>
  </si>
  <si>
    <t>Belarusian National Technical University (BNTU)</t>
  </si>
  <si>
    <t>GE</t>
  </si>
  <si>
    <t>Ritsumeikan Asia Pacific University</t>
  </si>
  <si>
    <t xml:space="preserve">Tokyo University of Agriculture and Technology </t>
  </si>
  <si>
    <t>Universidad de la República (Udelar)</t>
  </si>
  <si>
    <t>Universidad de San Andrés - UdeSA</t>
  </si>
  <si>
    <t xml:space="preserve">Universidad Pontificia Bolivariana </t>
  </si>
  <si>
    <t>Universidad San Francisco de Quito (USFQ)</t>
  </si>
  <si>
    <t>EC</t>
  </si>
  <si>
    <t>Universidad Técnica Federico Santa María (USM)</t>
  </si>
  <si>
    <t>683=</t>
  </si>
  <si>
    <t xml:space="preserve">Universidade Federal de Santa Catarina </t>
  </si>
  <si>
    <t xml:space="preserve">Universitas Brawijaya </t>
  </si>
  <si>
    <t>617=</t>
  </si>
  <si>
    <t>Université de Sherbrooke</t>
  </si>
  <si>
    <t>University Duesseldorf</t>
  </si>
  <si>
    <t>University of Balamand</t>
  </si>
  <si>
    <t>Karaganda State Technical University</t>
  </si>
  <si>
    <t>ET</t>
  </si>
  <si>
    <t>Beijing University of Posts and Telecommunications</t>
  </si>
  <si>
    <t>Catania University</t>
  </si>
  <si>
    <t>Gulf University for Science and Technology</t>
  </si>
  <si>
    <t>Karaganda Buketov University</t>
  </si>
  <si>
    <t>KG</t>
  </si>
  <si>
    <t>Kyrgyzstan</t>
  </si>
  <si>
    <t xml:space="preserve">Oklahoma State University </t>
  </si>
  <si>
    <t>Queen Margaret University , Edinburgh</t>
  </si>
  <si>
    <t>Ryerson University</t>
  </si>
  <si>
    <t>Universidad Católica del Uruguay (UCU)</t>
  </si>
  <si>
    <t>Universidad Central "Marta Abreu" de Las Villas</t>
  </si>
  <si>
    <t>Universidad de Guadalajara (UDG)</t>
  </si>
  <si>
    <t>Universidad Torcuato Di Tella</t>
  </si>
  <si>
    <t>Universita' degli Studi di Ferrara</t>
  </si>
  <si>
    <t>571=</t>
  </si>
  <si>
    <t>636</t>
  </si>
  <si>
    <t>University of Messina (UniME)</t>
  </si>
  <si>
    <t>University Paris 2 Panthéon-Assas</t>
  </si>
  <si>
    <t>AGH University of Science and Technology</t>
  </si>
  <si>
    <t>Ankara Üniversitesi</t>
  </si>
  <si>
    <t>College of William and Mary</t>
  </si>
  <si>
    <t>D. Serikbayev East Kazakhstan state technical university</t>
  </si>
  <si>
    <t>National Technical University "Kharkiv Polytechnic Institute"</t>
  </si>
  <si>
    <t>Northern Borders University</t>
  </si>
  <si>
    <t>Notre Dame University-Louaize NDU</t>
  </si>
  <si>
    <t>Pontificia Universidad Católica del Ecuador (PUCE)</t>
  </si>
  <si>
    <t>Princess Sumaya University for Technology</t>
  </si>
  <si>
    <t>S.D. Asfendiyarov Kazakh National Medical University</t>
  </si>
  <si>
    <t xml:space="preserve">Sophia University </t>
  </si>
  <si>
    <t>St. Louis University</t>
  </si>
  <si>
    <t>Sungshin Women's University</t>
  </si>
  <si>
    <t>Universidad Autónoma Metropolitana (UAM)</t>
  </si>
  <si>
    <t>Universidad ICESI</t>
  </si>
  <si>
    <t>Universidade Católica Portuguesa - UCP</t>
  </si>
  <si>
    <t>Università degli studi Roma Tre</t>
  </si>
  <si>
    <t>University of Alabama, Birmingham</t>
  </si>
  <si>
    <t>University of Petroleum and Energy Studies (UPES)</t>
  </si>
  <si>
    <t>542=</t>
  </si>
  <si>
    <t>Wroclaw University of Science and Technology (WRUST)</t>
  </si>
  <si>
    <t>UG</t>
  </si>
  <si>
    <t>Manipal Academy of Higher Education, Manipal, Karnataka, India</t>
  </si>
  <si>
    <t>NJSC KIMEP University</t>
  </si>
  <si>
    <t>O.P. Jindal Global University</t>
  </si>
  <si>
    <t>Saint Petersburg Electrotechnical University ETU-LETI</t>
  </si>
  <si>
    <t>Shahid Beheshti University (SBU)</t>
  </si>
  <si>
    <t>South Ural State University (National Research University)</t>
  </si>
  <si>
    <t>Tecnológico de Costa Rica -TEC</t>
  </si>
  <si>
    <t>Universidad de las Américas Puebla (UDLAP)</t>
  </si>
  <si>
    <t>Universidad Diego Portales (UDP)</t>
  </si>
  <si>
    <t>Universidad Nacional de Córdoba - UNC</t>
  </si>
  <si>
    <t>Universidad Nacional de Ingeniería Peru</t>
  </si>
  <si>
    <t>Universidad Nacional de Rosario (UNR)</t>
  </si>
  <si>
    <t>Universidad Peruana Cayetano Heredia (UPCH)</t>
  </si>
  <si>
    <t>Universidad Simón Bolívar (USB)</t>
  </si>
  <si>
    <t>Universidad Tecnológica de Panamá (UTP)</t>
  </si>
  <si>
    <t>Panama</t>
  </si>
  <si>
    <t>Universiti Pendidikan Sultan Idris (UPSI)</t>
  </si>
  <si>
    <t>IQ</t>
  </si>
  <si>
    <t>University of Bahrain</t>
  </si>
  <si>
    <t>GH</t>
  </si>
  <si>
    <t>University of New England Australia</t>
  </si>
  <si>
    <t>Viet Nam National University Ho Chi Minh City (VNU-HCM)</t>
  </si>
  <si>
    <t>Università del Salento</t>
  </si>
  <si>
    <t>Vancouver Island University</t>
  </si>
  <si>
    <t>Al Quds University The Arab University in Jerusalem</t>
  </si>
  <si>
    <t>PS</t>
  </si>
  <si>
    <t>Palestinian Territory, Occupied</t>
  </si>
  <si>
    <t>Amity University</t>
  </si>
  <si>
    <t>Azerbaijan</t>
  </si>
  <si>
    <t>Beijing Foreign Studies University</t>
  </si>
  <si>
    <t>Bina Nusantara University (BINUS)</t>
  </si>
  <si>
    <t>Binghamton University SUNY</t>
  </si>
  <si>
    <t>BRAC University</t>
  </si>
  <si>
    <t>Chang Jung Christian University</t>
  </si>
  <si>
    <t>Cracow University of Technology (Politechnika Krakowska)</t>
  </si>
  <si>
    <t>Escuela Superior Politécnica del Litoral (ESPOL)</t>
  </si>
  <si>
    <t>Fundación CEU San Pablo</t>
  </si>
  <si>
    <t>Gazi Üniversitesi</t>
  </si>
  <si>
    <t>German Jordanian University</t>
  </si>
  <si>
    <t>Instituto Tecnológico de Santo Domingo (INTEC)</t>
  </si>
  <si>
    <t>DO</t>
  </si>
  <si>
    <t>Dominican Republic</t>
  </si>
  <si>
    <t>ITESO, Universidad Jesuita de Guadalajara</t>
  </si>
  <si>
    <t>Kazakh Ablai Khan University of International Relations and World Languages</t>
  </si>
  <si>
    <t>Kazakh-British Technical University</t>
  </si>
  <si>
    <t xml:space="preserve">Kookmin University </t>
  </si>
  <si>
    <t>Multimedia University (MMU)</t>
  </si>
  <si>
    <t>Mykolas Romeris University</t>
  </si>
  <si>
    <t>National University of Kyiv-Mohyla Academy (NaUKMA)</t>
  </si>
  <si>
    <t>Odessa I.I. Mechnikov National University</t>
  </si>
  <si>
    <t>Paul Valéry University Montpellier</t>
  </si>
  <si>
    <t>Pontifícia Universidade Católica de São Paulo</t>
  </si>
  <si>
    <t>Rochester Institute of Technology (RIT)</t>
  </si>
  <si>
    <t>Saint-Petersburg Mining University</t>
  </si>
  <si>
    <t>Sathyabama Institute of Science and Technology (deemed to be university)</t>
  </si>
  <si>
    <t>Seoul National University of Science and Technology</t>
  </si>
  <si>
    <t>上海外国语大学</t>
  </si>
  <si>
    <t>Siberian Federal University, SibFU</t>
  </si>
  <si>
    <t xml:space="preserve">Tallinn University </t>
  </si>
  <si>
    <t>Technical University of Kosice</t>
  </si>
  <si>
    <t>The University of Lahore</t>
  </si>
  <si>
    <t>The University of Northampton</t>
  </si>
  <si>
    <t>Tomas Bata University in Zlin</t>
  </si>
  <si>
    <t xml:space="preserve">Ufa State Aviation Technical University </t>
  </si>
  <si>
    <t>Universidad Autónoma de Guadalajara (UAG)</t>
  </si>
  <si>
    <t>LO</t>
  </si>
  <si>
    <t>Universidad Autónoma del Estado de Hidalgo (UAEH)</t>
  </si>
  <si>
    <t>Universidad Autónoma del Estado de México (UAEMex)</t>
  </si>
  <si>
    <t>Universidad de Córdoba - España</t>
  </si>
  <si>
    <t>Universidad de Lima</t>
  </si>
  <si>
    <t>Universidad de Los Andes - (ULA) Mérida</t>
  </si>
  <si>
    <t>Universidad de Monterrey (UDEM)</t>
  </si>
  <si>
    <t>Universidad de Oriente Santiago de Cuba</t>
  </si>
  <si>
    <t>Universidad de Oviedo</t>
  </si>
  <si>
    <t>Universidad de Puerto Rico</t>
  </si>
  <si>
    <t>Puerto Rico</t>
  </si>
  <si>
    <t xml:space="preserve">Universidad del Norte </t>
  </si>
  <si>
    <t>Universidad del Pacífico</t>
  </si>
  <si>
    <t>Universidad Industrial de Santander - UIS</t>
  </si>
  <si>
    <t>Universidad La Salle (ULSA)</t>
  </si>
  <si>
    <t>Universidad Metropolitana</t>
  </si>
  <si>
    <t>Universidad Nacional de Cuyo</t>
  </si>
  <si>
    <t>Universidad Nacional de la Asunción</t>
  </si>
  <si>
    <t>PY</t>
  </si>
  <si>
    <t>Paraguay</t>
  </si>
  <si>
    <t>Universidad Nacional de San Luis</t>
  </si>
  <si>
    <t>Universidad Nacional del Centro de la Provincia de Buenos Aires (UNICEN)</t>
  </si>
  <si>
    <t>Universidad Nacional, Costa Rica</t>
  </si>
  <si>
    <t>Universidad Peruana de Ciencias Aplicadas</t>
  </si>
  <si>
    <t>Universidad Tecnológica Nacional (UTN)</t>
  </si>
  <si>
    <t xml:space="preserve">Universidade da Coruña </t>
  </si>
  <si>
    <t xml:space="preserve">Universidade Federal de Pernambuco (UFPE) </t>
  </si>
  <si>
    <t>Universidade Federal de São Carlos (UFSCar)</t>
  </si>
  <si>
    <t>Universidade Federal do Paraná - UFPR</t>
  </si>
  <si>
    <t>Universita' degli Studi "G. d'Annunzio" Chieti Pescara</t>
  </si>
  <si>
    <t>Università degli Studi della Tuscia (University of Tuscia)</t>
  </si>
  <si>
    <t>Università degli Studi di Udine</t>
  </si>
  <si>
    <t>Universitas Hasanuddin</t>
  </si>
  <si>
    <t>Université de Toulouse II-Le Mirail</t>
  </si>
  <si>
    <t>Université Lumière Lyon 2</t>
  </si>
  <si>
    <t>Universiti Kuala Lumpur (UniKL)</t>
  </si>
  <si>
    <t>Universiti Tun Hussein Onn University of Malaysia (UTHM)</t>
  </si>
  <si>
    <t xml:space="preserve">University of Arkansas Fayetteville </t>
  </si>
  <si>
    <t>LK</t>
  </si>
  <si>
    <t>KE</t>
  </si>
  <si>
    <t>University of South Bohemia</t>
  </si>
  <si>
    <t xml:space="preserve">University of Texas El Paso </t>
  </si>
  <si>
    <t>Warsaw University of Life Sciences – SGGW (WULS-SGGW)</t>
  </si>
  <si>
    <t>Yerevan State University</t>
  </si>
  <si>
    <t>AM</t>
  </si>
  <si>
    <t xml:space="preserve"> Don State Technical University</t>
  </si>
  <si>
    <t>Atma Jaya Catholic University Jakarta</t>
  </si>
  <si>
    <t>Azerbaijan State Oil and Industry University</t>
  </si>
  <si>
    <t>Birzeit university</t>
  </si>
  <si>
    <t>Brock University</t>
  </si>
  <si>
    <t>California Polytechnic State University</t>
  </si>
  <si>
    <t>Católica de Córdoba</t>
  </si>
  <si>
    <t>China University of Political Science and Law</t>
  </si>
  <si>
    <t>Chittagong University of Engineering and Technology</t>
  </si>
  <si>
    <t>CUNY The City College of New York</t>
  </si>
  <si>
    <t>Daffodil International University</t>
  </si>
  <si>
    <t>Damascus University</t>
  </si>
  <si>
    <t>SY</t>
  </si>
  <si>
    <t>Syrian Arab Republic</t>
  </si>
  <si>
    <t>Erciyes Üniversitesi</t>
  </si>
  <si>
    <t>Florida Atlantic University - Boca Raton</t>
  </si>
  <si>
    <t>Fundación Universidad De Bogotá-Jorge Tadeo Lozano</t>
  </si>
  <si>
    <t>Gebze Yüksek Teknoloji Enstitüsü (GYTE)</t>
  </si>
  <si>
    <t xml:space="preserve">Hongik University </t>
  </si>
  <si>
    <t>International Islamic University Islamabad (IIU)</t>
  </si>
  <si>
    <t>Izmir Institute of Technology (IZTECH)</t>
  </si>
  <si>
    <t>Kenyatta University</t>
  </si>
  <si>
    <t xml:space="preserve">Kharkiv National University of Radio Electronics </t>
  </si>
  <si>
    <t>Khulna University of Engineering and Technology</t>
  </si>
  <si>
    <t>King Mongkut\'s Institute of Technology Ladkrabang</t>
  </si>
  <si>
    <t>Korkyt Ata Kyzylorda University</t>
  </si>
  <si>
    <t>M.Kh. Dulaty Taraz Regional University</t>
  </si>
  <si>
    <t>Nagoya Institute of Technology (NIT)</t>
  </si>
  <si>
    <t>National Research University Moscow Power Engineering Institute (MPEI)</t>
  </si>
  <si>
    <t>National University of Life and Environmental Sciences of Ukraine</t>
  </si>
  <si>
    <t>National University of Modern Languages (NUML), Islamabad</t>
  </si>
  <si>
    <t>Norwegian University of Life Sciences (UMB)</t>
  </si>
  <si>
    <t>Perm State National Research University</t>
  </si>
  <si>
    <t>Pontificia Universidad Catolica Madre y Maestra</t>
  </si>
  <si>
    <t>Pontifícia Universidade Católica do Rio Grande do Sul (PUCRS)</t>
  </si>
  <si>
    <t>Russian State Agrarian University - Moscow Timiryazev Agricultural Academy</t>
  </si>
  <si>
    <t xml:space="preserve">Russian State University for the Humanities </t>
  </si>
  <si>
    <t>Rutgers, The State University of New Jersey, Camden</t>
  </si>
  <si>
    <t>Saken Seifullin Kazakh Agrotechnical University</t>
  </si>
  <si>
    <t>Shanghai University of Finance and Economics</t>
  </si>
  <si>
    <t>Siksha 'O' Anusandhan (Deemed to be University)</t>
  </si>
  <si>
    <t>SRM INSTITUTE OF SCIENCE AND TECHNOLOGY</t>
  </si>
  <si>
    <t>Stefan cel Mare University of Suceava</t>
  </si>
  <si>
    <t>Suleyman Demirel University, Kazakhstan</t>
  </si>
  <si>
    <t>625=</t>
  </si>
  <si>
    <t>Technical University of Lublin</t>
  </si>
  <si>
    <t>The "Gheorghe Asachi" Technical University of Iasi</t>
  </si>
  <si>
    <t>The Herzen State Pedagogical University of Russia</t>
  </si>
  <si>
    <t>The Josip Juraj Strossmayer University of Osijek</t>
  </si>
  <si>
    <t>The National Research University "Belgorod State University"</t>
  </si>
  <si>
    <t>Toraighyrov University</t>
  </si>
  <si>
    <t>Universidad Alberto Hurtado</t>
  </si>
  <si>
    <t>Universidad Autónoma de Aguascalientes</t>
  </si>
  <si>
    <t>Universidad Bernardo O'Higgins</t>
  </si>
  <si>
    <t>Universidad Católica de Temuco</t>
  </si>
  <si>
    <t>Universidad Central del Ecuador</t>
  </si>
  <si>
    <t>Universidad de Carabobo</t>
  </si>
  <si>
    <t>Universidad de Cartagena</t>
  </si>
  <si>
    <t>Universidad de Córdoba - Colombia</t>
  </si>
  <si>
    <t>Universidad de La Frontera (UFRO)</t>
  </si>
  <si>
    <t>Universidad de Las Américas (UDLA) Ecuador</t>
  </si>
  <si>
    <t>Universidad de las Fuerzas Armadas ESPE (Ex - Escuela Politécnica del Ejército)</t>
  </si>
  <si>
    <t>Universidad de Medellín</t>
  </si>
  <si>
    <t>Universidad de Panama</t>
  </si>
  <si>
    <t>Universidad de Piura</t>
  </si>
  <si>
    <t>Universidad de San Carlos de Guatemala - USAC</t>
  </si>
  <si>
    <t>GT</t>
  </si>
  <si>
    <t>Guatemala</t>
  </si>
  <si>
    <t>Universidad de Valparaíso (UV)</t>
  </si>
  <si>
    <t>Universidad del Bío-Bío</t>
  </si>
  <si>
    <t>Universidad del Cauca</t>
  </si>
  <si>
    <t>Universidad del Desarrollo (UDD)</t>
  </si>
  <si>
    <t>Universidad del Salvador</t>
  </si>
  <si>
    <t>Universidad del Zulia</t>
  </si>
  <si>
    <t>Universidad Mayor de San Andrés (UMSA)</t>
  </si>
  <si>
    <t>BO</t>
  </si>
  <si>
    <t>Bolivia</t>
  </si>
  <si>
    <t>Universidad Nacional Agraria la Molina</t>
  </si>
  <si>
    <t>Universidad Nacional de Mar del Plata</t>
  </si>
  <si>
    <t>Universidad Nacional de Río Cuarto - UNRC</t>
  </si>
  <si>
    <t>Universidad Nacional de San Martín (UNSAM)</t>
  </si>
  <si>
    <t>Universidad Popular Autónoma del Estado de Puebla (UPAEP)</t>
  </si>
  <si>
    <t>Universidad Tecnológica de la Habana José Antonio Echeverría, Cujae</t>
  </si>
  <si>
    <t>Universidade Federal de Juiz de Fora- (UFJF)</t>
  </si>
  <si>
    <t>Universidade Federal de Santa Maria</t>
  </si>
  <si>
    <t>Universidade Federal de Viçosa (UFV)</t>
  </si>
  <si>
    <t>Universidade Presbiteriana Mackenzie</t>
  </si>
  <si>
    <t>Università degli studi di Bergamo</t>
  </si>
  <si>
    <t>Universitas Islam Indonesia</t>
  </si>
  <si>
    <t>Universitas Muhammadiyah Yogyakarta</t>
  </si>
  <si>
    <t>Universitatea de Vest din Timisoara / West University of Timisoara</t>
  </si>
  <si>
    <t>Université de Tunis</t>
  </si>
  <si>
    <t>Université Jean Moulin Lyon 3</t>
  </si>
  <si>
    <t>Université Mohammed V de Rabat</t>
  </si>
  <si>
    <t>Université Paris-Nanterre</t>
  </si>
  <si>
    <t>Universiti Sains Islam Malaysia</t>
  </si>
  <si>
    <t>IS</t>
  </si>
  <si>
    <t xml:space="preserve">University of Miskolc </t>
  </si>
  <si>
    <t>密苏里大学圣路易斯分校</t>
  </si>
  <si>
    <t xml:space="preserve">University of Montana Missoula </t>
  </si>
  <si>
    <t>University of San Carlos</t>
  </si>
  <si>
    <t>BA</t>
  </si>
  <si>
    <t>University of South Alabama (USA)</t>
  </si>
  <si>
    <t>University POLITEHNICA of Bucharest</t>
  </si>
  <si>
    <t>Yogyakarta State University</t>
  </si>
  <si>
    <t>Youngsan University</t>
  </si>
  <si>
    <t>Narxoz University</t>
  </si>
  <si>
    <t>Akdeniz Üniversitesi</t>
  </si>
  <si>
    <t>Guru Gobind Singh Indraprastha University</t>
  </si>
  <si>
    <t>Humboldt State University</t>
  </si>
  <si>
    <t>Indian Statistical Institute</t>
  </si>
  <si>
    <t>International University of Business, Agriculture and Technology (IUBAT)</t>
  </si>
  <si>
    <t>Moscow City University</t>
  </si>
  <si>
    <t>Pontificia Universidade Católica do Campinas - PUC Campinas</t>
  </si>
  <si>
    <t>Pontificia Universidade Católica do Minas Gerais - PUC Minas</t>
  </si>
  <si>
    <t>Rajshahi University</t>
  </si>
  <si>
    <t>Shahjalal University of Science and Technology</t>
  </si>
  <si>
    <t>Soochow University (Taiwan)</t>
  </si>
  <si>
    <t>Stamford University Bangladesh</t>
  </si>
  <si>
    <t>Sudan University of Science and Technology</t>
  </si>
  <si>
    <t>Technische Universität Bergakademie Freiberg</t>
  </si>
  <si>
    <t>Technische Universität Hamburg-Harburg</t>
  </si>
  <si>
    <t>Technische Universität Kaiserslautern</t>
  </si>
  <si>
    <t>Udayana University</t>
  </si>
  <si>
    <t>Universidad Autónoma de Querétaro (UAQ)</t>
  </si>
  <si>
    <t>Universidad Autónoma del Estado de Morelos (UAEM)</t>
  </si>
  <si>
    <t>Universidad Católica Boliviana "San Pablo"</t>
  </si>
  <si>
    <t xml:space="preserve">Universidad Católica de Colombia </t>
  </si>
  <si>
    <t>Universidad Católica de La Santísima Concepción - UCSC</t>
  </si>
  <si>
    <t>Universidad Católica de Santiago de Guayaquil</t>
  </si>
  <si>
    <t>Universidad Central de Chile</t>
  </si>
  <si>
    <t>Universidad de Caldas</t>
  </si>
  <si>
    <t>Universidad de Cuenca</t>
  </si>
  <si>
    <t>Universidad de La Salle</t>
  </si>
  <si>
    <t>Universidad de Santander - UDES</t>
  </si>
  <si>
    <t>Universidad del Magdalena</t>
  </si>
  <si>
    <t>Universidad del Valle de Mexico (UVM)</t>
  </si>
  <si>
    <t>Universidad Mayor de San Simón Cochabamba</t>
  </si>
  <si>
    <t>Universidad Nacional Autónoma de Honduras (UNAH)</t>
  </si>
  <si>
    <t>HN</t>
  </si>
  <si>
    <t>Honduras</t>
  </si>
  <si>
    <t>Universidad Nacional de Quilmes</t>
  </si>
  <si>
    <t>Universidad Nacional de Tucumán</t>
  </si>
  <si>
    <t>Universidad Nacional del Sur</t>
  </si>
  <si>
    <t>UNIVERSIDAD POLITECNICA SALESIANA</t>
  </si>
  <si>
    <t>Universidad Tecnica Particular De Loja (UTPL)</t>
  </si>
  <si>
    <t>Universidad Tecnológica de Bolívar</t>
  </si>
  <si>
    <t>Universidad Tecnológica de Pereira</t>
  </si>
  <si>
    <t>Universidade Federal do Estado do Rio de Janeiro - UNIRIO</t>
  </si>
  <si>
    <t>Universidade Federal do Parà - UFPA</t>
  </si>
  <si>
    <t>Universitas Kristen Petra</t>
  </si>
  <si>
    <t>Universitas Muhammadiyah Surakarta</t>
  </si>
  <si>
    <t>Université Sorbonne Paris Nord</t>
  </si>
  <si>
    <t>NG</t>
  </si>
  <si>
    <t>University of Mataram</t>
  </si>
  <si>
    <t>University Politehnica of Timisoara, UPT</t>
  </si>
  <si>
    <t>Zürcher Hochschule Winterthur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</si>
</sst>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76" formatCode="0.00_);[Red]\(0.00\)"/>
      <alignment horizontal="right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customXml" Target="../customXml/item1.xml"/><Relationship Id="rId13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3" connectionId="2" autoFormatId="16" applyNumberFormats="0" applyBorderFormats="0" applyFontFormats="1" applyPatternFormats="1" applyAlignmentFormats="0" applyWidthHeightFormats="0">
  <queryTableRefresh preserveSortFilterLayout="1" nextId="12">
    <queryTableFields count="11">
      <queryTableField id="1" name="城市" tableColumnId="1"/>
      <queryTableField id="2" name="国家" tableColumnId="2"/>
      <queryTableField id="3" name="ID" tableColumnId="3"/>
      <queryTableField id="4" name="学校名称" tableColumnId="4"/>
      <queryTableField id="5" name="USNEWS排名" tableColumnId="5"/>
      <queryTableField id="6" name="QS.2024 QS World University Rankings" tableColumnId="6"/>
      <queryTableField id="7" name="QS.Column3" tableColumnId="7"/>
      <queryTableField id="8" name="TIMES排名.1.Name" tableColumnId="8"/>
      <queryTableField id="9" name="TIMES排名.1.Rank" tableColumnId="9"/>
      <queryTableField id="10" name="Sheet1.排名" tableColumnId="12"/>
      <queryTableField id="11" name="Sheet1.学校名称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合并1" displayName="合并1" ref="A1:K1939" tableType="queryTable" totalsRowShown="0">
  <autoFilter ref="A1:K1939"/>
  <sortState ref="A1:K1939">
    <sortCondition ref="E1:E1939"/>
  </sortState>
  <tableColumns count="11">
    <tableColumn id="1" name="城市" uniqueName="1" queryTableFieldId="1" dataDxfId="0"/>
    <tableColumn id="2" name="国家" uniqueName="2" queryTableFieldId="2" dataDxfId="1"/>
    <tableColumn id="3" name="ID" uniqueName="3" queryTableFieldId="3"/>
    <tableColumn id="4" name="学校名称" uniqueName="4" queryTableFieldId="4" dataDxfId="2"/>
    <tableColumn id="5" name="USNEWS排名" uniqueName="5" queryTableFieldId="5"/>
    <tableColumn id="6" name="2024_QS_World_University_Rankings" uniqueName="6" queryTableFieldId="6" dataDxfId="3"/>
    <tableColumn id="7" name="QS.学校名字" uniqueName="7" queryTableFieldId="7" dataDxfId="4"/>
    <tableColumn id="8" name="TIMES名字" uniqueName="8" queryTableFieldId="8" dataDxfId="5"/>
    <tableColumn id="9" name="TIMES排名" uniqueName="9" queryTableFieldId="9"/>
    <tableColumn id="12" name="软科排名" uniqueName="12" queryTableFieldId="10" dataDxfId="6"/>
    <tableColumn id="13" name="软科学校名称" uniqueName="13" queryTableFieldId="11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E11" sqref="E1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2024</v>
      </c>
      <c r="D2" s="3" t="s">
        <v>7</v>
      </c>
      <c r="E2">
        <v>2023</v>
      </c>
    </row>
    <row r="3" spans="1:5">
      <c r="A3" t="s">
        <v>8</v>
      </c>
      <c r="B3" t="s">
        <v>6</v>
      </c>
      <c r="C3">
        <v>2024</v>
      </c>
      <c r="D3" t="s">
        <v>9</v>
      </c>
      <c r="E3" t="s">
        <v>9</v>
      </c>
    </row>
    <row r="4" spans="1:5">
      <c r="A4" t="s">
        <v>10</v>
      </c>
      <c r="B4" t="s">
        <v>9</v>
      </c>
      <c r="C4" t="s">
        <v>9</v>
      </c>
      <c r="D4" t="s">
        <v>11</v>
      </c>
      <c r="E4">
        <v>2023</v>
      </c>
    </row>
    <row r="5" spans="1:5">
      <c r="A5" t="s">
        <v>12</v>
      </c>
      <c r="B5" t="s">
        <v>6</v>
      </c>
      <c r="C5">
        <v>2024</v>
      </c>
      <c r="D5" s="3" t="s">
        <v>13</v>
      </c>
      <c r="E5">
        <v>2023</v>
      </c>
    </row>
    <row r="6" spans="1:5">
      <c r="A6" t="s">
        <v>14</v>
      </c>
      <c r="B6" t="s">
        <v>9</v>
      </c>
      <c r="C6" t="s">
        <v>9</v>
      </c>
      <c r="D6" s="3" t="s">
        <v>13</v>
      </c>
      <c r="E6">
        <v>2023</v>
      </c>
    </row>
    <row r="7" spans="1:5">
      <c r="A7" t="s">
        <v>15</v>
      </c>
      <c r="B7" t="s">
        <v>9</v>
      </c>
      <c r="C7" t="s">
        <v>9</v>
      </c>
      <c r="D7" s="3" t="s">
        <v>16</v>
      </c>
      <c r="E7">
        <v>2023</v>
      </c>
    </row>
    <row r="8" spans="1:5">
      <c r="A8" s="3" t="s">
        <v>17</v>
      </c>
      <c r="B8" s="3" t="s">
        <v>6</v>
      </c>
      <c r="C8">
        <v>2024</v>
      </c>
      <c r="D8" s="3" t="s">
        <v>16</v>
      </c>
      <c r="E8">
        <v>2023</v>
      </c>
    </row>
    <row r="9" spans="1:5">
      <c r="A9" t="s">
        <v>18</v>
      </c>
      <c r="B9" t="s">
        <v>6</v>
      </c>
      <c r="C9">
        <v>2024</v>
      </c>
      <c r="D9" s="3" t="s">
        <v>19</v>
      </c>
      <c r="E9">
        <v>2023</v>
      </c>
    </row>
    <row r="10" spans="1:5">
      <c r="A10" t="s">
        <v>20</v>
      </c>
      <c r="B10" t="s">
        <v>6</v>
      </c>
      <c r="C10">
        <v>2024</v>
      </c>
      <c r="D10" s="3" t="s">
        <v>21</v>
      </c>
      <c r="E10">
        <v>2023</v>
      </c>
    </row>
    <row r="11" spans="1:5">
      <c r="A11" t="s">
        <v>22</v>
      </c>
      <c r="B11" t="s">
        <v>6</v>
      </c>
      <c r="C11">
        <v>2024</v>
      </c>
      <c r="E11" t="s">
        <v>9</v>
      </c>
    </row>
    <row r="12" spans="1:5">
      <c r="A12" t="s">
        <v>23</v>
      </c>
      <c r="B12" t="s">
        <v>6</v>
      </c>
      <c r="C12">
        <v>2024</v>
      </c>
      <c r="D12" t="s">
        <v>9</v>
      </c>
      <c r="E12" t="s">
        <v>9</v>
      </c>
    </row>
    <row r="13" spans="1:5">
      <c r="A13" t="s">
        <v>24</v>
      </c>
      <c r="B13" t="s">
        <v>6</v>
      </c>
      <c r="C13">
        <v>2024</v>
      </c>
      <c r="D13" t="s">
        <v>9</v>
      </c>
      <c r="E13" t="s">
        <v>9</v>
      </c>
    </row>
    <row r="14" spans="1:5">
      <c r="A14" t="s">
        <v>9</v>
      </c>
      <c r="B14" t="s">
        <v>9</v>
      </c>
      <c r="C14" t="s">
        <v>9</v>
      </c>
      <c r="D14" t="s">
        <v>9</v>
      </c>
      <c r="E14" t="s">
        <v>9</v>
      </c>
    </row>
    <row r="15" spans="1:5">
      <c r="A15" t="s">
        <v>9</v>
      </c>
      <c r="B15" t="s">
        <v>9</v>
      </c>
      <c r="C15" t="s">
        <v>9</v>
      </c>
      <c r="D15" t="s">
        <v>9</v>
      </c>
      <c r="E15" t="s">
        <v>9</v>
      </c>
    </row>
    <row r="16" spans="1:5">
      <c r="A16" t="s">
        <v>9</v>
      </c>
      <c r="B16" t="s">
        <v>9</v>
      </c>
      <c r="C16" t="s">
        <v>9</v>
      </c>
      <c r="D16" t="s">
        <v>9</v>
      </c>
      <c r="E16" t="s">
        <v>9</v>
      </c>
    </row>
    <row r="17" spans="1:5">
      <c r="A17" t="s">
        <v>9</v>
      </c>
      <c r="B17" t="s">
        <v>9</v>
      </c>
      <c r="C17" t="s">
        <v>9</v>
      </c>
      <c r="D17" t="s">
        <v>9</v>
      </c>
      <c r="E17" t="s">
        <v>9</v>
      </c>
    </row>
    <row r="18" spans="1:5">
      <c r="A18" t="s">
        <v>9</v>
      </c>
      <c r="B18" t="s">
        <v>9</v>
      </c>
      <c r="C18" t="s">
        <v>9</v>
      </c>
      <c r="D18" t="s">
        <v>9</v>
      </c>
      <c r="E18" t="s">
        <v>9</v>
      </c>
    </row>
    <row r="19" spans="1:5">
      <c r="A19" t="s">
        <v>9</v>
      </c>
      <c r="B19" t="s">
        <v>9</v>
      </c>
      <c r="C19" t="s">
        <v>9</v>
      </c>
      <c r="D19" t="s">
        <v>9</v>
      </c>
      <c r="E19" t="s">
        <v>9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25</v>
      </c>
      <c r="B21" t="s">
        <v>9</v>
      </c>
      <c r="C21" t="s">
        <v>9</v>
      </c>
      <c r="D21" t="s">
        <v>9</v>
      </c>
      <c r="E21" t="s">
        <v>9</v>
      </c>
    </row>
    <row r="22" spans="1:5">
      <c r="A22" t="s">
        <v>26</v>
      </c>
      <c r="B22" t="s">
        <v>9</v>
      </c>
      <c r="C22" t="s">
        <v>9</v>
      </c>
      <c r="D22" t="s">
        <v>9</v>
      </c>
      <c r="E22" t="s">
        <v>9</v>
      </c>
    </row>
    <row r="23" spans="1:5">
      <c r="A23" t="s">
        <v>27</v>
      </c>
      <c r="B23" t="s">
        <v>9</v>
      </c>
      <c r="C23" t="s">
        <v>9</v>
      </c>
      <c r="D23" t="s">
        <v>9</v>
      </c>
      <c r="E23" t="s">
        <v>9</v>
      </c>
    </row>
    <row r="24" spans="1:5">
      <c r="A24" t="s">
        <v>28</v>
      </c>
      <c r="B24" t="s">
        <v>9</v>
      </c>
      <c r="C24" t="s">
        <v>9</v>
      </c>
      <c r="D24" t="s">
        <v>9</v>
      </c>
      <c r="E24" t="s">
        <v>9</v>
      </c>
    </row>
    <row r="25" spans="1:5">
      <c r="A25" t="s">
        <v>29</v>
      </c>
      <c r="B25" t="s">
        <v>9</v>
      </c>
      <c r="C25" t="s">
        <v>9</v>
      </c>
      <c r="D25" t="s">
        <v>9</v>
      </c>
      <c r="E2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9"/>
  <sheetViews>
    <sheetView tabSelected="1" topLeftCell="H1" workbookViewId="0">
      <selection activeCell="J1" sqref="J1"/>
    </sheetView>
  </sheetViews>
  <sheetFormatPr defaultColWidth="9" defaultRowHeight="13.5"/>
  <cols>
    <col min="1" max="1" width="29.625" customWidth="1"/>
    <col min="2" max="2" width="21.375" customWidth="1"/>
    <col min="3" max="3" width="7.5" customWidth="1"/>
    <col min="4" max="4" width="68.25" customWidth="1"/>
    <col min="5" max="5" width="14.75" customWidth="1"/>
    <col min="6" max="6" width="47.75" style="2" customWidth="1"/>
    <col min="7" max="8" width="66" customWidth="1"/>
    <col min="9" max="9" width="22.25" customWidth="1"/>
    <col min="10" max="10" width="16" customWidth="1"/>
    <col min="11" max="11" width="24.5" customWidth="1"/>
    <col min="12" max="12" width="12.75" customWidth="1"/>
    <col min="13" max="13" width="16.125" customWidth="1"/>
  </cols>
  <sheetData>
    <row r="1" spans="1:1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s="2" t="s">
        <v>35</v>
      </c>
      <c r="G1" s="3" t="s">
        <v>36</v>
      </c>
      <c r="H1" t="s">
        <v>37</v>
      </c>
      <c r="I1" t="s">
        <v>38</v>
      </c>
      <c r="J1" s="3" t="s">
        <v>39</v>
      </c>
      <c r="K1" s="3" t="s">
        <v>40</v>
      </c>
      <c r="L1" t="s">
        <v>41</v>
      </c>
      <c r="M1" t="s">
        <v>42</v>
      </c>
    </row>
    <row r="2" spans="1:13">
      <c r="A2" s="4" t="s">
        <v>43</v>
      </c>
      <c r="B2" s="4" t="s">
        <v>5</v>
      </c>
      <c r="C2">
        <v>166027</v>
      </c>
      <c r="D2" s="4" t="s">
        <v>44</v>
      </c>
      <c r="E2">
        <v>1</v>
      </c>
      <c r="F2" s="2" t="s">
        <v>45</v>
      </c>
      <c r="G2" s="4" t="s">
        <v>44</v>
      </c>
      <c r="H2" s="4" t="s">
        <v>44</v>
      </c>
      <c r="I2">
        <v>2</v>
      </c>
      <c r="J2" s="4" t="s">
        <v>46</v>
      </c>
      <c r="K2" s="4" t="s">
        <v>44</v>
      </c>
      <c r="L2">
        <v>0.0345118288634807</v>
      </c>
      <c r="M2">
        <v>0.0188904229948538</v>
      </c>
    </row>
    <row r="3" spans="1:13">
      <c r="A3" s="4" t="s">
        <v>43</v>
      </c>
      <c r="B3" s="4" t="s">
        <v>5</v>
      </c>
      <c r="C3">
        <v>166683</v>
      </c>
      <c r="D3" s="4" t="s">
        <v>47</v>
      </c>
      <c r="E3">
        <v>2</v>
      </c>
      <c r="F3" s="2" t="s">
        <v>46</v>
      </c>
      <c r="G3" s="4" t="s">
        <v>47</v>
      </c>
      <c r="H3" s="4" t="s">
        <v>47</v>
      </c>
      <c r="I3">
        <v>5</v>
      </c>
      <c r="J3" s="4" t="s">
        <v>48</v>
      </c>
      <c r="K3" s="4" t="s">
        <v>47</v>
      </c>
      <c r="L3">
        <v>0.048</v>
      </c>
      <c r="M3">
        <v>0.0203769740193581</v>
      </c>
    </row>
    <row r="4" spans="1:13">
      <c r="A4" s="4" t="s">
        <v>49</v>
      </c>
      <c r="B4" s="4" t="s">
        <v>5</v>
      </c>
      <c r="C4">
        <v>243744</v>
      </c>
      <c r="D4" s="4" t="s">
        <v>50</v>
      </c>
      <c r="E4">
        <v>3</v>
      </c>
      <c r="F4" s="2" t="s">
        <v>51</v>
      </c>
      <c r="G4" s="4" t="s">
        <v>50</v>
      </c>
      <c r="H4" s="4" t="s">
        <v>50</v>
      </c>
      <c r="I4">
        <v>3</v>
      </c>
      <c r="J4" s="4" t="s">
        <v>52</v>
      </c>
      <c r="K4" s="4" t="s">
        <v>50</v>
      </c>
      <c r="L4">
        <v>0.0390635177637578</v>
      </c>
      <c r="M4" t="s">
        <v>53</v>
      </c>
    </row>
    <row r="5" spans="1:13">
      <c r="A5" s="4" t="s">
        <v>54</v>
      </c>
      <c r="B5" s="4" t="s">
        <v>10</v>
      </c>
      <c r="C5">
        <v>503637</v>
      </c>
      <c r="D5" s="4" t="s">
        <v>55</v>
      </c>
      <c r="E5">
        <v>4</v>
      </c>
      <c r="F5" s="2" t="s">
        <v>48</v>
      </c>
      <c r="G5" s="4" t="s">
        <v>55</v>
      </c>
      <c r="H5" s="4" t="s">
        <v>55</v>
      </c>
      <c r="I5">
        <v>1</v>
      </c>
      <c r="J5" s="4" t="s">
        <v>56</v>
      </c>
      <c r="K5" s="4" t="s">
        <v>55</v>
      </c>
      <c r="L5">
        <f>8800/(23000+38000)</f>
        <v>0.144262295081967</v>
      </c>
      <c r="M5" t="s">
        <v>53</v>
      </c>
    </row>
    <row r="6" spans="1:13">
      <c r="A6" s="4" t="s">
        <v>57</v>
      </c>
      <c r="B6" s="4" t="s">
        <v>5</v>
      </c>
      <c r="C6">
        <v>110635</v>
      </c>
      <c r="D6" s="4" t="s">
        <v>58</v>
      </c>
      <c r="E6">
        <v>5</v>
      </c>
      <c r="F6" s="2" t="s">
        <v>59</v>
      </c>
      <c r="G6" s="4" t="s">
        <v>58</v>
      </c>
      <c r="H6" s="4" t="s">
        <v>58</v>
      </c>
      <c r="I6">
        <v>8</v>
      </c>
      <c r="J6" s="4" t="s">
        <v>51</v>
      </c>
      <c r="K6" s="4" t="s">
        <v>58</v>
      </c>
      <c r="L6">
        <v>0.139515190736164</v>
      </c>
      <c r="M6">
        <v>0.0558873136709669</v>
      </c>
    </row>
    <row r="7" spans="1:13">
      <c r="A7" s="4" t="s">
        <v>60</v>
      </c>
      <c r="B7" s="4" t="s">
        <v>10</v>
      </c>
      <c r="C7">
        <v>502149</v>
      </c>
      <c r="D7" s="4" t="s">
        <v>61</v>
      </c>
      <c r="E7">
        <v>6</v>
      </c>
      <c r="F7" s="2" t="s">
        <v>52</v>
      </c>
      <c r="G7" s="4" t="s">
        <v>61</v>
      </c>
      <c r="H7" s="4" t="s">
        <v>61</v>
      </c>
      <c r="I7">
        <v>3</v>
      </c>
      <c r="J7" s="4" t="s">
        <v>45</v>
      </c>
      <c r="K7" s="4" t="s">
        <v>61</v>
      </c>
      <c r="L7" s="6">
        <v>0.163102366695181</v>
      </c>
      <c r="M7" t="s">
        <v>53</v>
      </c>
    </row>
    <row r="8" spans="1:13">
      <c r="A8" s="4" t="s">
        <v>62</v>
      </c>
      <c r="B8" s="4" t="s">
        <v>10</v>
      </c>
      <c r="C8">
        <v>501693</v>
      </c>
      <c r="D8" s="4" t="s">
        <v>63</v>
      </c>
      <c r="E8">
        <v>7</v>
      </c>
      <c r="F8" s="2" t="s">
        <v>53</v>
      </c>
      <c r="G8" s="4" t="s">
        <v>53</v>
      </c>
      <c r="H8" s="4" t="s">
        <v>53</v>
      </c>
      <c r="I8" t="s">
        <v>53</v>
      </c>
      <c r="J8" s="4" t="s">
        <v>64</v>
      </c>
      <c r="K8" s="4" t="s">
        <v>63</v>
      </c>
      <c r="L8" s="6">
        <v>0.0981848051927135</v>
      </c>
      <c r="M8" t="s">
        <v>53</v>
      </c>
    </row>
    <row r="9" spans="1:13">
      <c r="A9" s="4" t="s">
        <v>65</v>
      </c>
      <c r="B9" s="4" t="s">
        <v>5</v>
      </c>
      <c r="C9">
        <v>236948</v>
      </c>
      <c r="D9" s="4" t="s">
        <v>66</v>
      </c>
      <c r="E9">
        <v>7</v>
      </c>
      <c r="F9" s="2" t="s">
        <v>67</v>
      </c>
      <c r="G9" s="4" t="s">
        <v>66</v>
      </c>
      <c r="H9" s="4" t="s">
        <v>66</v>
      </c>
      <c r="I9">
        <v>26</v>
      </c>
      <c r="J9" s="4" t="s">
        <v>68</v>
      </c>
      <c r="K9" s="4" t="s">
        <v>66</v>
      </c>
      <c r="L9">
        <v>0.425321970910489</v>
      </c>
      <c r="M9" t="s">
        <v>53</v>
      </c>
    </row>
    <row r="10" spans="1:13">
      <c r="A10" s="4" t="s">
        <v>69</v>
      </c>
      <c r="B10" s="4" t="s">
        <v>5</v>
      </c>
      <c r="C10">
        <v>190150</v>
      </c>
      <c r="D10" s="4" t="s">
        <v>70</v>
      </c>
      <c r="E10">
        <v>9</v>
      </c>
      <c r="F10" s="2" t="s">
        <v>71</v>
      </c>
      <c r="G10" s="4" t="s">
        <v>70</v>
      </c>
      <c r="H10" s="4" t="s">
        <v>70</v>
      </c>
      <c r="I10">
        <v>11</v>
      </c>
      <c r="J10" s="4" t="s">
        <v>72</v>
      </c>
      <c r="K10" s="4" t="s">
        <v>70</v>
      </c>
      <c r="L10">
        <v>0.04</v>
      </c>
      <c r="M10" t="s">
        <v>53</v>
      </c>
    </row>
    <row r="11" spans="1:13">
      <c r="A11" s="4" t="s">
        <v>73</v>
      </c>
      <c r="B11" s="4" t="s">
        <v>5</v>
      </c>
      <c r="C11">
        <v>130794</v>
      </c>
      <c r="D11" s="4" t="s">
        <v>74</v>
      </c>
      <c r="E11">
        <v>10</v>
      </c>
      <c r="F11" s="2" t="s">
        <v>75</v>
      </c>
      <c r="G11" s="4" t="s">
        <v>74</v>
      </c>
      <c r="H11" s="4" t="s">
        <v>74</v>
      </c>
      <c r="I11">
        <v>9</v>
      </c>
      <c r="J11" s="4" t="s">
        <v>76</v>
      </c>
      <c r="K11" s="4" t="s">
        <v>74</v>
      </c>
      <c r="L11">
        <v>0.0450166978746405</v>
      </c>
      <c r="M11" t="s">
        <v>53</v>
      </c>
    </row>
    <row r="12" spans="1:13">
      <c r="A12" s="4" t="s">
        <v>77</v>
      </c>
      <c r="B12" s="4" t="s">
        <v>5</v>
      </c>
      <c r="C12">
        <v>110662</v>
      </c>
      <c r="D12" s="4" t="s">
        <v>78</v>
      </c>
      <c r="E12">
        <v>11</v>
      </c>
      <c r="F12" s="2" t="s">
        <v>79</v>
      </c>
      <c r="G12" s="4" t="s">
        <v>78</v>
      </c>
      <c r="H12" s="4" t="s">
        <v>78</v>
      </c>
      <c r="I12">
        <v>21</v>
      </c>
      <c r="J12" s="4" t="s">
        <v>80</v>
      </c>
      <c r="K12" s="4" t="s">
        <v>78</v>
      </c>
      <c r="L12">
        <v>0.0872935371119183</v>
      </c>
      <c r="M12" t="s">
        <v>53</v>
      </c>
    </row>
    <row r="13" spans="1:13">
      <c r="A13" s="4" t="s">
        <v>62</v>
      </c>
      <c r="B13" s="4" t="s">
        <v>10</v>
      </c>
      <c r="C13">
        <v>505571</v>
      </c>
      <c r="D13" s="4" t="s">
        <v>81</v>
      </c>
      <c r="E13">
        <v>12</v>
      </c>
      <c r="F13" s="2" t="s">
        <v>82</v>
      </c>
      <c r="G13" s="4" t="s">
        <v>81</v>
      </c>
      <c r="H13" s="4" t="s">
        <v>81</v>
      </c>
      <c r="I13">
        <v>10</v>
      </c>
      <c r="J13" s="4" t="s">
        <v>71</v>
      </c>
      <c r="K13" s="4" t="s">
        <v>81</v>
      </c>
      <c r="L13" s="6">
        <v>0.102234341296651</v>
      </c>
      <c r="M13" t="s">
        <v>53</v>
      </c>
    </row>
    <row r="14" spans="1:13">
      <c r="A14" s="4" t="s">
        <v>83</v>
      </c>
      <c r="B14" s="4" t="s">
        <v>5</v>
      </c>
      <c r="C14">
        <v>162928</v>
      </c>
      <c r="D14" s="4" t="s">
        <v>84</v>
      </c>
      <c r="E14">
        <v>13</v>
      </c>
      <c r="F14" s="2">
        <v>28</v>
      </c>
      <c r="G14" s="4" t="s">
        <v>84</v>
      </c>
      <c r="H14" s="4" t="s">
        <v>84</v>
      </c>
      <c r="I14">
        <v>15</v>
      </c>
      <c r="J14" s="4">
        <v>16</v>
      </c>
      <c r="K14" s="4" t="s">
        <v>53</v>
      </c>
      <c r="L14">
        <v>0.0751549121949965</v>
      </c>
      <c r="M14" t="s">
        <v>53</v>
      </c>
    </row>
    <row r="15" spans="1:13">
      <c r="A15" s="4" t="s">
        <v>85</v>
      </c>
      <c r="B15" s="4" t="s">
        <v>5</v>
      </c>
      <c r="C15">
        <v>215062</v>
      </c>
      <c r="D15" s="4" t="s">
        <v>86</v>
      </c>
      <c r="E15">
        <v>14</v>
      </c>
      <c r="F15" s="2" t="s">
        <v>87</v>
      </c>
      <c r="G15" s="4" t="s">
        <v>86</v>
      </c>
      <c r="H15" s="4" t="s">
        <v>86</v>
      </c>
      <c r="I15">
        <v>14</v>
      </c>
      <c r="J15" s="4" t="s">
        <v>88</v>
      </c>
      <c r="K15" s="4" t="s">
        <v>86</v>
      </c>
      <c r="L15">
        <v>0.058673169091062</v>
      </c>
      <c r="M15" t="s">
        <v>53</v>
      </c>
    </row>
    <row r="16" spans="1:13">
      <c r="A16" s="4" t="s">
        <v>89</v>
      </c>
      <c r="B16" s="4" t="s">
        <v>5</v>
      </c>
      <c r="C16">
        <v>110699</v>
      </c>
      <c r="D16" s="4" t="s">
        <v>90</v>
      </c>
      <c r="E16">
        <v>15</v>
      </c>
      <c r="F16" s="2" t="s">
        <v>79</v>
      </c>
      <c r="G16" s="4" t="s">
        <v>90</v>
      </c>
      <c r="H16" s="4" t="s">
        <v>90</v>
      </c>
      <c r="I16">
        <v>21</v>
      </c>
      <c r="J16" s="4" t="s">
        <v>91</v>
      </c>
      <c r="K16" s="4" t="s">
        <v>90</v>
      </c>
      <c r="L16">
        <v>0.507682134661014</v>
      </c>
      <c r="M16">
        <v>0.300300945829751</v>
      </c>
    </row>
    <row r="17" spans="1:13">
      <c r="A17" s="4" t="s">
        <v>92</v>
      </c>
      <c r="B17" s="4" t="s">
        <v>93</v>
      </c>
      <c r="C17">
        <v>503146</v>
      </c>
      <c r="D17" s="4" t="s">
        <v>94</v>
      </c>
      <c r="E17">
        <v>16</v>
      </c>
      <c r="F17" s="2" t="s">
        <v>95</v>
      </c>
      <c r="G17" s="4" t="s">
        <v>94</v>
      </c>
      <c r="H17" s="4" t="s">
        <v>94</v>
      </c>
      <c r="I17">
        <v>16</v>
      </c>
      <c r="J17" s="4" t="s">
        <v>96</v>
      </c>
      <c r="K17" s="4" t="s">
        <v>94</v>
      </c>
      <c r="L17" t="s">
        <v>53</v>
      </c>
      <c r="M17" t="s">
        <v>53</v>
      </c>
    </row>
    <row r="18" spans="1:13">
      <c r="A18" s="4" t="s">
        <v>97</v>
      </c>
      <c r="B18" s="4" t="s">
        <v>17</v>
      </c>
      <c r="C18">
        <v>499968</v>
      </c>
      <c r="D18" s="4" t="s">
        <v>98</v>
      </c>
      <c r="E18">
        <v>17</v>
      </c>
      <c r="F18" s="2" t="s">
        <v>91</v>
      </c>
      <c r="G18" s="4" t="s">
        <v>98</v>
      </c>
      <c r="H18" s="4" t="s">
        <v>98</v>
      </c>
      <c r="I18">
        <v>18</v>
      </c>
      <c r="J18" s="4" t="s">
        <v>99</v>
      </c>
      <c r="K18" s="4" t="s">
        <v>98</v>
      </c>
      <c r="L18">
        <v>0.54</v>
      </c>
      <c r="M18" t="s">
        <v>53</v>
      </c>
    </row>
    <row r="19" spans="1:13">
      <c r="A19" s="4" t="s">
        <v>100</v>
      </c>
      <c r="B19" s="4" t="s">
        <v>5</v>
      </c>
      <c r="C19">
        <v>186131</v>
      </c>
      <c r="D19" s="4" t="s">
        <v>101</v>
      </c>
      <c r="E19">
        <v>18</v>
      </c>
      <c r="F19" s="2">
        <v>17</v>
      </c>
      <c r="G19" s="4" t="s">
        <v>101</v>
      </c>
      <c r="H19" s="4" t="s">
        <v>101</v>
      </c>
      <c r="I19">
        <v>7</v>
      </c>
      <c r="J19" s="4" t="s">
        <v>82</v>
      </c>
      <c r="K19" s="4" t="s">
        <v>101</v>
      </c>
      <c r="L19">
        <v>0.0449500554938957</v>
      </c>
      <c r="M19">
        <v>0.0242610446021824</v>
      </c>
    </row>
    <row r="20" spans="1:13">
      <c r="A20" s="4" t="s">
        <v>102</v>
      </c>
      <c r="B20" s="4" t="s">
        <v>5</v>
      </c>
      <c r="C20">
        <v>190415</v>
      </c>
      <c r="D20" s="4" t="s">
        <v>103</v>
      </c>
      <c r="E20">
        <v>19</v>
      </c>
      <c r="F20" s="2" t="s">
        <v>80</v>
      </c>
      <c r="G20" s="4" t="s">
        <v>103</v>
      </c>
      <c r="H20" s="4" t="s">
        <v>103</v>
      </c>
      <c r="I20">
        <v>20</v>
      </c>
      <c r="J20" s="4" t="s">
        <v>87</v>
      </c>
      <c r="K20" s="4" t="s">
        <v>103</v>
      </c>
      <c r="L20">
        <v>0.0789729681926716</v>
      </c>
      <c r="M20">
        <v>0.0283864837579429</v>
      </c>
    </row>
    <row r="21" spans="1:13">
      <c r="A21" s="4" t="s">
        <v>104</v>
      </c>
      <c r="B21" s="4" t="s">
        <v>5</v>
      </c>
      <c r="C21">
        <v>170976</v>
      </c>
      <c r="D21" s="4" t="s">
        <v>105</v>
      </c>
      <c r="E21">
        <v>19</v>
      </c>
      <c r="F21" s="2" t="s">
        <v>106</v>
      </c>
      <c r="G21" s="4" t="s">
        <v>105</v>
      </c>
      <c r="H21" s="4" t="s">
        <v>105</v>
      </c>
      <c r="I21">
        <v>23</v>
      </c>
      <c r="J21" s="4" t="s">
        <v>107</v>
      </c>
      <c r="K21" s="4" t="s">
        <v>105</v>
      </c>
      <c r="L21">
        <v>0.179409348183312</v>
      </c>
      <c r="M21" t="s">
        <v>53</v>
      </c>
    </row>
    <row r="22" spans="1:13">
      <c r="A22" s="4" t="s">
        <v>108</v>
      </c>
      <c r="B22" s="4" t="s">
        <v>5</v>
      </c>
      <c r="C22">
        <v>110680</v>
      </c>
      <c r="D22" s="4" t="s">
        <v>109</v>
      </c>
      <c r="E22">
        <v>21</v>
      </c>
      <c r="F22" s="2" t="s">
        <v>110</v>
      </c>
      <c r="G22" s="4" t="s">
        <v>109</v>
      </c>
      <c r="H22" s="4" t="s">
        <v>109</v>
      </c>
      <c r="I22">
        <v>32</v>
      </c>
      <c r="J22" s="4" t="s">
        <v>111</v>
      </c>
      <c r="K22" s="4" t="s">
        <v>109</v>
      </c>
      <c r="L22">
        <v>0.468061051441492</v>
      </c>
      <c r="M22">
        <v>0.529490616621984</v>
      </c>
    </row>
    <row r="23" spans="1:13">
      <c r="A23" s="4" t="s">
        <v>14</v>
      </c>
      <c r="B23" s="4" t="s">
        <v>14</v>
      </c>
      <c r="C23">
        <v>505009</v>
      </c>
      <c r="D23" s="4" t="s">
        <v>112</v>
      </c>
      <c r="E23">
        <v>22</v>
      </c>
      <c r="F23" s="2" t="s">
        <v>72</v>
      </c>
      <c r="G23" s="4" t="s">
        <v>112</v>
      </c>
      <c r="H23" s="4" t="s">
        <v>53</v>
      </c>
      <c r="I23">
        <v>19</v>
      </c>
      <c r="J23" s="4" t="s">
        <v>113</v>
      </c>
      <c r="K23" s="4" t="s">
        <v>112</v>
      </c>
      <c r="L23">
        <v>0.17</v>
      </c>
      <c r="M23" t="s">
        <v>53</v>
      </c>
    </row>
    <row r="24" spans="1:13">
      <c r="A24" s="4" t="s">
        <v>114</v>
      </c>
      <c r="B24" s="4" t="s">
        <v>5</v>
      </c>
      <c r="C24">
        <v>110404</v>
      </c>
      <c r="D24" s="4" t="s">
        <v>115</v>
      </c>
      <c r="E24">
        <v>23</v>
      </c>
      <c r="F24" s="2" t="s">
        <v>116</v>
      </c>
      <c r="G24" s="4" t="s">
        <v>115</v>
      </c>
      <c r="H24" s="4" t="s">
        <v>53</v>
      </c>
      <c r="I24">
        <v>6</v>
      </c>
      <c r="J24" s="4" t="s">
        <v>117</v>
      </c>
      <c r="K24" s="4" t="s">
        <v>115</v>
      </c>
      <c r="L24">
        <v>0.0314335851071946</v>
      </c>
      <c r="M24" t="s">
        <v>53</v>
      </c>
    </row>
    <row r="25" spans="1:13">
      <c r="A25" s="4" t="s">
        <v>118</v>
      </c>
      <c r="B25" s="4" t="s">
        <v>5</v>
      </c>
      <c r="C25">
        <v>147767</v>
      </c>
      <c r="D25" s="4" t="s">
        <v>119</v>
      </c>
      <c r="E25">
        <v>24</v>
      </c>
      <c r="F25" s="2">
        <v>47</v>
      </c>
      <c r="G25" s="4" t="s">
        <v>119</v>
      </c>
      <c r="H25" s="4" t="s">
        <v>119</v>
      </c>
      <c r="I25">
        <v>26</v>
      </c>
      <c r="J25" s="7" t="s">
        <v>120</v>
      </c>
      <c r="K25" s="4" t="s">
        <v>53</v>
      </c>
      <c r="L25">
        <v>0.0722274808275542</v>
      </c>
      <c r="M25" t="s">
        <v>53</v>
      </c>
    </row>
    <row r="26" spans="1:13">
      <c r="A26" s="4" t="s">
        <v>121</v>
      </c>
      <c r="B26" s="4" t="s">
        <v>5</v>
      </c>
      <c r="C26">
        <v>144050</v>
      </c>
      <c r="D26" s="4" t="s">
        <v>122</v>
      </c>
      <c r="E26">
        <v>25</v>
      </c>
      <c r="F26" s="2" t="s">
        <v>76</v>
      </c>
      <c r="G26" s="4" t="s">
        <v>122</v>
      </c>
      <c r="H26" s="4" t="s">
        <v>53</v>
      </c>
      <c r="I26">
        <v>13</v>
      </c>
      <c r="J26" s="4" t="s">
        <v>59</v>
      </c>
      <c r="K26" s="4" t="s">
        <v>122</v>
      </c>
      <c r="L26">
        <v>0.0478742685516027</v>
      </c>
      <c r="M26" t="s">
        <v>53</v>
      </c>
    </row>
    <row r="27" spans="1:13">
      <c r="A27" s="4" t="s">
        <v>123</v>
      </c>
      <c r="B27" s="4" t="s">
        <v>5</v>
      </c>
      <c r="C27">
        <v>198419</v>
      </c>
      <c r="D27" s="4" t="s">
        <v>124</v>
      </c>
      <c r="E27">
        <v>26</v>
      </c>
      <c r="F27" s="2" t="s">
        <v>125</v>
      </c>
      <c r="G27" s="4" t="s">
        <v>124</v>
      </c>
      <c r="H27" s="4" t="s">
        <v>124</v>
      </c>
      <c r="I27">
        <v>25</v>
      </c>
      <c r="J27" s="4" t="s">
        <v>126</v>
      </c>
      <c r="K27" s="4" t="s">
        <v>124</v>
      </c>
      <c r="L27">
        <v>0.063</v>
      </c>
      <c r="M27" t="s">
        <v>53</v>
      </c>
    </row>
    <row r="28" spans="1:13">
      <c r="A28" s="4" t="s">
        <v>14</v>
      </c>
      <c r="B28" s="4" t="s">
        <v>14</v>
      </c>
      <c r="C28">
        <v>503366</v>
      </c>
      <c r="D28" s="4" t="s">
        <v>127</v>
      </c>
      <c r="E28">
        <v>27</v>
      </c>
      <c r="F28" s="2">
        <v>26</v>
      </c>
      <c r="G28" s="4" t="s">
        <v>127</v>
      </c>
      <c r="H28" s="4" t="s">
        <v>53</v>
      </c>
      <c r="I28">
        <v>36</v>
      </c>
      <c r="J28" s="4" t="s">
        <v>128</v>
      </c>
      <c r="K28" s="4" t="s">
        <v>127</v>
      </c>
      <c r="L28">
        <v>0.36</v>
      </c>
      <c r="M28" t="s">
        <v>53</v>
      </c>
    </row>
    <row r="29" spans="1:13">
      <c r="A29" s="4" t="s">
        <v>129</v>
      </c>
      <c r="B29" s="4" t="s">
        <v>130</v>
      </c>
      <c r="C29">
        <v>501796</v>
      </c>
      <c r="D29" s="4" t="s">
        <v>131</v>
      </c>
      <c r="E29">
        <v>27</v>
      </c>
      <c r="F29" s="2" t="s">
        <v>88</v>
      </c>
      <c r="G29" s="4" t="s">
        <v>131</v>
      </c>
      <c r="H29" s="4" t="s">
        <v>131</v>
      </c>
      <c r="I29">
        <v>34</v>
      </c>
      <c r="J29" s="4" t="s">
        <v>132</v>
      </c>
      <c r="K29" s="4" t="s">
        <v>131</v>
      </c>
      <c r="L29">
        <v>0.7</v>
      </c>
      <c r="M29" t="s">
        <v>53</v>
      </c>
    </row>
    <row r="30" spans="1:13">
      <c r="A30" s="4" t="s">
        <v>133</v>
      </c>
      <c r="B30" s="4" t="s">
        <v>130</v>
      </c>
      <c r="C30">
        <v>505369</v>
      </c>
      <c r="D30" s="4" t="s">
        <v>134</v>
      </c>
      <c r="E30">
        <v>29</v>
      </c>
      <c r="F30" s="2">
        <v>19</v>
      </c>
      <c r="G30" s="4" t="s">
        <v>134</v>
      </c>
      <c r="H30" s="4" t="s">
        <v>134</v>
      </c>
      <c r="I30">
        <v>54</v>
      </c>
      <c r="J30" s="4" t="s">
        <v>135</v>
      </c>
      <c r="K30" s="4" t="s">
        <v>134</v>
      </c>
      <c r="L30">
        <v>0.3</v>
      </c>
      <c r="M30" t="s">
        <v>53</v>
      </c>
    </row>
    <row r="31" spans="1:13">
      <c r="A31" s="4" t="s">
        <v>136</v>
      </c>
      <c r="B31" s="4" t="s">
        <v>5</v>
      </c>
      <c r="C31">
        <v>179867</v>
      </c>
      <c r="D31" s="4" t="s">
        <v>137</v>
      </c>
      <c r="E31">
        <v>30</v>
      </c>
      <c r="F31" s="2">
        <v>154</v>
      </c>
      <c r="G31" s="4" t="s">
        <v>137</v>
      </c>
      <c r="H31" s="4" t="s">
        <v>137</v>
      </c>
      <c r="I31">
        <v>57</v>
      </c>
      <c r="J31" s="4" t="s">
        <v>95</v>
      </c>
      <c r="K31" s="4" t="s">
        <v>137</v>
      </c>
      <c r="L31">
        <v>0.119571960297767</v>
      </c>
      <c r="M31" t="s">
        <v>53</v>
      </c>
    </row>
    <row r="32" spans="1:13">
      <c r="A32" s="4" t="s">
        <v>92</v>
      </c>
      <c r="B32" s="4" t="s">
        <v>93</v>
      </c>
      <c r="C32">
        <v>501148</v>
      </c>
      <c r="D32" s="4" t="s">
        <v>138</v>
      </c>
      <c r="E32">
        <v>31</v>
      </c>
      <c r="F32" s="2">
        <v>17</v>
      </c>
      <c r="G32" s="4" t="s">
        <v>138</v>
      </c>
      <c r="H32" s="4" t="s">
        <v>138</v>
      </c>
      <c r="I32">
        <v>17</v>
      </c>
      <c r="J32" s="4" t="s">
        <v>79</v>
      </c>
      <c r="K32" s="4" t="s">
        <v>138</v>
      </c>
      <c r="L32" t="s">
        <v>53</v>
      </c>
      <c r="M32" t="s">
        <v>53</v>
      </c>
    </row>
    <row r="33" spans="1:13">
      <c r="A33" s="4" t="s">
        <v>69</v>
      </c>
      <c r="B33" s="4" t="s">
        <v>5</v>
      </c>
      <c r="C33">
        <v>193900</v>
      </c>
      <c r="D33" s="4" t="s">
        <v>139</v>
      </c>
      <c r="E33">
        <v>32</v>
      </c>
      <c r="F33" s="2">
        <v>38</v>
      </c>
      <c r="G33" s="4" t="s">
        <v>139</v>
      </c>
      <c r="H33" s="4" t="s">
        <v>53</v>
      </c>
      <c r="I33">
        <v>24</v>
      </c>
      <c r="J33" s="4" t="s">
        <v>140</v>
      </c>
      <c r="K33" s="4" t="s">
        <v>139</v>
      </c>
      <c r="L33">
        <v>0.0941148502298061</v>
      </c>
      <c r="M33" t="s">
        <v>53</v>
      </c>
    </row>
    <row r="34" spans="1:13">
      <c r="A34" s="4" t="s">
        <v>141</v>
      </c>
      <c r="B34" s="4" t="s">
        <v>142</v>
      </c>
      <c r="C34">
        <v>502957</v>
      </c>
      <c r="D34" s="4" t="s">
        <v>143</v>
      </c>
      <c r="E34">
        <v>33</v>
      </c>
      <c r="F34" s="2" t="s">
        <v>144</v>
      </c>
      <c r="G34" s="4" t="s">
        <v>143</v>
      </c>
      <c r="H34" s="4" t="s">
        <v>143</v>
      </c>
      <c r="I34">
        <v>60</v>
      </c>
      <c r="J34" s="4" t="s">
        <v>145</v>
      </c>
      <c r="K34" s="4" t="s">
        <v>143</v>
      </c>
      <c r="L34">
        <v>0.51</v>
      </c>
      <c r="M34" t="s">
        <v>53</v>
      </c>
    </row>
    <row r="35" spans="1:13">
      <c r="A35" s="4" t="s">
        <v>146</v>
      </c>
      <c r="B35" s="4" t="s">
        <v>147</v>
      </c>
      <c r="C35">
        <v>502241</v>
      </c>
      <c r="D35" s="4" t="s">
        <v>148</v>
      </c>
      <c r="E35">
        <v>33</v>
      </c>
      <c r="F35" s="2" t="s">
        <v>56</v>
      </c>
      <c r="G35" s="4" t="s">
        <v>148</v>
      </c>
      <c r="H35" s="4" t="s">
        <v>53</v>
      </c>
      <c r="I35">
        <v>11</v>
      </c>
      <c r="J35" s="4" t="s">
        <v>149</v>
      </c>
      <c r="K35" s="4" t="s">
        <v>148</v>
      </c>
      <c r="L35">
        <v>0.08</v>
      </c>
      <c r="M35" t="s">
        <v>53</v>
      </c>
    </row>
    <row r="36" spans="1:13">
      <c r="A36" s="4" t="s">
        <v>150</v>
      </c>
      <c r="B36" s="4" t="s">
        <v>130</v>
      </c>
      <c r="C36">
        <v>500301</v>
      </c>
      <c r="D36" s="4" t="s">
        <v>151</v>
      </c>
      <c r="E36">
        <v>35</v>
      </c>
      <c r="F36" s="2" t="s">
        <v>152</v>
      </c>
      <c r="G36" s="4" t="s">
        <v>151</v>
      </c>
      <c r="H36" s="4" t="s">
        <v>151</v>
      </c>
      <c r="I36">
        <v>44</v>
      </c>
      <c r="J36" s="4" t="s">
        <v>153</v>
      </c>
      <c r="K36" s="4" t="s">
        <v>151</v>
      </c>
      <c r="L36">
        <v>0.73</v>
      </c>
      <c r="M36" t="s">
        <v>53</v>
      </c>
    </row>
    <row r="37" spans="1:13">
      <c r="A37" s="4" t="s">
        <v>154</v>
      </c>
      <c r="B37" s="4" t="s">
        <v>130</v>
      </c>
      <c r="C37">
        <v>502434</v>
      </c>
      <c r="D37" s="4" t="s">
        <v>155</v>
      </c>
      <c r="E37">
        <v>36</v>
      </c>
      <c r="F37" s="2">
        <v>19</v>
      </c>
      <c r="G37" s="4" t="s">
        <v>155</v>
      </c>
      <c r="H37" s="4" t="s">
        <v>155</v>
      </c>
      <c r="I37" s="3" t="s">
        <v>156</v>
      </c>
      <c r="J37" s="4" t="s">
        <v>157</v>
      </c>
      <c r="K37" s="4" t="s">
        <v>155</v>
      </c>
      <c r="L37">
        <v>0.6</v>
      </c>
      <c r="M37" t="s">
        <v>53</v>
      </c>
    </row>
    <row r="38" spans="1:13">
      <c r="A38" s="4" t="s">
        <v>62</v>
      </c>
      <c r="B38" s="4" t="s">
        <v>10</v>
      </c>
      <c r="C38">
        <v>500330</v>
      </c>
      <c r="D38" s="4" t="s">
        <v>158</v>
      </c>
      <c r="E38">
        <v>36</v>
      </c>
      <c r="F38" s="2" t="s">
        <v>159</v>
      </c>
      <c r="G38" s="4" t="s">
        <v>158</v>
      </c>
      <c r="H38" s="4" t="s">
        <v>158</v>
      </c>
      <c r="I38">
        <v>35</v>
      </c>
      <c r="J38" s="4" t="s">
        <v>160</v>
      </c>
      <c r="K38" s="4" t="s">
        <v>158</v>
      </c>
      <c r="L38" s="6">
        <v>0.0988903924221922</v>
      </c>
      <c r="M38" t="s">
        <v>53</v>
      </c>
    </row>
    <row r="39" spans="1:13">
      <c r="A39" s="4" t="s">
        <v>161</v>
      </c>
      <c r="B39" s="4" t="s">
        <v>10</v>
      </c>
      <c r="C39">
        <v>505832</v>
      </c>
      <c r="D39" s="4" t="s">
        <v>162</v>
      </c>
      <c r="E39">
        <v>38</v>
      </c>
      <c r="F39" s="2" t="s">
        <v>96</v>
      </c>
      <c r="G39" s="4" t="s">
        <v>162</v>
      </c>
      <c r="H39" s="4" t="s">
        <v>162</v>
      </c>
      <c r="I39">
        <v>29</v>
      </c>
      <c r="J39" s="4" t="s">
        <v>163</v>
      </c>
      <c r="K39" s="4" t="s">
        <v>162</v>
      </c>
      <c r="L39" s="6">
        <v>0.0978207381370826</v>
      </c>
      <c r="M39" t="s">
        <v>53</v>
      </c>
    </row>
    <row r="40" spans="1:13">
      <c r="A40" s="4" t="s">
        <v>164</v>
      </c>
      <c r="B40" s="4" t="s">
        <v>17</v>
      </c>
      <c r="C40">
        <v>499976</v>
      </c>
      <c r="D40" s="4" t="s">
        <v>165</v>
      </c>
      <c r="E40">
        <v>39</v>
      </c>
      <c r="F40" s="2">
        <v>34</v>
      </c>
      <c r="G40" s="4" t="s">
        <v>165</v>
      </c>
      <c r="H40" s="4" t="s">
        <v>165</v>
      </c>
      <c r="I40">
        <v>40</v>
      </c>
      <c r="J40" s="4" t="s">
        <v>166</v>
      </c>
      <c r="K40" s="4" t="s">
        <v>165</v>
      </c>
      <c r="L40">
        <v>0.524</v>
      </c>
      <c r="M40" t="s">
        <v>53</v>
      </c>
    </row>
    <row r="41" spans="1:13">
      <c r="A41" s="4" t="s">
        <v>69</v>
      </c>
      <c r="B41" s="4" t="s">
        <v>5</v>
      </c>
      <c r="C41">
        <v>193405</v>
      </c>
      <c r="D41" s="4" t="s">
        <v>167</v>
      </c>
      <c r="E41">
        <v>40</v>
      </c>
      <c r="F41" s="2" t="s">
        <v>53</v>
      </c>
      <c r="G41" s="4" t="s">
        <v>53</v>
      </c>
      <c r="H41" s="4" t="s">
        <v>53</v>
      </c>
      <c r="I41" t="s">
        <v>53</v>
      </c>
      <c r="J41" s="7" t="s">
        <v>145</v>
      </c>
      <c r="K41" s="4" t="s">
        <v>167</v>
      </c>
      <c r="L41">
        <v>0.12</v>
      </c>
      <c r="M41" t="s">
        <v>53</v>
      </c>
    </row>
    <row r="42" spans="1:13">
      <c r="A42" s="4" t="s">
        <v>168</v>
      </c>
      <c r="B42" s="4" t="s">
        <v>130</v>
      </c>
      <c r="C42">
        <v>500164</v>
      </c>
      <c r="D42" s="4" t="s">
        <v>169</v>
      </c>
      <c r="E42">
        <v>41</v>
      </c>
      <c r="F42" s="2" t="s">
        <v>170</v>
      </c>
      <c r="G42" s="4" t="s">
        <v>169</v>
      </c>
      <c r="H42" s="4" t="s">
        <v>169</v>
      </c>
      <c r="I42">
        <v>53</v>
      </c>
      <c r="J42" s="4" t="s">
        <v>171</v>
      </c>
      <c r="K42" s="4" t="s">
        <v>169</v>
      </c>
      <c r="L42">
        <v>0.4</v>
      </c>
      <c r="M42" t="s">
        <v>53</v>
      </c>
    </row>
    <row r="43" spans="1:13">
      <c r="A43" s="4" t="s">
        <v>172</v>
      </c>
      <c r="B43" s="4" t="s">
        <v>15</v>
      </c>
      <c r="C43">
        <v>502973</v>
      </c>
      <c r="D43" s="4" t="s">
        <v>173</v>
      </c>
      <c r="E43">
        <v>42</v>
      </c>
      <c r="F43" s="2">
        <v>47</v>
      </c>
      <c r="G43" s="4" t="s">
        <v>173</v>
      </c>
      <c r="H43" s="4" t="s">
        <v>173</v>
      </c>
      <c r="I43">
        <v>45</v>
      </c>
      <c r="J43" s="4" t="s">
        <v>145</v>
      </c>
      <c r="K43" s="4" t="s">
        <v>173</v>
      </c>
      <c r="L43">
        <v>0.19</v>
      </c>
      <c r="M43" t="s">
        <v>53</v>
      </c>
    </row>
    <row r="44" spans="1:13">
      <c r="A44" s="4" t="s">
        <v>174</v>
      </c>
      <c r="B44" s="4" t="s">
        <v>175</v>
      </c>
      <c r="C44">
        <v>529677</v>
      </c>
      <c r="D44" s="4" t="s">
        <v>176</v>
      </c>
      <c r="E44">
        <v>43</v>
      </c>
      <c r="F44" s="2" t="s">
        <v>177</v>
      </c>
      <c r="G44" s="4" t="s">
        <v>176</v>
      </c>
      <c r="H44" s="4" t="s">
        <v>53</v>
      </c>
      <c r="I44">
        <v>114</v>
      </c>
      <c r="J44" s="4">
        <v>69</v>
      </c>
      <c r="K44" s="5" t="s">
        <v>178</v>
      </c>
      <c r="L44">
        <v>0.63</v>
      </c>
      <c r="M44" t="s">
        <v>53</v>
      </c>
    </row>
    <row r="45" spans="1:13">
      <c r="A45" s="4" t="s">
        <v>179</v>
      </c>
      <c r="B45" s="4" t="s">
        <v>15</v>
      </c>
      <c r="C45">
        <v>505046</v>
      </c>
      <c r="D45" s="5" t="s">
        <v>180</v>
      </c>
      <c r="E45">
        <v>44</v>
      </c>
      <c r="F45" s="2">
        <v>26</v>
      </c>
      <c r="G45" s="4" t="s">
        <v>181</v>
      </c>
      <c r="H45" s="5" t="s">
        <v>180</v>
      </c>
      <c r="I45">
        <v>31</v>
      </c>
      <c r="J45" s="7" t="s">
        <v>182</v>
      </c>
      <c r="K45" s="5" t="s">
        <v>180</v>
      </c>
      <c r="L45">
        <v>0.37</v>
      </c>
      <c r="M45" t="s">
        <v>53</v>
      </c>
    </row>
    <row r="46" spans="1:13">
      <c r="A46" s="4" t="s">
        <v>183</v>
      </c>
      <c r="B46" s="4" t="s">
        <v>184</v>
      </c>
      <c r="C46">
        <v>503710</v>
      </c>
      <c r="D46" s="4" t="s">
        <v>185</v>
      </c>
      <c r="E46">
        <v>44</v>
      </c>
      <c r="F46" s="2">
        <v>107</v>
      </c>
      <c r="G46" s="4" t="s">
        <v>185</v>
      </c>
      <c r="H46" s="4" t="s">
        <v>185</v>
      </c>
      <c r="I46">
        <v>114</v>
      </c>
      <c r="J46" s="4" t="s">
        <v>186</v>
      </c>
      <c r="K46" s="4" t="s">
        <v>185</v>
      </c>
      <c r="L46">
        <f>7215/18916</f>
        <v>0.381423133854938</v>
      </c>
      <c r="M46" t="s">
        <v>53</v>
      </c>
    </row>
    <row r="47" spans="1:13">
      <c r="A47" s="4" t="s">
        <v>187</v>
      </c>
      <c r="B47" s="4" t="s">
        <v>142</v>
      </c>
      <c r="C47">
        <v>505962</v>
      </c>
      <c r="D47" s="4" t="s">
        <v>188</v>
      </c>
      <c r="E47">
        <v>46</v>
      </c>
      <c r="F47" s="2">
        <v>107</v>
      </c>
      <c r="G47" s="4" t="s">
        <v>188</v>
      </c>
      <c r="H47" s="4" t="s">
        <v>188</v>
      </c>
      <c r="I47">
        <v>66</v>
      </c>
      <c r="J47" s="4" t="s">
        <v>189</v>
      </c>
      <c r="K47" s="4" t="s">
        <v>188</v>
      </c>
      <c r="L47">
        <v>0.22</v>
      </c>
      <c r="M47" t="s">
        <v>53</v>
      </c>
    </row>
    <row r="48" spans="1:13">
      <c r="A48" s="4" t="s">
        <v>190</v>
      </c>
      <c r="B48" s="4" t="s">
        <v>5</v>
      </c>
      <c r="C48">
        <v>199120</v>
      </c>
      <c r="D48" s="4" t="s">
        <v>191</v>
      </c>
      <c r="E48">
        <v>47</v>
      </c>
      <c r="F48" s="2">
        <v>132</v>
      </c>
      <c r="G48" s="4" t="s">
        <v>191</v>
      </c>
      <c r="H48" s="4" t="s">
        <v>53</v>
      </c>
      <c r="I48">
        <v>69</v>
      </c>
      <c r="J48" s="4" t="s">
        <v>192</v>
      </c>
      <c r="K48" s="4" t="s">
        <v>191</v>
      </c>
      <c r="L48">
        <v>0.187420123657214</v>
      </c>
      <c r="M48">
        <v>0.182245922208281</v>
      </c>
    </row>
    <row r="49" spans="1:13">
      <c r="A49" s="4" t="s">
        <v>193</v>
      </c>
      <c r="B49" s="4" t="s">
        <v>194</v>
      </c>
      <c r="C49">
        <v>506698</v>
      </c>
      <c r="D49" s="4" t="s">
        <v>195</v>
      </c>
      <c r="E49">
        <v>48</v>
      </c>
      <c r="F49" s="2" t="s">
        <v>196</v>
      </c>
      <c r="G49" s="4" t="s">
        <v>195</v>
      </c>
      <c r="H49" s="4" t="s">
        <v>53</v>
      </c>
      <c r="I49">
        <v>86</v>
      </c>
      <c r="J49" s="4" t="s">
        <v>53</v>
      </c>
      <c r="K49" s="4" t="s">
        <v>53</v>
      </c>
      <c r="L49">
        <v>0.34</v>
      </c>
      <c r="M49" t="s">
        <v>53</v>
      </c>
    </row>
    <row r="50" spans="1:13">
      <c r="A50" s="4" t="s">
        <v>197</v>
      </c>
      <c r="B50" s="4" t="s">
        <v>198</v>
      </c>
      <c r="C50">
        <v>504785</v>
      </c>
      <c r="D50" s="4" t="s">
        <v>199</v>
      </c>
      <c r="E50">
        <v>48</v>
      </c>
      <c r="F50" s="2" t="s">
        <v>200</v>
      </c>
      <c r="G50" s="4" t="s">
        <v>199</v>
      </c>
      <c r="H50" s="4" t="s">
        <v>199</v>
      </c>
      <c r="I50">
        <v>42</v>
      </c>
      <c r="J50" s="4">
        <v>86</v>
      </c>
      <c r="K50" s="4" t="s">
        <v>53</v>
      </c>
      <c r="L50">
        <v>0.34</v>
      </c>
      <c r="M50" t="s">
        <v>53</v>
      </c>
    </row>
    <row r="51" spans="1:13">
      <c r="A51" s="4" t="s">
        <v>201</v>
      </c>
      <c r="B51" s="4" t="s">
        <v>5</v>
      </c>
      <c r="C51">
        <v>215293</v>
      </c>
      <c r="D51" s="4" t="s">
        <v>202</v>
      </c>
      <c r="E51">
        <v>50</v>
      </c>
      <c r="F51" s="2">
        <v>222</v>
      </c>
      <c r="G51" s="4" t="s">
        <v>202</v>
      </c>
      <c r="H51" s="4" t="s">
        <v>53</v>
      </c>
      <c r="I51">
        <v>144</v>
      </c>
      <c r="J51" s="4" t="s">
        <v>203</v>
      </c>
      <c r="K51" s="4" t="s">
        <v>202</v>
      </c>
      <c r="L51">
        <f>28820/58095</f>
        <v>0.496084000344264</v>
      </c>
      <c r="M51" t="s">
        <v>53</v>
      </c>
    </row>
    <row r="52" spans="1:13">
      <c r="A52" s="4" t="s">
        <v>204</v>
      </c>
      <c r="B52" s="4" t="s">
        <v>93</v>
      </c>
      <c r="C52">
        <v>504773</v>
      </c>
      <c r="D52" s="4" t="s">
        <v>205</v>
      </c>
      <c r="E52">
        <v>51</v>
      </c>
      <c r="F52" s="2">
        <v>44</v>
      </c>
      <c r="G52" s="4" t="s">
        <v>205</v>
      </c>
      <c r="H52" s="4" t="s">
        <v>205</v>
      </c>
      <c r="I52">
        <v>67</v>
      </c>
      <c r="J52" s="4" t="s">
        <v>106</v>
      </c>
      <c r="K52" s="4" t="s">
        <v>205</v>
      </c>
      <c r="L52" t="s">
        <v>53</v>
      </c>
      <c r="M52" t="s">
        <v>53</v>
      </c>
    </row>
    <row r="53" spans="1:13">
      <c r="A53" s="4" t="s">
        <v>206</v>
      </c>
      <c r="B53" s="4" t="s">
        <v>207</v>
      </c>
      <c r="C53">
        <v>503151</v>
      </c>
      <c r="D53" s="4" t="s">
        <v>208</v>
      </c>
      <c r="E53">
        <v>51</v>
      </c>
      <c r="F53" s="2" t="s">
        <v>53</v>
      </c>
      <c r="G53" s="4" t="s">
        <v>53</v>
      </c>
      <c r="H53" s="4" t="s">
        <v>208</v>
      </c>
      <c r="I53">
        <v>49</v>
      </c>
      <c r="J53" s="4" t="s">
        <v>209</v>
      </c>
      <c r="K53" s="4" t="s">
        <v>208</v>
      </c>
      <c r="L53">
        <v>0.58</v>
      </c>
      <c r="M53" t="s">
        <v>53</v>
      </c>
    </row>
    <row r="54" spans="1:13">
      <c r="A54" s="4" t="s">
        <v>210</v>
      </c>
      <c r="B54" s="4" t="s">
        <v>194</v>
      </c>
      <c r="C54">
        <v>500951</v>
      </c>
      <c r="D54" s="4" t="s">
        <v>211</v>
      </c>
      <c r="E54">
        <v>53</v>
      </c>
      <c r="F54" s="2" t="s">
        <v>209</v>
      </c>
      <c r="G54" s="4" t="s">
        <v>211</v>
      </c>
      <c r="H54" s="4" t="s">
        <v>211</v>
      </c>
      <c r="I54">
        <v>30</v>
      </c>
      <c r="J54" s="4" t="s">
        <v>160</v>
      </c>
      <c r="K54" s="4" t="s">
        <v>211</v>
      </c>
      <c r="L54">
        <v>0.08</v>
      </c>
      <c r="M54" t="s">
        <v>53</v>
      </c>
    </row>
    <row r="55" spans="1:13">
      <c r="A55" s="4" t="s">
        <v>212</v>
      </c>
      <c r="B55" s="4" t="s">
        <v>93</v>
      </c>
      <c r="C55">
        <v>501915</v>
      </c>
      <c r="D55" s="4" t="s">
        <v>213</v>
      </c>
      <c r="E55">
        <v>54</v>
      </c>
      <c r="F55" s="2" t="s">
        <v>171</v>
      </c>
      <c r="G55" s="4" t="s">
        <v>213</v>
      </c>
      <c r="H55" s="4" t="s">
        <v>213</v>
      </c>
      <c r="I55">
        <v>52</v>
      </c>
      <c r="J55" s="4" t="s">
        <v>214</v>
      </c>
      <c r="K55" s="4" t="s">
        <v>213</v>
      </c>
      <c r="L55" t="s">
        <v>53</v>
      </c>
      <c r="M55" t="s">
        <v>53</v>
      </c>
    </row>
    <row r="56" spans="1:13">
      <c r="A56" s="4" t="s">
        <v>215</v>
      </c>
      <c r="B56" s="4" t="s">
        <v>194</v>
      </c>
      <c r="C56">
        <v>506277</v>
      </c>
      <c r="D56" s="4" t="s">
        <v>216</v>
      </c>
      <c r="E56">
        <v>55</v>
      </c>
      <c r="F56" s="2">
        <v>87</v>
      </c>
      <c r="G56" s="4" t="s">
        <v>216</v>
      </c>
      <c r="H56" s="4" t="s">
        <v>216</v>
      </c>
      <c r="I56">
        <v>43</v>
      </c>
      <c r="J56" s="4" t="s">
        <v>217</v>
      </c>
      <c r="K56" s="4" t="s">
        <v>216</v>
      </c>
      <c r="L56">
        <v>0.45</v>
      </c>
      <c r="M56" t="s">
        <v>53</v>
      </c>
    </row>
    <row r="57" spans="1:13">
      <c r="A57" s="4" t="s">
        <v>218</v>
      </c>
      <c r="B57" s="4" t="s">
        <v>142</v>
      </c>
      <c r="C57">
        <v>503069</v>
      </c>
      <c r="D57" s="4" t="s">
        <v>219</v>
      </c>
      <c r="E57">
        <v>56</v>
      </c>
      <c r="F57" s="2">
        <v>126</v>
      </c>
      <c r="G57" s="4" t="s">
        <v>219</v>
      </c>
      <c r="H57" s="4" t="s">
        <v>219</v>
      </c>
      <c r="I57">
        <v>77</v>
      </c>
      <c r="J57" s="4" t="s">
        <v>145</v>
      </c>
      <c r="K57" s="4" t="s">
        <v>219</v>
      </c>
      <c r="L57">
        <v>0.3</v>
      </c>
      <c r="M57" t="s">
        <v>53</v>
      </c>
    </row>
    <row r="58" spans="1:13">
      <c r="A58" s="4" t="s">
        <v>220</v>
      </c>
      <c r="B58" s="4" t="s">
        <v>17</v>
      </c>
      <c r="C58">
        <v>499986</v>
      </c>
      <c r="D58" s="4" t="s">
        <v>221</v>
      </c>
      <c r="E58">
        <v>56</v>
      </c>
      <c r="F58" s="2" t="s">
        <v>120</v>
      </c>
      <c r="G58" s="4" t="s">
        <v>221</v>
      </c>
      <c r="H58" s="4" t="s">
        <v>221</v>
      </c>
      <c r="I58">
        <v>46</v>
      </c>
      <c r="J58" s="4" t="s">
        <v>222</v>
      </c>
      <c r="K58" s="4" t="s">
        <v>221</v>
      </c>
      <c r="L58">
        <v>0.42</v>
      </c>
      <c r="M58" t="s">
        <v>53</v>
      </c>
    </row>
    <row r="59" spans="1:13">
      <c r="A59" s="4" t="s">
        <v>223</v>
      </c>
      <c r="B59" s="4" t="s">
        <v>5</v>
      </c>
      <c r="C59">
        <v>228778</v>
      </c>
      <c r="D59" s="4" t="s">
        <v>224</v>
      </c>
      <c r="E59">
        <v>56</v>
      </c>
      <c r="F59" s="2" t="s">
        <v>225</v>
      </c>
      <c r="G59" s="4" t="s">
        <v>224</v>
      </c>
      <c r="H59" s="4" t="s">
        <v>224</v>
      </c>
      <c r="I59">
        <v>50</v>
      </c>
      <c r="J59" s="4">
        <v>43</v>
      </c>
      <c r="K59" s="4" t="s">
        <v>224</v>
      </c>
      <c r="L59">
        <v>0.291231148557685</v>
      </c>
      <c r="M59">
        <v>0.132370038199635</v>
      </c>
    </row>
    <row r="60" spans="1:13">
      <c r="A60" s="4" t="s">
        <v>174</v>
      </c>
      <c r="B60" s="4" t="s">
        <v>175</v>
      </c>
      <c r="C60">
        <v>529569</v>
      </c>
      <c r="D60" s="4" t="s">
        <v>226</v>
      </c>
      <c r="E60">
        <v>56</v>
      </c>
      <c r="F60" s="2" t="s">
        <v>160</v>
      </c>
      <c r="G60" s="4" t="s">
        <v>226</v>
      </c>
      <c r="H60" s="4" t="s">
        <v>226</v>
      </c>
      <c r="I60">
        <v>90</v>
      </c>
      <c r="J60" s="4" t="s">
        <v>214</v>
      </c>
      <c r="K60" s="4" t="s">
        <v>226</v>
      </c>
      <c r="L60">
        <v>0.291231148557685</v>
      </c>
      <c r="M60">
        <v>0.132370038199635</v>
      </c>
    </row>
    <row r="61" spans="1:13">
      <c r="A61" s="4" t="s">
        <v>146</v>
      </c>
      <c r="B61" s="4" t="s">
        <v>147</v>
      </c>
      <c r="C61">
        <v>505287</v>
      </c>
      <c r="D61" s="4" t="s">
        <v>227</v>
      </c>
      <c r="E61">
        <v>60</v>
      </c>
      <c r="F61" s="2">
        <v>91</v>
      </c>
      <c r="G61" s="4" t="s">
        <v>227</v>
      </c>
      <c r="H61" s="4" t="s">
        <v>227</v>
      </c>
      <c r="I61">
        <v>82</v>
      </c>
      <c r="J61" s="4" t="s">
        <v>160</v>
      </c>
      <c r="K61" s="4" t="s">
        <v>227</v>
      </c>
      <c r="L61">
        <v>0.19</v>
      </c>
      <c r="M61" t="s">
        <v>53</v>
      </c>
    </row>
    <row r="62" spans="1:13">
      <c r="A62" s="4" t="s">
        <v>228</v>
      </c>
      <c r="B62" s="4" t="s">
        <v>10</v>
      </c>
      <c r="C62">
        <v>500110</v>
      </c>
      <c r="D62" s="4" t="s">
        <v>229</v>
      </c>
      <c r="E62">
        <v>61</v>
      </c>
      <c r="F62" s="2">
        <v>76</v>
      </c>
      <c r="G62" s="4" t="s">
        <v>229</v>
      </c>
      <c r="H62" s="4" t="s">
        <v>229</v>
      </c>
      <c r="I62">
        <v>82</v>
      </c>
      <c r="J62" s="4" t="s">
        <v>145</v>
      </c>
      <c r="K62" s="4" t="s">
        <v>229</v>
      </c>
      <c r="L62">
        <v>0.463120733677245</v>
      </c>
      <c r="M62" t="s">
        <v>53</v>
      </c>
    </row>
    <row r="63" spans="1:13">
      <c r="A63" s="4" t="s">
        <v>230</v>
      </c>
      <c r="B63" s="4" t="s">
        <v>5</v>
      </c>
      <c r="C63">
        <v>204796</v>
      </c>
      <c r="D63" s="4" t="s">
        <v>231</v>
      </c>
      <c r="E63">
        <v>61</v>
      </c>
      <c r="F63" s="2">
        <v>151</v>
      </c>
      <c r="G63" s="4" t="s">
        <v>231</v>
      </c>
      <c r="H63" s="4" t="s">
        <v>231</v>
      </c>
      <c r="I63">
        <v>112</v>
      </c>
      <c r="J63" s="4" t="s">
        <v>145</v>
      </c>
      <c r="K63" s="4" t="s">
        <v>231</v>
      </c>
      <c r="L63">
        <v>0.463120733677245</v>
      </c>
      <c r="M63" t="s">
        <v>53</v>
      </c>
    </row>
    <row r="64" spans="1:13">
      <c r="A64" s="4" t="s">
        <v>232</v>
      </c>
      <c r="B64" s="4" t="s">
        <v>5</v>
      </c>
      <c r="C64">
        <v>139658</v>
      </c>
      <c r="D64" s="4" t="s">
        <v>233</v>
      </c>
      <c r="E64">
        <v>63</v>
      </c>
      <c r="F64" s="2">
        <v>199</v>
      </c>
      <c r="G64" s="4" t="s">
        <v>233</v>
      </c>
      <c r="H64" s="4" t="s">
        <v>233</v>
      </c>
      <c r="I64">
        <v>82</v>
      </c>
      <c r="J64" s="4" t="s">
        <v>53</v>
      </c>
      <c r="K64" s="4" t="s">
        <v>233</v>
      </c>
      <c r="L64">
        <v>0.106540369869193</v>
      </c>
      <c r="M64">
        <v>0.0659777424483307</v>
      </c>
    </row>
    <row r="65" spans="1:13">
      <c r="A65" s="4" t="s">
        <v>234</v>
      </c>
      <c r="B65" s="4" t="s">
        <v>5</v>
      </c>
      <c r="C65">
        <v>174066</v>
      </c>
      <c r="D65" s="4" t="s">
        <v>235</v>
      </c>
      <c r="E65">
        <v>63</v>
      </c>
      <c r="F65" s="2" t="s">
        <v>236</v>
      </c>
      <c r="G65" s="4" t="s">
        <v>235</v>
      </c>
      <c r="H65" s="4" t="s">
        <v>53</v>
      </c>
      <c r="I65" t="s">
        <v>53</v>
      </c>
      <c r="J65" s="4">
        <v>44</v>
      </c>
      <c r="K65" s="4" t="s">
        <v>235</v>
      </c>
      <c r="L65">
        <v>0.774662094008473</v>
      </c>
      <c r="M65">
        <v>0.781847133757962</v>
      </c>
    </row>
    <row r="66" spans="1:13">
      <c r="A66" s="4" t="s">
        <v>237</v>
      </c>
      <c r="B66" s="4" t="s">
        <v>5</v>
      </c>
      <c r="C66">
        <v>221999</v>
      </c>
      <c r="D66" s="4" t="s">
        <v>238</v>
      </c>
      <c r="E66">
        <v>63</v>
      </c>
      <c r="F66" s="2" t="s">
        <v>239</v>
      </c>
      <c r="G66" s="4" t="s">
        <v>238</v>
      </c>
      <c r="H66" s="4" t="s">
        <v>238</v>
      </c>
      <c r="I66">
        <v>98</v>
      </c>
      <c r="J66" s="4" t="s">
        <v>240</v>
      </c>
      <c r="K66" s="4" t="s">
        <v>238</v>
      </c>
      <c r="L66">
        <v>0.774662094008473</v>
      </c>
      <c r="M66">
        <v>0.781847133757962</v>
      </c>
    </row>
    <row r="67" spans="1:13">
      <c r="A67" s="4" t="s">
        <v>193</v>
      </c>
      <c r="B67" s="4" t="s">
        <v>194</v>
      </c>
      <c r="C67">
        <v>502084</v>
      </c>
      <c r="D67" s="4" t="s">
        <v>241</v>
      </c>
      <c r="E67">
        <v>66</v>
      </c>
      <c r="F67" s="2" t="s">
        <v>242</v>
      </c>
      <c r="G67" s="4" t="s">
        <v>241</v>
      </c>
      <c r="H67" s="4" t="s">
        <v>53</v>
      </c>
      <c r="I67">
        <v>91</v>
      </c>
      <c r="J67" s="4" t="s">
        <v>53</v>
      </c>
      <c r="K67" s="4" t="s">
        <v>53</v>
      </c>
      <c r="L67">
        <v>0.15</v>
      </c>
      <c r="M67" t="s">
        <v>53</v>
      </c>
    </row>
    <row r="68" spans="1:13">
      <c r="A68" s="4" t="s">
        <v>243</v>
      </c>
      <c r="B68" s="4" t="s">
        <v>15</v>
      </c>
      <c r="C68">
        <v>500421</v>
      </c>
      <c r="D68" s="4" t="s">
        <v>244</v>
      </c>
      <c r="E68">
        <v>67</v>
      </c>
      <c r="F68" s="2">
        <v>65</v>
      </c>
      <c r="G68" s="4" t="s">
        <v>244</v>
      </c>
      <c r="H68" s="4" t="s">
        <v>244</v>
      </c>
      <c r="I68">
        <v>79</v>
      </c>
      <c r="J68" s="4" t="s">
        <v>245</v>
      </c>
      <c r="K68" s="4" t="s">
        <v>244</v>
      </c>
      <c r="L68">
        <v>0.26</v>
      </c>
      <c r="M68" t="s">
        <v>53</v>
      </c>
    </row>
    <row r="69" spans="1:13">
      <c r="A69" s="4" t="s">
        <v>246</v>
      </c>
      <c r="B69" s="4" t="s">
        <v>10</v>
      </c>
      <c r="C69">
        <v>500273</v>
      </c>
      <c r="D69" s="4" t="s">
        <v>247</v>
      </c>
      <c r="E69">
        <v>67</v>
      </c>
      <c r="F69" s="2" t="s">
        <v>186</v>
      </c>
      <c r="G69" s="4" t="s">
        <v>247</v>
      </c>
      <c r="H69" s="4" t="s">
        <v>247</v>
      </c>
      <c r="I69">
        <v>54</v>
      </c>
      <c r="J69" s="4" t="s">
        <v>248</v>
      </c>
      <c r="K69" s="4" t="s">
        <v>247</v>
      </c>
      <c r="L69" s="6">
        <v>0.104333052400637</v>
      </c>
      <c r="M69" t="s">
        <v>53</v>
      </c>
    </row>
    <row r="70" spans="1:13">
      <c r="A70" s="4" t="s">
        <v>92</v>
      </c>
      <c r="B70" s="4" t="s">
        <v>93</v>
      </c>
      <c r="C70">
        <v>529679</v>
      </c>
      <c r="D70" s="4" t="s">
        <v>249</v>
      </c>
      <c r="E70">
        <v>69</v>
      </c>
      <c r="F70" s="2" t="s">
        <v>53</v>
      </c>
      <c r="G70" s="4" t="s">
        <v>53</v>
      </c>
      <c r="H70" s="4" t="s">
        <v>53</v>
      </c>
      <c r="I70" t="s">
        <v>53</v>
      </c>
      <c r="J70" s="4" t="s">
        <v>53</v>
      </c>
      <c r="K70" s="4" t="s">
        <v>249</v>
      </c>
      <c r="L70" t="s">
        <v>53</v>
      </c>
      <c r="M70" t="s">
        <v>53</v>
      </c>
    </row>
    <row r="71" spans="1:13">
      <c r="A71" s="4" t="s">
        <v>250</v>
      </c>
      <c r="B71" s="4" t="s">
        <v>142</v>
      </c>
      <c r="C71">
        <v>500349</v>
      </c>
      <c r="D71" s="4" t="s">
        <v>251</v>
      </c>
      <c r="E71">
        <v>70</v>
      </c>
      <c r="F71" s="2">
        <v>176</v>
      </c>
      <c r="G71" s="4" t="s">
        <v>251</v>
      </c>
      <c r="H71" s="4" t="s">
        <v>251</v>
      </c>
      <c r="I71">
        <v>80</v>
      </c>
      <c r="J71" s="4" t="s">
        <v>182</v>
      </c>
      <c r="K71" s="4" t="s">
        <v>251</v>
      </c>
      <c r="L71">
        <v>0.45</v>
      </c>
      <c r="M71" t="s">
        <v>53</v>
      </c>
    </row>
    <row r="72" spans="1:13">
      <c r="A72" s="4" t="s">
        <v>232</v>
      </c>
      <c r="B72" s="4" t="s">
        <v>5</v>
      </c>
      <c r="C72">
        <v>139755</v>
      </c>
      <c r="D72" s="4" t="s">
        <v>252</v>
      </c>
      <c r="E72">
        <v>70</v>
      </c>
      <c r="F72" s="2" t="s">
        <v>253</v>
      </c>
      <c r="G72" s="4" t="s">
        <v>252</v>
      </c>
      <c r="H72" s="4" t="s">
        <v>252</v>
      </c>
      <c r="I72">
        <v>38</v>
      </c>
      <c r="J72" s="4" t="s">
        <v>245</v>
      </c>
      <c r="K72" s="4" t="s">
        <v>252</v>
      </c>
      <c r="L72">
        <v>0.164614239074403</v>
      </c>
      <c r="M72">
        <v>0.0994995233555767</v>
      </c>
    </row>
    <row r="73" spans="1:13">
      <c r="A73" s="4" t="s">
        <v>254</v>
      </c>
      <c r="B73" s="4" t="s">
        <v>5</v>
      </c>
      <c r="C73">
        <v>163286</v>
      </c>
      <c r="D73" s="4" t="s">
        <v>255</v>
      </c>
      <c r="E73">
        <v>72</v>
      </c>
      <c r="F73" s="2">
        <v>169</v>
      </c>
      <c r="G73" s="4" t="s">
        <v>255</v>
      </c>
      <c r="H73" s="4" t="s">
        <v>255</v>
      </c>
      <c r="I73">
        <v>104</v>
      </c>
      <c r="J73" s="4" t="s">
        <v>256</v>
      </c>
      <c r="K73" s="4" t="s">
        <v>255</v>
      </c>
      <c r="L73">
        <v>0.448432683723829</v>
      </c>
      <c r="M73" t="s">
        <v>53</v>
      </c>
    </row>
    <row r="74" spans="1:13">
      <c r="A74" s="4" t="s">
        <v>257</v>
      </c>
      <c r="B74" s="4" t="s">
        <v>5</v>
      </c>
      <c r="C74">
        <v>164988</v>
      </c>
      <c r="D74" s="4" t="s">
        <v>258</v>
      </c>
      <c r="E74">
        <v>73</v>
      </c>
      <c r="F74" s="2">
        <v>93</v>
      </c>
      <c r="G74" s="4" t="s">
        <v>258</v>
      </c>
      <c r="H74" s="4" t="s">
        <v>258</v>
      </c>
      <c r="I74">
        <v>71</v>
      </c>
      <c r="J74" s="4" t="s">
        <v>145</v>
      </c>
      <c r="K74" s="4" t="s">
        <v>258</v>
      </c>
      <c r="L74">
        <v>0.108497950055908</v>
      </c>
      <c r="M74" t="s">
        <v>53</v>
      </c>
    </row>
    <row r="75" spans="1:13">
      <c r="A75" s="4" t="s">
        <v>259</v>
      </c>
      <c r="B75" s="4" t="s">
        <v>260</v>
      </c>
      <c r="C75">
        <v>501597</v>
      </c>
      <c r="D75" s="4" t="s">
        <v>261</v>
      </c>
      <c r="E75">
        <v>74</v>
      </c>
      <c r="F75" s="2">
        <v>143</v>
      </c>
      <c r="G75" s="4" t="s">
        <v>261</v>
      </c>
      <c r="H75" s="4" t="s">
        <v>53</v>
      </c>
      <c r="I75">
        <v>101</v>
      </c>
      <c r="J75" s="4" t="s">
        <v>245</v>
      </c>
      <c r="K75" s="4" t="s">
        <v>261</v>
      </c>
      <c r="L75">
        <v>0.433243621826652</v>
      </c>
      <c r="M75">
        <v>0.319061108862809</v>
      </c>
    </row>
    <row r="76" spans="1:13">
      <c r="A76" s="4" t="s">
        <v>262</v>
      </c>
      <c r="B76" s="4" t="s">
        <v>5</v>
      </c>
      <c r="C76">
        <v>240444</v>
      </c>
      <c r="D76" s="4" t="s">
        <v>263</v>
      </c>
      <c r="E76">
        <v>74</v>
      </c>
      <c r="F76" s="2" t="s">
        <v>264</v>
      </c>
      <c r="G76" s="4" t="s">
        <v>263</v>
      </c>
      <c r="H76" s="4" t="s">
        <v>263</v>
      </c>
      <c r="I76">
        <v>81</v>
      </c>
      <c r="J76" s="4">
        <v>35</v>
      </c>
      <c r="K76" s="4" t="s">
        <v>263</v>
      </c>
      <c r="L76">
        <v>0.433243621826652</v>
      </c>
      <c r="M76">
        <v>0.319061108862809</v>
      </c>
    </row>
    <row r="77" spans="1:13">
      <c r="A77" s="4" t="s">
        <v>265</v>
      </c>
      <c r="B77" s="4" t="s">
        <v>142</v>
      </c>
      <c r="C77">
        <v>500967</v>
      </c>
      <c r="D77" s="4" t="s">
        <v>266</v>
      </c>
      <c r="E77">
        <v>76</v>
      </c>
      <c r="F77" s="2" t="s">
        <v>267</v>
      </c>
      <c r="G77" s="4" t="s">
        <v>266</v>
      </c>
      <c r="H77" s="4" t="s">
        <v>266</v>
      </c>
      <c r="I77">
        <v>75</v>
      </c>
      <c r="J77" s="4" t="s">
        <v>268</v>
      </c>
      <c r="K77" s="4" t="s">
        <v>266</v>
      </c>
      <c r="L77">
        <v>0.5</v>
      </c>
      <c r="M77" t="s">
        <v>53</v>
      </c>
    </row>
    <row r="78" spans="1:13">
      <c r="A78" s="4" t="s">
        <v>269</v>
      </c>
      <c r="B78" s="4" t="s">
        <v>175</v>
      </c>
      <c r="C78">
        <v>529676</v>
      </c>
      <c r="D78" s="4" t="s">
        <v>270</v>
      </c>
      <c r="E78">
        <v>76</v>
      </c>
      <c r="F78" s="2" t="s">
        <v>113</v>
      </c>
      <c r="G78" s="4" t="s">
        <v>270</v>
      </c>
      <c r="H78" s="4" t="s">
        <v>270</v>
      </c>
      <c r="I78">
        <v>93</v>
      </c>
      <c r="J78" s="4" t="s">
        <v>116</v>
      </c>
      <c r="K78" s="4" t="s">
        <v>270</v>
      </c>
      <c r="L78">
        <v>0.17</v>
      </c>
      <c r="M78" t="s">
        <v>53</v>
      </c>
    </row>
    <row r="79" spans="1:13">
      <c r="A79" s="4" t="s">
        <v>141</v>
      </c>
      <c r="B79" s="4" t="s">
        <v>142</v>
      </c>
      <c r="C79">
        <v>500669</v>
      </c>
      <c r="D79" s="4" t="s">
        <v>271</v>
      </c>
      <c r="E79">
        <v>78</v>
      </c>
      <c r="F79" s="2" t="s">
        <v>272</v>
      </c>
      <c r="G79" s="4" t="s">
        <v>271</v>
      </c>
      <c r="H79" s="4" t="s">
        <v>271</v>
      </c>
      <c r="I79">
        <v>121</v>
      </c>
      <c r="J79" s="4" t="s">
        <v>245</v>
      </c>
      <c r="K79" s="4" t="s">
        <v>271</v>
      </c>
      <c r="L79">
        <v>0.45</v>
      </c>
      <c r="M79" t="s">
        <v>53</v>
      </c>
    </row>
    <row r="80" spans="1:13">
      <c r="A80" s="4" t="s">
        <v>273</v>
      </c>
      <c r="B80" s="4" t="s">
        <v>274</v>
      </c>
      <c r="C80">
        <v>500261</v>
      </c>
      <c r="D80" s="4" t="s">
        <v>275</v>
      </c>
      <c r="E80">
        <v>79</v>
      </c>
      <c r="F80" s="2">
        <v>164</v>
      </c>
      <c r="G80" s="4" t="s">
        <v>275</v>
      </c>
      <c r="H80" s="4" t="s">
        <v>53</v>
      </c>
      <c r="I80">
        <v>182</v>
      </c>
      <c r="J80" s="4" t="s">
        <v>53</v>
      </c>
      <c r="K80" s="4" t="s">
        <v>53</v>
      </c>
      <c r="L80">
        <v>0.69</v>
      </c>
      <c r="M80" t="s">
        <v>53</v>
      </c>
    </row>
    <row r="81" spans="1:13">
      <c r="A81" s="4" t="s">
        <v>77</v>
      </c>
      <c r="B81" s="4" t="s">
        <v>5</v>
      </c>
      <c r="C81">
        <v>123961</v>
      </c>
      <c r="D81" s="4" t="s">
        <v>276</v>
      </c>
      <c r="E81">
        <v>79</v>
      </c>
      <c r="F81" s="2" t="s">
        <v>277</v>
      </c>
      <c r="G81" s="4" t="s">
        <v>276</v>
      </c>
      <c r="H81" s="4" t="s">
        <v>276</v>
      </c>
      <c r="I81">
        <v>65</v>
      </c>
      <c r="J81" s="4" t="s">
        <v>225</v>
      </c>
      <c r="K81" s="4" t="s">
        <v>276</v>
      </c>
      <c r="L81">
        <v>0.10016335016335</v>
      </c>
      <c r="M81" t="s">
        <v>53</v>
      </c>
    </row>
    <row r="82" spans="1:13">
      <c r="A82" s="4" t="s">
        <v>243</v>
      </c>
      <c r="B82" s="4" t="s">
        <v>15</v>
      </c>
      <c r="C82">
        <v>502667</v>
      </c>
      <c r="D82" s="4" t="s">
        <v>278</v>
      </c>
      <c r="E82">
        <v>79</v>
      </c>
      <c r="F82" s="2" t="s">
        <v>222</v>
      </c>
      <c r="G82" s="4" t="s">
        <v>278</v>
      </c>
      <c r="H82" s="4" t="s">
        <v>278</v>
      </c>
      <c r="I82">
        <v>99</v>
      </c>
      <c r="J82" s="4" t="s">
        <v>145</v>
      </c>
      <c r="K82" s="4" t="s">
        <v>278</v>
      </c>
      <c r="L82">
        <v>0.36</v>
      </c>
      <c r="M82" t="s">
        <v>53</v>
      </c>
    </row>
    <row r="83" spans="1:13">
      <c r="A83" s="4" t="s">
        <v>279</v>
      </c>
      <c r="B83" s="4" t="s">
        <v>93</v>
      </c>
      <c r="C83">
        <v>505547</v>
      </c>
      <c r="D83" s="4" t="s">
        <v>280</v>
      </c>
      <c r="E83">
        <v>82</v>
      </c>
      <c r="F83" s="2" t="s">
        <v>281</v>
      </c>
      <c r="G83" s="4" t="s">
        <v>53</v>
      </c>
      <c r="H83" s="4" t="s">
        <v>53</v>
      </c>
      <c r="I83">
        <v>74</v>
      </c>
      <c r="J83" s="4" t="s">
        <v>282</v>
      </c>
      <c r="K83" s="4" t="s">
        <v>280</v>
      </c>
      <c r="L83" t="s">
        <v>53</v>
      </c>
      <c r="M83" t="s">
        <v>53</v>
      </c>
    </row>
    <row r="84" spans="1:13">
      <c r="A84" s="4" t="s">
        <v>283</v>
      </c>
      <c r="B84" s="4" t="s">
        <v>284</v>
      </c>
      <c r="C84">
        <v>500248</v>
      </c>
      <c r="D84" s="4" t="s">
        <v>285</v>
      </c>
      <c r="E84">
        <v>84</v>
      </c>
      <c r="F84" s="2" t="s">
        <v>140</v>
      </c>
      <c r="G84" s="4" t="s">
        <v>285</v>
      </c>
      <c r="H84" s="4" t="s">
        <v>285</v>
      </c>
      <c r="I84">
        <v>39</v>
      </c>
      <c r="J84" s="4" t="s">
        <v>286</v>
      </c>
      <c r="K84" s="4" t="s">
        <v>285</v>
      </c>
      <c r="L84">
        <f>3155/9559</f>
        <v>0.330055445130244</v>
      </c>
      <c r="M84" t="s">
        <v>53</v>
      </c>
    </row>
    <row r="85" spans="1:13">
      <c r="A85" s="4" t="s">
        <v>287</v>
      </c>
      <c r="B85" s="4" t="s">
        <v>130</v>
      </c>
      <c r="C85">
        <v>503825</v>
      </c>
      <c r="D85" s="4" t="s">
        <v>288</v>
      </c>
      <c r="E85">
        <v>85</v>
      </c>
      <c r="F85" s="2">
        <v>34</v>
      </c>
      <c r="G85" s="4" t="s">
        <v>288</v>
      </c>
      <c r="H85" s="4" t="s">
        <v>288</v>
      </c>
      <c r="I85">
        <v>62</v>
      </c>
      <c r="J85" s="4" t="s">
        <v>289</v>
      </c>
      <c r="K85" s="4" t="s">
        <v>288</v>
      </c>
      <c r="L85">
        <v>0.71</v>
      </c>
      <c r="M85" t="s">
        <v>53</v>
      </c>
    </row>
    <row r="86" spans="1:13">
      <c r="A86" s="4" t="s">
        <v>212</v>
      </c>
      <c r="B86" s="4" t="s">
        <v>93</v>
      </c>
      <c r="C86">
        <v>500824</v>
      </c>
      <c r="D86" s="4" t="s">
        <v>290</v>
      </c>
      <c r="E86">
        <v>85</v>
      </c>
      <c r="F86" s="2" t="s">
        <v>256</v>
      </c>
      <c r="G86" s="4" t="s">
        <v>290</v>
      </c>
      <c r="H86" s="4" t="s">
        <v>290</v>
      </c>
      <c r="I86">
        <v>51</v>
      </c>
      <c r="J86" s="4" t="s">
        <v>291</v>
      </c>
      <c r="K86" s="4" t="s">
        <v>290</v>
      </c>
      <c r="L86" t="s">
        <v>53</v>
      </c>
      <c r="M86" t="s">
        <v>53</v>
      </c>
    </row>
    <row r="87" spans="1:13">
      <c r="A87" s="4" t="s">
        <v>292</v>
      </c>
      <c r="B87" s="4" t="s">
        <v>130</v>
      </c>
      <c r="C87">
        <v>505153</v>
      </c>
      <c r="D87" s="4" t="s">
        <v>293</v>
      </c>
      <c r="E87">
        <v>85</v>
      </c>
      <c r="F87" s="2" t="s">
        <v>294</v>
      </c>
      <c r="G87" s="4" t="s">
        <v>293</v>
      </c>
      <c r="H87" s="4" t="s">
        <v>293</v>
      </c>
      <c r="I87">
        <v>133</v>
      </c>
      <c r="J87" s="4" t="s">
        <v>53</v>
      </c>
      <c r="K87" s="4" t="s">
        <v>53</v>
      </c>
      <c r="L87">
        <v>0.65</v>
      </c>
      <c r="M87" t="s">
        <v>53</v>
      </c>
    </row>
    <row r="88" spans="1:13">
      <c r="A88" s="4" t="s">
        <v>295</v>
      </c>
      <c r="B88" s="4" t="s">
        <v>147</v>
      </c>
      <c r="C88">
        <v>501629</v>
      </c>
      <c r="D88" s="4" t="s">
        <v>296</v>
      </c>
      <c r="E88">
        <v>88</v>
      </c>
      <c r="F88" s="2" t="s">
        <v>297</v>
      </c>
      <c r="G88" s="4" t="s">
        <v>53</v>
      </c>
      <c r="H88" s="4" t="s">
        <v>296</v>
      </c>
      <c r="I88">
        <v>41</v>
      </c>
      <c r="J88" s="4" t="s">
        <v>298</v>
      </c>
      <c r="K88" s="4" t="s">
        <v>296</v>
      </c>
      <c r="L88">
        <v>0.23</v>
      </c>
      <c r="M88" t="s">
        <v>53</v>
      </c>
    </row>
    <row r="89" spans="1:13">
      <c r="A89" s="4" t="s">
        <v>299</v>
      </c>
      <c r="B89" s="4" t="s">
        <v>5</v>
      </c>
      <c r="C89">
        <v>110644</v>
      </c>
      <c r="D89" s="4" t="s">
        <v>300</v>
      </c>
      <c r="E89">
        <v>89</v>
      </c>
      <c r="F89" s="2">
        <v>132</v>
      </c>
      <c r="G89" s="4" t="s">
        <v>300</v>
      </c>
      <c r="H89" s="4" t="s">
        <v>300</v>
      </c>
      <c r="I89">
        <v>63</v>
      </c>
      <c r="J89" s="4" t="s">
        <v>145</v>
      </c>
      <c r="K89" s="4" t="s">
        <v>300</v>
      </c>
      <c r="L89">
        <v>0.416361080875437</v>
      </c>
      <c r="M89">
        <v>0.491366985593314</v>
      </c>
    </row>
    <row r="90" spans="1:13">
      <c r="A90" s="4" t="s">
        <v>301</v>
      </c>
      <c r="B90" s="4" t="s">
        <v>5</v>
      </c>
      <c r="C90">
        <v>110705</v>
      </c>
      <c r="D90" s="4" t="s">
        <v>302</v>
      </c>
      <c r="E90">
        <v>89</v>
      </c>
      <c r="F90" s="2" t="s">
        <v>303</v>
      </c>
      <c r="G90" s="4" t="s">
        <v>302</v>
      </c>
      <c r="H90" s="4" t="s">
        <v>302</v>
      </c>
      <c r="I90">
        <v>64</v>
      </c>
      <c r="J90" s="4" t="s">
        <v>67</v>
      </c>
      <c r="K90" s="4" t="s">
        <v>302</v>
      </c>
      <c r="L90">
        <v>0.280001082338934</v>
      </c>
      <c r="M90" t="s">
        <v>53</v>
      </c>
    </row>
    <row r="91" spans="1:13">
      <c r="A91" s="4" t="s">
        <v>304</v>
      </c>
      <c r="B91" s="4" t="s">
        <v>130</v>
      </c>
      <c r="C91">
        <v>503979</v>
      </c>
      <c r="D91" s="4" t="s">
        <v>305</v>
      </c>
      <c r="E91">
        <v>91</v>
      </c>
      <c r="F91" s="2" t="s">
        <v>157</v>
      </c>
      <c r="G91" s="4" t="s">
        <v>305</v>
      </c>
      <c r="H91" s="4" t="s">
        <v>305</v>
      </c>
      <c r="I91">
        <v>131</v>
      </c>
      <c r="J91" s="4" t="s">
        <v>145</v>
      </c>
      <c r="K91" s="4" t="s">
        <v>305</v>
      </c>
      <c r="L91">
        <v>0.38</v>
      </c>
      <c r="M91" t="s">
        <v>53</v>
      </c>
    </row>
    <row r="92" spans="1:13">
      <c r="A92" s="4" t="s">
        <v>62</v>
      </c>
      <c r="B92" s="4" t="s">
        <v>10</v>
      </c>
      <c r="C92">
        <v>503389</v>
      </c>
      <c r="D92" s="4" t="s">
        <v>306</v>
      </c>
      <c r="E92">
        <v>92</v>
      </c>
      <c r="F92" s="2">
        <v>145</v>
      </c>
      <c r="G92" s="4" t="s">
        <v>306</v>
      </c>
      <c r="H92" s="4" t="s">
        <v>306</v>
      </c>
      <c r="I92">
        <v>124</v>
      </c>
      <c r="J92" s="4" t="s">
        <v>53</v>
      </c>
      <c r="K92" s="4" t="s">
        <v>53</v>
      </c>
      <c r="L92" s="6">
        <v>0.123913704041325</v>
      </c>
      <c r="M92" t="s">
        <v>53</v>
      </c>
    </row>
    <row r="93" spans="1:13">
      <c r="A93" s="4" t="s">
        <v>307</v>
      </c>
      <c r="B93" s="4" t="s">
        <v>130</v>
      </c>
      <c r="C93">
        <v>504015</v>
      </c>
      <c r="D93" s="4" t="s">
        <v>308</v>
      </c>
      <c r="E93">
        <v>92</v>
      </c>
      <c r="F93" s="2" t="s">
        <v>309</v>
      </c>
      <c r="G93" s="4" t="s">
        <v>308</v>
      </c>
      <c r="H93" s="4" t="s">
        <v>308</v>
      </c>
      <c r="I93">
        <v>88</v>
      </c>
      <c r="J93" s="4" t="s">
        <v>245</v>
      </c>
      <c r="K93" s="4" t="s">
        <v>308</v>
      </c>
      <c r="L93">
        <v>0.73</v>
      </c>
      <c r="M93" t="s">
        <v>53</v>
      </c>
    </row>
    <row r="94" spans="1:13">
      <c r="A94" s="4" t="s">
        <v>69</v>
      </c>
      <c r="B94" s="4" t="s">
        <v>5</v>
      </c>
      <c r="C94">
        <v>195049</v>
      </c>
      <c r="D94" s="4" t="s">
        <v>310</v>
      </c>
      <c r="E94">
        <v>94</v>
      </c>
      <c r="F94" s="2" t="s">
        <v>53</v>
      </c>
      <c r="G94" s="4" t="s">
        <v>310</v>
      </c>
      <c r="H94" s="4" t="s">
        <v>310</v>
      </c>
      <c r="I94" t="s">
        <v>53</v>
      </c>
      <c r="J94" s="4" t="s">
        <v>311</v>
      </c>
      <c r="K94" s="4" t="s">
        <v>310</v>
      </c>
      <c r="L94">
        <v>0.13</v>
      </c>
      <c r="M94" t="s">
        <v>53</v>
      </c>
    </row>
    <row r="95" spans="1:13">
      <c r="A95" s="4" t="s">
        <v>312</v>
      </c>
      <c r="B95" s="4" t="s">
        <v>10</v>
      </c>
      <c r="C95">
        <v>501524</v>
      </c>
      <c r="D95" s="4" t="s">
        <v>313</v>
      </c>
      <c r="E95">
        <v>94</v>
      </c>
      <c r="F95" s="2" t="s">
        <v>289</v>
      </c>
      <c r="G95" s="4" t="s">
        <v>313</v>
      </c>
      <c r="H95" s="4" t="s">
        <v>313</v>
      </c>
      <c r="I95">
        <v>108</v>
      </c>
      <c r="J95" s="4" t="s">
        <v>245</v>
      </c>
      <c r="K95" s="4" t="s">
        <v>313</v>
      </c>
      <c r="L95" s="6">
        <v>0.126537009647012</v>
      </c>
      <c r="M95" t="s">
        <v>53</v>
      </c>
    </row>
    <row r="96" spans="1:13">
      <c r="A96" s="4" t="s">
        <v>314</v>
      </c>
      <c r="B96" s="4" t="s">
        <v>10</v>
      </c>
      <c r="C96">
        <v>505342</v>
      </c>
      <c r="D96" s="4" t="s">
        <v>315</v>
      </c>
      <c r="E96">
        <v>96</v>
      </c>
      <c r="F96" s="2" t="s">
        <v>217</v>
      </c>
      <c r="G96" s="4" t="s">
        <v>315</v>
      </c>
      <c r="H96" s="4" t="s">
        <v>315</v>
      </c>
      <c r="I96">
        <v>76</v>
      </c>
      <c r="J96" s="4">
        <v>88</v>
      </c>
      <c r="K96" s="4" t="s">
        <v>53</v>
      </c>
      <c r="L96">
        <v>0.542189699500913</v>
      </c>
      <c r="M96">
        <v>0.5336937272812</v>
      </c>
    </row>
    <row r="97" spans="1:13">
      <c r="A97" s="4" t="s">
        <v>316</v>
      </c>
      <c r="B97" s="4" t="s">
        <v>5</v>
      </c>
      <c r="C97">
        <v>214777</v>
      </c>
      <c r="D97" s="4" t="s">
        <v>317</v>
      </c>
      <c r="E97">
        <v>96</v>
      </c>
      <c r="F97" s="2" t="s">
        <v>203</v>
      </c>
      <c r="G97" s="4" t="s">
        <v>317</v>
      </c>
      <c r="H97" s="4" t="s">
        <v>53</v>
      </c>
      <c r="I97">
        <v>151</v>
      </c>
      <c r="J97" s="4" t="s">
        <v>145</v>
      </c>
      <c r="K97" s="4" t="s">
        <v>317</v>
      </c>
      <c r="L97">
        <v>0.542189699500913</v>
      </c>
      <c r="M97">
        <v>0.5336937272812</v>
      </c>
    </row>
    <row r="98" spans="1:13">
      <c r="A98" s="4" t="s">
        <v>318</v>
      </c>
      <c r="B98" s="4" t="s">
        <v>93</v>
      </c>
      <c r="C98">
        <v>503849</v>
      </c>
      <c r="D98" s="4" t="s">
        <v>319</v>
      </c>
      <c r="E98">
        <v>98</v>
      </c>
      <c r="F98" s="2">
        <v>141</v>
      </c>
      <c r="G98" s="4" t="s">
        <v>319</v>
      </c>
      <c r="H98" s="4" t="s">
        <v>319</v>
      </c>
      <c r="I98">
        <v>95</v>
      </c>
      <c r="J98" s="4" t="s">
        <v>320</v>
      </c>
      <c r="K98" s="4" t="s">
        <v>319</v>
      </c>
      <c r="L98" t="s">
        <v>53</v>
      </c>
      <c r="M98" t="s">
        <v>53</v>
      </c>
    </row>
    <row r="99" spans="1:13">
      <c r="A99" s="4" t="s">
        <v>321</v>
      </c>
      <c r="B99" s="4" t="s">
        <v>5</v>
      </c>
      <c r="C99">
        <v>126614</v>
      </c>
      <c r="D99" s="4" t="s">
        <v>322</v>
      </c>
      <c r="E99">
        <v>98</v>
      </c>
      <c r="F99" s="2">
        <v>264</v>
      </c>
      <c r="G99" s="4" t="s">
        <v>322</v>
      </c>
      <c r="H99" s="4" t="s">
        <v>322</v>
      </c>
      <c r="I99">
        <v>148</v>
      </c>
      <c r="J99" s="4">
        <v>57</v>
      </c>
      <c r="K99" s="4" t="s">
        <v>322</v>
      </c>
      <c r="L99">
        <v>0.814318102546216</v>
      </c>
      <c r="M99">
        <v>0.850849013308857</v>
      </c>
    </row>
    <row r="100" spans="1:13">
      <c r="A100" s="4" t="s">
        <v>323</v>
      </c>
      <c r="B100" s="4" t="s">
        <v>5</v>
      </c>
      <c r="C100">
        <v>110653</v>
      </c>
      <c r="D100" s="4" t="s">
        <v>324</v>
      </c>
      <c r="E100">
        <v>100</v>
      </c>
      <c r="F100" s="2">
        <v>268</v>
      </c>
      <c r="G100" s="4" t="s">
        <v>324</v>
      </c>
      <c r="H100" s="4" t="s">
        <v>324</v>
      </c>
      <c r="I100">
        <v>95</v>
      </c>
      <c r="J100" s="4" t="s">
        <v>325</v>
      </c>
      <c r="K100" s="4" t="s">
        <v>324</v>
      </c>
      <c r="L100">
        <v>0.257516825632768</v>
      </c>
      <c r="M100">
        <v>0.325600748985748</v>
      </c>
    </row>
    <row r="101" spans="1:13">
      <c r="A101" s="4" t="s">
        <v>326</v>
      </c>
      <c r="B101" s="4" t="s">
        <v>260</v>
      </c>
      <c r="C101">
        <v>510489</v>
      </c>
      <c r="D101" s="4" t="s">
        <v>327</v>
      </c>
      <c r="E101">
        <v>100</v>
      </c>
      <c r="F101" s="2" t="s">
        <v>53</v>
      </c>
      <c r="G101" s="4" t="s">
        <v>53</v>
      </c>
      <c r="H101" s="4" t="s">
        <v>53</v>
      </c>
      <c r="I101" t="s">
        <v>53</v>
      </c>
      <c r="J101" s="4" t="s">
        <v>53</v>
      </c>
      <c r="K101" s="4" t="s">
        <v>53</v>
      </c>
      <c r="L101">
        <v>0.36</v>
      </c>
      <c r="M101" t="s">
        <v>53</v>
      </c>
    </row>
    <row r="102" spans="1:13">
      <c r="A102" s="4" t="s">
        <v>328</v>
      </c>
      <c r="B102" s="4" t="s">
        <v>93</v>
      </c>
      <c r="C102">
        <v>505190</v>
      </c>
      <c r="D102" s="4" t="s">
        <v>329</v>
      </c>
      <c r="E102">
        <v>100</v>
      </c>
      <c r="F102" s="2" t="s">
        <v>330</v>
      </c>
      <c r="G102" s="4" t="s">
        <v>329</v>
      </c>
      <c r="H102" s="4" t="s">
        <v>329</v>
      </c>
      <c r="I102">
        <v>176</v>
      </c>
      <c r="J102" s="4" t="s">
        <v>331</v>
      </c>
      <c r="K102" s="4" t="s">
        <v>329</v>
      </c>
      <c r="L102" t="s">
        <v>53</v>
      </c>
      <c r="M102" t="s">
        <v>53</v>
      </c>
    </row>
    <row r="103" spans="1:13">
      <c r="A103" s="4" t="s">
        <v>332</v>
      </c>
      <c r="B103" s="4" t="s">
        <v>5</v>
      </c>
      <c r="C103">
        <v>145637</v>
      </c>
      <c r="D103" s="4" t="s">
        <v>333</v>
      </c>
      <c r="E103">
        <v>100</v>
      </c>
      <c r="F103" s="2" t="s">
        <v>282</v>
      </c>
      <c r="G103" s="4" t="s">
        <v>333</v>
      </c>
      <c r="H103" s="4" t="s">
        <v>333</v>
      </c>
      <c r="I103">
        <v>48</v>
      </c>
      <c r="J103" s="4">
        <v>52</v>
      </c>
      <c r="K103" s="4" t="s">
        <v>333</v>
      </c>
      <c r="L103">
        <v>0.436897237306745</v>
      </c>
      <c r="M103" t="s">
        <v>53</v>
      </c>
    </row>
    <row r="104" spans="1:13">
      <c r="A104" s="4" t="s">
        <v>334</v>
      </c>
      <c r="B104" s="4" t="s">
        <v>335</v>
      </c>
      <c r="C104">
        <v>502680</v>
      </c>
      <c r="D104" s="4" t="s">
        <v>336</v>
      </c>
      <c r="E104">
        <v>104</v>
      </c>
      <c r="F104" s="2" t="s">
        <v>337</v>
      </c>
      <c r="G104" s="4" t="s">
        <v>336</v>
      </c>
      <c r="H104" s="4" t="s">
        <v>336</v>
      </c>
      <c r="I104">
        <v>126</v>
      </c>
      <c r="J104" s="4" t="s">
        <v>135</v>
      </c>
      <c r="K104" s="4" t="s">
        <v>336</v>
      </c>
      <c r="L104">
        <v>0.27</v>
      </c>
      <c r="M104" t="s">
        <v>53</v>
      </c>
    </row>
    <row r="105" spans="1:13">
      <c r="A105" s="4" t="s">
        <v>15</v>
      </c>
      <c r="B105" s="4" t="s">
        <v>15</v>
      </c>
      <c r="C105">
        <v>503260</v>
      </c>
      <c r="D105" s="4" t="s">
        <v>338</v>
      </c>
      <c r="E105">
        <v>105</v>
      </c>
      <c r="F105" s="2" t="s">
        <v>339</v>
      </c>
      <c r="G105" s="4" t="s">
        <v>340</v>
      </c>
      <c r="H105" s="4" t="s">
        <v>340</v>
      </c>
      <c r="I105">
        <v>58</v>
      </c>
      <c r="J105" s="4" t="s">
        <v>53</v>
      </c>
      <c r="K105" s="4" t="s">
        <v>53</v>
      </c>
      <c r="L105">
        <v>0.34</v>
      </c>
      <c r="M105" t="s">
        <v>53</v>
      </c>
    </row>
    <row r="106" spans="1:13">
      <c r="A106" s="4" t="s">
        <v>341</v>
      </c>
      <c r="B106" s="4" t="s">
        <v>93</v>
      </c>
      <c r="C106">
        <v>506062</v>
      </c>
      <c r="D106" s="4" t="s">
        <v>342</v>
      </c>
      <c r="E106">
        <v>106</v>
      </c>
      <c r="F106" s="2">
        <v>323</v>
      </c>
      <c r="G106" s="4" t="s">
        <v>342</v>
      </c>
      <c r="H106" s="4" t="s">
        <v>342</v>
      </c>
      <c r="I106" t="s">
        <v>343</v>
      </c>
      <c r="J106" s="4" t="s">
        <v>135</v>
      </c>
      <c r="K106" s="4" t="s">
        <v>342</v>
      </c>
      <c r="L106" t="s">
        <v>53</v>
      </c>
      <c r="M106" t="s">
        <v>53</v>
      </c>
    </row>
    <row r="107" spans="1:13">
      <c r="A107" s="4" t="s">
        <v>344</v>
      </c>
      <c r="B107" s="4" t="s">
        <v>5</v>
      </c>
      <c r="C107">
        <v>134130</v>
      </c>
      <c r="D107" s="4" t="s">
        <v>345</v>
      </c>
      <c r="E107">
        <v>106</v>
      </c>
      <c r="F107" s="2" t="s">
        <v>346</v>
      </c>
      <c r="G107" s="4" t="s">
        <v>345</v>
      </c>
      <c r="H107" s="4" t="s">
        <v>345</v>
      </c>
      <c r="I107">
        <v>151</v>
      </c>
      <c r="J107" s="4" t="s">
        <v>145</v>
      </c>
      <c r="K107" s="4" t="s">
        <v>345</v>
      </c>
      <c r="L107">
        <v>0.240260038240918</v>
      </c>
      <c r="M107">
        <v>0.19595385387059</v>
      </c>
    </row>
    <row r="108" spans="1:13">
      <c r="A108" s="4" t="s">
        <v>328</v>
      </c>
      <c r="B108" s="4" t="s">
        <v>93</v>
      </c>
      <c r="C108">
        <v>503252</v>
      </c>
      <c r="D108" s="4" t="s">
        <v>347</v>
      </c>
      <c r="E108">
        <v>108</v>
      </c>
      <c r="F108" s="2" t="s">
        <v>348</v>
      </c>
      <c r="G108" s="4" t="s">
        <v>347</v>
      </c>
      <c r="H108" s="4" t="s">
        <v>347</v>
      </c>
      <c r="I108">
        <v>173</v>
      </c>
      <c r="J108" s="4" t="s">
        <v>145</v>
      </c>
      <c r="K108" s="4" t="s">
        <v>347</v>
      </c>
      <c r="L108" t="s">
        <v>53</v>
      </c>
      <c r="M108" t="s">
        <v>53</v>
      </c>
    </row>
    <row r="109" spans="1:13">
      <c r="A109" s="4" t="s">
        <v>349</v>
      </c>
      <c r="B109" s="4" t="s">
        <v>198</v>
      </c>
      <c r="C109">
        <v>506883</v>
      </c>
      <c r="D109" s="4" t="s">
        <v>350</v>
      </c>
      <c r="E109">
        <v>109</v>
      </c>
      <c r="F109" s="2">
        <v>159</v>
      </c>
      <c r="G109" s="4" t="s">
        <v>350</v>
      </c>
      <c r="H109" s="4" t="s">
        <v>350</v>
      </c>
      <c r="I109">
        <v>107</v>
      </c>
      <c r="J109" s="4" t="s">
        <v>289</v>
      </c>
      <c r="K109" s="4" t="s">
        <v>350</v>
      </c>
      <c r="L109" t="s">
        <v>53</v>
      </c>
      <c r="M109" t="s">
        <v>53</v>
      </c>
    </row>
    <row r="110" spans="1:13">
      <c r="A110" s="4" t="s">
        <v>351</v>
      </c>
      <c r="B110" s="4" t="s">
        <v>5</v>
      </c>
      <c r="C110">
        <v>228635</v>
      </c>
      <c r="D110" s="4" t="s">
        <v>352</v>
      </c>
      <c r="E110">
        <v>109</v>
      </c>
      <c r="F110" s="2" t="s">
        <v>53</v>
      </c>
      <c r="G110" s="4" t="s">
        <v>352</v>
      </c>
      <c r="H110" s="4" t="s">
        <v>352</v>
      </c>
      <c r="I110" t="s">
        <v>53</v>
      </c>
      <c r="J110" s="4" t="s">
        <v>353</v>
      </c>
      <c r="K110" s="4" t="s">
        <v>352</v>
      </c>
      <c r="L110" t="s">
        <v>53</v>
      </c>
      <c r="M110" t="s">
        <v>53</v>
      </c>
    </row>
    <row r="111" spans="1:13">
      <c r="A111" s="4" t="s">
        <v>354</v>
      </c>
      <c r="B111" s="4" t="s">
        <v>147</v>
      </c>
      <c r="C111">
        <v>505657</v>
      </c>
      <c r="D111" s="4" t="s">
        <v>355</v>
      </c>
      <c r="E111">
        <v>111</v>
      </c>
      <c r="F111" s="2">
        <v>126</v>
      </c>
      <c r="G111" s="4" t="s">
        <v>355</v>
      </c>
      <c r="H111" s="4" t="s">
        <v>355</v>
      </c>
      <c r="I111">
        <v>94</v>
      </c>
      <c r="J111" s="4" t="s">
        <v>145</v>
      </c>
      <c r="K111" s="4" t="s">
        <v>355</v>
      </c>
      <c r="L111" t="s">
        <v>53</v>
      </c>
      <c r="M111" t="s">
        <v>53</v>
      </c>
    </row>
    <row r="112" spans="1:13">
      <c r="A112" s="4" t="s">
        <v>174</v>
      </c>
      <c r="B112" s="4" t="s">
        <v>175</v>
      </c>
      <c r="C112">
        <v>529378</v>
      </c>
      <c r="D112" s="4" t="s">
        <v>356</v>
      </c>
      <c r="E112">
        <v>112</v>
      </c>
      <c r="F112" s="2" t="s">
        <v>99</v>
      </c>
      <c r="G112" s="7" t="s">
        <v>357</v>
      </c>
      <c r="H112" s="7" t="s">
        <v>357</v>
      </c>
      <c r="I112">
        <v>47</v>
      </c>
      <c r="J112" s="4">
        <v>41</v>
      </c>
      <c r="K112" s="7" t="s">
        <v>357</v>
      </c>
      <c r="L112" t="s">
        <v>53</v>
      </c>
      <c r="M112" t="s">
        <v>53</v>
      </c>
    </row>
    <row r="113" spans="1:13">
      <c r="A113" s="4" t="s">
        <v>358</v>
      </c>
      <c r="B113" s="4" t="s">
        <v>142</v>
      </c>
      <c r="C113">
        <v>501112</v>
      </c>
      <c r="D113" s="4" t="s">
        <v>359</v>
      </c>
      <c r="E113">
        <v>113</v>
      </c>
      <c r="F113" s="2">
        <v>151</v>
      </c>
      <c r="G113" s="4" t="s">
        <v>359</v>
      </c>
      <c r="H113" s="4" t="s">
        <v>359</v>
      </c>
      <c r="I113">
        <v>59</v>
      </c>
      <c r="J113" s="4" t="s">
        <v>53</v>
      </c>
      <c r="K113" s="4" t="s">
        <v>53</v>
      </c>
      <c r="L113" t="s">
        <v>53</v>
      </c>
      <c r="M113" t="s">
        <v>53</v>
      </c>
    </row>
    <row r="114" spans="1:13">
      <c r="A114" s="4" t="s">
        <v>360</v>
      </c>
      <c r="B114" s="4" t="s">
        <v>361</v>
      </c>
      <c r="C114">
        <v>501989</v>
      </c>
      <c r="D114" s="4" t="s">
        <v>362</v>
      </c>
      <c r="E114">
        <v>113</v>
      </c>
      <c r="F114" s="2" t="s">
        <v>363</v>
      </c>
      <c r="G114" s="4" t="s">
        <v>362</v>
      </c>
      <c r="H114" s="4" t="s">
        <v>362</v>
      </c>
      <c r="I114">
        <v>110</v>
      </c>
      <c r="J114" s="4" t="s">
        <v>145</v>
      </c>
      <c r="K114" s="4" t="s">
        <v>362</v>
      </c>
      <c r="L114" t="s">
        <v>53</v>
      </c>
      <c r="M114" t="s">
        <v>53</v>
      </c>
    </row>
    <row r="115" spans="1:13">
      <c r="A115" s="4" t="s">
        <v>364</v>
      </c>
      <c r="B115" s="4" t="s">
        <v>5</v>
      </c>
      <c r="C115">
        <v>104179</v>
      </c>
      <c r="D115" s="4" t="s">
        <v>365</v>
      </c>
      <c r="E115">
        <v>115</v>
      </c>
      <c r="F115" s="2">
        <v>285</v>
      </c>
      <c r="G115" s="4" t="s">
        <v>365</v>
      </c>
      <c r="H115" s="4" t="s">
        <v>365</v>
      </c>
      <c r="I115">
        <v>156</v>
      </c>
      <c r="J115" s="4" t="s">
        <v>145</v>
      </c>
      <c r="K115" s="4" t="s">
        <v>365</v>
      </c>
      <c r="L115" t="s">
        <v>53</v>
      </c>
      <c r="M115" t="s">
        <v>53</v>
      </c>
    </row>
    <row r="116" spans="1:13">
      <c r="A116" s="4" t="s">
        <v>366</v>
      </c>
      <c r="B116" s="4" t="s">
        <v>367</v>
      </c>
      <c r="C116">
        <v>504187</v>
      </c>
      <c r="D116" s="4" t="s">
        <v>368</v>
      </c>
      <c r="E116">
        <v>116</v>
      </c>
      <c r="F116" s="2">
        <v>173</v>
      </c>
      <c r="G116" s="4" t="s">
        <v>368</v>
      </c>
      <c r="H116" s="4" t="s">
        <v>368</v>
      </c>
      <c r="I116">
        <v>160</v>
      </c>
      <c r="J116" s="4" t="s">
        <v>53</v>
      </c>
      <c r="K116" s="4" t="s">
        <v>53</v>
      </c>
      <c r="L116" t="s">
        <v>53</v>
      </c>
      <c r="M116" t="s">
        <v>53</v>
      </c>
    </row>
    <row r="117" spans="1:13">
      <c r="A117" s="4" t="s">
        <v>369</v>
      </c>
      <c r="B117" s="4" t="s">
        <v>184</v>
      </c>
      <c r="C117">
        <v>502125</v>
      </c>
      <c r="D117" s="4" t="s">
        <v>370</v>
      </c>
      <c r="E117">
        <v>117</v>
      </c>
      <c r="F117" s="2">
        <v>143</v>
      </c>
      <c r="G117" s="4" t="s">
        <v>370</v>
      </c>
      <c r="H117" s="4" t="s">
        <v>370</v>
      </c>
      <c r="I117">
        <v>117</v>
      </c>
      <c r="J117" s="4" t="s">
        <v>371</v>
      </c>
      <c r="K117" s="4" t="s">
        <v>370</v>
      </c>
      <c r="L117" t="s">
        <v>53</v>
      </c>
      <c r="M117" t="s">
        <v>53</v>
      </c>
    </row>
    <row r="118" spans="1:13">
      <c r="A118" s="4" t="s">
        <v>372</v>
      </c>
      <c r="B118" s="4" t="s">
        <v>142</v>
      </c>
      <c r="C118">
        <v>501519</v>
      </c>
      <c r="D118" s="4" t="s">
        <v>373</v>
      </c>
      <c r="E118">
        <v>117</v>
      </c>
      <c r="F118" s="2">
        <v>222</v>
      </c>
      <c r="G118" s="4" t="s">
        <v>373</v>
      </c>
      <c r="H118" s="4" t="s">
        <v>373</v>
      </c>
      <c r="I118">
        <v>139</v>
      </c>
      <c r="J118" s="4" t="s">
        <v>145</v>
      </c>
      <c r="K118" s="4" t="s">
        <v>373</v>
      </c>
      <c r="L118" t="s">
        <v>53</v>
      </c>
      <c r="M118" t="s">
        <v>53</v>
      </c>
    </row>
    <row r="119" spans="1:13">
      <c r="A119" s="4" t="s">
        <v>374</v>
      </c>
      <c r="B119" s="4" t="s">
        <v>93</v>
      </c>
      <c r="C119">
        <v>505375</v>
      </c>
      <c r="D119" s="4" t="s">
        <v>375</v>
      </c>
      <c r="E119">
        <v>119</v>
      </c>
      <c r="F119" s="2">
        <v>494</v>
      </c>
      <c r="G119" s="4" t="s">
        <v>375</v>
      </c>
      <c r="H119" s="4" t="s">
        <v>375</v>
      </c>
      <c r="I119" t="s">
        <v>376</v>
      </c>
      <c r="J119" s="4" t="s">
        <v>245</v>
      </c>
      <c r="K119" s="4" t="s">
        <v>375</v>
      </c>
      <c r="L119" t="s">
        <v>53</v>
      </c>
      <c r="M119" t="s">
        <v>53</v>
      </c>
    </row>
    <row r="120" spans="1:13">
      <c r="A120" s="4" t="s">
        <v>377</v>
      </c>
      <c r="B120" s="4" t="s">
        <v>147</v>
      </c>
      <c r="C120">
        <v>504635</v>
      </c>
      <c r="D120" s="4" t="s">
        <v>378</v>
      </c>
      <c r="E120">
        <v>119</v>
      </c>
      <c r="F120" s="2" t="s">
        <v>379</v>
      </c>
      <c r="G120" s="4" t="s">
        <v>378</v>
      </c>
      <c r="H120" s="4" t="s">
        <v>378</v>
      </c>
      <c r="I120" t="s">
        <v>380</v>
      </c>
      <c r="J120" s="4" t="s">
        <v>381</v>
      </c>
      <c r="K120" s="4" t="s">
        <v>378</v>
      </c>
      <c r="L120" t="s">
        <v>53</v>
      </c>
      <c r="M120" t="s">
        <v>53</v>
      </c>
    </row>
    <row r="121" spans="1:13">
      <c r="A121" s="4" t="s">
        <v>62</v>
      </c>
      <c r="B121" s="4" t="s">
        <v>10</v>
      </c>
      <c r="C121">
        <v>503353</v>
      </c>
      <c r="D121" s="4" t="s">
        <v>382</v>
      </c>
      <c r="E121">
        <v>121</v>
      </c>
      <c r="F121" s="2" t="s">
        <v>53</v>
      </c>
      <c r="G121" s="4" t="s">
        <v>53</v>
      </c>
      <c r="H121" s="4" t="s">
        <v>53</v>
      </c>
      <c r="I121" t="s">
        <v>53</v>
      </c>
      <c r="J121" s="4" t="s">
        <v>53</v>
      </c>
      <c r="K121" s="4" t="s">
        <v>53</v>
      </c>
      <c r="L121" t="s">
        <v>53</v>
      </c>
      <c r="M121" t="s">
        <v>53</v>
      </c>
    </row>
    <row r="122" spans="1:13">
      <c r="A122" s="4" t="s">
        <v>383</v>
      </c>
      <c r="B122" s="4" t="s">
        <v>10</v>
      </c>
      <c r="C122">
        <v>502021</v>
      </c>
      <c r="D122" s="4" t="s">
        <v>384</v>
      </c>
      <c r="E122">
        <v>122</v>
      </c>
      <c r="F122" s="2" t="s">
        <v>385</v>
      </c>
      <c r="G122" s="4" t="s">
        <v>384</v>
      </c>
      <c r="H122" s="4" t="s">
        <v>384</v>
      </c>
      <c r="I122">
        <v>137</v>
      </c>
      <c r="J122" s="4" t="s">
        <v>245</v>
      </c>
      <c r="K122" s="4" t="s">
        <v>384</v>
      </c>
      <c r="L122" s="6">
        <v>0.206021001983159</v>
      </c>
      <c r="M122" t="s">
        <v>53</v>
      </c>
    </row>
    <row r="123" spans="1:13">
      <c r="A123" s="4" t="s">
        <v>386</v>
      </c>
      <c r="B123" s="4" t="s">
        <v>10</v>
      </c>
      <c r="C123">
        <v>504892</v>
      </c>
      <c r="D123" s="4" t="s">
        <v>387</v>
      </c>
      <c r="E123">
        <v>123</v>
      </c>
      <c r="F123" s="2">
        <v>81</v>
      </c>
      <c r="G123" s="4" t="s">
        <v>387</v>
      </c>
      <c r="H123" s="4" t="s">
        <v>387</v>
      </c>
      <c r="I123">
        <v>108</v>
      </c>
      <c r="J123" s="4" t="s">
        <v>53</v>
      </c>
      <c r="K123" s="4" t="s">
        <v>53</v>
      </c>
      <c r="L123" s="6">
        <v>0.117689291434252</v>
      </c>
      <c r="M123" t="s">
        <v>53</v>
      </c>
    </row>
    <row r="124" spans="1:13">
      <c r="A124" s="4" t="s">
        <v>388</v>
      </c>
      <c r="B124" s="4" t="s">
        <v>5</v>
      </c>
      <c r="C124">
        <v>171100</v>
      </c>
      <c r="D124" s="4" t="s">
        <v>389</v>
      </c>
      <c r="E124">
        <v>123</v>
      </c>
      <c r="F124" s="2" t="s">
        <v>390</v>
      </c>
      <c r="G124" s="4" t="s">
        <v>389</v>
      </c>
      <c r="H124" s="4" t="s">
        <v>389</v>
      </c>
      <c r="I124">
        <v>106</v>
      </c>
      <c r="J124" s="4" t="s">
        <v>245</v>
      </c>
      <c r="K124" s="4" t="s">
        <v>389</v>
      </c>
      <c r="L124" t="s">
        <v>53</v>
      </c>
      <c r="M124" t="s">
        <v>53</v>
      </c>
    </row>
    <row r="125" spans="1:13">
      <c r="A125" s="4" t="s">
        <v>391</v>
      </c>
      <c r="B125" s="4" t="s">
        <v>207</v>
      </c>
      <c r="C125">
        <v>500083</v>
      </c>
      <c r="D125" s="4" t="s">
        <v>392</v>
      </c>
      <c r="E125">
        <v>125</v>
      </c>
      <c r="F125" s="2">
        <v>85</v>
      </c>
      <c r="G125" s="4" t="s">
        <v>392</v>
      </c>
      <c r="H125" s="4" t="s">
        <v>392</v>
      </c>
      <c r="I125">
        <v>119</v>
      </c>
      <c r="J125" s="4" t="s">
        <v>245</v>
      </c>
      <c r="K125" s="4" t="s">
        <v>392</v>
      </c>
      <c r="L125" t="s">
        <v>53</v>
      </c>
      <c r="M125" t="s">
        <v>53</v>
      </c>
    </row>
    <row r="126" spans="1:13">
      <c r="A126" s="4" t="s">
        <v>393</v>
      </c>
      <c r="B126" s="4" t="s">
        <v>5</v>
      </c>
      <c r="C126">
        <v>234076</v>
      </c>
      <c r="D126" s="4" t="s">
        <v>394</v>
      </c>
      <c r="E126">
        <v>125</v>
      </c>
      <c r="F126" s="2" t="s">
        <v>395</v>
      </c>
      <c r="G126" s="4" t="s">
        <v>394</v>
      </c>
      <c r="H126" s="4" t="s">
        <v>53</v>
      </c>
      <c r="I126">
        <v>156</v>
      </c>
      <c r="J126" s="4" t="s">
        <v>53</v>
      </c>
      <c r="K126" s="4" t="s">
        <v>53</v>
      </c>
      <c r="L126" t="s">
        <v>53</v>
      </c>
      <c r="M126" t="s">
        <v>53</v>
      </c>
    </row>
    <row r="127" spans="1:13">
      <c r="A127" s="4" t="s">
        <v>396</v>
      </c>
      <c r="B127" s="4" t="s">
        <v>397</v>
      </c>
      <c r="C127">
        <v>500437</v>
      </c>
      <c r="D127" s="4" t="s">
        <v>398</v>
      </c>
      <c r="E127">
        <v>127</v>
      </c>
      <c r="F127" s="2">
        <v>85</v>
      </c>
      <c r="G127" s="4" t="s">
        <v>398</v>
      </c>
      <c r="H127" s="4" t="s">
        <v>53</v>
      </c>
      <c r="I127" t="s">
        <v>380</v>
      </c>
      <c r="J127" s="4" t="s">
        <v>53</v>
      </c>
      <c r="K127" s="4" t="s">
        <v>53</v>
      </c>
      <c r="L127" t="s">
        <v>53</v>
      </c>
      <c r="M127" t="s">
        <v>53</v>
      </c>
    </row>
    <row r="128" spans="1:13">
      <c r="A128" s="4" t="s">
        <v>399</v>
      </c>
      <c r="B128" s="4" t="s">
        <v>17</v>
      </c>
      <c r="C128">
        <v>502196</v>
      </c>
      <c r="D128" s="4" t="s">
        <v>400</v>
      </c>
      <c r="E128">
        <v>127</v>
      </c>
      <c r="F128" s="2">
        <v>189</v>
      </c>
      <c r="G128" s="4" t="s">
        <v>400</v>
      </c>
      <c r="H128" s="4" t="s">
        <v>400</v>
      </c>
      <c r="I128">
        <v>85</v>
      </c>
      <c r="J128" s="4" t="s">
        <v>242</v>
      </c>
      <c r="K128" s="4" t="s">
        <v>400</v>
      </c>
      <c r="L128" t="s">
        <v>53</v>
      </c>
      <c r="M128" t="s">
        <v>53</v>
      </c>
    </row>
    <row r="129" spans="1:13">
      <c r="A129" s="4" t="s">
        <v>401</v>
      </c>
      <c r="B129" s="4" t="s">
        <v>5</v>
      </c>
      <c r="C129">
        <v>110714</v>
      </c>
      <c r="D129" s="4" t="s">
        <v>402</v>
      </c>
      <c r="E129">
        <v>129</v>
      </c>
      <c r="F129" s="2">
        <v>332</v>
      </c>
      <c r="G129" s="4" t="s">
        <v>402</v>
      </c>
      <c r="H129" s="4" t="s">
        <v>402</v>
      </c>
      <c r="I129">
        <v>192</v>
      </c>
      <c r="J129" s="4" t="s">
        <v>245</v>
      </c>
      <c r="K129" s="4" t="s">
        <v>402</v>
      </c>
      <c r="L129" t="s">
        <v>53</v>
      </c>
      <c r="M129" t="s">
        <v>53</v>
      </c>
    </row>
    <row r="130" spans="1:13">
      <c r="A130" s="4" t="s">
        <v>403</v>
      </c>
      <c r="B130" s="4" t="s">
        <v>404</v>
      </c>
      <c r="C130">
        <v>502210</v>
      </c>
      <c r="D130" s="4" t="s">
        <v>405</v>
      </c>
      <c r="E130">
        <v>130</v>
      </c>
      <c r="F130" s="2">
        <v>154</v>
      </c>
      <c r="G130" s="4" t="s">
        <v>405</v>
      </c>
      <c r="H130" s="4" t="s">
        <v>53</v>
      </c>
      <c r="I130">
        <v>161</v>
      </c>
      <c r="J130" s="4" t="s">
        <v>53</v>
      </c>
      <c r="K130" s="4" t="s">
        <v>53</v>
      </c>
      <c r="L130" t="s">
        <v>53</v>
      </c>
      <c r="M130" t="s">
        <v>53</v>
      </c>
    </row>
    <row r="131" spans="1:13">
      <c r="A131" s="4" t="s">
        <v>406</v>
      </c>
      <c r="B131" s="4" t="s">
        <v>404</v>
      </c>
      <c r="C131">
        <v>502381</v>
      </c>
      <c r="D131" s="4" t="s">
        <v>407</v>
      </c>
      <c r="E131">
        <v>130</v>
      </c>
      <c r="F131" s="2" t="s">
        <v>53</v>
      </c>
      <c r="G131" s="4" t="s">
        <v>53</v>
      </c>
      <c r="H131" s="4" t="s">
        <v>407</v>
      </c>
      <c r="I131" t="s">
        <v>53</v>
      </c>
      <c r="J131" s="4" t="s">
        <v>245</v>
      </c>
      <c r="K131" s="4" t="s">
        <v>407</v>
      </c>
      <c r="L131" t="s">
        <v>53</v>
      </c>
      <c r="M131" t="s">
        <v>53</v>
      </c>
    </row>
    <row r="132" spans="1:13">
      <c r="A132" s="4" t="s">
        <v>408</v>
      </c>
      <c r="B132" s="4" t="s">
        <v>409</v>
      </c>
      <c r="C132">
        <v>503786</v>
      </c>
      <c r="D132" s="4" t="s">
        <v>410</v>
      </c>
      <c r="E132">
        <v>132</v>
      </c>
      <c r="F132" s="2" t="s">
        <v>411</v>
      </c>
      <c r="G132" s="4" t="s">
        <v>410</v>
      </c>
      <c r="H132" s="4" t="s">
        <v>53</v>
      </c>
      <c r="I132">
        <v>139</v>
      </c>
      <c r="J132" s="4" t="s">
        <v>53</v>
      </c>
      <c r="K132" s="4" t="s">
        <v>53</v>
      </c>
      <c r="L132" t="s">
        <v>53</v>
      </c>
      <c r="M132" t="s">
        <v>53</v>
      </c>
    </row>
    <row r="133" spans="1:13">
      <c r="A133" s="4" t="s">
        <v>273</v>
      </c>
      <c r="B133" s="4" t="s">
        <v>274</v>
      </c>
      <c r="C133">
        <v>505700</v>
      </c>
      <c r="D133" s="4" t="s">
        <v>412</v>
      </c>
      <c r="E133">
        <v>133</v>
      </c>
      <c r="F133" s="2" t="s">
        <v>53</v>
      </c>
      <c r="G133" s="4" t="s">
        <v>53</v>
      </c>
      <c r="H133" s="4" t="s">
        <v>412</v>
      </c>
      <c r="I133">
        <v>183</v>
      </c>
      <c r="J133" s="4" t="s">
        <v>53</v>
      </c>
      <c r="K133" s="4" t="s">
        <v>53</v>
      </c>
      <c r="L133" t="s">
        <v>53</v>
      </c>
      <c r="M133" t="s">
        <v>53</v>
      </c>
    </row>
    <row r="134" spans="1:13">
      <c r="A134" s="4" t="s">
        <v>201</v>
      </c>
      <c r="B134" s="4" t="s">
        <v>5</v>
      </c>
      <c r="C134">
        <v>211440</v>
      </c>
      <c r="D134" s="4" t="s">
        <v>413</v>
      </c>
      <c r="E134">
        <v>134</v>
      </c>
      <c r="F134" s="2" t="s">
        <v>189</v>
      </c>
      <c r="G134" s="4" t="s">
        <v>413</v>
      </c>
      <c r="H134" s="4" t="s">
        <v>413</v>
      </c>
      <c r="I134">
        <v>28</v>
      </c>
      <c r="J134" s="4" t="s">
        <v>145</v>
      </c>
      <c r="K134" s="4" t="s">
        <v>413</v>
      </c>
      <c r="L134" t="s">
        <v>53</v>
      </c>
      <c r="M134" t="s">
        <v>53</v>
      </c>
    </row>
    <row r="135" spans="1:13">
      <c r="A135" s="4" t="s">
        <v>414</v>
      </c>
      <c r="B135" s="4" t="s">
        <v>5</v>
      </c>
      <c r="C135">
        <v>151351</v>
      </c>
      <c r="D135" s="4" t="s">
        <v>415</v>
      </c>
      <c r="E135">
        <v>135</v>
      </c>
      <c r="F135" s="2">
        <v>313</v>
      </c>
      <c r="G135" s="4" t="s">
        <v>415</v>
      </c>
      <c r="H135" s="4" t="s">
        <v>53</v>
      </c>
      <c r="I135">
        <v>170</v>
      </c>
      <c r="J135" s="4" t="s">
        <v>245</v>
      </c>
      <c r="K135" s="4" t="s">
        <v>415</v>
      </c>
      <c r="L135" t="s">
        <v>53</v>
      </c>
      <c r="M135" t="s">
        <v>53</v>
      </c>
    </row>
    <row r="136" spans="1:13">
      <c r="A136" s="4" t="s">
        <v>416</v>
      </c>
      <c r="B136" s="4" t="s">
        <v>417</v>
      </c>
      <c r="C136">
        <v>503456</v>
      </c>
      <c r="D136" s="4" t="s">
        <v>418</v>
      </c>
      <c r="E136">
        <v>135</v>
      </c>
      <c r="F136" s="2" t="s">
        <v>53</v>
      </c>
      <c r="G136" s="4" t="s">
        <v>53</v>
      </c>
      <c r="H136" s="4" t="s">
        <v>53</v>
      </c>
      <c r="I136">
        <v>56</v>
      </c>
      <c r="J136" s="4" t="s">
        <v>53</v>
      </c>
      <c r="K136" s="4" t="s">
        <v>53</v>
      </c>
      <c r="L136" t="s">
        <v>53</v>
      </c>
      <c r="M136" t="s">
        <v>53</v>
      </c>
    </row>
    <row r="137" spans="1:13">
      <c r="A137" s="4" t="s">
        <v>419</v>
      </c>
      <c r="B137" s="4" t="s">
        <v>10</v>
      </c>
      <c r="C137">
        <v>506611</v>
      </c>
      <c r="D137" s="4" t="s">
        <v>420</v>
      </c>
      <c r="E137">
        <v>137</v>
      </c>
      <c r="F137" s="2">
        <v>176</v>
      </c>
      <c r="G137" s="4" t="s">
        <v>420</v>
      </c>
      <c r="H137" s="4" t="s">
        <v>420</v>
      </c>
      <c r="I137">
        <v>176</v>
      </c>
      <c r="J137" s="4" t="s">
        <v>145</v>
      </c>
      <c r="K137" s="4" t="s">
        <v>420</v>
      </c>
      <c r="L137" s="6">
        <v>0.15121437915932</v>
      </c>
      <c r="M137" t="s">
        <v>53</v>
      </c>
    </row>
    <row r="138" spans="1:13">
      <c r="A138" s="4" t="s">
        <v>421</v>
      </c>
      <c r="B138" s="4" t="s">
        <v>5</v>
      </c>
      <c r="C138">
        <v>223223</v>
      </c>
      <c r="D138" s="4" t="s">
        <v>422</v>
      </c>
      <c r="E138">
        <v>137</v>
      </c>
      <c r="F138" s="2" t="s">
        <v>53</v>
      </c>
      <c r="G138" s="4" t="s">
        <v>53</v>
      </c>
      <c r="H138" s="4" t="s">
        <v>53</v>
      </c>
      <c r="I138" t="s">
        <v>53</v>
      </c>
      <c r="J138" s="4" t="s">
        <v>245</v>
      </c>
      <c r="K138" s="4" t="s">
        <v>422</v>
      </c>
      <c r="L138" t="s">
        <v>53</v>
      </c>
      <c r="M138" t="s">
        <v>53</v>
      </c>
    </row>
    <row r="139" spans="1:13">
      <c r="A139" s="4" t="s">
        <v>423</v>
      </c>
      <c r="B139" s="4" t="s">
        <v>424</v>
      </c>
      <c r="C139">
        <v>506795</v>
      </c>
      <c r="D139" s="4" t="s">
        <v>425</v>
      </c>
      <c r="E139">
        <v>137</v>
      </c>
      <c r="F139" s="2" t="s">
        <v>53</v>
      </c>
      <c r="G139" s="4" t="s">
        <v>53</v>
      </c>
      <c r="H139" s="4" t="s">
        <v>53</v>
      </c>
      <c r="I139" t="s">
        <v>53</v>
      </c>
      <c r="J139" s="4" t="s">
        <v>53</v>
      </c>
      <c r="K139" s="4" t="s">
        <v>53</v>
      </c>
      <c r="L139" t="s">
        <v>53</v>
      </c>
      <c r="M139" t="s">
        <v>53</v>
      </c>
    </row>
    <row r="140" spans="1:13">
      <c r="A140" s="4" t="s">
        <v>426</v>
      </c>
      <c r="B140" s="4" t="s">
        <v>404</v>
      </c>
      <c r="C140">
        <v>506550</v>
      </c>
      <c r="D140" s="4" t="s">
        <v>427</v>
      </c>
      <c r="E140">
        <v>140</v>
      </c>
      <c r="F140" s="2">
        <v>134</v>
      </c>
      <c r="G140" s="4" t="s">
        <v>428</v>
      </c>
      <c r="H140" s="4" t="s">
        <v>428</v>
      </c>
      <c r="I140" t="s">
        <v>380</v>
      </c>
      <c r="J140" s="4" t="s">
        <v>53</v>
      </c>
      <c r="K140" s="4" t="s">
        <v>53</v>
      </c>
      <c r="L140" t="s">
        <v>53</v>
      </c>
      <c r="M140" t="s">
        <v>53</v>
      </c>
    </row>
    <row r="141" spans="1:13">
      <c r="A141" s="4" t="s">
        <v>429</v>
      </c>
      <c r="B141" s="4" t="s">
        <v>10</v>
      </c>
      <c r="C141">
        <v>505265</v>
      </c>
      <c r="D141" s="4" t="s">
        <v>430</v>
      </c>
      <c r="E141">
        <v>141</v>
      </c>
      <c r="F141" s="2" t="s">
        <v>431</v>
      </c>
      <c r="G141" s="4" t="s">
        <v>430</v>
      </c>
      <c r="H141" s="4" t="s">
        <v>430</v>
      </c>
      <c r="I141">
        <v>128</v>
      </c>
      <c r="J141" s="4" t="s">
        <v>245</v>
      </c>
      <c r="K141" s="4" t="s">
        <v>430</v>
      </c>
      <c r="L141" s="6">
        <v>0.11462178791169</v>
      </c>
      <c r="M141" t="s">
        <v>53</v>
      </c>
    </row>
    <row r="142" spans="1:13">
      <c r="A142" s="4" t="s">
        <v>432</v>
      </c>
      <c r="B142" s="4" t="s">
        <v>10</v>
      </c>
      <c r="C142">
        <v>503548</v>
      </c>
      <c r="D142" s="4" t="s">
        <v>433</v>
      </c>
      <c r="E142">
        <v>142</v>
      </c>
      <c r="F142" s="2">
        <v>100</v>
      </c>
      <c r="G142" s="4" t="s">
        <v>433</v>
      </c>
      <c r="H142" s="4" t="s">
        <v>433</v>
      </c>
      <c r="I142">
        <v>130</v>
      </c>
      <c r="J142" s="4" t="s">
        <v>145</v>
      </c>
      <c r="K142" s="4" t="s">
        <v>433</v>
      </c>
      <c r="L142" s="6">
        <v>0.138857142857143</v>
      </c>
      <c r="M142" t="s">
        <v>53</v>
      </c>
    </row>
    <row r="143" spans="1:13">
      <c r="A143" s="4" t="s">
        <v>434</v>
      </c>
      <c r="B143" s="4" t="s">
        <v>260</v>
      </c>
      <c r="C143">
        <v>503764</v>
      </c>
      <c r="D143" s="4" t="s">
        <v>435</v>
      </c>
      <c r="E143">
        <v>142</v>
      </c>
      <c r="F143" s="2">
        <v>203</v>
      </c>
      <c r="G143" s="4" t="s">
        <v>435</v>
      </c>
      <c r="H143" s="4" t="s">
        <v>435</v>
      </c>
      <c r="I143" t="s">
        <v>53</v>
      </c>
      <c r="J143" s="4" t="s">
        <v>145</v>
      </c>
      <c r="K143" s="4" t="s">
        <v>435</v>
      </c>
      <c r="L143" t="s">
        <v>53</v>
      </c>
      <c r="M143" t="s">
        <v>53</v>
      </c>
    </row>
    <row r="144" spans="1:13">
      <c r="A144" s="4" t="s">
        <v>436</v>
      </c>
      <c r="B144" s="4" t="s">
        <v>130</v>
      </c>
      <c r="C144">
        <v>528823</v>
      </c>
      <c r="D144" s="4" t="s">
        <v>437</v>
      </c>
      <c r="E144">
        <v>142</v>
      </c>
      <c r="F144" s="2">
        <v>285</v>
      </c>
      <c r="G144" s="4" t="s">
        <v>437</v>
      </c>
      <c r="H144" s="4" t="s">
        <v>437</v>
      </c>
      <c r="I144" t="s">
        <v>53</v>
      </c>
      <c r="J144" s="4" t="s">
        <v>53</v>
      </c>
      <c r="K144" s="4" t="s">
        <v>53</v>
      </c>
      <c r="L144" t="s">
        <v>53</v>
      </c>
      <c r="M144" t="s">
        <v>53</v>
      </c>
    </row>
    <row r="145" spans="1:13">
      <c r="A145" s="4" t="s">
        <v>438</v>
      </c>
      <c r="B145" s="4" t="s">
        <v>5</v>
      </c>
      <c r="C145">
        <v>529678</v>
      </c>
      <c r="D145" s="4" t="s">
        <v>439</v>
      </c>
      <c r="E145">
        <v>142</v>
      </c>
      <c r="F145" s="2" t="s">
        <v>53</v>
      </c>
      <c r="G145" s="4" t="s">
        <v>53</v>
      </c>
      <c r="H145" s="4" t="s">
        <v>439</v>
      </c>
      <c r="I145" t="s">
        <v>440</v>
      </c>
      <c r="J145" s="4" t="s">
        <v>53</v>
      </c>
      <c r="K145" s="4" t="s">
        <v>53</v>
      </c>
      <c r="L145" t="s">
        <v>53</v>
      </c>
      <c r="M145" t="s">
        <v>53</v>
      </c>
    </row>
    <row r="146" spans="1:13">
      <c r="A146" s="4" t="s">
        <v>441</v>
      </c>
      <c r="B146" s="4" t="s">
        <v>404</v>
      </c>
      <c r="C146">
        <v>506478</v>
      </c>
      <c r="D146" s="4" t="s">
        <v>442</v>
      </c>
      <c r="E146">
        <v>146</v>
      </c>
      <c r="F146" s="2">
        <v>276</v>
      </c>
      <c r="G146" s="4" t="s">
        <v>442</v>
      </c>
      <c r="H146" s="4" t="s">
        <v>442</v>
      </c>
      <c r="I146" t="s">
        <v>440</v>
      </c>
      <c r="J146" s="4" t="s">
        <v>245</v>
      </c>
      <c r="K146" s="4" t="s">
        <v>442</v>
      </c>
      <c r="L146" t="s">
        <v>53</v>
      </c>
      <c r="M146" t="s">
        <v>53</v>
      </c>
    </row>
    <row r="147" spans="1:13">
      <c r="A147" s="4" t="s">
        <v>443</v>
      </c>
      <c r="B147" s="4" t="s">
        <v>194</v>
      </c>
      <c r="C147">
        <v>501079</v>
      </c>
      <c r="D147" s="4" t="s">
        <v>444</v>
      </c>
      <c r="E147">
        <v>146</v>
      </c>
      <c r="F147" s="2" t="s">
        <v>53</v>
      </c>
      <c r="G147" s="4" t="s">
        <v>53</v>
      </c>
      <c r="H147" s="4" t="s">
        <v>444</v>
      </c>
      <c r="I147">
        <v>128</v>
      </c>
      <c r="J147" s="4" t="s">
        <v>53</v>
      </c>
      <c r="K147" s="4" t="s">
        <v>53</v>
      </c>
      <c r="L147">
        <v>0.058673169091062</v>
      </c>
      <c r="M147" t="s">
        <v>53</v>
      </c>
    </row>
    <row r="148" spans="1:13">
      <c r="A148" s="4" t="s">
        <v>445</v>
      </c>
      <c r="B148" s="4" t="s">
        <v>5</v>
      </c>
      <c r="C148">
        <v>209490</v>
      </c>
      <c r="D148" s="4" t="s">
        <v>446</v>
      </c>
      <c r="E148">
        <v>148</v>
      </c>
      <c r="F148" s="2" t="s">
        <v>53</v>
      </c>
      <c r="G148" s="4" t="s">
        <v>53</v>
      </c>
      <c r="H148" s="4" t="s">
        <v>53</v>
      </c>
      <c r="I148" t="s">
        <v>343</v>
      </c>
      <c r="J148" s="4" t="s">
        <v>53</v>
      </c>
      <c r="K148" s="4" t="s">
        <v>53</v>
      </c>
      <c r="L148" t="s">
        <v>53</v>
      </c>
      <c r="M148" t="s">
        <v>53</v>
      </c>
    </row>
    <row r="149" spans="1:13">
      <c r="A149" s="4" t="s">
        <v>447</v>
      </c>
      <c r="B149" s="4" t="s">
        <v>5</v>
      </c>
      <c r="C149">
        <v>186380</v>
      </c>
      <c r="D149" s="4" t="s">
        <v>448</v>
      </c>
      <c r="E149">
        <v>148</v>
      </c>
      <c r="F149" s="2" t="s">
        <v>449</v>
      </c>
      <c r="G149" s="4" t="s">
        <v>448</v>
      </c>
      <c r="H149" s="4" t="s">
        <v>448</v>
      </c>
      <c r="I149" t="s">
        <v>380</v>
      </c>
      <c r="J149" s="4" t="s">
        <v>145</v>
      </c>
      <c r="K149" s="4" t="s">
        <v>448</v>
      </c>
      <c r="L149" t="s">
        <v>53</v>
      </c>
      <c r="M149" t="s">
        <v>53</v>
      </c>
    </row>
    <row r="150" spans="1:13">
      <c r="A150" s="4" t="s">
        <v>450</v>
      </c>
      <c r="B150" s="4" t="s">
        <v>5</v>
      </c>
      <c r="C150">
        <v>230764</v>
      </c>
      <c r="D150" s="4" t="s">
        <v>451</v>
      </c>
      <c r="E150">
        <v>150</v>
      </c>
      <c r="F150" s="2">
        <v>441</v>
      </c>
      <c r="G150" s="4" t="s">
        <v>451</v>
      </c>
      <c r="H150" s="4" t="s">
        <v>451</v>
      </c>
      <c r="I150" t="s">
        <v>343</v>
      </c>
      <c r="J150" s="4" t="s">
        <v>145</v>
      </c>
      <c r="K150" s="4" t="s">
        <v>451</v>
      </c>
      <c r="L150" t="s">
        <v>53</v>
      </c>
      <c r="M150" t="s">
        <v>53</v>
      </c>
    </row>
    <row r="151" spans="1:13">
      <c r="A151" s="4" t="s">
        <v>452</v>
      </c>
      <c r="B151" s="4" t="s">
        <v>207</v>
      </c>
      <c r="C151">
        <v>501990</v>
      </c>
      <c r="D151" s="4" t="s">
        <v>453</v>
      </c>
      <c r="E151">
        <v>150</v>
      </c>
      <c r="F151" s="2" t="s">
        <v>454</v>
      </c>
      <c r="G151" s="4" t="s">
        <v>453</v>
      </c>
      <c r="H151" s="4" t="s">
        <v>453</v>
      </c>
      <c r="I151">
        <v>148</v>
      </c>
      <c r="J151" s="4" t="s">
        <v>455</v>
      </c>
      <c r="K151" s="4" t="s">
        <v>453</v>
      </c>
      <c r="L151" t="s">
        <v>53</v>
      </c>
      <c r="M151" t="s">
        <v>53</v>
      </c>
    </row>
    <row r="152" spans="1:13">
      <c r="A152" s="4" t="s">
        <v>456</v>
      </c>
      <c r="B152" s="4" t="s">
        <v>17</v>
      </c>
      <c r="C152">
        <v>499977</v>
      </c>
      <c r="D152" s="4" t="s">
        <v>457</v>
      </c>
      <c r="E152">
        <v>150</v>
      </c>
      <c r="F152" s="2" t="s">
        <v>458</v>
      </c>
      <c r="G152" s="4" t="s">
        <v>457</v>
      </c>
      <c r="H152" s="4" t="s">
        <v>457</v>
      </c>
      <c r="I152">
        <v>118</v>
      </c>
      <c r="J152" s="4" t="s">
        <v>331</v>
      </c>
      <c r="K152" s="4" t="s">
        <v>457</v>
      </c>
      <c r="L152" t="s">
        <v>53</v>
      </c>
      <c r="M152" t="s">
        <v>53</v>
      </c>
    </row>
    <row r="153" spans="1:13">
      <c r="A153" s="4" t="s">
        <v>459</v>
      </c>
      <c r="B153" s="4" t="s">
        <v>5</v>
      </c>
      <c r="C153">
        <v>217156</v>
      </c>
      <c r="D153" s="4" t="s">
        <v>460</v>
      </c>
      <c r="E153">
        <v>153</v>
      </c>
      <c r="F153" s="2">
        <v>73</v>
      </c>
      <c r="G153" s="4" t="s">
        <v>460</v>
      </c>
      <c r="H153" s="4" t="s">
        <v>460</v>
      </c>
      <c r="I153">
        <v>61</v>
      </c>
      <c r="J153" s="4" t="s">
        <v>242</v>
      </c>
      <c r="K153" s="4" t="s">
        <v>460</v>
      </c>
      <c r="L153" t="s">
        <v>53</v>
      </c>
      <c r="M153" t="s">
        <v>53</v>
      </c>
    </row>
    <row r="154" spans="1:13">
      <c r="A154" s="4" t="s">
        <v>461</v>
      </c>
      <c r="B154" s="4" t="s">
        <v>93</v>
      </c>
      <c r="C154">
        <v>506780</v>
      </c>
      <c r="D154" s="4" t="s">
        <v>462</v>
      </c>
      <c r="E154">
        <v>153</v>
      </c>
      <c r="F154" s="2" t="s">
        <v>53</v>
      </c>
      <c r="G154" s="4" t="s">
        <v>53</v>
      </c>
      <c r="H154" s="4" t="s">
        <v>53</v>
      </c>
      <c r="I154" t="s">
        <v>376</v>
      </c>
      <c r="J154" s="4" t="s">
        <v>145</v>
      </c>
      <c r="K154" s="4" t="s">
        <v>462</v>
      </c>
      <c r="L154" t="s">
        <v>53</v>
      </c>
      <c r="M154" t="s">
        <v>53</v>
      </c>
    </row>
    <row r="155" spans="1:13">
      <c r="A155" s="4" t="s">
        <v>206</v>
      </c>
      <c r="B155" s="4" t="s">
        <v>207</v>
      </c>
      <c r="C155">
        <v>505458</v>
      </c>
      <c r="D155" s="4" t="s">
        <v>463</v>
      </c>
      <c r="E155">
        <v>153</v>
      </c>
      <c r="F155" s="2" t="s">
        <v>464</v>
      </c>
      <c r="G155" s="4" t="s">
        <v>463</v>
      </c>
      <c r="H155" s="4" t="s">
        <v>463</v>
      </c>
      <c r="I155">
        <v>176</v>
      </c>
      <c r="J155" s="4" t="s">
        <v>242</v>
      </c>
      <c r="K155" s="4" t="s">
        <v>463</v>
      </c>
      <c r="L155" t="s">
        <v>53</v>
      </c>
      <c r="M155" t="s">
        <v>53</v>
      </c>
    </row>
    <row r="156" spans="1:13">
      <c r="A156" s="4" t="s">
        <v>212</v>
      </c>
      <c r="B156" s="4" t="s">
        <v>93</v>
      </c>
      <c r="C156">
        <v>501326</v>
      </c>
      <c r="D156" s="4" t="s">
        <v>465</v>
      </c>
      <c r="E156">
        <v>153</v>
      </c>
      <c r="F156" s="2" t="s">
        <v>466</v>
      </c>
      <c r="G156" s="4" t="s">
        <v>465</v>
      </c>
      <c r="H156" s="4" t="s">
        <v>465</v>
      </c>
      <c r="I156" t="s">
        <v>343</v>
      </c>
      <c r="J156" s="4" t="s">
        <v>245</v>
      </c>
      <c r="K156" s="4" t="s">
        <v>465</v>
      </c>
      <c r="L156" t="s">
        <v>53</v>
      </c>
      <c r="M156" t="s">
        <v>53</v>
      </c>
    </row>
    <row r="157" spans="1:13">
      <c r="A157" s="4" t="s">
        <v>467</v>
      </c>
      <c r="B157" s="4" t="s">
        <v>194</v>
      </c>
      <c r="C157">
        <v>504578</v>
      </c>
      <c r="D157" s="4" t="s">
        <v>468</v>
      </c>
      <c r="E157">
        <v>157</v>
      </c>
      <c r="F157" s="2" t="s">
        <v>53</v>
      </c>
      <c r="G157" s="4" t="s">
        <v>53</v>
      </c>
      <c r="H157" s="4" t="s">
        <v>468</v>
      </c>
      <c r="I157">
        <v>89</v>
      </c>
      <c r="J157" s="4" t="s">
        <v>469</v>
      </c>
      <c r="K157" s="4" t="s">
        <v>468</v>
      </c>
      <c r="L157" t="s">
        <v>53</v>
      </c>
      <c r="M157" t="s">
        <v>53</v>
      </c>
    </row>
    <row r="158" spans="1:13">
      <c r="A158" s="4" t="s">
        <v>470</v>
      </c>
      <c r="B158" s="4" t="s">
        <v>93</v>
      </c>
      <c r="C158">
        <v>529428</v>
      </c>
      <c r="D158" s="4" t="s">
        <v>471</v>
      </c>
      <c r="E158">
        <v>157</v>
      </c>
      <c r="F158" s="2" t="s">
        <v>53</v>
      </c>
      <c r="G158" s="4" t="s">
        <v>53</v>
      </c>
      <c r="H158" s="4" t="s">
        <v>53</v>
      </c>
      <c r="I158">
        <v>166</v>
      </c>
      <c r="J158" s="4" t="s">
        <v>145</v>
      </c>
      <c r="K158" s="4" t="s">
        <v>471</v>
      </c>
      <c r="L158" t="s">
        <v>53</v>
      </c>
      <c r="M158" t="s">
        <v>53</v>
      </c>
    </row>
    <row r="159" spans="1:13">
      <c r="A159" s="4" t="s">
        <v>472</v>
      </c>
      <c r="B159" s="4" t="s">
        <v>10</v>
      </c>
      <c r="C159">
        <v>503247</v>
      </c>
      <c r="D159" s="4" t="s">
        <v>473</v>
      </c>
      <c r="E159">
        <v>159</v>
      </c>
      <c r="F159" s="2" t="s">
        <v>53</v>
      </c>
      <c r="G159" s="4" t="s">
        <v>53</v>
      </c>
      <c r="H159" s="4" t="s">
        <v>53</v>
      </c>
      <c r="I159">
        <v>139</v>
      </c>
      <c r="J159" s="4" t="s">
        <v>53</v>
      </c>
      <c r="K159" s="4" t="s">
        <v>53</v>
      </c>
      <c r="L159" s="6">
        <v>0.177249504744031</v>
      </c>
      <c r="M159" t="s">
        <v>53</v>
      </c>
    </row>
    <row r="160" spans="1:13">
      <c r="A160" s="4" t="s">
        <v>474</v>
      </c>
      <c r="B160" s="4" t="s">
        <v>93</v>
      </c>
      <c r="C160">
        <v>505604</v>
      </c>
      <c r="D160" s="4" t="s">
        <v>475</v>
      </c>
      <c r="E160">
        <v>160</v>
      </c>
      <c r="F160" s="2">
        <v>256</v>
      </c>
      <c r="G160" s="4" t="s">
        <v>475</v>
      </c>
      <c r="H160" s="4" t="s">
        <v>475</v>
      </c>
      <c r="I160" t="s">
        <v>476</v>
      </c>
      <c r="J160" s="4" t="s">
        <v>145</v>
      </c>
      <c r="K160" s="4" t="s">
        <v>475</v>
      </c>
      <c r="L160" t="s">
        <v>53</v>
      </c>
      <c r="M160" t="s">
        <v>53</v>
      </c>
    </row>
    <row r="161" spans="1:13">
      <c r="A161" s="4" t="s">
        <v>477</v>
      </c>
      <c r="B161" s="4" t="s">
        <v>10</v>
      </c>
      <c r="C161">
        <v>503922</v>
      </c>
      <c r="D161" s="4" t="s">
        <v>478</v>
      </c>
      <c r="E161">
        <v>160</v>
      </c>
      <c r="F161" s="2" t="s">
        <v>53</v>
      </c>
      <c r="G161" s="4" t="s">
        <v>53</v>
      </c>
      <c r="H161" s="4" t="s">
        <v>478</v>
      </c>
      <c r="I161">
        <v>114</v>
      </c>
      <c r="J161" s="4" t="s">
        <v>245</v>
      </c>
      <c r="K161" s="4" t="s">
        <v>478</v>
      </c>
      <c r="L161" s="6">
        <v>0.135624284077892</v>
      </c>
      <c r="M161" t="s">
        <v>53</v>
      </c>
    </row>
    <row r="162" spans="1:13">
      <c r="A162" s="4" t="s">
        <v>479</v>
      </c>
      <c r="B162" s="4" t="s">
        <v>207</v>
      </c>
      <c r="C162">
        <v>501869</v>
      </c>
      <c r="D162" s="4" t="s">
        <v>480</v>
      </c>
      <c r="E162">
        <v>160</v>
      </c>
      <c r="F162" s="2" t="s">
        <v>481</v>
      </c>
      <c r="G162" s="4" t="s">
        <v>480</v>
      </c>
      <c r="H162" s="4" t="s">
        <v>480</v>
      </c>
      <c r="I162" t="s">
        <v>380</v>
      </c>
      <c r="J162" s="4" t="s">
        <v>145</v>
      </c>
      <c r="K162" s="4" t="s">
        <v>480</v>
      </c>
      <c r="L162" t="s">
        <v>53</v>
      </c>
      <c r="M162" t="s">
        <v>53</v>
      </c>
    </row>
    <row r="163" spans="1:13">
      <c r="A163" s="4" t="s">
        <v>482</v>
      </c>
      <c r="B163" s="4" t="s">
        <v>5</v>
      </c>
      <c r="C163">
        <v>201645</v>
      </c>
      <c r="D163" s="4" t="s">
        <v>483</v>
      </c>
      <c r="E163">
        <v>160</v>
      </c>
      <c r="F163" s="2" t="s">
        <v>484</v>
      </c>
      <c r="G163" s="4" t="s">
        <v>483</v>
      </c>
      <c r="H163" s="4" t="s">
        <v>483</v>
      </c>
      <c r="I163">
        <v>134</v>
      </c>
      <c r="J163" s="4" t="s">
        <v>245</v>
      </c>
      <c r="K163" s="4" t="s">
        <v>483</v>
      </c>
      <c r="L163" s="6" t="s">
        <v>53</v>
      </c>
      <c r="M163" t="s">
        <v>53</v>
      </c>
    </row>
    <row r="164" spans="1:13">
      <c r="A164" s="4" t="s">
        <v>485</v>
      </c>
      <c r="B164" s="4" t="s">
        <v>5</v>
      </c>
      <c r="C164">
        <v>100663</v>
      </c>
      <c r="D164" s="4" t="s">
        <v>486</v>
      </c>
      <c r="E164">
        <v>164</v>
      </c>
      <c r="F164" s="2" t="s">
        <v>53</v>
      </c>
      <c r="G164" s="4" t="s">
        <v>53</v>
      </c>
      <c r="H164" s="4" t="s">
        <v>53</v>
      </c>
      <c r="I164" t="s">
        <v>487</v>
      </c>
      <c r="J164" s="4" t="s">
        <v>53</v>
      </c>
      <c r="K164" s="4" t="s">
        <v>53</v>
      </c>
      <c r="L164" t="s">
        <v>53</v>
      </c>
      <c r="M164" t="s">
        <v>53</v>
      </c>
    </row>
    <row r="165" spans="1:13">
      <c r="A165" s="4" t="s">
        <v>488</v>
      </c>
      <c r="B165" s="4" t="s">
        <v>489</v>
      </c>
      <c r="C165">
        <v>529758</v>
      </c>
      <c r="D165" s="4" t="s">
        <v>490</v>
      </c>
      <c r="E165">
        <v>164</v>
      </c>
      <c r="F165" s="2" t="s">
        <v>53</v>
      </c>
      <c r="G165" s="4" t="s">
        <v>53</v>
      </c>
      <c r="H165" s="4" t="s">
        <v>490</v>
      </c>
      <c r="I165" t="s">
        <v>376</v>
      </c>
      <c r="J165" s="4" t="s">
        <v>53</v>
      </c>
      <c r="K165" s="4" t="s">
        <v>53</v>
      </c>
      <c r="L165" s="6" t="s">
        <v>53</v>
      </c>
      <c r="M165" t="s">
        <v>53</v>
      </c>
    </row>
    <row r="166" spans="1:13">
      <c r="A166" s="4" t="s">
        <v>491</v>
      </c>
      <c r="B166" s="4" t="s">
        <v>130</v>
      </c>
      <c r="C166">
        <v>503377</v>
      </c>
      <c r="D166" s="4" t="s">
        <v>492</v>
      </c>
      <c r="E166">
        <v>164</v>
      </c>
      <c r="F166" s="2" t="s">
        <v>493</v>
      </c>
      <c r="G166" s="4" t="s">
        <v>492</v>
      </c>
      <c r="H166" s="4" t="s">
        <v>492</v>
      </c>
      <c r="I166" t="s">
        <v>53</v>
      </c>
      <c r="J166" s="4" t="s">
        <v>53</v>
      </c>
      <c r="K166" s="4" t="s">
        <v>53</v>
      </c>
      <c r="L166" t="s">
        <v>53</v>
      </c>
      <c r="M166" t="s">
        <v>53</v>
      </c>
    </row>
    <row r="167" spans="1:13">
      <c r="A167" s="4" t="s">
        <v>494</v>
      </c>
      <c r="B167" s="4" t="s">
        <v>5</v>
      </c>
      <c r="C167">
        <v>243780</v>
      </c>
      <c r="D167" s="4" t="s">
        <v>495</v>
      </c>
      <c r="E167">
        <v>167</v>
      </c>
      <c r="F167" s="2" t="s">
        <v>53</v>
      </c>
      <c r="G167" s="4" t="s">
        <v>495</v>
      </c>
      <c r="H167" s="4" t="s">
        <v>495</v>
      </c>
      <c r="I167" t="s">
        <v>53</v>
      </c>
      <c r="J167" s="4" t="s">
        <v>320</v>
      </c>
      <c r="K167" s="4" t="s">
        <v>495</v>
      </c>
      <c r="L167" s="6" t="s">
        <v>53</v>
      </c>
      <c r="M167" t="s">
        <v>53</v>
      </c>
    </row>
    <row r="168" spans="1:13">
      <c r="A168" s="4" t="s">
        <v>496</v>
      </c>
      <c r="B168" s="4" t="s">
        <v>147</v>
      </c>
      <c r="C168">
        <v>502059</v>
      </c>
      <c r="D168" s="4" t="s">
        <v>497</v>
      </c>
      <c r="E168">
        <v>168</v>
      </c>
      <c r="F168" s="2">
        <v>124</v>
      </c>
      <c r="G168" s="4" t="s">
        <v>497</v>
      </c>
      <c r="H168" s="4" t="s">
        <v>497</v>
      </c>
      <c r="I168">
        <v>101</v>
      </c>
      <c r="J168" s="4" t="s">
        <v>498</v>
      </c>
      <c r="K168" s="4" t="s">
        <v>497</v>
      </c>
      <c r="L168" t="s">
        <v>53</v>
      </c>
      <c r="M168" t="s">
        <v>53</v>
      </c>
    </row>
    <row r="169" spans="1:13">
      <c r="A169" s="4" t="s">
        <v>374</v>
      </c>
      <c r="B169" s="4" t="s">
        <v>93</v>
      </c>
      <c r="C169">
        <v>501467</v>
      </c>
      <c r="D169" s="4" t="s">
        <v>499</v>
      </c>
      <c r="E169">
        <v>168</v>
      </c>
      <c r="F169" s="2">
        <v>452</v>
      </c>
      <c r="G169" s="4" t="s">
        <v>499</v>
      </c>
      <c r="H169" s="4" t="s">
        <v>499</v>
      </c>
      <c r="I169" t="s">
        <v>53</v>
      </c>
      <c r="J169" s="4" t="s">
        <v>500</v>
      </c>
      <c r="K169" s="4" t="s">
        <v>499</v>
      </c>
      <c r="L169" s="6" t="s">
        <v>53</v>
      </c>
      <c r="M169" t="s">
        <v>53</v>
      </c>
    </row>
    <row r="170" spans="1:13">
      <c r="A170" s="4" t="s">
        <v>501</v>
      </c>
      <c r="B170" s="4" t="s">
        <v>284</v>
      </c>
      <c r="C170">
        <v>505388</v>
      </c>
      <c r="D170" s="4" t="s">
        <v>502</v>
      </c>
      <c r="E170">
        <v>168</v>
      </c>
      <c r="F170" s="2" t="s">
        <v>214</v>
      </c>
      <c r="G170" s="4" t="s">
        <v>502</v>
      </c>
      <c r="H170" s="4" t="s">
        <v>502</v>
      </c>
      <c r="I170">
        <v>68</v>
      </c>
      <c r="J170" s="4" t="s">
        <v>311</v>
      </c>
      <c r="K170" s="4" t="s">
        <v>502</v>
      </c>
      <c r="L170" t="s">
        <v>53</v>
      </c>
      <c r="M170" t="s">
        <v>53</v>
      </c>
    </row>
    <row r="171" spans="1:13">
      <c r="A171" s="4" t="s">
        <v>503</v>
      </c>
      <c r="B171" s="4" t="s">
        <v>5</v>
      </c>
      <c r="C171">
        <v>228723</v>
      </c>
      <c r="D171" s="4" t="s">
        <v>504</v>
      </c>
      <c r="E171">
        <v>171</v>
      </c>
      <c r="F171" s="2" t="s">
        <v>53</v>
      </c>
      <c r="G171" s="4" t="s">
        <v>504</v>
      </c>
      <c r="H171" s="4" t="s">
        <v>504</v>
      </c>
      <c r="I171" t="s">
        <v>53</v>
      </c>
      <c r="J171" s="4" t="s">
        <v>245</v>
      </c>
      <c r="K171" s="4" t="s">
        <v>504</v>
      </c>
      <c r="L171" s="6" t="s">
        <v>53</v>
      </c>
      <c r="M171" t="s">
        <v>53</v>
      </c>
    </row>
    <row r="172" spans="1:13">
      <c r="A172" s="4" t="s">
        <v>505</v>
      </c>
      <c r="B172" s="4" t="s">
        <v>10</v>
      </c>
      <c r="C172">
        <v>503443</v>
      </c>
      <c r="D172" s="4" t="s">
        <v>506</v>
      </c>
      <c r="E172">
        <v>172</v>
      </c>
      <c r="F172" s="2" t="s">
        <v>53</v>
      </c>
      <c r="G172" s="4" t="s">
        <v>53</v>
      </c>
      <c r="H172" s="4" t="s">
        <v>506</v>
      </c>
      <c r="I172">
        <v>104</v>
      </c>
      <c r="J172" s="4" t="s">
        <v>145</v>
      </c>
      <c r="K172" s="4" t="s">
        <v>506</v>
      </c>
      <c r="L172" s="6">
        <v>0.124452816172764</v>
      </c>
      <c r="M172" t="s">
        <v>53</v>
      </c>
    </row>
    <row r="173" spans="1:13">
      <c r="A173" s="4" t="s">
        <v>507</v>
      </c>
      <c r="B173" s="4" t="s">
        <v>194</v>
      </c>
      <c r="C173">
        <v>502609</v>
      </c>
      <c r="D173" s="4" t="s">
        <v>508</v>
      </c>
      <c r="E173">
        <v>172</v>
      </c>
      <c r="F173" s="2" t="s">
        <v>509</v>
      </c>
      <c r="G173" s="4" t="s">
        <v>508</v>
      </c>
      <c r="H173" s="4" t="s">
        <v>508</v>
      </c>
      <c r="I173">
        <v>119</v>
      </c>
      <c r="J173" s="4" t="s">
        <v>245</v>
      </c>
      <c r="K173" s="4" t="s">
        <v>508</v>
      </c>
      <c r="L173">
        <v>0.108497950055908</v>
      </c>
      <c r="M173" t="s">
        <v>53</v>
      </c>
    </row>
    <row r="174" spans="1:13">
      <c r="A174" s="4" t="s">
        <v>220</v>
      </c>
      <c r="B174" s="4" t="s">
        <v>17</v>
      </c>
      <c r="C174">
        <v>506159</v>
      </c>
      <c r="D174" s="4" t="s">
        <v>510</v>
      </c>
      <c r="E174">
        <v>174</v>
      </c>
      <c r="F174" s="2">
        <v>141</v>
      </c>
      <c r="G174" s="4" t="s">
        <v>510</v>
      </c>
      <c r="H174" s="4" t="s">
        <v>510</v>
      </c>
      <c r="I174">
        <v>111</v>
      </c>
      <c r="J174" s="4" t="s">
        <v>245</v>
      </c>
      <c r="K174" s="4" t="s">
        <v>510</v>
      </c>
      <c r="L174" s="6" t="s">
        <v>53</v>
      </c>
      <c r="M174" t="s">
        <v>53</v>
      </c>
    </row>
    <row r="175" spans="1:13">
      <c r="A175" s="4" t="s">
        <v>295</v>
      </c>
      <c r="B175" s="4" t="s">
        <v>147</v>
      </c>
      <c r="C175">
        <v>505144</v>
      </c>
      <c r="D175" s="4" t="s">
        <v>511</v>
      </c>
      <c r="E175">
        <v>175</v>
      </c>
      <c r="F175" s="2">
        <v>220</v>
      </c>
      <c r="G175" s="4" t="s">
        <v>511</v>
      </c>
      <c r="H175" s="4" t="s">
        <v>511</v>
      </c>
      <c r="I175">
        <v>135</v>
      </c>
      <c r="J175" s="4" t="s">
        <v>145</v>
      </c>
      <c r="K175" s="4" t="s">
        <v>511</v>
      </c>
      <c r="L175" s="6" t="s">
        <v>53</v>
      </c>
      <c r="M175" t="s">
        <v>53</v>
      </c>
    </row>
    <row r="176" spans="1:13">
      <c r="A176" s="4" t="s">
        <v>512</v>
      </c>
      <c r="B176" s="4" t="s">
        <v>5</v>
      </c>
      <c r="C176">
        <v>166629</v>
      </c>
      <c r="D176" s="4" t="s">
        <v>513</v>
      </c>
      <c r="E176">
        <v>175</v>
      </c>
      <c r="F176" s="2" t="s">
        <v>514</v>
      </c>
      <c r="G176" s="4" t="s">
        <v>513</v>
      </c>
      <c r="H176" s="4" t="s">
        <v>53</v>
      </c>
      <c r="I176" t="s">
        <v>53</v>
      </c>
      <c r="J176" s="4" t="s">
        <v>245</v>
      </c>
      <c r="K176" s="4" t="s">
        <v>513</v>
      </c>
      <c r="L176" s="6" t="s">
        <v>53</v>
      </c>
      <c r="M176" t="s">
        <v>53</v>
      </c>
    </row>
    <row r="177" spans="1:13">
      <c r="A177" s="4" t="s">
        <v>515</v>
      </c>
      <c r="B177" s="4" t="s">
        <v>130</v>
      </c>
      <c r="C177">
        <v>504884</v>
      </c>
      <c r="D177" s="4" t="s">
        <v>516</v>
      </c>
      <c r="E177">
        <v>177</v>
      </c>
      <c r="F177" s="2">
        <v>233</v>
      </c>
      <c r="G177" s="4" t="s">
        <v>516</v>
      </c>
      <c r="H177" s="4" t="s">
        <v>516</v>
      </c>
      <c r="I177" t="s">
        <v>53</v>
      </c>
      <c r="J177" s="4" t="s">
        <v>53</v>
      </c>
      <c r="K177" s="4" t="s">
        <v>53</v>
      </c>
      <c r="L177" s="6" t="s">
        <v>53</v>
      </c>
      <c r="M177" t="s">
        <v>53</v>
      </c>
    </row>
    <row r="178" spans="1:13">
      <c r="A178" s="4" t="s">
        <v>517</v>
      </c>
      <c r="B178" s="4" t="s">
        <v>424</v>
      </c>
      <c r="C178">
        <v>500052</v>
      </c>
      <c r="D178" s="4" t="s">
        <v>518</v>
      </c>
      <c r="E178">
        <v>177</v>
      </c>
      <c r="F178" s="2" t="s">
        <v>519</v>
      </c>
      <c r="G178" s="4" t="s">
        <v>518</v>
      </c>
      <c r="H178" s="4" t="s">
        <v>518</v>
      </c>
      <c r="I178" t="s">
        <v>53</v>
      </c>
      <c r="J178" s="4" t="s">
        <v>53</v>
      </c>
      <c r="K178" s="4" t="s">
        <v>53</v>
      </c>
      <c r="L178" s="6" t="s">
        <v>53</v>
      </c>
      <c r="M178" t="s">
        <v>53</v>
      </c>
    </row>
    <row r="179" spans="1:13">
      <c r="A179" s="4" t="s">
        <v>520</v>
      </c>
      <c r="B179" s="4" t="s">
        <v>142</v>
      </c>
      <c r="C179">
        <v>505759</v>
      </c>
      <c r="D179" s="4" t="s">
        <v>521</v>
      </c>
      <c r="E179">
        <v>179</v>
      </c>
      <c r="F179" s="2">
        <v>256</v>
      </c>
      <c r="G179" s="4" t="s">
        <v>522</v>
      </c>
      <c r="H179" s="4" t="s">
        <v>521</v>
      </c>
      <c r="I179">
        <v>145</v>
      </c>
      <c r="J179" s="4" t="s">
        <v>53</v>
      </c>
      <c r="K179" s="4" t="s">
        <v>53</v>
      </c>
      <c r="L179" s="6" t="s">
        <v>53</v>
      </c>
      <c r="M179" t="s">
        <v>53</v>
      </c>
    </row>
    <row r="180" spans="1:13">
      <c r="A180" s="4" t="s">
        <v>92</v>
      </c>
      <c r="B180" s="4" t="s">
        <v>93</v>
      </c>
      <c r="C180">
        <v>504704</v>
      </c>
      <c r="D180" s="4" t="s">
        <v>523</v>
      </c>
      <c r="E180">
        <v>179</v>
      </c>
      <c r="F180" s="2">
        <v>340</v>
      </c>
      <c r="G180" s="4" t="s">
        <v>523</v>
      </c>
      <c r="H180" s="4" t="s">
        <v>523</v>
      </c>
      <c r="I180" t="s">
        <v>53</v>
      </c>
      <c r="J180" s="4" t="s">
        <v>145</v>
      </c>
      <c r="K180" s="4" t="s">
        <v>523</v>
      </c>
      <c r="L180" s="6" t="s">
        <v>53</v>
      </c>
      <c r="M180" t="s">
        <v>53</v>
      </c>
    </row>
    <row r="181" spans="1:13">
      <c r="A181" s="4" t="s">
        <v>524</v>
      </c>
      <c r="B181" s="4" t="s">
        <v>5</v>
      </c>
      <c r="C181">
        <v>104151</v>
      </c>
      <c r="D181" s="4" t="s">
        <v>365</v>
      </c>
      <c r="E181">
        <v>179</v>
      </c>
      <c r="F181" s="2" t="s">
        <v>53</v>
      </c>
      <c r="G181" s="4" t="s">
        <v>53</v>
      </c>
      <c r="H181" s="4" t="s">
        <v>53</v>
      </c>
      <c r="I181" t="s">
        <v>53</v>
      </c>
      <c r="J181" s="4" t="s">
        <v>145</v>
      </c>
      <c r="K181" s="4" t="s">
        <v>365</v>
      </c>
      <c r="L181" s="6" t="s">
        <v>53</v>
      </c>
      <c r="M181" t="s">
        <v>53</v>
      </c>
    </row>
    <row r="182" spans="1:13">
      <c r="A182" s="4" t="s">
        <v>525</v>
      </c>
      <c r="B182" s="4" t="s">
        <v>93</v>
      </c>
      <c r="C182">
        <v>503987</v>
      </c>
      <c r="D182" s="4" t="s">
        <v>526</v>
      </c>
      <c r="E182">
        <v>179</v>
      </c>
      <c r="F182" s="2" t="s">
        <v>527</v>
      </c>
      <c r="G182" s="4" t="s">
        <v>528</v>
      </c>
      <c r="H182" s="4" t="s">
        <v>528</v>
      </c>
      <c r="I182" t="s">
        <v>53</v>
      </c>
      <c r="J182" s="4" t="s">
        <v>145</v>
      </c>
      <c r="K182" s="4" t="s">
        <v>526</v>
      </c>
      <c r="L182" s="6" t="s">
        <v>53</v>
      </c>
      <c r="M182" t="s">
        <v>53</v>
      </c>
    </row>
    <row r="183" spans="1:13">
      <c r="A183" s="4" t="s">
        <v>318</v>
      </c>
      <c r="B183" s="4" t="s">
        <v>93</v>
      </c>
      <c r="C183">
        <v>505648</v>
      </c>
      <c r="D183" s="4" t="s">
        <v>529</v>
      </c>
      <c r="E183">
        <v>183</v>
      </c>
      <c r="F183" s="2" t="s">
        <v>53</v>
      </c>
      <c r="G183" s="4" t="s">
        <v>53</v>
      </c>
      <c r="H183" s="4" t="s">
        <v>53</v>
      </c>
      <c r="I183" t="s">
        <v>53</v>
      </c>
      <c r="J183" s="4" t="s">
        <v>145</v>
      </c>
      <c r="K183" s="4" t="s">
        <v>529</v>
      </c>
      <c r="L183" s="6" t="s">
        <v>53</v>
      </c>
      <c r="M183" t="s">
        <v>53</v>
      </c>
    </row>
    <row r="184" spans="1:13">
      <c r="A184" s="4" t="s">
        <v>530</v>
      </c>
      <c r="B184" s="4" t="s">
        <v>10</v>
      </c>
      <c r="C184">
        <v>500071</v>
      </c>
      <c r="D184" s="4" t="s">
        <v>531</v>
      </c>
      <c r="E184">
        <v>184</v>
      </c>
      <c r="F184" s="2">
        <v>154</v>
      </c>
      <c r="G184" s="4" t="s">
        <v>531</v>
      </c>
      <c r="H184" s="4" t="s">
        <v>531</v>
      </c>
      <c r="I184">
        <v>187</v>
      </c>
      <c r="J184" s="4" t="s">
        <v>245</v>
      </c>
      <c r="K184" s="4" t="s">
        <v>531</v>
      </c>
      <c r="L184" s="6">
        <v>0.1767402972193</v>
      </c>
      <c r="M184" t="s">
        <v>53</v>
      </c>
    </row>
    <row r="185" spans="1:13">
      <c r="A185" s="4" t="s">
        <v>168</v>
      </c>
      <c r="B185" s="4" t="s">
        <v>130</v>
      </c>
      <c r="C185">
        <v>504619</v>
      </c>
      <c r="D185" s="4" t="s">
        <v>532</v>
      </c>
      <c r="E185">
        <v>184</v>
      </c>
      <c r="F185" s="2">
        <v>189</v>
      </c>
      <c r="G185" s="4" t="s">
        <v>532</v>
      </c>
      <c r="H185" s="4" t="s">
        <v>53</v>
      </c>
      <c r="I185" t="s">
        <v>53</v>
      </c>
      <c r="J185" s="4" t="s">
        <v>53</v>
      </c>
      <c r="K185" s="4" t="s">
        <v>53</v>
      </c>
      <c r="L185" s="6" t="s">
        <v>53</v>
      </c>
      <c r="M185" t="s">
        <v>53</v>
      </c>
    </row>
    <row r="186" spans="1:13">
      <c r="A186" s="4" t="s">
        <v>533</v>
      </c>
      <c r="B186" s="4" t="s">
        <v>184</v>
      </c>
      <c r="C186">
        <v>503016</v>
      </c>
      <c r="D186" s="4" t="s">
        <v>534</v>
      </c>
      <c r="E186">
        <v>184</v>
      </c>
      <c r="F186" s="2" t="s">
        <v>535</v>
      </c>
      <c r="G186" s="4" t="s">
        <v>534</v>
      </c>
      <c r="H186" s="4" t="s">
        <v>534</v>
      </c>
      <c r="I186">
        <v>166</v>
      </c>
      <c r="J186" s="4" t="s">
        <v>245</v>
      </c>
      <c r="K186" s="4" t="s">
        <v>534</v>
      </c>
      <c r="L186" s="6" t="s">
        <v>53</v>
      </c>
      <c r="M186" t="s">
        <v>53</v>
      </c>
    </row>
    <row r="187" spans="1:13">
      <c r="A187" s="4" t="s">
        <v>536</v>
      </c>
      <c r="B187" s="4" t="s">
        <v>142</v>
      </c>
      <c r="C187">
        <v>505496</v>
      </c>
      <c r="D187" s="4" t="s">
        <v>537</v>
      </c>
      <c r="E187">
        <v>187</v>
      </c>
      <c r="F187" s="2">
        <v>47</v>
      </c>
      <c r="G187" s="4" t="s">
        <v>537</v>
      </c>
      <c r="H187" s="4" t="s">
        <v>537</v>
      </c>
      <c r="I187">
        <v>70</v>
      </c>
      <c r="J187" s="4" t="s">
        <v>245</v>
      </c>
      <c r="K187" s="4" t="s">
        <v>537</v>
      </c>
      <c r="L187" s="6" t="s">
        <v>53</v>
      </c>
      <c r="M187" t="s">
        <v>53</v>
      </c>
    </row>
    <row r="188" spans="1:13">
      <c r="A188" s="4" t="s">
        <v>341</v>
      </c>
      <c r="B188" s="4" t="s">
        <v>93</v>
      </c>
      <c r="C188">
        <v>505115</v>
      </c>
      <c r="D188" s="4" t="s">
        <v>538</v>
      </c>
      <c r="E188">
        <v>187</v>
      </c>
      <c r="F188" s="2">
        <v>392</v>
      </c>
      <c r="G188" s="4" t="s">
        <v>538</v>
      </c>
      <c r="H188" s="4" t="s">
        <v>538</v>
      </c>
      <c r="I188" t="s">
        <v>53</v>
      </c>
      <c r="J188" s="4" t="s">
        <v>145</v>
      </c>
      <c r="K188" s="4" t="s">
        <v>538</v>
      </c>
      <c r="L188" s="6" t="s">
        <v>53</v>
      </c>
      <c r="M188" t="s">
        <v>53</v>
      </c>
    </row>
    <row r="189" spans="1:13">
      <c r="A189" s="4" t="s">
        <v>470</v>
      </c>
      <c r="B189" s="4" t="s">
        <v>93</v>
      </c>
      <c r="C189">
        <v>529041</v>
      </c>
      <c r="D189" s="4" t="s">
        <v>539</v>
      </c>
      <c r="E189">
        <v>187</v>
      </c>
      <c r="F189" s="2">
        <v>595</v>
      </c>
      <c r="G189" s="4" t="s">
        <v>539</v>
      </c>
      <c r="H189" s="4" t="s">
        <v>539</v>
      </c>
      <c r="I189" t="s">
        <v>53</v>
      </c>
      <c r="J189" s="4" t="s">
        <v>245</v>
      </c>
      <c r="K189" s="4" t="s">
        <v>539</v>
      </c>
      <c r="L189" s="6" t="s">
        <v>53</v>
      </c>
      <c r="M189" t="s">
        <v>53</v>
      </c>
    </row>
    <row r="190" spans="1:13">
      <c r="A190" s="4" t="s">
        <v>540</v>
      </c>
      <c r="B190" s="4" t="s">
        <v>404</v>
      </c>
      <c r="C190">
        <v>505539</v>
      </c>
      <c r="D190" s="4" t="s">
        <v>541</v>
      </c>
      <c r="E190">
        <v>187</v>
      </c>
      <c r="F190" s="2" t="s">
        <v>542</v>
      </c>
      <c r="G190" s="4" t="s">
        <v>543</v>
      </c>
      <c r="H190" s="4" t="s">
        <v>541</v>
      </c>
      <c r="I190" t="s">
        <v>53</v>
      </c>
      <c r="J190" s="4" t="s">
        <v>53</v>
      </c>
      <c r="K190" s="4" t="s">
        <v>53</v>
      </c>
      <c r="L190" s="6" t="s">
        <v>53</v>
      </c>
      <c r="M190" t="s">
        <v>53</v>
      </c>
    </row>
    <row r="191" spans="1:13">
      <c r="A191" s="4" t="s">
        <v>544</v>
      </c>
      <c r="B191" s="4" t="s">
        <v>93</v>
      </c>
      <c r="C191">
        <v>505981</v>
      </c>
      <c r="D191" s="4" t="s">
        <v>545</v>
      </c>
      <c r="E191">
        <v>191</v>
      </c>
      <c r="F191" s="2">
        <v>384</v>
      </c>
      <c r="G191" s="4" t="s">
        <v>545</v>
      </c>
      <c r="H191" s="4" t="s">
        <v>545</v>
      </c>
      <c r="I191" t="s">
        <v>53</v>
      </c>
      <c r="J191" s="4" t="s">
        <v>245</v>
      </c>
      <c r="K191" s="4" t="s">
        <v>545</v>
      </c>
      <c r="L191" s="6" t="s">
        <v>53</v>
      </c>
      <c r="M191" t="s">
        <v>53</v>
      </c>
    </row>
    <row r="192" spans="1:13">
      <c r="A192" s="4" t="s">
        <v>546</v>
      </c>
      <c r="B192" s="4" t="s">
        <v>130</v>
      </c>
      <c r="C192">
        <v>502013</v>
      </c>
      <c r="D192" s="4" t="s">
        <v>547</v>
      </c>
      <c r="E192">
        <v>192</v>
      </c>
      <c r="F192" s="2">
        <v>130</v>
      </c>
      <c r="G192" s="4" t="s">
        <v>547</v>
      </c>
      <c r="H192" s="4" t="s">
        <v>547</v>
      </c>
      <c r="I192">
        <v>175</v>
      </c>
      <c r="J192" s="4" t="s">
        <v>53</v>
      </c>
      <c r="K192" s="4" t="s">
        <v>53</v>
      </c>
      <c r="L192" s="6" t="s">
        <v>53</v>
      </c>
      <c r="M192" t="s">
        <v>53</v>
      </c>
    </row>
    <row r="193" spans="1:13">
      <c r="A193" s="4" t="s">
        <v>548</v>
      </c>
      <c r="B193" s="4" t="s">
        <v>17</v>
      </c>
      <c r="C193">
        <v>499966</v>
      </c>
      <c r="D193" s="4" t="s">
        <v>549</v>
      </c>
      <c r="E193">
        <v>192</v>
      </c>
      <c r="F193" s="2" t="s">
        <v>550</v>
      </c>
      <c r="G193" s="4" t="s">
        <v>549</v>
      </c>
      <c r="H193" s="4" t="s">
        <v>549</v>
      </c>
      <c r="I193" t="s">
        <v>53</v>
      </c>
      <c r="J193" s="4" t="s">
        <v>245</v>
      </c>
      <c r="K193" s="4" t="s">
        <v>549</v>
      </c>
      <c r="L193" s="6" t="s">
        <v>53</v>
      </c>
      <c r="M193" t="s">
        <v>53</v>
      </c>
    </row>
    <row r="194" spans="1:13">
      <c r="A194" s="4" t="s">
        <v>551</v>
      </c>
      <c r="B194" s="4" t="s">
        <v>10</v>
      </c>
      <c r="C194">
        <v>501221</v>
      </c>
      <c r="D194" s="4" t="s">
        <v>552</v>
      </c>
      <c r="E194">
        <v>194</v>
      </c>
      <c r="F194" s="2">
        <v>272</v>
      </c>
      <c r="G194" s="4" t="s">
        <v>552</v>
      </c>
      <c r="H194" s="4" t="s">
        <v>552</v>
      </c>
      <c r="I194">
        <v>163</v>
      </c>
      <c r="J194" s="4" t="s">
        <v>53</v>
      </c>
      <c r="K194" s="4" t="s">
        <v>53</v>
      </c>
      <c r="L194" s="6">
        <v>0.194492966810701</v>
      </c>
      <c r="M194" t="s">
        <v>53</v>
      </c>
    </row>
    <row r="195" spans="1:13">
      <c r="A195" s="4" t="s">
        <v>553</v>
      </c>
      <c r="B195" s="4" t="s">
        <v>93</v>
      </c>
      <c r="C195">
        <v>503557</v>
      </c>
      <c r="D195" s="4" t="s">
        <v>554</v>
      </c>
      <c r="E195">
        <v>195</v>
      </c>
      <c r="F195" s="2">
        <v>285</v>
      </c>
      <c r="G195" s="4" t="s">
        <v>554</v>
      </c>
      <c r="H195" s="4" t="s">
        <v>554</v>
      </c>
      <c r="I195" t="s">
        <v>53</v>
      </c>
      <c r="J195" s="4" t="s">
        <v>145</v>
      </c>
      <c r="K195" s="4" t="s">
        <v>554</v>
      </c>
      <c r="L195" s="6" t="s">
        <v>53</v>
      </c>
      <c r="M195" t="s">
        <v>53</v>
      </c>
    </row>
    <row r="196" spans="1:13">
      <c r="A196" s="4" t="s">
        <v>555</v>
      </c>
      <c r="B196" s="4" t="s">
        <v>130</v>
      </c>
      <c r="C196">
        <v>503858</v>
      </c>
      <c r="D196" s="4" t="s">
        <v>556</v>
      </c>
      <c r="E196">
        <v>195</v>
      </c>
      <c r="F196" s="2" t="s">
        <v>53</v>
      </c>
      <c r="G196" s="4" t="s">
        <v>53</v>
      </c>
      <c r="H196" s="4" t="s">
        <v>53</v>
      </c>
      <c r="I196" t="s">
        <v>53</v>
      </c>
      <c r="J196" s="4" t="s">
        <v>53</v>
      </c>
      <c r="K196" s="4" t="s">
        <v>53</v>
      </c>
      <c r="L196" s="6" t="s">
        <v>53</v>
      </c>
      <c r="M196" t="s">
        <v>53</v>
      </c>
    </row>
    <row r="197" spans="1:13">
      <c r="A197" s="4" t="s">
        <v>557</v>
      </c>
      <c r="B197" s="4" t="s">
        <v>194</v>
      </c>
      <c r="C197">
        <v>503424</v>
      </c>
      <c r="D197" s="4" t="s">
        <v>558</v>
      </c>
      <c r="E197">
        <v>197</v>
      </c>
      <c r="F197" s="2" t="s">
        <v>559</v>
      </c>
      <c r="G197" s="4" t="s">
        <v>560</v>
      </c>
      <c r="H197" s="4" t="s">
        <v>53</v>
      </c>
      <c r="I197" t="s">
        <v>53</v>
      </c>
      <c r="J197" s="4" t="s">
        <v>245</v>
      </c>
      <c r="K197" s="4" t="s">
        <v>558</v>
      </c>
      <c r="L197" s="6" t="s">
        <v>53</v>
      </c>
      <c r="M197" t="s">
        <v>53</v>
      </c>
    </row>
    <row r="198" spans="1:13">
      <c r="A198" s="4" t="s">
        <v>561</v>
      </c>
      <c r="B198" s="4" t="s">
        <v>93</v>
      </c>
      <c r="C198">
        <v>506410</v>
      </c>
      <c r="D198" s="4" t="s">
        <v>562</v>
      </c>
      <c r="E198">
        <v>198</v>
      </c>
      <c r="F198" s="2">
        <v>392</v>
      </c>
      <c r="G198" s="4" t="s">
        <v>562</v>
      </c>
      <c r="H198" s="4" t="s">
        <v>562</v>
      </c>
      <c r="I198" t="s">
        <v>53</v>
      </c>
      <c r="J198" s="4" t="s">
        <v>245</v>
      </c>
      <c r="K198" s="4" t="s">
        <v>562</v>
      </c>
      <c r="L198" s="6" t="s">
        <v>53</v>
      </c>
      <c r="M198" t="s">
        <v>53</v>
      </c>
    </row>
    <row r="199" spans="1:13">
      <c r="A199" s="4" t="s">
        <v>563</v>
      </c>
      <c r="B199" s="4" t="s">
        <v>175</v>
      </c>
      <c r="C199">
        <v>528917</v>
      </c>
      <c r="D199" s="4" t="s">
        <v>564</v>
      </c>
      <c r="E199">
        <v>199</v>
      </c>
      <c r="F199" s="2">
        <v>387</v>
      </c>
      <c r="G199" s="4" t="s">
        <v>565</v>
      </c>
      <c r="H199" s="4" t="s">
        <v>565</v>
      </c>
      <c r="I199" t="s">
        <v>53</v>
      </c>
      <c r="J199" s="4" t="s">
        <v>245</v>
      </c>
      <c r="K199" s="4" t="s">
        <v>564</v>
      </c>
      <c r="L199" s="6" t="s">
        <v>53</v>
      </c>
      <c r="M199" t="s">
        <v>53</v>
      </c>
    </row>
    <row r="200" spans="1:13">
      <c r="A200" s="4" t="s">
        <v>566</v>
      </c>
      <c r="B200" s="4" t="s">
        <v>5</v>
      </c>
      <c r="C200">
        <v>195030</v>
      </c>
      <c r="D200" s="4" t="s">
        <v>567</v>
      </c>
      <c r="E200">
        <v>199</v>
      </c>
      <c r="F200" s="2" t="s">
        <v>568</v>
      </c>
      <c r="G200" s="4" t="s">
        <v>567</v>
      </c>
      <c r="H200" s="4" t="s">
        <v>567</v>
      </c>
      <c r="I200">
        <v>154</v>
      </c>
      <c r="J200" s="4" t="s">
        <v>53</v>
      </c>
      <c r="K200" s="4" t="s">
        <v>53</v>
      </c>
      <c r="L200" s="6" t="s">
        <v>53</v>
      </c>
      <c r="M200" t="s">
        <v>53</v>
      </c>
    </row>
    <row r="201" spans="1:13">
      <c r="A201" s="4" t="s">
        <v>569</v>
      </c>
      <c r="B201" s="4" t="s">
        <v>194</v>
      </c>
      <c r="C201">
        <v>501011</v>
      </c>
      <c r="D201" s="4" t="s">
        <v>570</v>
      </c>
      <c r="E201">
        <v>201</v>
      </c>
      <c r="F201" s="2">
        <v>246</v>
      </c>
      <c r="G201" s="4" t="s">
        <v>571</v>
      </c>
      <c r="H201" s="4" t="s">
        <v>53</v>
      </c>
      <c r="I201" t="s">
        <v>53</v>
      </c>
      <c r="J201" s="4" t="s">
        <v>53</v>
      </c>
      <c r="K201" s="4" t="s">
        <v>53</v>
      </c>
      <c r="L201" s="6" t="s">
        <v>53</v>
      </c>
      <c r="M201" t="s">
        <v>53</v>
      </c>
    </row>
    <row r="202" spans="1:13">
      <c r="A202" s="4" t="s">
        <v>572</v>
      </c>
      <c r="B202" s="4" t="s">
        <v>198</v>
      </c>
      <c r="C202">
        <v>506348</v>
      </c>
      <c r="D202" s="4" t="s">
        <v>573</v>
      </c>
      <c r="E202">
        <v>201</v>
      </c>
      <c r="F202" s="2" t="s">
        <v>53</v>
      </c>
      <c r="G202" s="4" t="s">
        <v>53</v>
      </c>
      <c r="H202" s="4" t="s">
        <v>53</v>
      </c>
      <c r="I202" t="s">
        <v>53</v>
      </c>
      <c r="J202" s="4" t="s">
        <v>53</v>
      </c>
      <c r="K202" s="4" t="s">
        <v>53</v>
      </c>
      <c r="L202" s="6" t="s">
        <v>53</v>
      </c>
      <c r="M202" t="s">
        <v>53</v>
      </c>
    </row>
    <row r="203" spans="1:13">
      <c r="A203" s="4" t="s">
        <v>574</v>
      </c>
      <c r="B203" s="4" t="s">
        <v>575</v>
      </c>
      <c r="C203">
        <v>504165</v>
      </c>
      <c r="D203" s="4" t="s">
        <v>576</v>
      </c>
      <c r="E203">
        <v>203</v>
      </c>
      <c r="F203" s="2" t="s">
        <v>53</v>
      </c>
      <c r="G203" s="4" t="s">
        <v>53</v>
      </c>
      <c r="H203" s="4" t="s">
        <v>576</v>
      </c>
      <c r="I203">
        <v>194</v>
      </c>
      <c r="J203" s="4" t="s">
        <v>53</v>
      </c>
      <c r="K203" s="4" t="s">
        <v>53</v>
      </c>
      <c r="L203" s="6" t="s">
        <v>53</v>
      </c>
      <c r="M203" t="s">
        <v>53</v>
      </c>
    </row>
    <row r="204" spans="1:13">
      <c r="A204" s="4" t="s">
        <v>577</v>
      </c>
      <c r="B204" s="4" t="s">
        <v>130</v>
      </c>
      <c r="C204">
        <v>503195</v>
      </c>
      <c r="D204" s="4" t="s">
        <v>578</v>
      </c>
      <c r="E204">
        <v>204</v>
      </c>
      <c r="F204" s="2" t="s">
        <v>579</v>
      </c>
      <c r="G204" s="4" t="s">
        <v>578</v>
      </c>
      <c r="H204" s="4" t="s">
        <v>578</v>
      </c>
      <c r="I204" t="s">
        <v>53</v>
      </c>
      <c r="J204" s="4" t="s">
        <v>53</v>
      </c>
      <c r="K204" s="4" t="s">
        <v>53</v>
      </c>
      <c r="L204" s="6" t="s">
        <v>53</v>
      </c>
      <c r="M204" t="s">
        <v>53</v>
      </c>
    </row>
    <row r="205" spans="1:13">
      <c r="A205" s="4" t="s">
        <v>416</v>
      </c>
      <c r="B205" s="4" t="s">
        <v>417</v>
      </c>
      <c r="C205">
        <v>503801</v>
      </c>
      <c r="D205" s="4" t="s">
        <v>580</v>
      </c>
      <c r="E205">
        <v>205</v>
      </c>
      <c r="F205" s="2">
        <v>76</v>
      </c>
      <c r="G205" s="4" t="s">
        <v>580</v>
      </c>
      <c r="H205" s="4" t="s">
        <v>53</v>
      </c>
      <c r="I205" t="s">
        <v>53</v>
      </c>
      <c r="J205" s="4" t="s">
        <v>53</v>
      </c>
      <c r="K205" s="4" t="s">
        <v>53</v>
      </c>
      <c r="L205" s="6" t="s">
        <v>53</v>
      </c>
      <c r="M205" t="s">
        <v>53</v>
      </c>
    </row>
    <row r="206" spans="1:13">
      <c r="A206" s="4" t="s">
        <v>92</v>
      </c>
      <c r="B206" s="4" t="s">
        <v>93</v>
      </c>
      <c r="C206">
        <v>506588</v>
      </c>
      <c r="D206" s="4" t="s">
        <v>581</v>
      </c>
      <c r="E206">
        <v>206</v>
      </c>
      <c r="F206" s="2">
        <v>272</v>
      </c>
      <c r="G206" s="4" t="s">
        <v>582</v>
      </c>
      <c r="H206" s="4" t="s">
        <v>581</v>
      </c>
      <c r="I206" t="s">
        <v>53</v>
      </c>
      <c r="J206" s="4" t="s">
        <v>245</v>
      </c>
      <c r="K206" s="4" t="s">
        <v>581</v>
      </c>
      <c r="L206" s="6" t="s">
        <v>53</v>
      </c>
      <c r="M206" t="s">
        <v>53</v>
      </c>
    </row>
    <row r="207" spans="1:13">
      <c r="A207" s="4" t="s">
        <v>583</v>
      </c>
      <c r="B207" s="4" t="s">
        <v>584</v>
      </c>
      <c r="C207">
        <v>501570</v>
      </c>
      <c r="D207" s="4" t="s">
        <v>585</v>
      </c>
      <c r="E207">
        <v>206</v>
      </c>
      <c r="F207" s="2" t="s">
        <v>53</v>
      </c>
      <c r="G207" s="4" t="s">
        <v>53</v>
      </c>
      <c r="H207" s="4" t="s">
        <v>585</v>
      </c>
      <c r="I207">
        <v>161</v>
      </c>
      <c r="J207" s="4" t="s">
        <v>53</v>
      </c>
      <c r="K207" s="4" t="s">
        <v>53</v>
      </c>
      <c r="L207" s="6" t="s">
        <v>53</v>
      </c>
      <c r="M207" t="s">
        <v>53</v>
      </c>
    </row>
    <row r="208" spans="1:13">
      <c r="A208" s="4" t="s">
        <v>586</v>
      </c>
      <c r="B208" s="4" t="s">
        <v>17</v>
      </c>
      <c r="C208">
        <v>499975</v>
      </c>
      <c r="D208" s="4" t="s">
        <v>587</v>
      </c>
      <c r="E208">
        <v>206</v>
      </c>
      <c r="F208" s="2" t="s">
        <v>588</v>
      </c>
      <c r="G208" s="4" t="s">
        <v>587</v>
      </c>
      <c r="H208" s="4" t="s">
        <v>587</v>
      </c>
      <c r="I208" t="s">
        <v>53</v>
      </c>
      <c r="J208" s="4" t="s">
        <v>53</v>
      </c>
      <c r="K208" s="4" t="s">
        <v>53</v>
      </c>
      <c r="L208" s="6" t="s">
        <v>53</v>
      </c>
      <c r="M208" t="s">
        <v>53</v>
      </c>
    </row>
    <row r="209" spans="1:13">
      <c r="A209" s="4" t="s">
        <v>441</v>
      </c>
      <c r="B209" s="4" t="s">
        <v>404</v>
      </c>
      <c r="C209">
        <v>501347</v>
      </c>
      <c r="D209" s="4" t="s">
        <v>589</v>
      </c>
      <c r="E209">
        <v>209</v>
      </c>
      <c r="F209" s="2">
        <v>595</v>
      </c>
      <c r="G209" s="4" t="s">
        <v>590</v>
      </c>
      <c r="H209" s="4" t="s">
        <v>589</v>
      </c>
      <c r="I209" t="s">
        <v>53</v>
      </c>
      <c r="J209" s="4" t="s">
        <v>53</v>
      </c>
      <c r="K209" s="4" t="s">
        <v>53</v>
      </c>
      <c r="L209" s="6" t="s">
        <v>53</v>
      </c>
      <c r="M209" t="s">
        <v>53</v>
      </c>
    </row>
    <row r="210" spans="1:13">
      <c r="A210" s="4" t="s">
        <v>591</v>
      </c>
      <c r="B210" s="4" t="s">
        <v>5</v>
      </c>
      <c r="C210">
        <v>201885</v>
      </c>
      <c r="D210" s="4" t="s">
        <v>592</v>
      </c>
      <c r="E210">
        <v>210</v>
      </c>
      <c r="F210" s="2" t="s">
        <v>53</v>
      </c>
      <c r="G210" s="4" t="s">
        <v>53</v>
      </c>
      <c r="H210" s="4" t="s">
        <v>53</v>
      </c>
      <c r="I210" t="s">
        <v>53</v>
      </c>
      <c r="J210" s="4" t="s">
        <v>53</v>
      </c>
      <c r="K210" s="4" t="s">
        <v>53</v>
      </c>
      <c r="L210" s="6" t="s">
        <v>53</v>
      </c>
      <c r="M210" t="s">
        <v>53</v>
      </c>
    </row>
    <row r="211" spans="1:13">
      <c r="A211" s="4" t="s">
        <v>593</v>
      </c>
      <c r="B211" s="4" t="s">
        <v>194</v>
      </c>
      <c r="C211">
        <v>503940</v>
      </c>
      <c r="D211" s="4" t="s">
        <v>594</v>
      </c>
      <c r="E211">
        <v>210</v>
      </c>
      <c r="F211" s="2" t="s">
        <v>53</v>
      </c>
      <c r="G211" s="4" t="s">
        <v>53</v>
      </c>
      <c r="H211" s="4" t="s">
        <v>594</v>
      </c>
      <c r="I211">
        <v>113</v>
      </c>
      <c r="J211" s="4" t="s">
        <v>53</v>
      </c>
      <c r="K211" s="4" t="s">
        <v>53</v>
      </c>
      <c r="L211" s="6" t="s">
        <v>53</v>
      </c>
      <c r="M211" t="s">
        <v>53</v>
      </c>
    </row>
    <row r="212" spans="1:13">
      <c r="A212" s="4" t="s">
        <v>595</v>
      </c>
      <c r="B212" s="4" t="s">
        <v>194</v>
      </c>
      <c r="C212">
        <v>505067</v>
      </c>
      <c r="D212" s="4" t="s">
        <v>596</v>
      </c>
      <c r="E212">
        <v>210</v>
      </c>
      <c r="F212" s="2" t="s">
        <v>53</v>
      </c>
      <c r="G212" s="4" t="s">
        <v>53</v>
      </c>
      <c r="H212" s="4" t="s">
        <v>597</v>
      </c>
      <c r="I212">
        <v>139</v>
      </c>
      <c r="J212" s="4" t="s">
        <v>53</v>
      </c>
      <c r="K212" s="4" t="s">
        <v>53</v>
      </c>
      <c r="L212" s="6" t="s">
        <v>53</v>
      </c>
      <c r="M212" t="s">
        <v>53</v>
      </c>
    </row>
    <row r="213" spans="1:13">
      <c r="A213" s="4" t="s">
        <v>598</v>
      </c>
      <c r="B213" s="4" t="s">
        <v>198</v>
      </c>
      <c r="C213">
        <v>505023</v>
      </c>
      <c r="D213" s="4" t="s">
        <v>599</v>
      </c>
      <c r="E213">
        <v>213</v>
      </c>
      <c r="F213" s="2">
        <v>248</v>
      </c>
      <c r="G213" s="4" t="s">
        <v>599</v>
      </c>
      <c r="H213" s="4" t="s">
        <v>599</v>
      </c>
      <c r="I213">
        <v>131</v>
      </c>
      <c r="J213" s="4" t="s">
        <v>53</v>
      </c>
      <c r="K213" s="4" t="s">
        <v>53</v>
      </c>
      <c r="L213" s="6" t="s">
        <v>53</v>
      </c>
      <c r="M213" t="s">
        <v>53</v>
      </c>
    </row>
    <row r="214" spans="1:13">
      <c r="A214" s="4" t="s">
        <v>600</v>
      </c>
      <c r="B214" s="4" t="s">
        <v>93</v>
      </c>
      <c r="C214">
        <v>502623</v>
      </c>
      <c r="D214" s="4" t="s">
        <v>601</v>
      </c>
      <c r="E214">
        <v>213</v>
      </c>
      <c r="F214" s="2" t="s">
        <v>602</v>
      </c>
      <c r="G214" s="4" t="s">
        <v>601</v>
      </c>
      <c r="H214" s="4" t="s">
        <v>601</v>
      </c>
      <c r="I214" t="s">
        <v>53</v>
      </c>
      <c r="J214" s="4" t="s">
        <v>245</v>
      </c>
      <c r="K214" s="4" t="s">
        <v>601</v>
      </c>
      <c r="L214" s="6" t="s">
        <v>53</v>
      </c>
      <c r="M214" t="s">
        <v>53</v>
      </c>
    </row>
    <row r="215" spans="1:13">
      <c r="A215" s="4" t="s">
        <v>574</v>
      </c>
      <c r="B215" s="4" t="s">
        <v>575</v>
      </c>
      <c r="C215">
        <v>505908</v>
      </c>
      <c r="D215" s="4" t="s">
        <v>603</v>
      </c>
      <c r="E215">
        <v>215</v>
      </c>
      <c r="F215" s="2">
        <v>130</v>
      </c>
      <c r="G215" s="4" t="s">
        <v>603</v>
      </c>
      <c r="H215" s="4" t="s">
        <v>603</v>
      </c>
      <c r="I215">
        <v>124</v>
      </c>
      <c r="J215" s="4" t="s">
        <v>145</v>
      </c>
      <c r="K215" s="4" t="s">
        <v>603</v>
      </c>
      <c r="L215" s="6" t="s">
        <v>53</v>
      </c>
      <c r="M215" t="s">
        <v>53</v>
      </c>
    </row>
    <row r="216" spans="1:13">
      <c r="A216" s="4" t="s">
        <v>604</v>
      </c>
      <c r="B216" s="4" t="s">
        <v>605</v>
      </c>
      <c r="C216">
        <v>504988</v>
      </c>
      <c r="D216" s="4" t="s">
        <v>606</v>
      </c>
      <c r="E216">
        <v>215</v>
      </c>
      <c r="F216" s="2" t="s">
        <v>53</v>
      </c>
      <c r="G216" s="4" t="s">
        <v>53</v>
      </c>
      <c r="H216" s="4" t="s">
        <v>53</v>
      </c>
      <c r="I216" t="s">
        <v>53</v>
      </c>
      <c r="J216" s="4" t="s">
        <v>53</v>
      </c>
      <c r="K216" s="4" t="s">
        <v>53</v>
      </c>
      <c r="L216" s="6" t="s">
        <v>53</v>
      </c>
      <c r="M216" t="s">
        <v>53</v>
      </c>
    </row>
    <row r="217" spans="1:13">
      <c r="A217" s="4" t="s">
        <v>461</v>
      </c>
      <c r="B217" s="4" t="s">
        <v>93</v>
      </c>
      <c r="C217">
        <v>506145</v>
      </c>
      <c r="D217" s="4" t="s">
        <v>607</v>
      </c>
      <c r="E217">
        <v>217</v>
      </c>
      <c r="F217" s="2">
        <v>355</v>
      </c>
      <c r="G217" s="4" t="s">
        <v>607</v>
      </c>
      <c r="H217" s="4" t="s">
        <v>607</v>
      </c>
      <c r="I217">
        <v>196</v>
      </c>
      <c r="J217" s="4" t="s">
        <v>145</v>
      </c>
      <c r="K217" s="4" t="s">
        <v>607</v>
      </c>
      <c r="L217" s="6" t="s">
        <v>53</v>
      </c>
      <c r="M217" t="s">
        <v>53</v>
      </c>
    </row>
    <row r="218" spans="1:13">
      <c r="A218" s="4" t="s">
        <v>608</v>
      </c>
      <c r="B218" s="4" t="s">
        <v>17</v>
      </c>
      <c r="C218">
        <v>499972</v>
      </c>
      <c r="D218" s="4" t="s">
        <v>609</v>
      </c>
      <c r="E218">
        <v>218</v>
      </c>
      <c r="F218" s="2">
        <v>203</v>
      </c>
      <c r="G218" s="4" t="s">
        <v>609</v>
      </c>
      <c r="H218" s="4" t="s">
        <v>609</v>
      </c>
      <c r="I218">
        <v>137</v>
      </c>
      <c r="J218" s="4" t="s">
        <v>53</v>
      </c>
      <c r="K218" s="4" t="s">
        <v>53</v>
      </c>
      <c r="L218" s="6" t="s">
        <v>53</v>
      </c>
      <c r="M218" t="s">
        <v>53</v>
      </c>
    </row>
    <row r="219" spans="1:13">
      <c r="A219" s="4" t="s">
        <v>610</v>
      </c>
      <c r="B219" s="4" t="s">
        <v>175</v>
      </c>
      <c r="C219">
        <v>528813</v>
      </c>
      <c r="D219" s="4" t="s">
        <v>611</v>
      </c>
      <c r="E219">
        <v>218</v>
      </c>
      <c r="F219" s="2">
        <v>382</v>
      </c>
      <c r="G219" s="4" t="s">
        <v>612</v>
      </c>
      <c r="H219" s="4" t="s">
        <v>53</v>
      </c>
      <c r="I219" t="s">
        <v>53</v>
      </c>
      <c r="J219" s="4" t="s">
        <v>245</v>
      </c>
      <c r="K219" s="4" t="s">
        <v>611</v>
      </c>
      <c r="L219" s="6" t="s">
        <v>53</v>
      </c>
      <c r="M219" t="s">
        <v>53</v>
      </c>
    </row>
    <row r="220" spans="1:13">
      <c r="A220" s="4" t="s">
        <v>613</v>
      </c>
      <c r="B220" s="4" t="s">
        <v>194</v>
      </c>
      <c r="C220">
        <v>506441</v>
      </c>
      <c r="D220" s="4" t="s">
        <v>614</v>
      </c>
      <c r="E220">
        <v>218</v>
      </c>
      <c r="F220" s="2" t="s">
        <v>615</v>
      </c>
      <c r="G220" s="4" t="s">
        <v>614</v>
      </c>
      <c r="H220" s="4" t="s">
        <v>614</v>
      </c>
      <c r="I220">
        <v>99</v>
      </c>
      <c r="J220" s="4" t="s">
        <v>53</v>
      </c>
      <c r="K220" s="4" t="s">
        <v>53</v>
      </c>
      <c r="L220" s="6" t="s">
        <v>53</v>
      </c>
      <c r="M220" t="s">
        <v>53</v>
      </c>
    </row>
    <row r="221" spans="1:13">
      <c r="A221" s="4" t="s">
        <v>616</v>
      </c>
      <c r="B221" s="4" t="s">
        <v>404</v>
      </c>
      <c r="C221">
        <v>502528</v>
      </c>
      <c r="D221" s="4" t="s">
        <v>617</v>
      </c>
      <c r="E221">
        <v>221</v>
      </c>
      <c r="F221" s="2">
        <v>364</v>
      </c>
      <c r="G221" s="4" t="s">
        <v>617</v>
      </c>
      <c r="H221" s="4" t="s">
        <v>617</v>
      </c>
      <c r="I221" t="s">
        <v>53</v>
      </c>
      <c r="J221" s="4" t="s">
        <v>53</v>
      </c>
      <c r="K221" s="4" t="s">
        <v>53</v>
      </c>
      <c r="L221" s="6" t="s">
        <v>53</v>
      </c>
      <c r="M221" t="s">
        <v>53</v>
      </c>
    </row>
    <row r="222" spans="1:13">
      <c r="A222" s="4" t="s">
        <v>328</v>
      </c>
      <c r="B222" s="4" t="s">
        <v>93</v>
      </c>
      <c r="C222">
        <v>506930</v>
      </c>
      <c r="D222" s="4" t="s">
        <v>618</v>
      </c>
      <c r="E222">
        <v>221</v>
      </c>
      <c r="F222" s="2" t="s">
        <v>619</v>
      </c>
      <c r="G222" s="4" t="s">
        <v>618</v>
      </c>
      <c r="H222" s="4" t="s">
        <v>53</v>
      </c>
      <c r="I222" t="s">
        <v>53</v>
      </c>
      <c r="J222" s="4" t="s">
        <v>53</v>
      </c>
      <c r="K222" s="4" t="s">
        <v>53</v>
      </c>
      <c r="L222" s="6" t="s">
        <v>53</v>
      </c>
      <c r="M222" t="s">
        <v>53</v>
      </c>
    </row>
    <row r="223" spans="1:13">
      <c r="A223" s="4" t="s">
        <v>421</v>
      </c>
      <c r="B223" s="4" t="s">
        <v>5</v>
      </c>
      <c r="C223">
        <v>227757</v>
      </c>
      <c r="D223" s="4" t="s">
        <v>620</v>
      </c>
      <c r="E223">
        <v>223</v>
      </c>
      <c r="F223" s="2">
        <v>145</v>
      </c>
      <c r="G223" s="4" t="s">
        <v>620</v>
      </c>
      <c r="H223" s="4" t="s">
        <v>620</v>
      </c>
      <c r="I223">
        <v>147</v>
      </c>
      <c r="J223" s="4" t="s">
        <v>145</v>
      </c>
      <c r="K223" s="4" t="s">
        <v>620</v>
      </c>
      <c r="L223" s="6" t="s">
        <v>53</v>
      </c>
      <c r="M223" t="s">
        <v>53</v>
      </c>
    </row>
    <row r="224" spans="1:13">
      <c r="A224" s="4" t="s">
        <v>621</v>
      </c>
      <c r="B224" s="4" t="s">
        <v>5</v>
      </c>
      <c r="C224">
        <v>110671</v>
      </c>
      <c r="D224" s="4" t="s">
        <v>622</v>
      </c>
      <c r="E224">
        <v>223</v>
      </c>
      <c r="F224" s="2">
        <v>404</v>
      </c>
      <c r="G224" s="4" t="s">
        <v>623</v>
      </c>
      <c r="H224" s="4" t="s">
        <v>623</v>
      </c>
      <c r="I224" t="s">
        <v>53</v>
      </c>
      <c r="J224" s="4" t="s">
        <v>53</v>
      </c>
      <c r="K224" s="4" t="s">
        <v>53</v>
      </c>
      <c r="L224" s="6" t="s">
        <v>53</v>
      </c>
      <c r="M224" t="s">
        <v>53</v>
      </c>
    </row>
    <row r="225" spans="1:13">
      <c r="A225" s="4" t="s">
        <v>624</v>
      </c>
      <c r="B225" s="4" t="s">
        <v>5</v>
      </c>
      <c r="C225">
        <v>153658</v>
      </c>
      <c r="D225" s="4" t="s">
        <v>625</v>
      </c>
      <c r="E225">
        <v>225</v>
      </c>
      <c r="F225" s="2">
        <v>491</v>
      </c>
      <c r="G225" s="4" t="s">
        <v>625</v>
      </c>
      <c r="H225" s="4" t="s">
        <v>625</v>
      </c>
      <c r="I225" t="s">
        <v>53</v>
      </c>
      <c r="J225" s="4" t="s">
        <v>53</v>
      </c>
      <c r="K225" s="4" t="s">
        <v>53</v>
      </c>
      <c r="L225" s="6" t="s">
        <v>53</v>
      </c>
      <c r="M225" t="s">
        <v>53</v>
      </c>
    </row>
    <row r="226" spans="1:13">
      <c r="A226" s="4" t="s">
        <v>626</v>
      </c>
      <c r="B226" s="4" t="s">
        <v>627</v>
      </c>
      <c r="C226">
        <v>501120</v>
      </c>
      <c r="D226" s="4" t="s">
        <v>628</v>
      </c>
      <c r="E226">
        <v>225</v>
      </c>
      <c r="F226" s="2" t="s">
        <v>53</v>
      </c>
      <c r="G226" s="4" t="s">
        <v>53</v>
      </c>
      <c r="H226" s="4" t="s">
        <v>53</v>
      </c>
      <c r="I226" t="s">
        <v>53</v>
      </c>
      <c r="J226" s="4" t="s">
        <v>53</v>
      </c>
      <c r="K226" s="4" t="s">
        <v>53</v>
      </c>
      <c r="L226" s="6" t="s">
        <v>53</v>
      </c>
      <c r="M226" t="s">
        <v>53</v>
      </c>
    </row>
    <row r="227" spans="1:13">
      <c r="A227" s="4" t="s">
        <v>257</v>
      </c>
      <c r="B227" s="4" t="s">
        <v>5</v>
      </c>
      <c r="C227">
        <v>167358</v>
      </c>
      <c r="D227" s="4" t="s">
        <v>629</v>
      </c>
      <c r="E227">
        <v>227</v>
      </c>
      <c r="F227" s="2">
        <v>375</v>
      </c>
      <c r="G227" s="4" t="s">
        <v>629</v>
      </c>
      <c r="H227" s="4" t="s">
        <v>53</v>
      </c>
      <c r="I227" t="s">
        <v>53</v>
      </c>
      <c r="J227" s="4" t="s">
        <v>53</v>
      </c>
      <c r="K227" s="4" t="s">
        <v>53</v>
      </c>
      <c r="L227" s="6" t="s">
        <v>53</v>
      </c>
      <c r="M227" t="s">
        <v>53</v>
      </c>
    </row>
    <row r="228" spans="1:13">
      <c r="A228" s="4" t="s">
        <v>92</v>
      </c>
      <c r="B228" s="4" t="s">
        <v>93</v>
      </c>
      <c r="C228">
        <v>502158</v>
      </c>
      <c r="D228" s="4" t="s">
        <v>630</v>
      </c>
      <c r="E228">
        <v>227</v>
      </c>
      <c r="F228" s="2" t="s">
        <v>53</v>
      </c>
      <c r="G228" s="4" t="s">
        <v>53</v>
      </c>
      <c r="H228" s="4" t="s">
        <v>630</v>
      </c>
      <c r="I228" t="s">
        <v>53</v>
      </c>
      <c r="J228" s="4" t="s">
        <v>245</v>
      </c>
      <c r="K228" s="4" t="s">
        <v>630</v>
      </c>
      <c r="L228" s="6" t="s">
        <v>53</v>
      </c>
      <c r="M228" t="s">
        <v>53</v>
      </c>
    </row>
    <row r="229" spans="1:13">
      <c r="A229" s="4" t="s">
        <v>631</v>
      </c>
      <c r="B229" s="4" t="s">
        <v>194</v>
      </c>
      <c r="C229">
        <v>503512</v>
      </c>
      <c r="D229" s="4" t="s">
        <v>632</v>
      </c>
      <c r="E229">
        <v>227</v>
      </c>
      <c r="F229" s="2" t="s">
        <v>53</v>
      </c>
      <c r="G229" s="4" t="s">
        <v>53</v>
      </c>
      <c r="H229" s="4" t="s">
        <v>632</v>
      </c>
      <c r="I229" t="s">
        <v>53</v>
      </c>
      <c r="J229" s="4" t="s">
        <v>245</v>
      </c>
      <c r="K229" s="4" t="s">
        <v>632</v>
      </c>
      <c r="L229" s="6" t="s">
        <v>53</v>
      </c>
      <c r="M229" t="s">
        <v>53</v>
      </c>
    </row>
    <row r="230" spans="1:13">
      <c r="A230" s="4" t="s">
        <v>633</v>
      </c>
      <c r="B230" s="4" t="s">
        <v>184</v>
      </c>
      <c r="C230">
        <v>500382</v>
      </c>
      <c r="D230" s="4" t="s">
        <v>634</v>
      </c>
      <c r="E230">
        <v>227</v>
      </c>
      <c r="F230" s="2" t="s">
        <v>53</v>
      </c>
      <c r="G230" s="4" t="s">
        <v>53</v>
      </c>
      <c r="H230" s="4" t="s">
        <v>634</v>
      </c>
      <c r="I230" t="s">
        <v>53</v>
      </c>
      <c r="J230" s="4" t="s">
        <v>53</v>
      </c>
      <c r="K230" s="4" t="s">
        <v>53</v>
      </c>
      <c r="L230" s="6" t="s">
        <v>53</v>
      </c>
      <c r="M230" t="s">
        <v>53</v>
      </c>
    </row>
    <row r="231" spans="1:13">
      <c r="A231" s="4" t="s">
        <v>635</v>
      </c>
      <c r="B231" s="4" t="s">
        <v>5</v>
      </c>
      <c r="C231">
        <v>196097</v>
      </c>
      <c r="D231" s="4" t="s">
        <v>636</v>
      </c>
      <c r="E231">
        <v>227</v>
      </c>
      <c r="F231" s="2" t="s">
        <v>53</v>
      </c>
      <c r="G231" s="4" t="s">
        <v>53</v>
      </c>
      <c r="H231" s="4" t="s">
        <v>53</v>
      </c>
      <c r="I231" t="s">
        <v>53</v>
      </c>
      <c r="J231" s="4" t="s">
        <v>53</v>
      </c>
      <c r="K231" s="4" t="s">
        <v>53</v>
      </c>
      <c r="L231" s="6" t="s">
        <v>53</v>
      </c>
      <c r="M231" t="s">
        <v>53</v>
      </c>
    </row>
    <row r="232" spans="1:13">
      <c r="A232" s="4" t="s">
        <v>637</v>
      </c>
      <c r="B232" s="4" t="s">
        <v>10</v>
      </c>
      <c r="C232">
        <v>504720</v>
      </c>
      <c r="D232" s="4" t="s">
        <v>638</v>
      </c>
      <c r="E232">
        <v>232</v>
      </c>
      <c r="F232" s="2" t="s">
        <v>639</v>
      </c>
      <c r="G232" s="4" t="s">
        <v>638</v>
      </c>
      <c r="H232" s="4" t="s">
        <v>638</v>
      </c>
      <c r="I232">
        <v>122</v>
      </c>
      <c r="J232" s="4" t="s">
        <v>53</v>
      </c>
      <c r="K232" s="4" t="s">
        <v>53</v>
      </c>
      <c r="L232" s="6">
        <v>0.195121951219512</v>
      </c>
      <c r="M232" t="s">
        <v>53</v>
      </c>
    </row>
    <row r="233" spans="1:13">
      <c r="A233" s="4" t="s">
        <v>640</v>
      </c>
      <c r="B233" s="4" t="s">
        <v>641</v>
      </c>
      <c r="C233">
        <v>504077</v>
      </c>
      <c r="D233" s="4" t="s">
        <v>642</v>
      </c>
      <c r="E233">
        <v>233</v>
      </c>
      <c r="F233" s="2" t="s">
        <v>53</v>
      </c>
      <c r="G233" s="4" t="s">
        <v>53</v>
      </c>
      <c r="H233" s="4" t="s">
        <v>53</v>
      </c>
      <c r="I233" t="s">
        <v>53</v>
      </c>
      <c r="J233" s="4" t="s">
        <v>53</v>
      </c>
      <c r="K233" s="4" t="s">
        <v>53</v>
      </c>
      <c r="L233" s="6" t="s">
        <v>53</v>
      </c>
      <c r="M233" t="s">
        <v>53</v>
      </c>
    </row>
    <row r="234" spans="1:13">
      <c r="A234" s="4" t="s">
        <v>643</v>
      </c>
      <c r="B234" s="4" t="s">
        <v>194</v>
      </c>
      <c r="C234">
        <v>500317</v>
      </c>
      <c r="D234" s="4" t="s">
        <v>644</v>
      </c>
      <c r="E234">
        <v>233</v>
      </c>
      <c r="F234" s="2" t="s">
        <v>645</v>
      </c>
      <c r="G234" s="4" t="s">
        <v>646</v>
      </c>
      <c r="H234" s="4" t="s">
        <v>644</v>
      </c>
      <c r="I234" t="s">
        <v>53</v>
      </c>
      <c r="J234" s="4" t="s">
        <v>53</v>
      </c>
      <c r="K234" s="4" t="s">
        <v>53</v>
      </c>
      <c r="L234" s="6" t="s">
        <v>53</v>
      </c>
      <c r="M234" t="s">
        <v>53</v>
      </c>
    </row>
    <row r="235" spans="1:13">
      <c r="A235" s="4" t="s">
        <v>647</v>
      </c>
      <c r="B235" s="4" t="s">
        <v>194</v>
      </c>
      <c r="C235">
        <v>500396</v>
      </c>
      <c r="D235" s="4" t="s">
        <v>648</v>
      </c>
      <c r="E235">
        <v>235</v>
      </c>
      <c r="F235" s="2" t="s">
        <v>53</v>
      </c>
      <c r="G235" s="4" t="s">
        <v>53</v>
      </c>
      <c r="H235" s="4" t="s">
        <v>648</v>
      </c>
      <c r="I235">
        <v>185</v>
      </c>
      <c r="J235" s="4" t="s">
        <v>53</v>
      </c>
      <c r="K235" s="4" t="s">
        <v>53</v>
      </c>
      <c r="L235" s="6" t="s">
        <v>53</v>
      </c>
      <c r="M235" t="s">
        <v>53</v>
      </c>
    </row>
    <row r="236" spans="1:13">
      <c r="A236" s="4" t="s">
        <v>649</v>
      </c>
      <c r="B236" s="4" t="s">
        <v>130</v>
      </c>
      <c r="C236">
        <v>500363</v>
      </c>
      <c r="D236" s="4" t="s">
        <v>473</v>
      </c>
      <c r="E236">
        <v>235</v>
      </c>
      <c r="F236" s="2" t="s">
        <v>53</v>
      </c>
      <c r="G236" s="4" t="s">
        <v>53</v>
      </c>
      <c r="H236" s="4" t="s">
        <v>473</v>
      </c>
      <c r="I236" t="s">
        <v>53</v>
      </c>
      <c r="J236" s="4" t="s">
        <v>53</v>
      </c>
      <c r="K236" s="4" t="s">
        <v>53</v>
      </c>
      <c r="L236" s="6" t="s">
        <v>53</v>
      </c>
      <c r="M236" t="s">
        <v>53</v>
      </c>
    </row>
    <row r="237" spans="1:13">
      <c r="A237" s="4" t="s">
        <v>92</v>
      </c>
      <c r="B237" s="4" t="s">
        <v>93</v>
      </c>
      <c r="C237">
        <v>500688</v>
      </c>
      <c r="D237" s="4" t="s">
        <v>650</v>
      </c>
      <c r="E237">
        <v>237</v>
      </c>
      <c r="F237" s="2">
        <v>534</v>
      </c>
      <c r="G237" s="4" t="s">
        <v>651</v>
      </c>
      <c r="H237" s="4" t="s">
        <v>53</v>
      </c>
      <c r="I237" t="s">
        <v>53</v>
      </c>
      <c r="J237" s="4" t="s">
        <v>53</v>
      </c>
      <c r="K237" s="4" t="s">
        <v>53</v>
      </c>
      <c r="L237" s="6" t="s">
        <v>53</v>
      </c>
      <c r="M237" t="s">
        <v>53</v>
      </c>
    </row>
    <row r="238" spans="1:13">
      <c r="A238" s="4" t="s">
        <v>652</v>
      </c>
      <c r="B238" s="4" t="s">
        <v>175</v>
      </c>
      <c r="C238">
        <v>528916</v>
      </c>
      <c r="D238" s="4" t="s">
        <v>653</v>
      </c>
      <c r="E238">
        <v>237</v>
      </c>
      <c r="F238" s="2" t="s">
        <v>53</v>
      </c>
      <c r="G238" s="4" t="s">
        <v>53</v>
      </c>
      <c r="H238" s="4" t="s">
        <v>53</v>
      </c>
      <c r="I238" t="s">
        <v>53</v>
      </c>
      <c r="J238" s="4" t="s">
        <v>53</v>
      </c>
      <c r="K238" s="4" t="s">
        <v>53</v>
      </c>
      <c r="L238" s="6" t="s">
        <v>53</v>
      </c>
      <c r="M238" t="s">
        <v>53</v>
      </c>
    </row>
    <row r="239" spans="1:13">
      <c r="A239" s="4" t="s">
        <v>62</v>
      </c>
      <c r="B239" s="4" t="s">
        <v>10</v>
      </c>
      <c r="C239">
        <v>502076</v>
      </c>
      <c r="D239" s="4" t="s">
        <v>654</v>
      </c>
      <c r="E239">
        <v>239</v>
      </c>
      <c r="F239" s="2" t="s">
        <v>53</v>
      </c>
      <c r="G239" s="4" t="s">
        <v>53</v>
      </c>
      <c r="H239" s="4" t="s">
        <v>53</v>
      </c>
      <c r="I239" t="s">
        <v>53</v>
      </c>
      <c r="J239" s="4" t="s">
        <v>245</v>
      </c>
      <c r="K239" s="4" t="s">
        <v>654</v>
      </c>
      <c r="L239" s="6">
        <v>0.0689605871419721</v>
      </c>
      <c r="M239" t="s">
        <v>53</v>
      </c>
    </row>
    <row r="240" spans="1:13">
      <c r="A240" s="4" t="s">
        <v>655</v>
      </c>
      <c r="B240" s="4" t="s">
        <v>130</v>
      </c>
      <c r="C240">
        <v>501686</v>
      </c>
      <c r="D240" s="4" t="s">
        <v>656</v>
      </c>
      <c r="E240">
        <v>239</v>
      </c>
      <c r="F240" s="2" t="s">
        <v>657</v>
      </c>
      <c r="G240" s="4" t="s">
        <v>656</v>
      </c>
      <c r="H240" s="4" t="s">
        <v>656</v>
      </c>
      <c r="I240" t="s">
        <v>53</v>
      </c>
      <c r="J240" s="4" t="s">
        <v>53</v>
      </c>
      <c r="K240" s="4" t="s">
        <v>53</v>
      </c>
      <c r="L240" s="6" t="s">
        <v>53</v>
      </c>
      <c r="M240" t="s">
        <v>53</v>
      </c>
    </row>
    <row r="241" spans="1:13">
      <c r="A241" s="4" t="s">
        <v>658</v>
      </c>
      <c r="B241" s="4" t="s">
        <v>194</v>
      </c>
      <c r="C241">
        <v>500060</v>
      </c>
      <c r="D241" s="4" t="s">
        <v>659</v>
      </c>
      <c r="E241">
        <v>241</v>
      </c>
      <c r="F241" s="2">
        <v>268</v>
      </c>
      <c r="G241" s="4" t="s">
        <v>659</v>
      </c>
      <c r="H241" s="4" t="s">
        <v>659</v>
      </c>
      <c r="I241">
        <v>146</v>
      </c>
      <c r="J241" s="4" t="s">
        <v>245</v>
      </c>
      <c r="K241" s="4" t="s">
        <v>659</v>
      </c>
      <c r="L241" s="6" t="s">
        <v>53</v>
      </c>
      <c r="M241" t="s">
        <v>53</v>
      </c>
    </row>
    <row r="242" spans="1:13">
      <c r="A242" s="4" t="s">
        <v>660</v>
      </c>
      <c r="B242" s="4" t="s">
        <v>5</v>
      </c>
      <c r="C242">
        <v>135726</v>
      </c>
      <c r="D242" s="4" t="s">
        <v>661</v>
      </c>
      <c r="E242">
        <v>241</v>
      </c>
      <c r="F242" s="2">
        <v>278</v>
      </c>
      <c r="G242" s="4" t="s">
        <v>661</v>
      </c>
      <c r="H242" s="4" t="s">
        <v>661</v>
      </c>
      <c r="I242">
        <v>194</v>
      </c>
      <c r="J242" s="4" t="s">
        <v>53</v>
      </c>
      <c r="K242" s="4" t="s">
        <v>53</v>
      </c>
      <c r="L242" s="6" t="s">
        <v>53</v>
      </c>
      <c r="M242" t="s">
        <v>53</v>
      </c>
    </row>
    <row r="243" spans="1:13">
      <c r="A243" s="4" t="s">
        <v>416</v>
      </c>
      <c r="B243" s="4" t="s">
        <v>417</v>
      </c>
      <c r="C243">
        <v>528964</v>
      </c>
      <c r="D243" s="4" t="s">
        <v>662</v>
      </c>
      <c r="E243">
        <v>241</v>
      </c>
      <c r="F243" s="2">
        <v>436</v>
      </c>
      <c r="G243" s="4" t="s">
        <v>663</v>
      </c>
      <c r="H243" s="4" t="s">
        <v>662</v>
      </c>
      <c r="I243" t="s">
        <v>53</v>
      </c>
      <c r="J243" s="4" t="s">
        <v>53</v>
      </c>
      <c r="K243" s="4" t="s">
        <v>53</v>
      </c>
      <c r="L243" s="6" t="s">
        <v>53</v>
      </c>
      <c r="M243" t="s">
        <v>53</v>
      </c>
    </row>
    <row r="244" spans="1:13">
      <c r="A244" s="4" t="s">
        <v>664</v>
      </c>
      <c r="B244" s="4" t="s">
        <v>665</v>
      </c>
      <c r="C244">
        <v>502553</v>
      </c>
      <c r="D244" s="4" t="s">
        <v>666</v>
      </c>
      <c r="E244">
        <v>244</v>
      </c>
      <c r="F244" s="2">
        <v>358</v>
      </c>
      <c r="G244" s="4" t="s">
        <v>666</v>
      </c>
      <c r="H244" s="4" t="s">
        <v>666</v>
      </c>
      <c r="I244" t="s">
        <v>53</v>
      </c>
      <c r="J244" s="4" t="s">
        <v>53</v>
      </c>
      <c r="K244" s="4" t="s">
        <v>53</v>
      </c>
      <c r="L244" s="6" t="s">
        <v>53</v>
      </c>
      <c r="M244" t="s">
        <v>53</v>
      </c>
    </row>
    <row r="245" spans="1:13">
      <c r="A245" s="4" t="s">
        <v>667</v>
      </c>
      <c r="B245" s="4" t="s">
        <v>404</v>
      </c>
      <c r="C245">
        <v>501006</v>
      </c>
      <c r="D245" s="4" t="s">
        <v>668</v>
      </c>
      <c r="E245">
        <v>245</v>
      </c>
      <c r="F245" s="2">
        <v>349</v>
      </c>
      <c r="G245" s="4" t="s">
        <v>668</v>
      </c>
      <c r="H245" s="4" t="s">
        <v>668</v>
      </c>
      <c r="I245" t="s">
        <v>53</v>
      </c>
      <c r="J245" s="4" t="s">
        <v>245</v>
      </c>
      <c r="K245" s="4" t="s">
        <v>668</v>
      </c>
      <c r="L245" s="6" t="s">
        <v>53</v>
      </c>
      <c r="M245" t="s">
        <v>53</v>
      </c>
    </row>
    <row r="246" spans="1:13">
      <c r="A246" s="4" t="s">
        <v>669</v>
      </c>
      <c r="B246" s="4" t="s">
        <v>404</v>
      </c>
      <c r="C246">
        <v>501033</v>
      </c>
      <c r="D246" s="4" t="s">
        <v>670</v>
      </c>
      <c r="E246">
        <v>245</v>
      </c>
      <c r="F246" s="2">
        <v>358</v>
      </c>
      <c r="G246" s="4" t="s">
        <v>670</v>
      </c>
      <c r="H246" s="4" t="s">
        <v>670</v>
      </c>
      <c r="I246" t="s">
        <v>53</v>
      </c>
      <c r="J246" s="4" t="s">
        <v>53</v>
      </c>
      <c r="K246" s="4" t="s">
        <v>53</v>
      </c>
      <c r="L246" s="6" t="s">
        <v>53</v>
      </c>
      <c r="M246" t="s">
        <v>53</v>
      </c>
    </row>
    <row r="247" spans="1:13">
      <c r="A247" s="4" t="s">
        <v>671</v>
      </c>
      <c r="B247" s="4" t="s">
        <v>5</v>
      </c>
      <c r="C247">
        <v>221759</v>
      </c>
      <c r="D247" s="4" t="s">
        <v>672</v>
      </c>
      <c r="E247">
        <v>245</v>
      </c>
      <c r="F247" s="2">
        <v>446</v>
      </c>
      <c r="G247" s="4" t="s">
        <v>673</v>
      </c>
      <c r="H247" s="4" t="s">
        <v>672</v>
      </c>
      <c r="I247" t="s">
        <v>53</v>
      </c>
      <c r="J247" s="4" t="s">
        <v>53</v>
      </c>
      <c r="K247" s="4" t="s">
        <v>53</v>
      </c>
      <c r="L247" s="6" t="s">
        <v>53</v>
      </c>
      <c r="M247" t="s">
        <v>53</v>
      </c>
    </row>
    <row r="248" spans="1:13">
      <c r="A248" s="4" t="s">
        <v>674</v>
      </c>
      <c r="B248" s="4" t="s">
        <v>93</v>
      </c>
      <c r="C248">
        <v>505768</v>
      </c>
      <c r="D248" s="4" t="s">
        <v>675</v>
      </c>
      <c r="E248">
        <v>245</v>
      </c>
      <c r="F248" s="2">
        <v>561</v>
      </c>
      <c r="G248" s="4" t="s">
        <v>675</v>
      </c>
      <c r="H248" s="4" t="s">
        <v>675</v>
      </c>
      <c r="I248" t="s">
        <v>53</v>
      </c>
      <c r="J248" s="4" t="s">
        <v>53</v>
      </c>
      <c r="K248" s="4" t="s">
        <v>53</v>
      </c>
      <c r="L248" s="6" t="s">
        <v>53</v>
      </c>
      <c r="M248" t="s">
        <v>53</v>
      </c>
    </row>
    <row r="249" spans="1:13">
      <c r="A249" s="4" t="s">
        <v>676</v>
      </c>
      <c r="B249" s="4" t="s">
        <v>10</v>
      </c>
      <c r="C249">
        <v>505776</v>
      </c>
      <c r="D249" s="4" t="s">
        <v>677</v>
      </c>
      <c r="E249">
        <v>245</v>
      </c>
      <c r="F249" s="2" t="s">
        <v>53</v>
      </c>
      <c r="G249" s="4" t="s">
        <v>53</v>
      </c>
      <c r="H249" s="4" t="s">
        <v>53</v>
      </c>
      <c r="I249" t="s">
        <v>53</v>
      </c>
      <c r="J249" s="4" t="s">
        <v>53</v>
      </c>
      <c r="K249" s="4" t="s">
        <v>53</v>
      </c>
      <c r="L249" s="6">
        <v>0.172774652547981</v>
      </c>
      <c r="M249" t="s">
        <v>53</v>
      </c>
    </row>
    <row r="250" spans="1:13">
      <c r="A250" s="4" t="s">
        <v>678</v>
      </c>
      <c r="B250" s="4" t="s">
        <v>10</v>
      </c>
      <c r="C250">
        <v>503906</v>
      </c>
      <c r="D250" s="4" t="s">
        <v>679</v>
      </c>
      <c r="E250">
        <v>245</v>
      </c>
      <c r="F250" s="2" t="s">
        <v>680</v>
      </c>
      <c r="G250" s="4" t="s">
        <v>679</v>
      </c>
      <c r="H250" s="4" t="s">
        <v>679</v>
      </c>
      <c r="I250" t="s">
        <v>53</v>
      </c>
      <c r="J250" s="4" t="s">
        <v>53</v>
      </c>
      <c r="K250" s="4" t="s">
        <v>53</v>
      </c>
      <c r="L250" s="6">
        <v>0.197216973028689</v>
      </c>
      <c r="M250" t="s">
        <v>53</v>
      </c>
    </row>
    <row r="251" spans="1:13">
      <c r="A251" s="4" t="s">
        <v>206</v>
      </c>
      <c r="B251" s="4" t="s">
        <v>207</v>
      </c>
      <c r="C251">
        <v>505970</v>
      </c>
      <c r="D251" s="4" t="s">
        <v>681</v>
      </c>
      <c r="E251">
        <v>251</v>
      </c>
      <c r="F251" s="2" t="s">
        <v>53</v>
      </c>
      <c r="G251" s="4" t="s">
        <v>53</v>
      </c>
      <c r="H251" s="4" t="s">
        <v>53</v>
      </c>
      <c r="I251" t="s">
        <v>53</v>
      </c>
      <c r="J251" s="4" t="s">
        <v>53</v>
      </c>
      <c r="K251" s="4" t="s">
        <v>53</v>
      </c>
      <c r="L251" s="6" t="s">
        <v>53</v>
      </c>
      <c r="M251" t="s">
        <v>53</v>
      </c>
    </row>
    <row r="252" spans="1:13">
      <c r="A252" s="4" t="s">
        <v>682</v>
      </c>
      <c r="B252" s="4" t="s">
        <v>274</v>
      </c>
      <c r="C252">
        <v>504510</v>
      </c>
      <c r="D252" s="4" t="s">
        <v>683</v>
      </c>
      <c r="E252">
        <v>251</v>
      </c>
      <c r="F252" s="2" t="s">
        <v>53</v>
      </c>
      <c r="G252" s="4" t="s">
        <v>53</v>
      </c>
      <c r="H252" s="4" t="s">
        <v>683</v>
      </c>
      <c r="I252" t="s">
        <v>53</v>
      </c>
      <c r="J252" s="4" t="s">
        <v>53</v>
      </c>
      <c r="K252" s="4" t="s">
        <v>53</v>
      </c>
      <c r="L252" s="6" t="s">
        <v>53</v>
      </c>
      <c r="M252" t="s">
        <v>53</v>
      </c>
    </row>
    <row r="253" spans="1:13">
      <c r="A253" s="4" t="s">
        <v>583</v>
      </c>
      <c r="B253" s="4" t="s">
        <v>584</v>
      </c>
      <c r="C253">
        <v>504418</v>
      </c>
      <c r="D253" s="4" t="s">
        <v>684</v>
      </c>
      <c r="E253">
        <v>253</v>
      </c>
      <c r="F253" s="2">
        <v>171</v>
      </c>
      <c r="G253" s="4" t="s">
        <v>684</v>
      </c>
      <c r="H253" s="4" t="s">
        <v>684</v>
      </c>
      <c r="I253" t="s">
        <v>53</v>
      </c>
      <c r="J253" s="4" t="s">
        <v>53</v>
      </c>
      <c r="K253" s="4" t="s">
        <v>53</v>
      </c>
      <c r="L253" s="6" t="s">
        <v>53</v>
      </c>
      <c r="M253" t="s">
        <v>53</v>
      </c>
    </row>
    <row r="254" spans="1:13">
      <c r="A254" s="4" t="s">
        <v>441</v>
      </c>
      <c r="B254" s="4" t="s">
        <v>404</v>
      </c>
      <c r="C254">
        <v>501339</v>
      </c>
      <c r="D254" s="4" t="s">
        <v>685</v>
      </c>
      <c r="E254">
        <v>253</v>
      </c>
      <c r="F254" s="2">
        <v>481</v>
      </c>
      <c r="G254" s="4" t="s">
        <v>686</v>
      </c>
      <c r="H254" s="4" t="s">
        <v>687</v>
      </c>
      <c r="I254" t="s">
        <v>53</v>
      </c>
      <c r="J254" s="4" t="s">
        <v>53</v>
      </c>
      <c r="K254" s="4" t="s">
        <v>53</v>
      </c>
      <c r="L254" s="6" t="s">
        <v>53</v>
      </c>
      <c r="M254" t="s">
        <v>53</v>
      </c>
    </row>
    <row r="255" spans="1:13">
      <c r="A255" s="4" t="s">
        <v>212</v>
      </c>
      <c r="B255" s="4" t="s">
        <v>93</v>
      </c>
      <c r="C255">
        <v>506407</v>
      </c>
      <c r="D255" s="4" t="s">
        <v>688</v>
      </c>
      <c r="E255">
        <v>253</v>
      </c>
      <c r="F255" s="2">
        <v>511</v>
      </c>
      <c r="G255" s="4" t="s">
        <v>688</v>
      </c>
      <c r="H255" s="4" t="s">
        <v>688</v>
      </c>
      <c r="I255" t="s">
        <v>53</v>
      </c>
      <c r="J255" s="4" t="s">
        <v>53</v>
      </c>
      <c r="K255" s="4" t="s">
        <v>53</v>
      </c>
      <c r="L255" s="6" t="s">
        <v>53</v>
      </c>
      <c r="M255" t="s">
        <v>53</v>
      </c>
    </row>
    <row r="256" spans="1:13">
      <c r="A256" s="4" t="s">
        <v>689</v>
      </c>
      <c r="B256" s="4" t="s">
        <v>690</v>
      </c>
      <c r="C256">
        <v>502397</v>
      </c>
      <c r="D256" s="4" t="s">
        <v>691</v>
      </c>
      <c r="E256">
        <v>253</v>
      </c>
      <c r="F256" s="2" t="s">
        <v>53</v>
      </c>
      <c r="G256" s="4" t="s">
        <v>53</v>
      </c>
      <c r="H256" s="4" t="s">
        <v>53</v>
      </c>
      <c r="I256" t="s">
        <v>53</v>
      </c>
      <c r="J256" s="4" t="s">
        <v>53</v>
      </c>
      <c r="K256" s="4" t="s">
        <v>53</v>
      </c>
      <c r="L256" s="6" t="s">
        <v>53</v>
      </c>
      <c r="M256" t="s">
        <v>53</v>
      </c>
    </row>
    <row r="257" spans="1:13">
      <c r="A257" s="4" t="s">
        <v>525</v>
      </c>
      <c r="B257" s="4" t="s">
        <v>93</v>
      </c>
      <c r="C257">
        <v>504154</v>
      </c>
      <c r="D257" s="4" t="s">
        <v>692</v>
      </c>
      <c r="E257">
        <v>253</v>
      </c>
      <c r="F257" s="2" t="s">
        <v>602</v>
      </c>
      <c r="G257" s="4" t="s">
        <v>692</v>
      </c>
      <c r="H257" s="4" t="s">
        <v>692</v>
      </c>
      <c r="I257" t="s">
        <v>53</v>
      </c>
      <c r="J257" s="4" t="s">
        <v>245</v>
      </c>
      <c r="K257" s="4" t="s">
        <v>692</v>
      </c>
      <c r="L257" s="6" t="s">
        <v>53</v>
      </c>
      <c r="M257" t="s">
        <v>53</v>
      </c>
    </row>
    <row r="258" spans="1:13">
      <c r="A258" s="4" t="s">
        <v>693</v>
      </c>
      <c r="B258" s="4" t="s">
        <v>694</v>
      </c>
      <c r="C258">
        <v>529637</v>
      </c>
      <c r="D258" s="4" t="s">
        <v>695</v>
      </c>
      <c r="E258">
        <v>253</v>
      </c>
      <c r="F258" s="2" t="s">
        <v>696</v>
      </c>
      <c r="G258" s="4" t="s">
        <v>695</v>
      </c>
      <c r="H258" s="4" t="s">
        <v>695</v>
      </c>
      <c r="I258" t="s">
        <v>53</v>
      </c>
      <c r="J258" s="4" t="s">
        <v>53</v>
      </c>
      <c r="K258" s="4" t="s">
        <v>53</v>
      </c>
      <c r="L258" s="6" t="s">
        <v>53</v>
      </c>
      <c r="M258" t="s">
        <v>53</v>
      </c>
    </row>
    <row r="259" spans="1:13">
      <c r="A259" s="4" t="s">
        <v>697</v>
      </c>
      <c r="B259" s="4" t="s">
        <v>335</v>
      </c>
      <c r="C259">
        <v>500374</v>
      </c>
      <c r="D259" s="4" t="s">
        <v>698</v>
      </c>
      <c r="E259">
        <v>259</v>
      </c>
      <c r="F259" s="2">
        <v>281</v>
      </c>
      <c r="G259" s="4" t="s">
        <v>698</v>
      </c>
      <c r="H259" s="4" t="s">
        <v>698</v>
      </c>
      <c r="I259" t="s">
        <v>53</v>
      </c>
      <c r="J259" s="4" t="s">
        <v>53</v>
      </c>
      <c r="K259" s="4" t="s">
        <v>53</v>
      </c>
      <c r="L259" s="6" t="s">
        <v>53</v>
      </c>
      <c r="M259" t="s">
        <v>53</v>
      </c>
    </row>
    <row r="260" spans="1:13">
      <c r="A260" s="4" t="s">
        <v>699</v>
      </c>
      <c r="B260" s="4" t="s">
        <v>198</v>
      </c>
      <c r="C260">
        <v>505303</v>
      </c>
      <c r="D260" s="4" t="s">
        <v>700</v>
      </c>
      <c r="E260">
        <v>260</v>
      </c>
      <c r="F260" s="2">
        <v>189</v>
      </c>
      <c r="G260" s="4" t="s">
        <v>701</v>
      </c>
      <c r="H260" s="4" t="s">
        <v>702</v>
      </c>
      <c r="I260" t="s">
        <v>53</v>
      </c>
      <c r="J260" s="4" t="s">
        <v>53</v>
      </c>
      <c r="K260" s="4" t="s">
        <v>53</v>
      </c>
      <c r="L260" s="6" t="s">
        <v>53</v>
      </c>
      <c r="M260" t="s">
        <v>53</v>
      </c>
    </row>
    <row r="261" spans="1:13">
      <c r="A261" s="4" t="s">
        <v>703</v>
      </c>
      <c r="B261" s="4" t="s">
        <v>704</v>
      </c>
      <c r="C261">
        <v>529769</v>
      </c>
      <c r="D261" s="4" t="s">
        <v>705</v>
      </c>
      <c r="E261">
        <v>261</v>
      </c>
      <c r="F261" s="2">
        <v>465</v>
      </c>
      <c r="G261" s="4" t="s">
        <v>705</v>
      </c>
      <c r="H261" s="4" t="s">
        <v>705</v>
      </c>
      <c r="I261" t="s">
        <v>53</v>
      </c>
      <c r="J261" s="4" t="s">
        <v>53</v>
      </c>
      <c r="K261" s="4" t="s">
        <v>53</v>
      </c>
      <c r="L261" s="6" t="s">
        <v>53</v>
      </c>
      <c r="M261" t="s">
        <v>53</v>
      </c>
    </row>
    <row r="262" spans="1:13">
      <c r="A262" s="4" t="s">
        <v>706</v>
      </c>
      <c r="B262" s="4" t="s">
        <v>5</v>
      </c>
      <c r="C262">
        <v>199193</v>
      </c>
      <c r="D262" s="4" t="s">
        <v>707</v>
      </c>
      <c r="E262">
        <v>262</v>
      </c>
      <c r="F262" s="2" t="s">
        <v>53</v>
      </c>
      <c r="G262" s="4" t="s">
        <v>53</v>
      </c>
      <c r="H262" s="4" t="s">
        <v>53</v>
      </c>
      <c r="I262" t="s">
        <v>53</v>
      </c>
      <c r="J262" s="4" t="s">
        <v>53</v>
      </c>
      <c r="K262" s="4" t="s">
        <v>53</v>
      </c>
      <c r="L262" s="6" t="s">
        <v>53</v>
      </c>
      <c r="M262" t="s">
        <v>53</v>
      </c>
    </row>
    <row r="263" spans="1:13">
      <c r="A263" s="4" t="s">
        <v>708</v>
      </c>
      <c r="B263" s="4" t="s">
        <v>709</v>
      </c>
      <c r="C263">
        <v>528951</v>
      </c>
      <c r="D263" s="4" t="s">
        <v>710</v>
      </c>
      <c r="E263">
        <v>262</v>
      </c>
      <c r="F263" s="2" t="s">
        <v>711</v>
      </c>
      <c r="G263" s="4" t="s">
        <v>710</v>
      </c>
      <c r="H263" s="4" t="s">
        <v>710</v>
      </c>
      <c r="I263" t="s">
        <v>53</v>
      </c>
      <c r="J263" s="4" t="s">
        <v>53</v>
      </c>
      <c r="K263" s="4" t="s">
        <v>53</v>
      </c>
      <c r="L263" s="6" t="s">
        <v>53</v>
      </c>
      <c r="M263" t="s">
        <v>53</v>
      </c>
    </row>
    <row r="264" spans="1:13">
      <c r="A264" s="4" t="s">
        <v>712</v>
      </c>
      <c r="B264" s="4" t="s">
        <v>367</v>
      </c>
      <c r="C264">
        <v>500909</v>
      </c>
      <c r="D264" s="4" t="s">
        <v>713</v>
      </c>
      <c r="E264">
        <v>264</v>
      </c>
      <c r="F264" s="2">
        <v>264</v>
      </c>
      <c r="G264" s="4" t="s">
        <v>713</v>
      </c>
      <c r="H264" s="4" t="s">
        <v>53</v>
      </c>
      <c r="I264" t="s">
        <v>53</v>
      </c>
      <c r="J264" s="4" t="s">
        <v>53</v>
      </c>
      <c r="K264" s="4" t="s">
        <v>53</v>
      </c>
      <c r="L264" s="6" t="s">
        <v>53</v>
      </c>
      <c r="M264" t="s">
        <v>53</v>
      </c>
    </row>
    <row r="265" spans="1:13">
      <c r="A265" s="4" t="s">
        <v>714</v>
      </c>
      <c r="B265" s="4" t="s">
        <v>424</v>
      </c>
      <c r="C265">
        <v>500554</v>
      </c>
      <c r="D265" s="4" t="s">
        <v>715</v>
      </c>
      <c r="E265">
        <v>264</v>
      </c>
      <c r="F265" s="2" t="s">
        <v>53</v>
      </c>
      <c r="G265" s="4" t="s">
        <v>53</v>
      </c>
      <c r="H265" s="4" t="s">
        <v>715</v>
      </c>
      <c r="I265" t="s">
        <v>53</v>
      </c>
      <c r="J265" s="4" t="s">
        <v>716</v>
      </c>
      <c r="K265" s="4" t="s">
        <v>715</v>
      </c>
      <c r="L265" s="6" t="s">
        <v>53</v>
      </c>
      <c r="M265" t="s">
        <v>53</v>
      </c>
    </row>
    <row r="266" spans="1:13">
      <c r="A266" s="4" t="s">
        <v>717</v>
      </c>
      <c r="B266" s="4" t="s">
        <v>10</v>
      </c>
      <c r="C266">
        <v>505350</v>
      </c>
      <c r="D266" s="4" t="s">
        <v>718</v>
      </c>
      <c r="E266">
        <v>264</v>
      </c>
      <c r="F266" s="2" t="s">
        <v>719</v>
      </c>
      <c r="G266" s="4" t="s">
        <v>720</v>
      </c>
      <c r="H266" s="4" t="s">
        <v>721</v>
      </c>
      <c r="I266">
        <v>198</v>
      </c>
      <c r="J266" s="4" t="s">
        <v>53</v>
      </c>
      <c r="K266" s="4" t="s">
        <v>53</v>
      </c>
      <c r="L266" s="6">
        <v>0.167267544227383</v>
      </c>
      <c r="M266" t="s">
        <v>53</v>
      </c>
    </row>
    <row r="267" spans="1:13">
      <c r="A267" s="4" t="s">
        <v>722</v>
      </c>
      <c r="B267" s="4" t="s">
        <v>335</v>
      </c>
      <c r="C267">
        <v>503599</v>
      </c>
      <c r="D267" s="4" t="s">
        <v>723</v>
      </c>
      <c r="E267">
        <v>267</v>
      </c>
      <c r="F267" s="2" t="s">
        <v>53</v>
      </c>
      <c r="G267" s="4" t="s">
        <v>53</v>
      </c>
      <c r="H267" s="4" t="s">
        <v>53</v>
      </c>
      <c r="I267" t="s">
        <v>53</v>
      </c>
      <c r="J267" s="4" t="s">
        <v>53</v>
      </c>
      <c r="K267" s="4" t="s">
        <v>53</v>
      </c>
      <c r="L267" s="6" t="s">
        <v>53</v>
      </c>
      <c r="M267" t="s">
        <v>53</v>
      </c>
    </row>
    <row r="268" spans="1:13">
      <c r="A268" s="4" t="s">
        <v>121</v>
      </c>
      <c r="B268" s="4" t="s">
        <v>5</v>
      </c>
      <c r="C268">
        <v>145600</v>
      </c>
      <c r="D268" s="4" t="s">
        <v>724</v>
      </c>
      <c r="E268">
        <v>267</v>
      </c>
      <c r="F268" s="2" t="s">
        <v>53</v>
      </c>
      <c r="G268" s="4" t="s">
        <v>53</v>
      </c>
      <c r="H268" s="4" t="s">
        <v>724</v>
      </c>
      <c r="I268" t="s">
        <v>53</v>
      </c>
      <c r="J268" s="4" t="s">
        <v>53</v>
      </c>
      <c r="K268" s="4" t="s">
        <v>53</v>
      </c>
      <c r="L268">
        <v>0.179409348183312</v>
      </c>
      <c r="M268" t="s">
        <v>53</v>
      </c>
    </row>
    <row r="269" spans="1:13">
      <c r="A269" s="4" t="s">
        <v>725</v>
      </c>
      <c r="B269" s="4" t="s">
        <v>5</v>
      </c>
      <c r="C269">
        <v>228644</v>
      </c>
      <c r="D269" s="4" t="s">
        <v>726</v>
      </c>
      <c r="E269">
        <v>269</v>
      </c>
      <c r="F269" s="2" t="s">
        <v>53</v>
      </c>
      <c r="G269" s="4" t="s">
        <v>53</v>
      </c>
      <c r="H269" s="4" t="s">
        <v>53</v>
      </c>
      <c r="I269" t="s">
        <v>53</v>
      </c>
      <c r="J269" s="4" t="s">
        <v>53</v>
      </c>
      <c r="K269" s="4" t="s">
        <v>53</v>
      </c>
      <c r="L269" s="6" t="s">
        <v>53</v>
      </c>
      <c r="M269" t="s">
        <v>53</v>
      </c>
    </row>
    <row r="270" spans="1:13">
      <c r="A270" s="4" t="s">
        <v>273</v>
      </c>
      <c r="B270" s="4" t="s">
        <v>274</v>
      </c>
      <c r="C270">
        <v>504748</v>
      </c>
      <c r="D270" s="4" t="s">
        <v>727</v>
      </c>
      <c r="E270">
        <v>269</v>
      </c>
      <c r="F270" s="2" t="s">
        <v>53</v>
      </c>
      <c r="G270" s="4" t="s">
        <v>53</v>
      </c>
      <c r="H270" s="4" t="s">
        <v>727</v>
      </c>
      <c r="I270">
        <v>186</v>
      </c>
      <c r="J270" s="4" t="s">
        <v>53</v>
      </c>
      <c r="K270" s="4" t="s">
        <v>53</v>
      </c>
      <c r="L270" s="6" t="s">
        <v>53</v>
      </c>
      <c r="M270" t="s">
        <v>53</v>
      </c>
    </row>
    <row r="271" spans="1:13">
      <c r="A271" s="4" t="s">
        <v>728</v>
      </c>
      <c r="B271" s="4" t="s">
        <v>5</v>
      </c>
      <c r="C271">
        <v>131469</v>
      </c>
      <c r="D271" s="4" t="s">
        <v>729</v>
      </c>
      <c r="E271">
        <v>271</v>
      </c>
      <c r="F271" s="2">
        <v>340</v>
      </c>
      <c r="G271" s="4" t="s">
        <v>729</v>
      </c>
      <c r="H271" s="4" t="s">
        <v>729</v>
      </c>
      <c r="I271" t="s">
        <v>53</v>
      </c>
      <c r="J271" s="4" t="s">
        <v>53</v>
      </c>
      <c r="K271" s="4" t="s">
        <v>53</v>
      </c>
      <c r="L271" s="6" t="s">
        <v>53</v>
      </c>
      <c r="M271" t="s">
        <v>53</v>
      </c>
    </row>
    <row r="272" spans="1:13">
      <c r="A272" s="4" t="s">
        <v>730</v>
      </c>
      <c r="B272" s="4" t="s">
        <v>731</v>
      </c>
      <c r="C272">
        <v>501834</v>
      </c>
      <c r="D272" s="4" t="s">
        <v>732</v>
      </c>
      <c r="E272">
        <v>271</v>
      </c>
      <c r="F272" s="2">
        <v>371</v>
      </c>
      <c r="G272" s="4" t="s">
        <v>732</v>
      </c>
      <c r="H272" s="4" t="s">
        <v>732</v>
      </c>
      <c r="I272" t="s">
        <v>53</v>
      </c>
      <c r="J272" s="4" t="s">
        <v>53</v>
      </c>
      <c r="K272" s="4" t="s">
        <v>53</v>
      </c>
      <c r="L272" s="6" t="s">
        <v>53</v>
      </c>
      <c r="M272" t="s">
        <v>53</v>
      </c>
    </row>
    <row r="273" spans="1:13">
      <c r="A273" s="4" t="s">
        <v>733</v>
      </c>
      <c r="B273" s="4" t="s">
        <v>627</v>
      </c>
      <c r="C273">
        <v>505685</v>
      </c>
      <c r="D273" s="4" t="s">
        <v>734</v>
      </c>
      <c r="E273">
        <v>271</v>
      </c>
      <c r="F273" s="2" t="s">
        <v>53</v>
      </c>
      <c r="G273" s="4" t="s">
        <v>53</v>
      </c>
      <c r="H273" s="4" t="s">
        <v>53</v>
      </c>
      <c r="I273" t="s">
        <v>53</v>
      </c>
      <c r="J273" s="4" t="s">
        <v>53</v>
      </c>
      <c r="K273" s="4" t="s">
        <v>53</v>
      </c>
      <c r="L273" s="6" t="s">
        <v>53</v>
      </c>
      <c r="M273" t="s">
        <v>53</v>
      </c>
    </row>
    <row r="274" spans="1:13">
      <c r="A274" s="4" t="s">
        <v>735</v>
      </c>
      <c r="B274" s="4" t="s">
        <v>5</v>
      </c>
      <c r="C274">
        <v>168148</v>
      </c>
      <c r="D274" s="4" t="s">
        <v>736</v>
      </c>
      <c r="E274">
        <v>271</v>
      </c>
      <c r="F274" s="2" t="s">
        <v>737</v>
      </c>
      <c r="G274" s="4" t="s">
        <v>736</v>
      </c>
      <c r="H274" s="4" t="s">
        <v>736</v>
      </c>
      <c r="I274">
        <v>151</v>
      </c>
      <c r="J274" s="4" t="s">
        <v>245</v>
      </c>
      <c r="K274" s="4" t="s">
        <v>736</v>
      </c>
      <c r="L274" s="6" t="s">
        <v>53</v>
      </c>
      <c r="M274" t="s">
        <v>53</v>
      </c>
    </row>
    <row r="275" spans="1:13">
      <c r="A275" s="4" t="s">
        <v>416</v>
      </c>
      <c r="B275" s="4" t="s">
        <v>417</v>
      </c>
      <c r="C275">
        <v>500193</v>
      </c>
      <c r="D275" s="4" t="s">
        <v>738</v>
      </c>
      <c r="E275">
        <v>275</v>
      </c>
      <c r="F275" s="2">
        <v>145</v>
      </c>
      <c r="G275" s="4" t="s">
        <v>738</v>
      </c>
      <c r="H275" s="4" t="s">
        <v>738</v>
      </c>
      <c r="I275">
        <v>170</v>
      </c>
      <c r="J275" s="4" t="s">
        <v>245</v>
      </c>
      <c r="K275" s="4" t="s">
        <v>738</v>
      </c>
      <c r="L275" s="6" t="s">
        <v>53</v>
      </c>
      <c r="M275" t="s">
        <v>53</v>
      </c>
    </row>
    <row r="276" spans="1:13">
      <c r="A276" s="4" t="s">
        <v>739</v>
      </c>
      <c r="B276" s="4" t="s">
        <v>740</v>
      </c>
      <c r="C276">
        <v>504903</v>
      </c>
      <c r="D276" s="4" t="s">
        <v>741</v>
      </c>
      <c r="E276">
        <v>275</v>
      </c>
      <c r="F276" s="2">
        <v>360</v>
      </c>
      <c r="G276" s="4" t="s">
        <v>741</v>
      </c>
      <c r="H276" s="4" t="s">
        <v>741</v>
      </c>
      <c r="I276" t="s">
        <v>53</v>
      </c>
      <c r="J276" s="4" t="s">
        <v>53</v>
      </c>
      <c r="K276" s="4" t="s">
        <v>53</v>
      </c>
      <c r="L276" s="6" t="s">
        <v>53</v>
      </c>
      <c r="M276" t="s">
        <v>53</v>
      </c>
    </row>
    <row r="277" spans="1:13">
      <c r="A277" s="4" t="s">
        <v>742</v>
      </c>
      <c r="B277" s="4" t="s">
        <v>274</v>
      </c>
      <c r="C277">
        <v>502502</v>
      </c>
      <c r="D277" s="4" t="s">
        <v>743</v>
      </c>
      <c r="E277">
        <v>277</v>
      </c>
      <c r="F277" s="2" t="s">
        <v>53</v>
      </c>
      <c r="G277" s="4" t="s">
        <v>53</v>
      </c>
      <c r="H277" s="4" t="s">
        <v>743</v>
      </c>
      <c r="I277" t="s">
        <v>53</v>
      </c>
      <c r="J277" s="4" t="s">
        <v>53</v>
      </c>
      <c r="K277" s="4" t="s">
        <v>53</v>
      </c>
      <c r="L277" s="6" t="s">
        <v>53</v>
      </c>
      <c r="M277" t="s">
        <v>53</v>
      </c>
    </row>
    <row r="278" spans="1:13">
      <c r="A278" s="4" t="s">
        <v>744</v>
      </c>
      <c r="B278" s="4" t="s">
        <v>5</v>
      </c>
      <c r="C278">
        <v>233921</v>
      </c>
      <c r="D278" s="4" t="s">
        <v>745</v>
      </c>
      <c r="E278">
        <v>278</v>
      </c>
      <c r="F278" s="2">
        <v>302</v>
      </c>
      <c r="G278" s="4" t="s">
        <v>745</v>
      </c>
      <c r="H278" s="4" t="s">
        <v>745</v>
      </c>
      <c r="I278" t="s">
        <v>53</v>
      </c>
      <c r="J278" s="4" t="s">
        <v>53</v>
      </c>
      <c r="K278" s="4" t="s">
        <v>53</v>
      </c>
      <c r="L278">
        <v>0.119571960297767</v>
      </c>
      <c r="M278" t="s">
        <v>53</v>
      </c>
    </row>
    <row r="279" spans="1:13">
      <c r="A279" s="4" t="s">
        <v>746</v>
      </c>
      <c r="B279" s="4" t="s">
        <v>184</v>
      </c>
      <c r="C279">
        <v>501276</v>
      </c>
      <c r="D279" s="4" t="s">
        <v>747</v>
      </c>
      <c r="E279">
        <v>278</v>
      </c>
      <c r="F279" s="2">
        <v>336</v>
      </c>
      <c r="G279" s="4" t="s">
        <v>747</v>
      </c>
      <c r="H279" s="4" t="s">
        <v>747</v>
      </c>
      <c r="I279" t="s">
        <v>53</v>
      </c>
      <c r="J279" s="4" t="s">
        <v>53</v>
      </c>
      <c r="K279" s="4" t="s">
        <v>53</v>
      </c>
      <c r="L279" s="6" t="s">
        <v>53</v>
      </c>
      <c r="M279" t="s">
        <v>53</v>
      </c>
    </row>
    <row r="280" spans="1:13">
      <c r="A280" s="4" t="s">
        <v>748</v>
      </c>
      <c r="B280" s="4" t="s">
        <v>130</v>
      </c>
      <c r="C280">
        <v>506826</v>
      </c>
      <c r="D280" s="4" t="s">
        <v>749</v>
      </c>
      <c r="E280">
        <v>278</v>
      </c>
      <c r="F280" s="2">
        <v>375</v>
      </c>
      <c r="G280" s="4" t="s">
        <v>750</v>
      </c>
      <c r="H280" s="4" t="s">
        <v>749</v>
      </c>
      <c r="I280" t="s">
        <v>53</v>
      </c>
      <c r="J280" s="4" t="s">
        <v>53</v>
      </c>
      <c r="K280" s="4" t="s">
        <v>53</v>
      </c>
      <c r="L280" s="6" t="s">
        <v>53</v>
      </c>
      <c r="M280" t="s">
        <v>53</v>
      </c>
    </row>
    <row r="281" spans="1:13">
      <c r="A281" s="4" t="s">
        <v>751</v>
      </c>
      <c r="B281" s="4" t="s">
        <v>194</v>
      </c>
      <c r="C281">
        <v>504002</v>
      </c>
      <c r="D281" s="4" t="s">
        <v>752</v>
      </c>
      <c r="E281">
        <v>281</v>
      </c>
      <c r="F281" s="2" t="s">
        <v>53</v>
      </c>
      <c r="G281" s="4" t="s">
        <v>53</v>
      </c>
      <c r="H281" s="4" t="s">
        <v>753</v>
      </c>
      <c r="I281">
        <v>196</v>
      </c>
      <c r="J281" s="4" t="s">
        <v>53</v>
      </c>
      <c r="K281" s="4" t="s">
        <v>53</v>
      </c>
      <c r="L281" s="6" t="s">
        <v>53</v>
      </c>
      <c r="M281" t="s">
        <v>53</v>
      </c>
    </row>
    <row r="282" spans="1:13">
      <c r="A282" s="4" t="s">
        <v>754</v>
      </c>
      <c r="B282" s="4" t="s">
        <v>175</v>
      </c>
      <c r="C282">
        <v>528820</v>
      </c>
      <c r="D282" s="4" t="s">
        <v>755</v>
      </c>
      <c r="E282">
        <v>281</v>
      </c>
      <c r="F282" s="2" t="s">
        <v>53</v>
      </c>
      <c r="G282" s="4" t="s">
        <v>53</v>
      </c>
      <c r="H282" s="4" t="s">
        <v>53</v>
      </c>
      <c r="I282" t="s">
        <v>53</v>
      </c>
      <c r="J282" s="4" t="s">
        <v>53</v>
      </c>
      <c r="K282" s="4" t="s">
        <v>53</v>
      </c>
      <c r="L282" s="6" t="s">
        <v>53</v>
      </c>
      <c r="M282" t="s">
        <v>53</v>
      </c>
    </row>
    <row r="283" spans="1:13">
      <c r="A283" s="4" t="s">
        <v>756</v>
      </c>
      <c r="B283" s="4" t="s">
        <v>757</v>
      </c>
      <c r="C283">
        <v>501730</v>
      </c>
      <c r="D283" s="4" t="s">
        <v>758</v>
      </c>
      <c r="E283">
        <v>281</v>
      </c>
      <c r="F283" s="2" t="s">
        <v>53</v>
      </c>
      <c r="G283" s="4" t="s">
        <v>53</v>
      </c>
      <c r="H283" s="4" t="s">
        <v>53</v>
      </c>
      <c r="I283" t="s">
        <v>53</v>
      </c>
      <c r="J283" s="4" t="s">
        <v>53</v>
      </c>
      <c r="K283" s="4" t="s">
        <v>53</v>
      </c>
      <c r="L283" s="6" t="s">
        <v>53</v>
      </c>
      <c r="M283" t="s">
        <v>53</v>
      </c>
    </row>
    <row r="284" spans="1:13">
      <c r="A284" s="4" t="s">
        <v>555</v>
      </c>
      <c r="B284" s="4" t="s">
        <v>130</v>
      </c>
      <c r="C284">
        <v>501305</v>
      </c>
      <c r="D284" s="4" t="s">
        <v>759</v>
      </c>
      <c r="E284">
        <v>284</v>
      </c>
      <c r="F284" s="2" t="s">
        <v>760</v>
      </c>
      <c r="G284" s="4" t="s">
        <v>759</v>
      </c>
      <c r="H284" s="4" t="s">
        <v>759</v>
      </c>
      <c r="I284" t="s">
        <v>53</v>
      </c>
      <c r="J284" s="4" t="s">
        <v>53</v>
      </c>
      <c r="K284" s="4" t="s">
        <v>53</v>
      </c>
      <c r="L284" s="6" t="s">
        <v>53</v>
      </c>
      <c r="M284" t="s">
        <v>53</v>
      </c>
    </row>
    <row r="285" spans="1:13">
      <c r="A285" s="4" t="s">
        <v>761</v>
      </c>
      <c r="B285" s="4" t="s">
        <v>130</v>
      </c>
      <c r="C285">
        <v>502985</v>
      </c>
      <c r="D285" s="4" t="s">
        <v>762</v>
      </c>
      <c r="E285">
        <v>285</v>
      </c>
      <c r="F285" s="2">
        <v>307</v>
      </c>
      <c r="G285" s="4" t="s">
        <v>762</v>
      </c>
      <c r="H285" s="4" t="s">
        <v>762</v>
      </c>
      <c r="I285" t="s">
        <v>53</v>
      </c>
      <c r="J285" s="4" t="s">
        <v>53</v>
      </c>
      <c r="K285" s="4" t="s">
        <v>53</v>
      </c>
      <c r="L285" s="6" t="s">
        <v>53</v>
      </c>
      <c r="M285" t="s">
        <v>53</v>
      </c>
    </row>
    <row r="286" spans="1:13">
      <c r="A286" s="4" t="s">
        <v>69</v>
      </c>
      <c r="B286" s="4" t="s">
        <v>5</v>
      </c>
      <c r="C286">
        <v>197708</v>
      </c>
      <c r="D286" s="4" t="s">
        <v>763</v>
      </c>
      <c r="E286">
        <v>285</v>
      </c>
      <c r="F286" s="2">
        <v>369</v>
      </c>
      <c r="G286" s="4" t="s">
        <v>763</v>
      </c>
      <c r="H286" s="4" t="s">
        <v>53</v>
      </c>
      <c r="I286" t="s">
        <v>53</v>
      </c>
      <c r="J286" s="4" t="s">
        <v>53</v>
      </c>
      <c r="K286" s="4" t="s">
        <v>53</v>
      </c>
      <c r="L286" s="6" t="s">
        <v>53</v>
      </c>
      <c r="M286" t="s">
        <v>53</v>
      </c>
    </row>
    <row r="287" spans="1:13">
      <c r="A287" s="4" t="s">
        <v>764</v>
      </c>
      <c r="B287" s="4" t="s">
        <v>641</v>
      </c>
      <c r="C287">
        <v>503180</v>
      </c>
      <c r="D287" s="4" t="s">
        <v>765</v>
      </c>
      <c r="E287">
        <v>285</v>
      </c>
      <c r="F287" s="2" t="s">
        <v>53</v>
      </c>
      <c r="G287" s="4" t="s">
        <v>53</v>
      </c>
      <c r="H287" s="4" t="s">
        <v>766</v>
      </c>
      <c r="I287" t="s">
        <v>53</v>
      </c>
      <c r="J287" s="4" t="s">
        <v>53</v>
      </c>
      <c r="K287" s="4" t="s">
        <v>53</v>
      </c>
      <c r="L287" s="6" t="s">
        <v>53</v>
      </c>
      <c r="M287" t="s">
        <v>53</v>
      </c>
    </row>
    <row r="288" spans="1:13">
      <c r="A288" s="4" t="s">
        <v>767</v>
      </c>
      <c r="B288" s="4" t="s">
        <v>409</v>
      </c>
      <c r="C288">
        <v>506723</v>
      </c>
      <c r="D288" s="4" t="s">
        <v>768</v>
      </c>
      <c r="E288">
        <v>285</v>
      </c>
      <c r="F288" s="2" t="s">
        <v>769</v>
      </c>
      <c r="G288" s="4" t="s">
        <v>768</v>
      </c>
      <c r="H288" s="4" t="s">
        <v>768</v>
      </c>
      <c r="I288" t="s">
        <v>53</v>
      </c>
      <c r="J288" s="4" t="s">
        <v>53</v>
      </c>
      <c r="K288" s="4" t="s">
        <v>53</v>
      </c>
      <c r="L288" s="6" t="s">
        <v>53</v>
      </c>
      <c r="M288" t="s">
        <v>53</v>
      </c>
    </row>
    <row r="289" spans="1:13">
      <c r="A289" s="4" t="s">
        <v>770</v>
      </c>
      <c r="B289" s="4" t="s">
        <v>194</v>
      </c>
      <c r="C289">
        <v>502442</v>
      </c>
      <c r="D289" s="4" t="s">
        <v>771</v>
      </c>
      <c r="E289">
        <v>289</v>
      </c>
      <c r="F289" s="2" t="s">
        <v>53</v>
      </c>
      <c r="G289" s="4" t="s">
        <v>53</v>
      </c>
      <c r="H289" s="4" t="s">
        <v>771</v>
      </c>
      <c r="I289">
        <v>189</v>
      </c>
      <c r="J289" s="4" t="s">
        <v>53</v>
      </c>
      <c r="K289" s="4" t="s">
        <v>53</v>
      </c>
      <c r="L289" s="6" t="s">
        <v>53</v>
      </c>
      <c r="M289" t="s">
        <v>53</v>
      </c>
    </row>
    <row r="290" spans="1:13">
      <c r="A290" s="4" t="s">
        <v>83</v>
      </c>
      <c r="B290" s="4" t="s">
        <v>5</v>
      </c>
      <c r="C290">
        <v>163259</v>
      </c>
      <c r="D290" s="4" t="s">
        <v>772</v>
      </c>
      <c r="E290">
        <v>289</v>
      </c>
      <c r="F290" s="2" t="s">
        <v>53</v>
      </c>
      <c r="G290" s="4" t="s">
        <v>53</v>
      </c>
      <c r="H290" s="4" t="s">
        <v>53</v>
      </c>
      <c r="I290" t="s">
        <v>53</v>
      </c>
      <c r="J290" s="4" t="s">
        <v>53</v>
      </c>
      <c r="K290" s="4" t="s">
        <v>53</v>
      </c>
      <c r="L290" s="6" t="s">
        <v>53</v>
      </c>
      <c r="M290" t="s">
        <v>53</v>
      </c>
    </row>
    <row r="291" spans="1:13">
      <c r="A291" s="4" t="s">
        <v>773</v>
      </c>
      <c r="B291" s="4" t="s">
        <v>774</v>
      </c>
      <c r="C291">
        <v>529200</v>
      </c>
      <c r="D291" s="4" t="s">
        <v>775</v>
      </c>
      <c r="E291">
        <v>289</v>
      </c>
      <c r="F291" s="2" t="s">
        <v>53</v>
      </c>
      <c r="G291" s="4" t="s">
        <v>53</v>
      </c>
      <c r="H291" s="4" t="s">
        <v>53</v>
      </c>
      <c r="I291" t="s">
        <v>53</v>
      </c>
      <c r="J291" s="4" t="s">
        <v>53</v>
      </c>
      <c r="K291" s="4" t="s">
        <v>53</v>
      </c>
      <c r="L291" s="6" t="s">
        <v>53</v>
      </c>
      <c r="M291" t="s">
        <v>53</v>
      </c>
    </row>
    <row r="292" spans="1:13">
      <c r="A292" s="4" t="s">
        <v>776</v>
      </c>
      <c r="B292" s="4" t="s">
        <v>93</v>
      </c>
      <c r="C292">
        <v>505166</v>
      </c>
      <c r="D292" s="4" t="s">
        <v>777</v>
      </c>
      <c r="E292">
        <v>292</v>
      </c>
      <c r="F292" s="2">
        <v>360</v>
      </c>
      <c r="G292" s="4" t="s">
        <v>777</v>
      </c>
      <c r="H292" s="4" t="s">
        <v>53</v>
      </c>
      <c r="I292" t="s">
        <v>53</v>
      </c>
      <c r="J292" s="4" t="s">
        <v>145</v>
      </c>
      <c r="K292" s="4" t="s">
        <v>777</v>
      </c>
      <c r="L292" s="6" t="s">
        <v>53</v>
      </c>
      <c r="M292" t="s">
        <v>53</v>
      </c>
    </row>
    <row r="293" spans="1:13">
      <c r="A293" s="4" t="s">
        <v>778</v>
      </c>
      <c r="B293" s="4" t="s">
        <v>93</v>
      </c>
      <c r="C293">
        <v>500236</v>
      </c>
      <c r="D293" s="4" t="s">
        <v>779</v>
      </c>
      <c r="E293">
        <v>292</v>
      </c>
      <c r="F293" s="2">
        <v>491</v>
      </c>
      <c r="G293" s="4" t="s">
        <v>779</v>
      </c>
      <c r="H293" s="4" t="s">
        <v>779</v>
      </c>
      <c r="I293" t="s">
        <v>53</v>
      </c>
      <c r="J293" s="4" t="s">
        <v>53</v>
      </c>
      <c r="K293" s="4" t="s">
        <v>53</v>
      </c>
      <c r="L293" s="6" t="s">
        <v>53</v>
      </c>
      <c r="M293" t="s">
        <v>53</v>
      </c>
    </row>
    <row r="294" spans="1:13">
      <c r="A294" s="4" t="s">
        <v>780</v>
      </c>
      <c r="B294" s="4" t="s">
        <v>175</v>
      </c>
      <c r="C294">
        <v>503302</v>
      </c>
      <c r="D294" s="4" t="s">
        <v>781</v>
      </c>
      <c r="E294">
        <v>292</v>
      </c>
      <c r="F294" s="2">
        <v>511</v>
      </c>
      <c r="G294" s="4" t="s">
        <v>782</v>
      </c>
      <c r="H294" s="4" t="s">
        <v>53</v>
      </c>
      <c r="I294" t="s">
        <v>53</v>
      </c>
      <c r="J294" s="4" t="s">
        <v>53</v>
      </c>
      <c r="K294" s="4" t="s">
        <v>53</v>
      </c>
      <c r="L294" s="6" t="s">
        <v>53</v>
      </c>
      <c r="M294" t="s">
        <v>53</v>
      </c>
    </row>
    <row r="295" spans="1:13">
      <c r="A295" s="4" t="s">
        <v>193</v>
      </c>
      <c r="B295" s="4" t="s">
        <v>194</v>
      </c>
      <c r="C295">
        <v>506357</v>
      </c>
      <c r="D295" s="4" t="s">
        <v>783</v>
      </c>
      <c r="E295">
        <v>292</v>
      </c>
      <c r="F295" s="2" t="s">
        <v>53</v>
      </c>
      <c r="G295" s="4" t="s">
        <v>53</v>
      </c>
      <c r="H295" s="4" t="s">
        <v>783</v>
      </c>
      <c r="I295">
        <v>156</v>
      </c>
      <c r="J295" s="4" t="s">
        <v>53</v>
      </c>
      <c r="K295" s="4" t="s">
        <v>53</v>
      </c>
      <c r="L295" s="6" t="s">
        <v>53</v>
      </c>
      <c r="M295" t="s">
        <v>53</v>
      </c>
    </row>
    <row r="296" spans="1:13">
      <c r="A296" s="4" t="s">
        <v>784</v>
      </c>
      <c r="B296" s="4" t="s">
        <v>694</v>
      </c>
      <c r="C296">
        <v>529795</v>
      </c>
      <c r="D296" s="4" t="s">
        <v>785</v>
      </c>
      <c r="E296">
        <v>296</v>
      </c>
      <c r="F296" s="2">
        <v>514</v>
      </c>
      <c r="G296" s="4" t="s">
        <v>785</v>
      </c>
      <c r="H296" s="4" t="s">
        <v>785</v>
      </c>
      <c r="I296" t="s">
        <v>53</v>
      </c>
      <c r="J296" s="4" t="s">
        <v>53</v>
      </c>
      <c r="K296" s="4" t="s">
        <v>53</v>
      </c>
      <c r="L296" s="6" t="s">
        <v>53</v>
      </c>
      <c r="M296" t="s">
        <v>53</v>
      </c>
    </row>
    <row r="297" spans="1:13">
      <c r="A297" s="4" t="s">
        <v>786</v>
      </c>
      <c r="B297" s="4" t="s">
        <v>5</v>
      </c>
      <c r="C297">
        <v>126562</v>
      </c>
      <c r="D297" s="4" t="s">
        <v>439</v>
      </c>
      <c r="E297">
        <v>296</v>
      </c>
      <c r="F297" s="2" t="s">
        <v>53</v>
      </c>
      <c r="G297" s="4" t="s">
        <v>53</v>
      </c>
      <c r="H297" s="4" t="s">
        <v>439</v>
      </c>
      <c r="I297" t="s">
        <v>53</v>
      </c>
      <c r="J297" s="4" t="s">
        <v>53</v>
      </c>
      <c r="K297" s="4" t="s">
        <v>53</v>
      </c>
      <c r="L297" s="6" t="s">
        <v>53</v>
      </c>
      <c r="M297" t="s">
        <v>53</v>
      </c>
    </row>
    <row r="298" spans="1:13">
      <c r="A298" s="4" t="s">
        <v>787</v>
      </c>
      <c r="B298" s="4" t="s">
        <v>361</v>
      </c>
      <c r="C298">
        <v>503645</v>
      </c>
      <c r="D298" s="4" t="s">
        <v>788</v>
      </c>
      <c r="E298">
        <v>296</v>
      </c>
      <c r="F298" s="2" t="s">
        <v>789</v>
      </c>
      <c r="G298" s="4" t="s">
        <v>788</v>
      </c>
      <c r="H298" s="4" t="s">
        <v>788</v>
      </c>
      <c r="I298" t="s">
        <v>53</v>
      </c>
      <c r="J298" s="4" t="s">
        <v>53</v>
      </c>
      <c r="K298" s="4" t="s">
        <v>53</v>
      </c>
      <c r="L298" s="6" t="s">
        <v>53</v>
      </c>
      <c r="M298" t="s">
        <v>53</v>
      </c>
    </row>
    <row r="299" spans="1:13">
      <c r="A299" s="4" t="s">
        <v>790</v>
      </c>
      <c r="B299" s="4" t="s">
        <v>417</v>
      </c>
      <c r="C299">
        <v>506336</v>
      </c>
      <c r="D299" s="4" t="s">
        <v>791</v>
      </c>
      <c r="E299">
        <v>296</v>
      </c>
      <c r="F299" s="2" t="s">
        <v>291</v>
      </c>
      <c r="G299" s="4" t="s">
        <v>792</v>
      </c>
      <c r="H299" s="4" t="s">
        <v>53</v>
      </c>
      <c r="I299" t="s">
        <v>53</v>
      </c>
      <c r="J299" s="4" t="s">
        <v>53</v>
      </c>
      <c r="K299" s="4" t="s">
        <v>53</v>
      </c>
      <c r="L299" s="6" t="s">
        <v>53</v>
      </c>
      <c r="M299" t="s">
        <v>53</v>
      </c>
    </row>
    <row r="300" spans="1:13">
      <c r="A300" s="4" t="s">
        <v>793</v>
      </c>
      <c r="B300" s="4" t="s">
        <v>207</v>
      </c>
      <c r="C300">
        <v>503497</v>
      </c>
      <c r="D300" s="4" t="s">
        <v>794</v>
      </c>
      <c r="E300">
        <v>300</v>
      </c>
      <c r="F300" s="2">
        <v>268</v>
      </c>
      <c r="G300" s="4" t="s">
        <v>795</v>
      </c>
      <c r="H300" s="4" t="s">
        <v>795</v>
      </c>
      <c r="I300" t="s">
        <v>53</v>
      </c>
      <c r="J300" s="4" t="s">
        <v>53</v>
      </c>
      <c r="K300" s="4" t="s">
        <v>53</v>
      </c>
      <c r="L300" s="6" t="s">
        <v>53</v>
      </c>
      <c r="M300" t="s">
        <v>53</v>
      </c>
    </row>
    <row r="301" spans="1:13">
      <c r="A301" s="4" t="s">
        <v>421</v>
      </c>
      <c r="B301" s="4" t="s">
        <v>5</v>
      </c>
      <c r="C301">
        <v>229300</v>
      </c>
      <c r="D301" s="4" t="s">
        <v>796</v>
      </c>
      <c r="E301">
        <v>300</v>
      </c>
      <c r="F301" s="2" t="s">
        <v>53</v>
      </c>
      <c r="G301" s="4" t="s">
        <v>53</v>
      </c>
      <c r="H301" s="4" t="s">
        <v>53</v>
      </c>
      <c r="I301" t="s">
        <v>53</v>
      </c>
      <c r="J301" s="4" t="s">
        <v>53</v>
      </c>
      <c r="K301" s="4" t="s">
        <v>53</v>
      </c>
      <c r="L301" s="6" t="s">
        <v>53</v>
      </c>
      <c r="M301" t="s">
        <v>53</v>
      </c>
    </row>
    <row r="302" spans="1:13">
      <c r="A302" s="4" t="s">
        <v>416</v>
      </c>
      <c r="B302" s="4" t="s">
        <v>417</v>
      </c>
      <c r="C302">
        <v>505391</v>
      </c>
      <c r="D302" s="4" t="s">
        <v>797</v>
      </c>
      <c r="E302">
        <v>300</v>
      </c>
      <c r="F302" s="2" t="s">
        <v>798</v>
      </c>
      <c r="G302" s="4" t="s">
        <v>797</v>
      </c>
      <c r="H302" s="4" t="s">
        <v>797</v>
      </c>
      <c r="I302" t="s">
        <v>53</v>
      </c>
      <c r="J302" s="4" t="s">
        <v>53</v>
      </c>
      <c r="K302" s="4" t="s">
        <v>53</v>
      </c>
      <c r="L302" s="6" t="s">
        <v>53</v>
      </c>
      <c r="M302" t="s">
        <v>53</v>
      </c>
    </row>
    <row r="303" spans="1:13">
      <c r="A303" s="4" t="s">
        <v>328</v>
      </c>
      <c r="B303" s="4" t="s">
        <v>93</v>
      </c>
      <c r="C303">
        <v>506361</v>
      </c>
      <c r="D303" s="4" t="s">
        <v>799</v>
      </c>
      <c r="E303">
        <v>300</v>
      </c>
      <c r="F303" s="2" t="s">
        <v>800</v>
      </c>
      <c r="G303" s="4" t="s">
        <v>799</v>
      </c>
      <c r="H303" s="4" t="s">
        <v>799</v>
      </c>
      <c r="I303" t="s">
        <v>53</v>
      </c>
      <c r="J303" s="4" t="s">
        <v>53</v>
      </c>
      <c r="K303" s="4" t="s">
        <v>53</v>
      </c>
      <c r="L303" s="6" t="s">
        <v>53</v>
      </c>
      <c r="M303" t="s">
        <v>53</v>
      </c>
    </row>
    <row r="304" spans="1:13">
      <c r="A304" s="4" t="s">
        <v>801</v>
      </c>
      <c r="B304" s="4" t="s">
        <v>130</v>
      </c>
      <c r="C304">
        <v>529601</v>
      </c>
      <c r="D304" s="4" t="s">
        <v>802</v>
      </c>
      <c r="E304">
        <v>304</v>
      </c>
      <c r="F304" s="2">
        <v>410</v>
      </c>
      <c r="G304" s="4" t="s">
        <v>803</v>
      </c>
      <c r="H304" s="4" t="s">
        <v>802</v>
      </c>
      <c r="I304" t="s">
        <v>53</v>
      </c>
      <c r="J304" s="4" t="s">
        <v>53</v>
      </c>
      <c r="K304" s="4" t="s">
        <v>53</v>
      </c>
      <c r="L304" s="6" t="s">
        <v>53</v>
      </c>
      <c r="M304" t="s">
        <v>53</v>
      </c>
    </row>
    <row r="305" spans="1:13">
      <c r="A305" s="4" t="s">
        <v>804</v>
      </c>
      <c r="B305" s="4" t="s">
        <v>5</v>
      </c>
      <c r="C305">
        <v>134097</v>
      </c>
      <c r="D305" s="4" t="s">
        <v>805</v>
      </c>
      <c r="E305">
        <v>305</v>
      </c>
      <c r="F305" s="2">
        <v>461</v>
      </c>
      <c r="G305" s="4" t="s">
        <v>805</v>
      </c>
      <c r="H305" s="4" t="s">
        <v>805</v>
      </c>
      <c r="I305" t="s">
        <v>53</v>
      </c>
      <c r="J305" s="4" t="s">
        <v>53</v>
      </c>
      <c r="K305" s="4" t="s">
        <v>53</v>
      </c>
      <c r="L305" s="6" t="s">
        <v>53</v>
      </c>
      <c r="M305" t="s">
        <v>53</v>
      </c>
    </row>
    <row r="306" spans="1:13">
      <c r="A306" s="4" t="s">
        <v>806</v>
      </c>
      <c r="B306" s="4" t="s">
        <v>198</v>
      </c>
      <c r="C306">
        <v>504942</v>
      </c>
      <c r="D306" s="4" t="s">
        <v>700</v>
      </c>
      <c r="E306">
        <v>306</v>
      </c>
      <c r="F306" s="2" t="s">
        <v>53</v>
      </c>
      <c r="G306" s="4" t="s">
        <v>53</v>
      </c>
      <c r="H306" s="4" t="s">
        <v>700</v>
      </c>
      <c r="I306" t="s">
        <v>53</v>
      </c>
      <c r="J306" s="4" t="s">
        <v>53</v>
      </c>
      <c r="K306" s="4" t="s">
        <v>53</v>
      </c>
      <c r="L306" s="6" t="s">
        <v>53</v>
      </c>
      <c r="M306" t="s">
        <v>53</v>
      </c>
    </row>
    <row r="307" spans="1:13">
      <c r="A307" s="4" t="s">
        <v>807</v>
      </c>
      <c r="B307" s="4" t="s">
        <v>194</v>
      </c>
      <c r="C307">
        <v>505327</v>
      </c>
      <c r="D307" s="4" t="s">
        <v>808</v>
      </c>
      <c r="E307">
        <v>306</v>
      </c>
      <c r="F307" s="2" t="s">
        <v>53</v>
      </c>
      <c r="G307" s="4" t="s">
        <v>53</v>
      </c>
      <c r="H307" s="4" t="s">
        <v>809</v>
      </c>
      <c r="I307" t="s">
        <v>53</v>
      </c>
      <c r="J307" s="4" t="s">
        <v>53</v>
      </c>
      <c r="K307" s="4" t="s">
        <v>53</v>
      </c>
      <c r="L307" s="6" t="s">
        <v>53</v>
      </c>
      <c r="M307" t="s">
        <v>53</v>
      </c>
    </row>
    <row r="308" spans="1:13">
      <c r="A308" s="4" t="s">
        <v>810</v>
      </c>
      <c r="B308" s="4" t="s">
        <v>404</v>
      </c>
      <c r="C308">
        <v>502948</v>
      </c>
      <c r="D308" s="4" t="s">
        <v>811</v>
      </c>
      <c r="E308">
        <v>306</v>
      </c>
      <c r="F308" s="2" t="s">
        <v>53</v>
      </c>
      <c r="G308" s="4" t="s">
        <v>53</v>
      </c>
      <c r="H308" s="4" t="s">
        <v>811</v>
      </c>
      <c r="I308" t="s">
        <v>53</v>
      </c>
      <c r="J308" s="4" t="s">
        <v>53</v>
      </c>
      <c r="K308" s="4" t="s">
        <v>53</v>
      </c>
      <c r="L308" s="6" t="s">
        <v>53</v>
      </c>
      <c r="M308" t="s">
        <v>53</v>
      </c>
    </row>
    <row r="309" spans="1:13">
      <c r="A309" s="4" t="s">
        <v>812</v>
      </c>
      <c r="B309" s="4" t="s">
        <v>10</v>
      </c>
      <c r="C309">
        <v>501717</v>
      </c>
      <c r="D309" s="4" t="s">
        <v>813</v>
      </c>
      <c r="E309">
        <v>309</v>
      </c>
      <c r="F309" s="2" t="s">
        <v>371</v>
      </c>
      <c r="G309" s="4" t="s">
        <v>813</v>
      </c>
      <c r="H309" s="4" t="s">
        <v>813</v>
      </c>
      <c r="I309">
        <v>198</v>
      </c>
      <c r="J309" s="4" t="s">
        <v>53</v>
      </c>
      <c r="K309" s="4" t="s">
        <v>53</v>
      </c>
      <c r="L309">
        <v>0.063</v>
      </c>
      <c r="M309" t="s">
        <v>53</v>
      </c>
    </row>
    <row r="310" spans="1:13">
      <c r="A310" s="4" t="s">
        <v>728</v>
      </c>
      <c r="B310" s="4" t="s">
        <v>5</v>
      </c>
      <c r="C310">
        <v>131496</v>
      </c>
      <c r="D310" s="4" t="s">
        <v>814</v>
      </c>
      <c r="E310">
        <v>310</v>
      </c>
      <c r="F310" s="2" t="s">
        <v>815</v>
      </c>
      <c r="G310" s="4" t="s">
        <v>814</v>
      </c>
      <c r="H310" s="4" t="s">
        <v>814</v>
      </c>
      <c r="I310">
        <v>136</v>
      </c>
      <c r="J310" s="4" t="s">
        <v>53</v>
      </c>
      <c r="K310" s="4" t="s">
        <v>53</v>
      </c>
      <c r="L310" s="6" t="s">
        <v>53</v>
      </c>
      <c r="M310" t="s">
        <v>53</v>
      </c>
    </row>
    <row r="311" spans="1:13">
      <c r="A311" s="4" t="s">
        <v>816</v>
      </c>
      <c r="B311" s="4" t="s">
        <v>5</v>
      </c>
      <c r="C311">
        <v>126818</v>
      </c>
      <c r="D311" s="4" t="s">
        <v>817</v>
      </c>
      <c r="E311">
        <v>311</v>
      </c>
      <c r="F311" s="2" t="s">
        <v>53</v>
      </c>
      <c r="G311" s="4" t="s">
        <v>53</v>
      </c>
      <c r="H311" s="4" t="s">
        <v>818</v>
      </c>
      <c r="I311" t="s">
        <v>53</v>
      </c>
      <c r="J311" s="4" t="s">
        <v>53</v>
      </c>
      <c r="K311" s="4" t="s">
        <v>53</v>
      </c>
      <c r="L311" s="6" t="s">
        <v>53</v>
      </c>
      <c r="M311" t="s">
        <v>53</v>
      </c>
    </row>
    <row r="312" spans="1:13">
      <c r="A312" s="4" t="s">
        <v>819</v>
      </c>
      <c r="B312" s="4" t="s">
        <v>17</v>
      </c>
      <c r="C312">
        <v>499965</v>
      </c>
      <c r="D312" s="4" t="s">
        <v>820</v>
      </c>
      <c r="E312">
        <v>311</v>
      </c>
      <c r="F312" s="2" t="s">
        <v>53</v>
      </c>
      <c r="G312" s="4" t="s">
        <v>53</v>
      </c>
      <c r="H312" s="4" t="s">
        <v>53</v>
      </c>
      <c r="I312" t="s">
        <v>53</v>
      </c>
      <c r="J312" s="4" t="s">
        <v>53</v>
      </c>
      <c r="K312" s="4" t="s">
        <v>53</v>
      </c>
      <c r="L312" s="6" t="s">
        <v>53</v>
      </c>
      <c r="M312" t="s">
        <v>53</v>
      </c>
    </row>
    <row r="313" spans="1:13">
      <c r="A313" s="4" t="s">
        <v>821</v>
      </c>
      <c r="B313" s="4" t="s">
        <v>284</v>
      </c>
      <c r="C313">
        <v>500862</v>
      </c>
      <c r="D313" s="4" t="s">
        <v>629</v>
      </c>
      <c r="E313">
        <v>311</v>
      </c>
      <c r="F313" s="2" t="s">
        <v>822</v>
      </c>
      <c r="G313" s="4" t="s">
        <v>629</v>
      </c>
      <c r="H313" s="4" t="s">
        <v>629</v>
      </c>
      <c r="I313" t="s">
        <v>53</v>
      </c>
      <c r="J313" s="4" t="s">
        <v>53</v>
      </c>
      <c r="K313" s="4" t="s">
        <v>53</v>
      </c>
      <c r="L313" s="6" t="s">
        <v>53</v>
      </c>
      <c r="M313" t="s">
        <v>53</v>
      </c>
    </row>
    <row r="314" spans="1:13">
      <c r="A314" s="4" t="s">
        <v>823</v>
      </c>
      <c r="B314" s="4" t="s">
        <v>367</v>
      </c>
      <c r="C314">
        <v>500980</v>
      </c>
      <c r="D314" s="4" t="s">
        <v>824</v>
      </c>
      <c r="E314">
        <v>311</v>
      </c>
      <c r="F314" s="2" t="s">
        <v>825</v>
      </c>
      <c r="G314" s="4" t="s">
        <v>824</v>
      </c>
      <c r="H314" s="4" t="s">
        <v>824</v>
      </c>
      <c r="I314" t="s">
        <v>53</v>
      </c>
      <c r="J314" s="4" t="s">
        <v>53</v>
      </c>
      <c r="K314" s="4" t="s">
        <v>53</v>
      </c>
      <c r="L314" s="6" t="s">
        <v>53</v>
      </c>
      <c r="M314" t="s">
        <v>53</v>
      </c>
    </row>
    <row r="315" spans="1:13">
      <c r="A315" s="4" t="s">
        <v>826</v>
      </c>
      <c r="B315" s="4" t="s">
        <v>5</v>
      </c>
      <c r="C315">
        <v>129020</v>
      </c>
      <c r="D315" s="4" t="s">
        <v>827</v>
      </c>
      <c r="E315">
        <v>315</v>
      </c>
      <c r="F315" s="2">
        <v>444</v>
      </c>
      <c r="G315" s="4" t="s">
        <v>827</v>
      </c>
      <c r="H315" s="4" t="s">
        <v>827</v>
      </c>
      <c r="I315" t="s">
        <v>53</v>
      </c>
      <c r="J315" s="4" t="s">
        <v>53</v>
      </c>
      <c r="K315" s="4" t="s">
        <v>53</v>
      </c>
      <c r="L315" s="6" t="s">
        <v>53</v>
      </c>
      <c r="M315" t="s">
        <v>53</v>
      </c>
    </row>
    <row r="316" spans="1:13">
      <c r="A316" s="4" t="s">
        <v>828</v>
      </c>
      <c r="B316" s="4" t="s">
        <v>284</v>
      </c>
      <c r="C316">
        <v>505864</v>
      </c>
      <c r="D316" s="4" t="s">
        <v>829</v>
      </c>
      <c r="E316">
        <v>315</v>
      </c>
      <c r="F316" s="2" t="s">
        <v>830</v>
      </c>
      <c r="G316" s="4" t="s">
        <v>829</v>
      </c>
      <c r="H316" s="4" t="s">
        <v>829</v>
      </c>
      <c r="I316" t="s">
        <v>53</v>
      </c>
      <c r="J316" s="4" t="s">
        <v>245</v>
      </c>
      <c r="K316" s="4" t="s">
        <v>829</v>
      </c>
      <c r="L316" s="6" t="s">
        <v>53</v>
      </c>
      <c r="M316" t="s">
        <v>53</v>
      </c>
    </row>
    <row r="317" spans="1:13">
      <c r="A317" s="4" t="s">
        <v>441</v>
      </c>
      <c r="B317" s="4" t="s">
        <v>404</v>
      </c>
      <c r="C317">
        <v>502229</v>
      </c>
      <c r="D317" s="4" t="s">
        <v>831</v>
      </c>
      <c r="E317">
        <v>317</v>
      </c>
      <c r="F317" s="2" t="s">
        <v>53</v>
      </c>
      <c r="G317" s="4" t="s">
        <v>53</v>
      </c>
      <c r="H317" s="4" t="s">
        <v>53</v>
      </c>
      <c r="I317" t="s">
        <v>53</v>
      </c>
      <c r="J317" s="4" t="s">
        <v>53</v>
      </c>
      <c r="K317" s="4" t="s">
        <v>53</v>
      </c>
      <c r="L317" s="6" t="s">
        <v>53</v>
      </c>
      <c r="M317" t="s">
        <v>53</v>
      </c>
    </row>
    <row r="318" spans="1:13">
      <c r="A318" s="4" t="s">
        <v>832</v>
      </c>
      <c r="B318" s="4" t="s">
        <v>833</v>
      </c>
      <c r="C318">
        <v>530031</v>
      </c>
      <c r="D318" s="4" t="s">
        <v>834</v>
      </c>
      <c r="E318">
        <v>317</v>
      </c>
      <c r="F318" s="2" t="s">
        <v>53</v>
      </c>
      <c r="G318" s="4" t="s">
        <v>53</v>
      </c>
      <c r="H318" s="4" t="s">
        <v>834</v>
      </c>
      <c r="I318" t="s">
        <v>53</v>
      </c>
      <c r="J318" s="4" t="s">
        <v>53</v>
      </c>
      <c r="K318" s="4" t="s">
        <v>53</v>
      </c>
      <c r="L318" s="6" t="s">
        <v>53</v>
      </c>
      <c r="M318" t="s">
        <v>53</v>
      </c>
    </row>
    <row r="319" spans="1:13">
      <c r="A319" s="4" t="s">
        <v>835</v>
      </c>
      <c r="B319" s="4" t="s">
        <v>93</v>
      </c>
      <c r="C319">
        <v>506714</v>
      </c>
      <c r="D319" s="4" t="s">
        <v>836</v>
      </c>
      <c r="E319">
        <v>317</v>
      </c>
      <c r="F319" s="2" t="s">
        <v>53</v>
      </c>
      <c r="G319" s="4" t="s">
        <v>53</v>
      </c>
      <c r="H319" s="4" t="s">
        <v>837</v>
      </c>
      <c r="I319" t="s">
        <v>53</v>
      </c>
      <c r="J319" s="4" t="s">
        <v>145</v>
      </c>
      <c r="K319" s="4" t="s">
        <v>836</v>
      </c>
      <c r="L319" s="6" t="s">
        <v>53</v>
      </c>
      <c r="M319" t="s">
        <v>53</v>
      </c>
    </row>
    <row r="320" spans="1:13">
      <c r="A320" s="4" t="s">
        <v>838</v>
      </c>
      <c r="B320" s="4" t="s">
        <v>5</v>
      </c>
      <c r="C320">
        <v>182670</v>
      </c>
      <c r="D320" s="4" t="s">
        <v>839</v>
      </c>
      <c r="E320">
        <v>320</v>
      </c>
      <c r="F320" s="2">
        <v>237</v>
      </c>
      <c r="G320" s="4" t="s">
        <v>839</v>
      </c>
      <c r="H320" s="4" t="s">
        <v>839</v>
      </c>
      <c r="I320">
        <v>123</v>
      </c>
      <c r="J320" s="4" t="s">
        <v>53</v>
      </c>
      <c r="K320" s="4" t="s">
        <v>53</v>
      </c>
      <c r="L320" s="6" t="s">
        <v>53</v>
      </c>
      <c r="M320" t="s">
        <v>53</v>
      </c>
    </row>
    <row r="321" spans="1:13">
      <c r="A321" s="4" t="s">
        <v>840</v>
      </c>
      <c r="B321" s="4" t="s">
        <v>404</v>
      </c>
      <c r="C321">
        <v>504044</v>
      </c>
      <c r="D321" s="4" t="s">
        <v>841</v>
      </c>
      <c r="E321">
        <v>320</v>
      </c>
      <c r="F321" s="2">
        <v>429</v>
      </c>
      <c r="G321" s="4" t="s">
        <v>841</v>
      </c>
      <c r="H321" s="4" t="s">
        <v>841</v>
      </c>
      <c r="I321" t="s">
        <v>53</v>
      </c>
      <c r="J321" s="4" t="s">
        <v>53</v>
      </c>
      <c r="K321" s="4" t="s">
        <v>53</v>
      </c>
      <c r="L321" s="6" t="s">
        <v>53</v>
      </c>
      <c r="M321" t="s">
        <v>53</v>
      </c>
    </row>
    <row r="322" spans="1:13">
      <c r="A322" s="4" t="s">
        <v>842</v>
      </c>
      <c r="B322" s="4" t="s">
        <v>175</v>
      </c>
      <c r="C322">
        <v>501292</v>
      </c>
      <c r="D322" s="4" t="s">
        <v>843</v>
      </c>
      <c r="E322">
        <v>322</v>
      </c>
      <c r="F322" s="2">
        <v>421</v>
      </c>
      <c r="G322" s="4" t="s">
        <v>844</v>
      </c>
      <c r="H322" s="4" t="s">
        <v>53</v>
      </c>
      <c r="I322" t="s">
        <v>53</v>
      </c>
      <c r="J322" s="4" t="s">
        <v>245</v>
      </c>
      <c r="K322" s="4" t="s">
        <v>843</v>
      </c>
      <c r="L322" s="6" t="s">
        <v>53</v>
      </c>
      <c r="M322" t="s">
        <v>53</v>
      </c>
    </row>
    <row r="323" spans="1:13">
      <c r="A323" s="4" t="s">
        <v>742</v>
      </c>
      <c r="B323" s="4" t="s">
        <v>274</v>
      </c>
      <c r="C323">
        <v>506527</v>
      </c>
      <c r="D323" s="4" t="s">
        <v>845</v>
      </c>
      <c r="E323">
        <v>323</v>
      </c>
      <c r="F323" s="2">
        <v>171</v>
      </c>
      <c r="G323" s="4" t="s">
        <v>845</v>
      </c>
      <c r="H323" s="4" t="s">
        <v>845</v>
      </c>
      <c r="I323" t="s">
        <v>53</v>
      </c>
      <c r="J323" s="4" t="s">
        <v>53</v>
      </c>
      <c r="K323" s="4" t="s">
        <v>53</v>
      </c>
      <c r="L323" s="6" t="s">
        <v>53</v>
      </c>
      <c r="M323" t="s">
        <v>53</v>
      </c>
    </row>
    <row r="324" spans="1:13">
      <c r="A324" s="4" t="s">
        <v>846</v>
      </c>
      <c r="B324" s="4" t="s">
        <v>260</v>
      </c>
      <c r="C324">
        <v>506100</v>
      </c>
      <c r="D324" s="4" t="s">
        <v>847</v>
      </c>
      <c r="E324">
        <v>323</v>
      </c>
      <c r="F324" s="2">
        <v>180</v>
      </c>
      <c r="G324" s="4" t="s">
        <v>847</v>
      </c>
      <c r="H324" s="4" t="s">
        <v>53</v>
      </c>
      <c r="I324" t="s">
        <v>53</v>
      </c>
      <c r="J324" s="4" t="s">
        <v>53</v>
      </c>
      <c r="K324" s="4" t="s">
        <v>53</v>
      </c>
      <c r="L324" s="6" t="s">
        <v>53</v>
      </c>
      <c r="M324" t="s">
        <v>53</v>
      </c>
    </row>
    <row r="325" spans="1:13">
      <c r="A325" s="4" t="s">
        <v>848</v>
      </c>
      <c r="B325" s="4" t="s">
        <v>194</v>
      </c>
      <c r="C325">
        <v>504681</v>
      </c>
      <c r="D325" s="4" t="s">
        <v>849</v>
      </c>
      <c r="E325">
        <v>323</v>
      </c>
      <c r="F325" s="2" t="s">
        <v>53</v>
      </c>
      <c r="G325" s="4" t="s">
        <v>53</v>
      </c>
      <c r="H325" s="4" t="s">
        <v>849</v>
      </c>
      <c r="I325" t="s">
        <v>53</v>
      </c>
      <c r="J325" s="4" t="s">
        <v>53</v>
      </c>
      <c r="K325" s="4" t="s">
        <v>53</v>
      </c>
      <c r="L325" s="6" t="s">
        <v>53</v>
      </c>
      <c r="M325" t="s">
        <v>53</v>
      </c>
    </row>
    <row r="326" spans="1:13">
      <c r="A326" s="4" t="s">
        <v>850</v>
      </c>
      <c r="B326" s="4" t="s">
        <v>851</v>
      </c>
      <c r="C326">
        <v>529618</v>
      </c>
      <c r="D326" s="4" t="s">
        <v>852</v>
      </c>
      <c r="E326">
        <v>323</v>
      </c>
      <c r="F326" s="2" t="s">
        <v>853</v>
      </c>
      <c r="G326" s="4" t="s">
        <v>852</v>
      </c>
      <c r="H326" s="4" t="s">
        <v>852</v>
      </c>
      <c r="I326" t="s">
        <v>53</v>
      </c>
      <c r="J326" s="4" t="s">
        <v>53</v>
      </c>
      <c r="K326" s="4" t="s">
        <v>53</v>
      </c>
      <c r="L326" s="6" t="s">
        <v>53</v>
      </c>
      <c r="M326" t="s">
        <v>53</v>
      </c>
    </row>
    <row r="327" spans="1:13">
      <c r="A327" s="4" t="s">
        <v>212</v>
      </c>
      <c r="B327" s="4" t="s">
        <v>93</v>
      </c>
      <c r="C327">
        <v>504274</v>
      </c>
      <c r="D327" s="4" t="s">
        <v>854</v>
      </c>
      <c r="E327">
        <v>327</v>
      </c>
      <c r="F327" s="2">
        <v>514</v>
      </c>
      <c r="G327" s="4" t="s">
        <v>854</v>
      </c>
      <c r="H327" s="4" t="s">
        <v>854</v>
      </c>
      <c r="I327" t="s">
        <v>53</v>
      </c>
      <c r="J327" s="4" t="s">
        <v>53</v>
      </c>
      <c r="K327" s="4" t="s">
        <v>53</v>
      </c>
      <c r="L327" s="6" t="s">
        <v>53</v>
      </c>
      <c r="M327" t="s">
        <v>53</v>
      </c>
    </row>
    <row r="328" spans="1:13">
      <c r="A328" s="4" t="s">
        <v>855</v>
      </c>
      <c r="B328" s="4" t="s">
        <v>5</v>
      </c>
      <c r="C328">
        <v>196088</v>
      </c>
      <c r="D328" s="4" t="s">
        <v>856</v>
      </c>
      <c r="E328">
        <v>327</v>
      </c>
      <c r="F328" s="2" t="s">
        <v>53</v>
      </c>
      <c r="G328" s="4" t="s">
        <v>53</v>
      </c>
      <c r="H328" s="4" t="s">
        <v>53</v>
      </c>
      <c r="I328" t="s">
        <v>53</v>
      </c>
      <c r="J328" s="4" t="s">
        <v>53</v>
      </c>
      <c r="K328" s="4" t="s">
        <v>53</v>
      </c>
      <c r="L328" s="6" t="s">
        <v>53</v>
      </c>
      <c r="M328" t="s">
        <v>53</v>
      </c>
    </row>
    <row r="329" spans="1:13">
      <c r="A329" s="4" t="s">
        <v>857</v>
      </c>
      <c r="B329" s="4" t="s">
        <v>731</v>
      </c>
      <c r="C329">
        <v>508017</v>
      </c>
      <c r="D329" s="4" t="s">
        <v>858</v>
      </c>
      <c r="E329">
        <v>327</v>
      </c>
      <c r="F329" s="2" t="s">
        <v>859</v>
      </c>
      <c r="G329" s="4" t="s">
        <v>860</v>
      </c>
      <c r="H329" s="4" t="s">
        <v>860</v>
      </c>
      <c r="I329" t="s">
        <v>53</v>
      </c>
      <c r="J329" s="4" t="s">
        <v>53</v>
      </c>
      <c r="K329" s="4" t="s">
        <v>53</v>
      </c>
      <c r="L329" s="6" t="s">
        <v>53</v>
      </c>
      <c r="M329" t="s">
        <v>53</v>
      </c>
    </row>
    <row r="330" spans="1:13">
      <c r="A330" s="4" t="s">
        <v>861</v>
      </c>
      <c r="B330" s="4" t="s">
        <v>10</v>
      </c>
      <c r="C330">
        <v>505401</v>
      </c>
      <c r="D330" s="4" t="s">
        <v>862</v>
      </c>
      <c r="E330">
        <v>327</v>
      </c>
      <c r="F330" s="2" t="s">
        <v>863</v>
      </c>
      <c r="G330" s="4" t="s">
        <v>862</v>
      </c>
      <c r="H330" s="4" t="s">
        <v>862</v>
      </c>
      <c r="I330" t="s">
        <v>53</v>
      </c>
      <c r="J330" s="4" t="s">
        <v>53</v>
      </c>
      <c r="K330" s="4" t="s">
        <v>53</v>
      </c>
      <c r="L330" s="6">
        <v>0.149711353431687</v>
      </c>
      <c r="M330" t="s">
        <v>53</v>
      </c>
    </row>
    <row r="331" spans="1:13">
      <c r="A331" s="4" t="s">
        <v>864</v>
      </c>
      <c r="B331" s="4" t="s">
        <v>194</v>
      </c>
      <c r="C331">
        <v>503504</v>
      </c>
      <c r="D331" s="4" t="s">
        <v>865</v>
      </c>
      <c r="E331">
        <v>327</v>
      </c>
      <c r="F331" s="2" t="s">
        <v>866</v>
      </c>
      <c r="G331" s="4" t="s">
        <v>867</v>
      </c>
      <c r="H331" s="4" t="s">
        <v>53</v>
      </c>
      <c r="I331" t="s">
        <v>53</v>
      </c>
      <c r="J331" s="4" t="s">
        <v>53</v>
      </c>
      <c r="K331" s="4" t="s">
        <v>53</v>
      </c>
      <c r="L331" s="6" t="s">
        <v>53</v>
      </c>
      <c r="M331" t="s">
        <v>53</v>
      </c>
    </row>
    <row r="332" spans="1:13">
      <c r="A332" s="4" t="s">
        <v>868</v>
      </c>
      <c r="B332" s="4" t="s">
        <v>5</v>
      </c>
      <c r="C332">
        <v>155317</v>
      </c>
      <c r="D332" s="4" t="s">
        <v>869</v>
      </c>
      <c r="E332">
        <v>332</v>
      </c>
      <c r="F332" s="2">
        <v>410</v>
      </c>
      <c r="G332" s="4" t="s">
        <v>869</v>
      </c>
      <c r="H332" s="4" t="s">
        <v>869</v>
      </c>
      <c r="I332" t="s">
        <v>53</v>
      </c>
      <c r="J332" s="4" t="s">
        <v>53</v>
      </c>
      <c r="K332" s="4" t="s">
        <v>53</v>
      </c>
      <c r="L332" s="6" t="s">
        <v>53</v>
      </c>
      <c r="M332" t="s">
        <v>53</v>
      </c>
    </row>
    <row r="333" spans="1:13">
      <c r="A333" s="4" t="s">
        <v>870</v>
      </c>
      <c r="B333" s="4" t="s">
        <v>404</v>
      </c>
      <c r="C333">
        <v>503778</v>
      </c>
      <c r="D333" s="4" t="s">
        <v>871</v>
      </c>
      <c r="E333">
        <v>332</v>
      </c>
      <c r="F333" s="2">
        <v>530</v>
      </c>
      <c r="G333" s="4" t="s">
        <v>871</v>
      </c>
      <c r="H333" s="4" t="s">
        <v>871</v>
      </c>
      <c r="I333" t="s">
        <v>53</v>
      </c>
      <c r="J333" s="4" t="s">
        <v>53</v>
      </c>
      <c r="K333" s="4" t="s">
        <v>53</v>
      </c>
      <c r="L333" s="6" t="s">
        <v>53</v>
      </c>
      <c r="M333" t="s">
        <v>53</v>
      </c>
    </row>
    <row r="334" spans="1:13">
      <c r="A334" s="4" t="s">
        <v>872</v>
      </c>
      <c r="B334" s="4" t="s">
        <v>5</v>
      </c>
      <c r="C334">
        <v>137351</v>
      </c>
      <c r="D334" s="4" t="s">
        <v>873</v>
      </c>
      <c r="E334">
        <v>332</v>
      </c>
      <c r="F334" s="2">
        <v>563</v>
      </c>
      <c r="G334" s="4" t="s">
        <v>873</v>
      </c>
      <c r="H334" s="4" t="s">
        <v>873</v>
      </c>
      <c r="I334" t="s">
        <v>53</v>
      </c>
      <c r="J334" s="4" t="s">
        <v>53</v>
      </c>
      <c r="K334" s="4" t="s">
        <v>53</v>
      </c>
      <c r="L334" s="6" t="s">
        <v>53</v>
      </c>
      <c r="M334" t="s">
        <v>53</v>
      </c>
    </row>
    <row r="335" spans="1:13">
      <c r="A335" s="4" t="s">
        <v>874</v>
      </c>
      <c r="B335" s="4" t="s">
        <v>731</v>
      </c>
      <c r="C335">
        <v>508398</v>
      </c>
      <c r="D335" s="4" t="s">
        <v>875</v>
      </c>
      <c r="E335">
        <v>335</v>
      </c>
      <c r="F335" s="2" t="s">
        <v>156</v>
      </c>
      <c r="G335" s="4" t="s">
        <v>875</v>
      </c>
      <c r="H335" s="4" t="s">
        <v>875</v>
      </c>
      <c r="I335" t="s">
        <v>53</v>
      </c>
      <c r="J335" s="4" t="s">
        <v>53</v>
      </c>
      <c r="K335" s="4" t="s">
        <v>53</v>
      </c>
      <c r="L335" s="6" t="s">
        <v>53</v>
      </c>
      <c r="M335" t="s">
        <v>53</v>
      </c>
    </row>
    <row r="336" spans="1:13">
      <c r="A336" s="4" t="s">
        <v>85</v>
      </c>
      <c r="B336" s="4" t="s">
        <v>5</v>
      </c>
      <c r="C336">
        <v>216339</v>
      </c>
      <c r="D336" s="4" t="s">
        <v>876</v>
      </c>
      <c r="E336">
        <v>335</v>
      </c>
      <c r="F336" s="2" t="s">
        <v>696</v>
      </c>
      <c r="G336" s="4" t="s">
        <v>876</v>
      </c>
      <c r="H336" s="4" t="s">
        <v>876</v>
      </c>
      <c r="I336" t="s">
        <v>53</v>
      </c>
      <c r="J336" s="4" t="s">
        <v>53</v>
      </c>
      <c r="K336" s="4" t="s">
        <v>53</v>
      </c>
      <c r="L336" s="6" t="s">
        <v>53</v>
      </c>
      <c r="M336" t="s">
        <v>53</v>
      </c>
    </row>
    <row r="337" spans="1:13">
      <c r="A337" s="4" t="s">
        <v>877</v>
      </c>
      <c r="B337" s="4" t="s">
        <v>878</v>
      </c>
      <c r="C337">
        <v>529146</v>
      </c>
      <c r="D337" s="4" t="s">
        <v>879</v>
      </c>
      <c r="E337">
        <v>337</v>
      </c>
      <c r="F337" s="2">
        <v>173</v>
      </c>
      <c r="G337" s="4" t="s">
        <v>879</v>
      </c>
      <c r="H337" s="4" t="s">
        <v>879</v>
      </c>
      <c r="I337" t="s">
        <v>53</v>
      </c>
      <c r="J337" s="4" t="s">
        <v>53</v>
      </c>
      <c r="K337" s="4" t="s">
        <v>53</v>
      </c>
      <c r="L337" s="6" t="s">
        <v>53</v>
      </c>
      <c r="M337" t="s">
        <v>53</v>
      </c>
    </row>
    <row r="338" spans="1:13">
      <c r="A338" s="4" t="s">
        <v>880</v>
      </c>
      <c r="B338" s="4" t="s">
        <v>397</v>
      </c>
      <c r="C338">
        <v>504975</v>
      </c>
      <c r="D338" s="4" t="s">
        <v>881</v>
      </c>
      <c r="E338">
        <v>337</v>
      </c>
      <c r="F338" s="2" t="s">
        <v>53</v>
      </c>
      <c r="G338" s="4" t="s">
        <v>53</v>
      </c>
      <c r="H338" s="4" t="s">
        <v>53</v>
      </c>
      <c r="I338" t="s">
        <v>53</v>
      </c>
      <c r="J338" s="4" t="s">
        <v>53</v>
      </c>
      <c r="K338" s="4" t="s">
        <v>53</v>
      </c>
      <c r="L338" s="6" t="s">
        <v>53</v>
      </c>
      <c r="M338" t="s">
        <v>53</v>
      </c>
    </row>
    <row r="339" spans="1:13">
      <c r="A339" s="4" t="s">
        <v>92</v>
      </c>
      <c r="B339" s="4" t="s">
        <v>93</v>
      </c>
      <c r="C339">
        <v>501098</v>
      </c>
      <c r="D339" s="4" t="s">
        <v>882</v>
      </c>
      <c r="E339">
        <v>337</v>
      </c>
      <c r="F339" s="2" t="s">
        <v>696</v>
      </c>
      <c r="G339" s="4" t="s">
        <v>882</v>
      </c>
      <c r="H339" s="4" t="s">
        <v>53</v>
      </c>
      <c r="I339" t="s">
        <v>53</v>
      </c>
      <c r="J339" s="4" t="s">
        <v>53</v>
      </c>
      <c r="K339" s="4" t="s">
        <v>53</v>
      </c>
      <c r="L339" s="6" t="s">
        <v>53</v>
      </c>
      <c r="M339" t="s">
        <v>53</v>
      </c>
    </row>
    <row r="340" spans="1:13">
      <c r="A340" s="4" t="s">
        <v>318</v>
      </c>
      <c r="B340" s="4" t="s">
        <v>93</v>
      </c>
      <c r="C340">
        <v>506399</v>
      </c>
      <c r="D340" s="4" t="s">
        <v>883</v>
      </c>
      <c r="E340">
        <v>337</v>
      </c>
      <c r="F340" s="2" t="s">
        <v>884</v>
      </c>
      <c r="G340" s="4" t="s">
        <v>883</v>
      </c>
      <c r="H340" s="4" t="s">
        <v>883</v>
      </c>
      <c r="I340" t="s">
        <v>53</v>
      </c>
      <c r="J340" s="4" t="s">
        <v>53</v>
      </c>
      <c r="K340" s="4" t="s">
        <v>53</v>
      </c>
      <c r="L340" s="6" t="s">
        <v>53</v>
      </c>
      <c r="M340" t="s">
        <v>53</v>
      </c>
    </row>
    <row r="341" spans="1:13">
      <c r="A341" s="4" t="s">
        <v>885</v>
      </c>
      <c r="B341" s="4" t="s">
        <v>93</v>
      </c>
      <c r="C341">
        <v>501438</v>
      </c>
      <c r="D341" s="4" t="s">
        <v>886</v>
      </c>
      <c r="E341">
        <v>341</v>
      </c>
      <c r="F341" s="2" t="s">
        <v>53</v>
      </c>
      <c r="G341" s="4" t="s">
        <v>53</v>
      </c>
      <c r="H341" s="4" t="s">
        <v>886</v>
      </c>
      <c r="I341" t="s">
        <v>53</v>
      </c>
      <c r="J341" s="4" t="s">
        <v>53</v>
      </c>
      <c r="K341" s="4" t="s">
        <v>53</v>
      </c>
      <c r="L341" s="6" t="s">
        <v>53</v>
      </c>
      <c r="M341" t="s">
        <v>53</v>
      </c>
    </row>
    <row r="342" spans="1:13">
      <c r="A342" s="4" t="s">
        <v>441</v>
      </c>
      <c r="B342" s="4" t="s">
        <v>404</v>
      </c>
      <c r="C342">
        <v>503167</v>
      </c>
      <c r="D342" s="4" t="s">
        <v>887</v>
      </c>
      <c r="E342">
        <v>341</v>
      </c>
      <c r="F342" s="2" t="s">
        <v>53</v>
      </c>
      <c r="G342" s="4" t="s">
        <v>53</v>
      </c>
      <c r="H342" s="4" t="s">
        <v>53</v>
      </c>
      <c r="I342" t="s">
        <v>53</v>
      </c>
      <c r="J342" s="4" t="s">
        <v>53</v>
      </c>
      <c r="K342" s="4" t="s">
        <v>53</v>
      </c>
      <c r="L342" s="6" t="s">
        <v>53</v>
      </c>
      <c r="M342" t="s">
        <v>53</v>
      </c>
    </row>
    <row r="343" spans="1:13">
      <c r="A343" s="4" t="s">
        <v>479</v>
      </c>
      <c r="B343" s="4" t="s">
        <v>207</v>
      </c>
      <c r="C343">
        <v>505279</v>
      </c>
      <c r="D343" s="4" t="s">
        <v>888</v>
      </c>
      <c r="E343">
        <v>341</v>
      </c>
      <c r="F343" s="2" t="s">
        <v>889</v>
      </c>
      <c r="G343" s="4" t="s">
        <v>888</v>
      </c>
      <c r="H343" s="4" t="s">
        <v>888</v>
      </c>
      <c r="I343" t="s">
        <v>53</v>
      </c>
      <c r="J343" s="4" t="s">
        <v>53</v>
      </c>
      <c r="K343" s="4" t="s">
        <v>53</v>
      </c>
      <c r="L343" s="6" t="s">
        <v>53</v>
      </c>
      <c r="M343" t="s">
        <v>53</v>
      </c>
    </row>
    <row r="344" spans="1:13">
      <c r="A344" s="4" t="s">
        <v>890</v>
      </c>
      <c r="B344" s="4" t="s">
        <v>424</v>
      </c>
      <c r="C344">
        <v>505919</v>
      </c>
      <c r="D344" s="4" t="s">
        <v>891</v>
      </c>
      <c r="E344">
        <v>344</v>
      </c>
      <c r="F344" s="2">
        <v>392</v>
      </c>
      <c r="G344" s="4" t="s">
        <v>892</v>
      </c>
      <c r="H344" s="4" t="s">
        <v>891</v>
      </c>
      <c r="I344" t="s">
        <v>53</v>
      </c>
      <c r="J344" s="4" t="s">
        <v>798</v>
      </c>
      <c r="K344" s="4" t="s">
        <v>891</v>
      </c>
      <c r="L344" s="6" t="s">
        <v>53</v>
      </c>
      <c r="M344" t="s">
        <v>53</v>
      </c>
    </row>
    <row r="345" spans="1:13">
      <c r="A345" s="4" t="s">
        <v>893</v>
      </c>
      <c r="B345" s="4" t="s">
        <v>5</v>
      </c>
      <c r="C345">
        <v>153603</v>
      </c>
      <c r="D345" s="4" t="s">
        <v>894</v>
      </c>
      <c r="E345">
        <v>344</v>
      </c>
      <c r="F345" s="2">
        <v>400</v>
      </c>
      <c r="G345" s="4" t="s">
        <v>894</v>
      </c>
      <c r="H345" s="4" t="s">
        <v>894</v>
      </c>
      <c r="I345" t="s">
        <v>53</v>
      </c>
      <c r="J345" s="4" t="s">
        <v>53</v>
      </c>
      <c r="K345" s="4" t="s">
        <v>53</v>
      </c>
      <c r="L345" s="6" t="s">
        <v>53</v>
      </c>
      <c r="M345" t="s">
        <v>53</v>
      </c>
    </row>
    <row r="346" spans="1:13">
      <c r="A346" s="4" t="s">
        <v>895</v>
      </c>
      <c r="B346" s="4" t="s">
        <v>175</v>
      </c>
      <c r="C346">
        <v>500870</v>
      </c>
      <c r="D346" s="4" t="s">
        <v>896</v>
      </c>
      <c r="E346">
        <v>344</v>
      </c>
      <c r="F346" s="2">
        <v>452</v>
      </c>
      <c r="G346" s="4" t="s">
        <v>897</v>
      </c>
      <c r="H346" s="4" t="s">
        <v>898</v>
      </c>
      <c r="I346" t="s">
        <v>53</v>
      </c>
      <c r="J346" s="4" t="s">
        <v>53</v>
      </c>
      <c r="K346" s="4" t="s">
        <v>53</v>
      </c>
      <c r="L346" s="6" t="s">
        <v>53</v>
      </c>
      <c r="M346" t="s">
        <v>53</v>
      </c>
    </row>
    <row r="347" spans="1:13">
      <c r="A347" s="4" t="s">
        <v>899</v>
      </c>
      <c r="B347" s="4" t="s">
        <v>93</v>
      </c>
      <c r="C347">
        <v>506709</v>
      </c>
      <c r="D347" s="4" t="s">
        <v>900</v>
      </c>
      <c r="E347">
        <v>344</v>
      </c>
      <c r="F347" s="2">
        <v>502</v>
      </c>
      <c r="G347" s="4" t="s">
        <v>900</v>
      </c>
      <c r="H347" s="4" t="s">
        <v>53</v>
      </c>
      <c r="I347" t="s">
        <v>53</v>
      </c>
      <c r="J347" s="4" t="s">
        <v>145</v>
      </c>
      <c r="K347" s="4" t="s">
        <v>900</v>
      </c>
      <c r="L347" s="6" t="s">
        <v>53</v>
      </c>
      <c r="M347" t="s">
        <v>53</v>
      </c>
    </row>
    <row r="348" spans="1:13">
      <c r="A348" s="4" t="s">
        <v>901</v>
      </c>
      <c r="B348" s="4" t="s">
        <v>757</v>
      </c>
      <c r="C348">
        <v>528827</v>
      </c>
      <c r="D348" s="4" t="s">
        <v>902</v>
      </c>
      <c r="E348">
        <v>344</v>
      </c>
      <c r="F348" s="2" t="s">
        <v>903</v>
      </c>
      <c r="G348" s="4" t="s">
        <v>904</v>
      </c>
      <c r="H348" s="4" t="s">
        <v>902</v>
      </c>
      <c r="I348" t="s">
        <v>53</v>
      </c>
      <c r="J348" s="4" t="s">
        <v>53</v>
      </c>
      <c r="K348" s="4" t="s">
        <v>53</v>
      </c>
      <c r="L348" s="6" t="s">
        <v>53</v>
      </c>
      <c r="M348" t="s">
        <v>53</v>
      </c>
    </row>
    <row r="349" spans="1:13">
      <c r="A349" s="4" t="s">
        <v>905</v>
      </c>
      <c r="B349" s="4" t="s">
        <v>5</v>
      </c>
      <c r="C349">
        <v>139959</v>
      </c>
      <c r="D349" s="4" t="s">
        <v>906</v>
      </c>
      <c r="E349">
        <v>349</v>
      </c>
      <c r="F349" s="2" t="s">
        <v>53</v>
      </c>
      <c r="G349" s="4" t="s">
        <v>53</v>
      </c>
      <c r="H349" s="4" t="s">
        <v>906</v>
      </c>
      <c r="I349" t="s">
        <v>53</v>
      </c>
      <c r="J349" s="4" t="s">
        <v>53</v>
      </c>
      <c r="K349" s="4" t="s">
        <v>53</v>
      </c>
      <c r="L349" s="6" t="s">
        <v>53</v>
      </c>
      <c r="M349" t="s">
        <v>53</v>
      </c>
    </row>
    <row r="350" spans="1:13">
      <c r="A350" s="4" t="s">
        <v>62</v>
      </c>
      <c r="B350" s="4" t="s">
        <v>10</v>
      </c>
      <c r="C350">
        <v>502037</v>
      </c>
      <c r="D350" s="4" t="s">
        <v>907</v>
      </c>
      <c r="E350">
        <v>350</v>
      </c>
      <c r="F350" s="2" t="s">
        <v>53</v>
      </c>
      <c r="G350" s="4" t="s">
        <v>53</v>
      </c>
      <c r="H350" s="4" t="s">
        <v>53</v>
      </c>
      <c r="I350" t="s">
        <v>53</v>
      </c>
      <c r="J350" s="4" t="s">
        <v>53</v>
      </c>
      <c r="K350" s="4" t="s">
        <v>53</v>
      </c>
      <c r="L350" s="6" t="s">
        <v>53</v>
      </c>
      <c r="M350" t="s">
        <v>53</v>
      </c>
    </row>
    <row r="351" spans="1:13">
      <c r="A351" s="4" t="s">
        <v>908</v>
      </c>
      <c r="B351" s="4" t="s">
        <v>851</v>
      </c>
      <c r="C351">
        <v>529052</v>
      </c>
      <c r="D351" s="4" t="s">
        <v>909</v>
      </c>
      <c r="E351">
        <v>350</v>
      </c>
      <c r="F351" s="2" t="s">
        <v>853</v>
      </c>
      <c r="G351" s="4" t="s">
        <v>909</v>
      </c>
      <c r="H351" s="4" t="s">
        <v>909</v>
      </c>
      <c r="I351" t="s">
        <v>53</v>
      </c>
      <c r="J351" s="4" t="s">
        <v>53</v>
      </c>
      <c r="K351" s="4" t="s">
        <v>53</v>
      </c>
      <c r="L351" s="6" t="s">
        <v>53</v>
      </c>
      <c r="M351" t="s">
        <v>53</v>
      </c>
    </row>
    <row r="352" spans="1:13">
      <c r="A352" s="4" t="s">
        <v>910</v>
      </c>
      <c r="B352" s="4" t="s">
        <v>17</v>
      </c>
      <c r="C352">
        <v>499990</v>
      </c>
      <c r="D352" s="4" t="s">
        <v>911</v>
      </c>
      <c r="E352">
        <v>352</v>
      </c>
      <c r="F352" s="2" t="s">
        <v>912</v>
      </c>
      <c r="G352" s="4" t="s">
        <v>911</v>
      </c>
      <c r="H352" s="4" t="s">
        <v>911</v>
      </c>
      <c r="I352" t="s">
        <v>53</v>
      </c>
      <c r="J352" s="4" t="s">
        <v>53</v>
      </c>
      <c r="K352" s="4" t="s">
        <v>53</v>
      </c>
      <c r="L352" s="6" t="s">
        <v>53</v>
      </c>
      <c r="M352" t="s">
        <v>53</v>
      </c>
    </row>
    <row r="353" spans="1:13">
      <c r="A353" s="4" t="s">
        <v>913</v>
      </c>
      <c r="B353" s="4" t="s">
        <v>274</v>
      </c>
      <c r="C353">
        <v>505316</v>
      </c>
      <c r="D353" s="4" t="s">
        <v>914</v>
      </c>
      <c r="E353">
        <v>352</v>
      </c>
      <c r="F353" s="2" t="s">
        <v>915</v>
      </c>
      <c r="G353" s="4" t="s">
        <v>914</v>
      </c>
      <c r="H353" s="4" t="s">
        <v>914</v>
      </c>
      <c r="I353" t="s">
        <v>53</v>
      </c>
      <c r="J353" s="4" t="s">
        <v>53</v>
      </c>
      <c r="K353" s="4" t="s">
        <v>53</v>
      </c>
      <c r="L353" s="6" t="s">
        <v>53</v>
      </c>
      <c r="M353" t="s">
        <v>53</v>
      </c>
    </row>
    <row r="354" spans="1:13">
      <c r="A354" s="4" t="s">
        <v>916</v>
      </c>
      <c r="B354" s="4" t="s">
        <v>194</v>
      </c>
      <c r="C354">
        <v>502475</v>
      </c>
      <c r="D354" s="4" t="s">
        <v>917</v>
      </c>
      <c r="E354">
        <v>354</v>
      </c>
      <c r="F354" s="2">
        <v>542</v>
      </c>
      <c r="G354" s="4" t="s">
        <v>918</v>
      </c>
      <c r="H354" s="4" t="s">
        <v>917</v>
      </c>
      <c r="I354">
        <v>148</v>
      </c>
      <c r="J354" s="4" t="s">
        <v>53</v>
      </c>
      <c r="K354" s="4" t="s">
        <v>53</v>
      </c>
      <c r="L354" s="6" t="s">
        <v>53</v>
      </c>
      <c r="M354" t="s">
        <v>53</v>
      </c>
    </row>
    <row r="355" spans="1:13">
      <c r="A355" s="4" t="s">
        <v>919</v>
      </c>
      <c r="B355" s="4" t="s">
        <v>361</v>
      </c>
      <c r="C355">
        <v>504089</v>
      </c>
      <c r="D355" s="4" t="s">
        <v>920</v>
      </c>
      <c r="E355">
        <v>355</v>
      </c>
      <c r="F355" s="2">
        <v>315</v>
      </c>
      <c r="G355" s="4" t="s">
        <v>920</v>
      </c>
      <c r="H355" s="4" t="s">
        <v>920</v>
      </c>
      <c r="I355" t="s">
        <v>53</v>
      </c>
      <c r="J355" s="4" t="s">
        <v>53</v>
      </c>
      <c r="K355" s="4" t="s">
        <v>53</v>
      </c>
      <c r="L355" s="6" t="s">
        <v>53</v>
      </c>
      <c r="M355" t="s">
        <v>53</v>
      </c>
    </row>
    <row r="356" spans="1:13">
      <c r="A356" s="4" t="s">
        <v>14</v>
      </c>
      <c r="B356" s="4" t="s">
        <v>14</v>
      </c>
      <c r="C356">
        <v>529432</v>
      </c>
      <c r="D356" s="4" t="s">
        <v>921</v>
      </c>
      <c r="E356">
        <v>355</v>
      </c>
      <c r="F356" s="2" t="s">
        <v>53</v>
      </c>
      <c r="G356" s="4" t="s">
        <v>53</v>
      </c>
      <c r="H356" s="4" t="s">
        <v>53</v>
      </c>
      <c r="I356" t="s">
        <v>53</v>
      </c>
      <c r="J356" s="4" t="s">
        <v>53</v>
      </c>
      <c r="K356" s="4" t="s">
        <v>921</v>
      </c>
      <c r="L356">
        <v>0.64</v>
      </c>
      <c r="M356" t="s">
        <v>53</v>
      </c>
    </row>
    <row r="357" spans="1:13">
      <c r="A357" s="4" t="s">
        <v>922</v>
      </c>
      <c r="B357" s="4" t="s">
        <v>284</v>
      </c>
      <c r="C357">
        <v>505482</v>
      </c>
      <c r="D357" s="4" t="s">
        <v>923</v>
      </c>
      <c r="E357">
        <v>357</v>
      </c>
      <c r="F357" s="2">
        <v>164</v>
      </c>
      <c r="G357" s="4" t="s">
        <v>923</v>
      </c>
      <c r="H357" s="4" t="s">
        <v>923</v>
      </c>
      <c r="I357" t="s">
        <v>53</v>
      </c>
      <c r="J357" s="4" t="s">
        <v>53</v>
      </c>
      <c r="K357" s="4" t="s">
        <v>924</v>
      </c>
      <c r="L357" s="6" t="s">
        <v>53</v>
      </c>
      <c r="M357" t="s">
        <v>53</v>
      </c>
    </row>
    <row r="358" spans="1:13">
      <c r="A358" s="4" t="s">
        <v>712</v>
      </c>
      <c r="B358" s="4" t="s">
        <v>367</v>
      </c>
      <c r="C358">
        <v>528854</v>
      </c>
      <c r="D358" s="4" t="s">
        <v>925</v>
      </c>
      <c r="E358">
        <v>357</v>
      </c>
      <c r="F358" s="2" t="s">
        <v>926</v>
      </c>
      <c r="G358" s="4" t="s">
        <v>925</v>
      </c>
      <c r="H358" s="4" t="s">
        <v>925</v>
      </c>
      <c r="I358" t="s">
        <v>53</v>
      </c>
      <c r="J358" s="4" t="s">
        <v>53</v>
      </c>
      <c r="K358" s="4" t="s">
        <v>53</v>
      </c>
      <c r="L358" s="6" t="s">
        <v>53</v>
      </c>
      <c r="M358" t="s">
        <v>53</v>
      </c>
    </row>
    <row r="359" spans="1:13">
      <c r="A359" s="4" t="s">
        <v>927</v>
      </c>
      <c r="B359" s="4" t="s">
        <v>17</v>
      </c>
      <c r="C359">
        <v>500946</v>
      </c>
      <c r="D359" s="4" t="s">
        <v>928</v>
      </c>
      <c r="E359">
        <v>359</v>
      </c>
      <c r="F359" s="2" t="s">
        <v>53</v>
      </c>
      <c r="G359" s="4" t="s">
        <v>53</v>
      </c>
      <c r="H359" s="4" t="s">
        <v>53</v>
      </c>
      <c r="I359" t="s">
        <v>53</v>
      </c>
      <c r="J359" s="4" t="s">
        <v>53</v>
      </c>
      <c r="K359" s="4" t="s">
        <v>53</v>
      </c>
      <c r="L359" s="6" t="s">
        <v>53</v>
      </c>
      <c r="M359" t="s">
        <v>53</v>
      </c>
    </row>
    <row r="360" spans="1:13">
      <c r="A360" s="4" t="s">
        <v>929</v>
      </c>
      <c r="B360" s="4" t="s">
        <v>260</v>
      </c>
      <c r="C360">
        <v>511965</v>
      </c>
      <c r="D360" s="4" t="s">
        <v>930</v>
      </c>
      <c r="E360">
        <v>359</v>
      </c>
      <c r="F360" s="2" t="s">
        <v>53</v>
      </c>
      <c r="G360" s="4" t="s">
        <v>53</v>
      </c>
      <c r="H360" s="4" t="s">
        <v>930</v>
      </c>
      <c r="I360" t="s">
        <v>53</v>
      </c>
      <c r="J360" s="4" t="s">
        <v>53</v>
      </c>
      <c r="K360" s="4" t="s">
        <v>53</v>
      </c>
      <c r="L360" s="6" t="s">
        <v>53</v>
      </c>
      <c r="M360" t="s">
        <v>53</v>
      </c>
    </row>
    <row r="361" spans="1:13">
      <c r="A361" s="4" t="s">
        <v>108</v>
      </c>
      <c r="B361" s="4" t="s">
        <v>931</v>
      </c>
      <c r="C361">
        <v>506168</v>
      </c>
      <c r="D361" s="4" t="s">
        <v>932</v>
      </c>
      <c r="E361">
        <v>359</v>
      </c>
      <c r="F361" s="2" t="s">
        <v>53</v>
      </c>
      <c r="G361" s="4" t="s">
        <v>53</v>
      </c>
      <c r="H361" s="4" t="s">
        <v>933</v>
      </c>
      <c r="I361" t="s">
        <v>53</v>
      </c>
      <c r="J361" s="4" t="s">
        <v>53</v>
      </c>
      <c r="K361" s="4" t="s">
        <v>53</v>
      </c>
      <c r="L361" s="6" t="s">
        <v>53</v>
      </c>
      <c r="M361" t="s">
        <v>53</v>
      </c>
    </row>
    <row r="362" spans="1:13">
      <c r="A362" s="4" t="s">
        <v>934</v>
      </c>
      <c r="B362" s="4" t="s">
        <v>10</v>
      </c>
      <c r="C362">
        <v>506606</v>
      </c>
      <c r="D362" s="4" t="s">
        <v>935</v>
      </c>
      <c r="E362">
        <v>362</v>
      </c>
      <c r="F362" s="2">
        <v>441</v>
      </c>
      <c r="G362" s="4" t="s">
        <v>936</v>
      </c>
      <c r="H362" s="4" t="s">
        <v>935</v>
      </c>
      <c r="I362" t="s">
        <v>53</v>
      </c>
      <c r="J362" s="4" t="s">
        <v>53</v>
      </c>
      <c r="K362" s="4" t="s">
        <v>53</v>
      </c>
      <c r="L362" s="6" t="s">
        <v>53</v>
      </c>
      <c r="M362" t="s">
        <v>53</v>
      </c>
    </row>
    <row r="363" spans="1:13">
      <c r="A363" s="4" t="s">
        <v>937</v>
      </c>
      <c r="B363" s="4" t="s">
        <v>731</v>
      </c>
      <c r="C363">
        <v>514033</v>
      </c>
      <c r="D363" s="4" t="s">
        <v>938</v>
      </c>
      <c r="E363">
        <v>362</v>
      </c>
      <c r="F363" s="2" t="s">
        <v>859</v>
      </c>
      <c r="G363" s="4" t="s">
        <v>938</v>
      </c>
      <c r="H363" s="4" t="s">
        <v>938</v>
      </c>
      <c r="I363" t="s">
        <v>53</v>
      </c>
      <c r="J363" s="4" t="s">
        <v>53</v>
      </c>
      <c r="K363" s="4" t="s">
        <v>53</v>
      </c>
      <c r="L363" s="6" t="s">
        <v>53</v>
      </c>
      <c r="M363" t="s">
        <v>53</v>
      </c>
    </row>
    <row r="364" spans="1:13">
      <c r="A364" s="4" t="s">
        <v>555</v>
      </c>
      <c r="B364" s="4" t="s">
        <v>130</v>
      </c>
      <c r="C364">
        <v>529148</v>
      </c>
      <c r="D364" s="4" t="s">
        <v>939</v>
      </c>
      <c r="E364">
        <v>362</v>
      </c>
      <c r="F364" s="2" t="s">
        <v>619</v>
      </c>
      <c r="G364" s="4" t="s">
        <v>939</v>
      </c>
      <c r="H364" s="4" t="s">
        <v>939</v>
      </c>
      <c r="I364" t="s">
        <v>53</v>
      </c>
      <c r="J364" s="4" t="s">
        <v>53</v>
      </c>
      <c r="K364" s="4" t="s">
        <v>53</v>
      </c>
      <c r="L364" s="6" t="s">
        <v>53</v>
      </c>
      <c r="M364" t="s">
        <v>53</v>
      </c>
    </row>
    <row r="365" spans="1:13">
      <c r="A365" s="4" t="s">
        <v>940</v>
      </c>
      <c r="B365" s="4" t="s">
        <v>5</v>
      </c>
      <c r="C365">
        <v>209542</v>
      </c>
      <c r="D365" s="4" t="s">
        <v>941</v>
      </c>
      <c r="E365">
        <v>365</v>
      </c>
      <c r="F365" s="2">
        <v>505</v>
      </c>
      <c r="G365" s="4" t="s">
        <v>941</v>
      </c>
      <c r="H365" s="4" t="s">
        <v>53</v>
      </c>
      <c r="I365" t="s">
        <v>53</v>
      </c>
      <c r="J365" s="4" t="s">
        <v>53</v>
      </c>
      <c r="K365" s="4" t="s">
        <v>53</v>
      </c>
      <c r="L365" s="6" t="s">
        <v>53</v>
      </c>
      <c r="M365" t="s">
        <v>53</v>
      </c>
    </row>
    <row r="366" spans="1:13">
      <c r="A366" s="4" t="s">
        <v>942</v>
      </c>
      <c r="B366" s="4" t="s">
        <v>175</v>
      </c>
      <c r="C366">
        <v>529682</v>
      </c>
      <c r="D366" s="4" t="s">
        <v>943</v>
      </c>
      <c r="E366">
        <v>365</v>
      </c>
      <c r="F366" s="2" t="s">
        <v>696</v>
      </c>
      <c r="G366" s="4" t="s">
        <v>944</v>
      </c>
      <c r="H366" s="4" t="s">
        <v>945</v>
      </c>
      <c r="I366" t="s">
        <v>53</v>
      </c>
      <c r="J366" s="4" t="s">
        <v>53</v>
      </c>
      <c r="K366" s="4" t="s">
        <v>53</v>
      </c>
      <c r="L366" s="6" t="s">
        <v>53</v>
      </c>
      <c r="M366" t="s">
        <v>53</v>
      </c>
    </row>
    <row r="367" spans="1:13">
      <c r="A367" s="4" t="s">
        <v>946</v>
      </c>
      <c r="B367" s="4" t="s">
        <v>284</v>
      </c>
      <c r="C367">
        <v>501944</v>
      </c>
      <c r="D367" s="4" t="s">
        <v>947</v>
      </c>
      <c r="E367">
        <v>367</v>
      </c>
      <c r="F367" s="2">
        <v>176</v>
      </c>
      <c r="G367" s="4" t="s">
        <v>947</v>
      </c>
      <c r="H367" s="4" t="s">
        <v>947</v>
      </c>
      <c r="I367" t="s">
        <v>53</v>
      </c>
      <c r="J367" s="4" t="s">
        <v>145</v>
      </c>
      <c r="K367" s="4" t="s">
        <v>947</v>
      </c>
      <c r="L367" s="6" t="s">
        <v>53</v>
      </c>
      <c r="M367" t="s">
        <v>53</v>
      </c>
    </row>
    <row r="368" spans="1:13">
      <c r="A368" s="4" t="s">
        <v>948</v>
      </c>
      <c r="B368" s="4" t="s">
        <v>10</v>
      </c>
      <c r="C368">
        <v>501749</v>
      </c>
      <c r="D368" s="4" t="s">
        <v>949</v>
      </c>
      <c r="E368">
        <v>367</v>
      </c>
      <c r="F368" s="2" t="s">
        <v>950</v>
      </c>
      <c r="G368" s="4" t="s">
        <v>949</v>
      </c>
      <c r="H368" s="4" t="s">
        <v>949</v>
      </c>
      <c r="I368">
        <v>192</v>
      </c>
      <c r="J368" s="4" t="s">
        <v>53</v>
      </c>
      <c r="K368" s="4" t="s">
        <v>53</v>
      </c>
      <c r="L368" s="6" t="s">
        <v>53</v>
      </c>
      <c r="M368" t="s">
        <v>53</v>
      </c>
    </row>
    <row r="369" spans="1:13">
      <c r="A369" s="4" t="s">
        <v>426</v>
      </c>
      <c r="B369" s="4" t="s">
        <v>404</v>
      </c>
      <c r="C369">
        <v>500808</v>
      </c>
      <c r="D369" s="4" t="s">
        <v>951</v>
      </c>
      <c r="E369">
        <v>369</v>
      </c>
      <c r="F369" s="2">
        <v>489</v>
      </c>
      <c r="G369" s="4" t="s">
        <v>952</v>
      </c>
      <c r="H369" s="4" t="s">
        <v>53</v>
      </c>
      <c r="I369" t="s">
        <v>53</v>
      </c>
      <c r="J369" s="4" t="s">
        <v>53</v>
      </c>
      <c r="K369" s="4" t="s">
        <v>53</v>
      </c>
      <c r="L369" s="6" t="s">
        <v>53</v>
      </c>
      <c r="M369" t="s">
        <v>53</v>
      </c>
    </row>
    <row r="370" spans="1:13">
      <c r="A370" s="4" t="s">
        <v>953</v>
      </c>
      <c r="B370" s="4" t="s">
        <v>93</v>
      </c>
      <c r="C370">
        <v>529508</v>
      </c>
      <c r="D370" s="4" t="s">
        <v>954</v>
      </c>
      <c r="E370">
        <v>369</v>
      </c>
      <c r="F370" s="2" t="s">
        <v>53</v>
      </c>
      <c r="G370" s="4" t="s">
        <v>53</v>
      </c>
      <c r="H370" s="4" t="s">
        <v>53</v>
      </c>
      <c r="I370" t="s">
        <v>53</v>
      </c>
      <c r="J370" s="4" t="s">
        <v>53</v>
      </c>
      <c r="K370" s="4" t="s">
        <v>53</v>
      </c>
      <c r="L370" s="6" t="s">
        <v>53</v>
      </c>
      <c r="M370" t="s">
        <v>53</v>
      </c>
    </row>
    <row r="371" spans="1:13">
      <c r="A371" s="4" t="s">
        <v>955</v>
      </c>
      <c r="B371" s="4" t="s">
        <v>5</v>
      </c>
      <c r="C371">
        <v>157085</v>
      </c>
      <c r="D371" s="4" t="s">
        <v>956</v>
      </c>
      <c r="E371">
        <v>369</v>
      </c>
      <c r="F371" s="2" t="s">
        <v>957</v>
      </c>
      <c r="G371" s="4" t="s">
        <v>956</v>
      </c>
      <c r="H371" s="4" t="s">
        <v>956</v>
      </c>
      <c r="I371" t="s">
        <v>53</v>
      </c>
      <c r="J371" s="4" t="s">
        <v>53</v>
      </c>
      <c r="K371" s="4" t="s">
        <v>53</v>
      </c>
      <c r="L371" s="6" t="s">
        <v>53</v>
      </c>
      <c r="M371" t="s">
        <v>53</v>
      </c>
    </row>
    <row r="372" spans="1:13">
      <c r="A372" s="4" t="s">
        <v>328</v>
      </c>
      <c r="B372" s="4" t="s">
        <v>93</v>
      </c>
      <c r="C372">
        <v>503034</v>
      </c>
      <c r="D372" s="4" t="s">
        <v>958</v>
      </c>
      <c r="E372">
        <v>369</v>
      </c>
      <c r="F372" s="2" t="s">
        <v>800</v>
      </c>
      <c r="G372" s="4" t="s">
        <v>958</v>
      </c>
      <c r="H372" s="4" t="s">
        <v>53</v>
      </c>
      <c r="I372" t="s">
        <v>53</v>
      </c>
      <c r="J372" s="4" t="s">
        <v>53</v>
      </c>
      <c r="K372" s="4" t="s">
        <v>53</v>
      </c>
      <c r="L372" s="6" t="s">
        <v>53</v>
      </c>
      <c r="M372" t="s">
        <v>53</v>
      </c>
    </row>
    <row r="373" spans="1:13">
      <c r="A373" s="4" t="s">
        <v>959</v>
      </c>
      <c r="B373" s="4" t="s">
        <v>575</v>
      </c>
      <c r="C373">
        <v>501562</v>
      </c>
      <c r="D373" s="4" t="s">
        <v>960</v>
      </c>
      <c r="E373">
        <v>373</v>
      </c>
      <c r="F373" s="2" t="s">
        <v>53</v>
      </c>
      <c r="G373" s="4" t="s">
        <v>53</v>
      </c>
      <c r="H373" s="4" t="s">
        <v>960</v>
      </c>
      <c r="I373">
        <v>168</v>
      </c>
      <c r="J373" s="4" t="s">
        <v>53</v>
      </c>
      <c r="K373" s="4" t="s">
        <v>53</v>
      </c>
      <c r="L373" s="6" t="s">
        <v>53</v>
      </c>
      <c r="M373" t="s">
        <v>53</v>
      </c>
    </row>
    <row r="374" spans="1:13">
      <c r="A374" s="4" t="s">
        <v>961</v>
      </c>
      <c r="B374" s="4" t="s">
        <v>142</v>
      </c>
      <c r="C374">
        <v>501655</v>
      </c>
      <c r="D374" s="4" t="s">
        <v>962</v>
      </c>
      <c r="E374">
        <v>374</v>
      </c>
      <c r="F374" s="2">
        <v>124</v>
      </c>
      <c r="G374" s="4" t="s">
        <v>962</v>
      </c>
      <c r="H374" s="4" t="s">
        <v>962</v>
      </c>
      <c r="I374" t="s">
        <v>53</v>
      </c>
      <c r="J374" s="4" t="s">
        <v>53</v>
      </c>
      <c r="K374" s="4" t="s">
        <v>53</v>
      </c>
      <c r="L374" s="6" t="s">
        <v>53</v>
      </c>
      <c r="M374" t="s">
        <v>53</v>
      </c>
    </row>
    <row r="375" spans="1:13">
      <c r="A375" s="4" t="s">
        <v>963</v>
      </c>
      <c r="B375" s="4" t="s">
        <v>194</v>
      </c>
      <c r="C375">
        <v>505430</v>
      </c>
      <c r="D375" s="4" t="s">
        <v>964</v>
      </c>
      <c r="E375">
        <v>374</v>
      </c>
      <c r="F375" s="2" t="s">
        <v>53</v>
      </c>
      <c r="G375" s="4" t="s">
        <v>53</v>
      </c>
      <c r="H375" s="4" t="s">
        <v>964</v>
      </c>
      <c r="I375" t="s">
        <v>53</v>
      </c>
      <c r="J375" s="4" t="s">
        <v>53</v>
      </c>
      <c r="K375" s="4" t="s">
        <v>53</v>
      </c>
      <c r="L375" s="6" t="s">
        <v>53</v>
      </c>
      <c r="M375" t="s">
        <v>53</v>
      </c>
    </row>
    <row r="376" spans="1:13">
      <c r="A376" s="4" t="s">
        <v>965</v>
      </c>
      <c r="B376" s="4" t="s">
        <v>93</v>
      </c>
      <c r="C376">
        <v>503600</v>
      </c>
      <c r="D376" s="4" t="s">
        <v>966</v>
      </c>
      <c r="E376">
        <v>374</v>
      </c>
      <c r="F376" s="2" t="s">
        <v>53</v>
      </c>
      <c r="G376" s="4" t="s">
        <v>53</v>
      </c>
      <c r="H376" s="4" t="s">
        <v>53</v>
      </c>
      <c r="I376" t="s">
        <v>53</v>
      </c>
      <c r="J376" s="4" t="s">
        <v>53</v>
      </c>
      <c r="K376" s="4" t="s">
        <v>53</v>
      </c>
      <c r="L376" s="6" t="s">
        <v>53</v>
      </c>
      <c r="M376" t="s">
        <v>53</v>
      </c>
    </row>
    <row r="377" spans="1:13">
      <c r="A377" s="4" t="s">
        <v>739</v>
      </c>
      <c r="B377" s="4" t="s">
        <v>740</v>
      </c>
      <c r="C377">
        <v>528829</v>
      </c>
      <c r="D377" s="4" t="s">
        <v>967</v>
      </c>
      <c r="E377">
        <v>374</v>
      </c>
      <c r="F377" s="2" t="s">
        <v>53</v>
      </c>
      <c r="G377" s="4" t="s">
        <v>53</v>
      </c>
      <c r="H377" s="4" t="s">
        <v>53</v>
      </c>
      <c r="I377" t="s">
        <v>53</v>
      </c>
      <c r="J377" s="4" t="s">
        <v>53</v>
      </c>
      <c r="K377" s="4" t="s">
        <v>53</v>
      </c>
      <c r="L377" s="6" t="s">
        <v>53</v>
      </c>
      <c r="M377" t="s">
        <v>53</v>
      </c>
    </row>
    <row r="378" spans="1:13">
      <c r="A378" s="4" t="s">
        <v>968</v>
      </c>
      <c r="B378" s="4" t="s">
        <v>10</v>
      </c>
      <c r="C378">
        <v>504198</v>
      </c>
      <c r="D378" s="4" t="s">
        <v>969</v>
      </c>
      <c r="E378">
        <v>378</v>
      </c>
      <c r="F378" s="2">
        <v>169</v>
      </c>
      <c r="G378" s="4" t="s">
        <v>969</v>
      </c>
      <c r="H378" s="4" t="s">
        <v>969</v>
      </c>
      <c r="I378">
        <v>198</v>
      </c>
      <c r="J378" s="4" t="s">
        <v>53</v>
      </c>
      <c r="K378" s="4" t="s">
        <v>53</v>
      </c>
      <c r="L378" s="6" t="s">
        <v>53</v>
      </c>
      <c r="M378" t="s">
        <v>53</v>
      </c>
    </row>
    <row r="379" spans="1:13">
      <c r="A379" s="4" t="s">
        <v>970</v>
      </c>
      <c r="B379" s="4" t="s">
        <v>5</v>
      </c>
      <c r="C379">
        <v>152080</v>
      </c>
      <c r="D379" s="4" t="s">
        <v>971</v>
      </c>
      <c r="E379">
        <v>378</v>
      </c>
      <c r="F379" s="2">
        <v>304</v>
      </c>
      <c r="G379" s="4" t="s">
        <v>971</v>
      </c>
      <c r="H379" s="4" t="s">
        <v>971</v>
      </c>
      <c r="I379" t="s">
        <v>53</v>
      </c>
      <c r="J379" s="4" t="s">
        <v>53</v>
      </c>
      <c r="K379" s="4" t="s">
        <v>53</v>
      </c>
      <c r="L379" s="6" t="s">
        <v>53</v>
      </c>
      <c r="M379" t="s">
        <v>53</v>
      </c>
    </row>
    <row r="380" spans="1:13">
      <c r="A380" s="4" t="s">
        <v>307</v>
      </c>
      <c r="B380" s="4" t="s">
        <v>130</v>
      </c>
      <c r="C380">
        <v>506290</v>
      </c>
      <c r="D380" s="4" t="s">
        <v>972</v>
      </c>
      <c r="E380">
        <v>378</v>
      </c>
      <c r="F380" s="2">
        <v>326</v>
      </c>
      <c r="G380" s="4" t="s">
        <v>972</v>
      </c>
      <c r="H380" s="4" t="s">
        <v>972</v>
      </c>
      <c r="I380" t="s">
        <v>53</v>
      </c>
      <c r="J380" s="4" t="s">
        <v>53</v>
      </c>
      <c r="K380" s="4" t="s">
        <v>53</v>
      </c>
      <c r="L380" s="6" t="s">
        <v>53</v>
      </c>
      <c r="M380" t="s">
        <v>53</v>
      </c>
    </row>
    <row r="381" spans="1:13">
      <c r="A381" s="4" t="s">
        <v>773</v>
      </c>
      <c r="B381" s="4" t="s">
        <v>774</v>
      </c>
      <c r="C381">
        <v>503114</v>
      </c>
      <c r="D381" s="4" t="s">
        <v>973</v>
      </c>
      <c r="E381">
        <v>381</v>
      </c>
      <c r="F381" s="2">
        <v>315</v>
      </c>
      <c r="G381" s="4" t="s">
        <v>974</v>
      </c>
      <c r="H381" s="4" t="s">
        <v>974</v>
      </c>
      <c r="I381" t="s">
        <v>53</v>
      </c>
      <c r="J381" s="4" t="s">
        <v>53</v>
      </c>
      <c r="K381" s="4" t="s">
        <v>53</v>
      </c>
      <c r="L381" s="6" t="s">
        <v>53</v>
      </c>
      <c r="M381" t="s">
        <v>53</v>
      </c>
    </row>
    <row r="382" spans="1:13">
      <c r="A382" s="4" t="s">
        <v>92</v>
      </c>
      <c r="B382" s="4" t="s">
        <v>93</v>
      </c>
      <c r="C382">
        <v>506176</v>
      </c>
      <c r="D382" s="4" t="s">
        <v>975</v>
      </c>
      <c r="E382">
        <v>381</v>
      </c>
      <c r="F382" s="2" t="s">
        <v>53</v>
      </c>
      <c r="G382" s="4" t="s">
        <v>53</v>
      </c>
      <c r="H382" s="4" t="s">
        <v>53</v>
      </c>
      <c r="I382" t="s">
        <v>53</v>
      </c>
      <c r="J382" s="4" t="s">
        <v>53</v>
      </c>
      <c r="K382" s="4" t="s">
        <v>53</v>
      </c>
      <c r="L382" s="6" t="s">
        <v>53</v>
      </c>
      <c r="M382" t="s">
        <v>53</v>
      </c>
    </row>
    <row r="383" spans="1:13">
      <c r="A383" s="4" t="s">
        <v>976</v>
      </c>
      <c r="B383" s="4" t="s">
        <v>977</v>
      </c>
      <c r="C383">
        <v>499994</v>
      </c>
      <c r="D383" s="4" t="s">
        <v>978</v>
      </c>
      <c r="E383">
        <v>381</v>
      </c>
      <c r="F383" s="2" t="s">
        <v>53</v>
      </c>
      <c r="G383" s="4" t="s">
        <v>53</v>
      </c>
      <c r="H383" s="4" t="s">
        <v>978</v>
      </c>
      <c r="I383" t="s">
        <v>53</v>
      </c>
      <c r="J383" s="4" t="s">
        <v>53</v>
      </c>
      <c r="K383" s="4" t="s">
        <v>53</v>
      </c>
      <c r="L383" s="6" t="s">
        <v>53</v>
      </c>
      <c r="M383" t="s">
        <v>53</v>
      </c>
    </row>
    <row r="384" spans="1:13">
      <c r="A384" s="4" t="s">
        <v>979</v>
      </c>
      <c r="B384" s="4" t="s">
        <v>198</v>
      </c>
      <c r="C384">
        <v>506253</v>
      </c>
      <c r="D384" s="4" t="s">
        <v>980</v>
      </c>
      <c r="E384">
        <v>381</v>
      </c>
      <c r="F384" s="2" t="s">
        <v>53</v>
      </c>
      <c r="G384" s="4" t="s">
        <v>53</v>
      </c>
      <c r="H384" s="4" t="s">
        <v>981</v>
      </c>
      <c r="I384" t="s">
        <v>53</v>
      </c>
      <c r="J384" s="4" t="s">
        <v>53</v>
      </c>
      <c r="K384" s="4" t="s">
        <v>53</v>
      </c>
      <c r="L384" s="6" t="s">
        <v>53</v>
      </c>
      <c r="M384" t="s">
        <v>53</v>
      </c>
    </row>
    <row r="385" spans="1:13">
      <c r="A385" s="4" t="s">
        <v>982</v>
      </c>
      <c r="B385" s="4" t="s">
        <v>417</v>
      </c>
      <c r="C385">
        <v>503003</v>
      </c>
      <c r="D385" s="4" t="s">
        <v>983</v>
      </c>
      <c r="E385">
        <v>385</v>
      </c>
      <c r="F385" s="2" t="s">
        <v>53</v>
      </c>
      <c r="G385" s="4" t="s">
        <v>53</v>
      </c>
      <c r="H385" s="4" t="s">
        <v>53</v>
      </c>
      <c r="I385" t="s">
        <v>53</v>
      </c>
      <c r="J385" s="4" t="s">
        <v>53</v>
      </c>
      <c r="K385" s="4" t="s">
        <v>53</v>
      </c>
      <c r="L385" s="6" t="s">
        <v>53</v>
      </c>
      <c r="M385" t="s">
        <v>53</v>
      </c>
    </row>
    <row r="386" spans="1:13">
      <c r="A386" s="4" t="s">
        <v>984</v>
      </c>
      <c r="B386" s="4" t="s">
        <v>17</v>
      </c>
      <c r="C386">
        <v>499967</v>
      </c>
      <c r="D386" s="4" t="s">
        <v>985</v>
      </c>
      <c r="E386">
        <v>385</v>
      </c>
      <c r="F386" s="2" t="s">
        <v>53</v>
      </c>
      <c r="G386" s="4" t="s">
        <v>53</v>
      </c>
      <c r="H386" s="4" t="s">
        <v>985</v>
      </c>
      <c r="I386" t="s">
        <v>53</v>
      </c>
      <c r="J386" s="4" t="s">
        <v>53</v>
      </c>
      <c r="K386" s="4" t="s">
        <v>53</v>
      </c>
      <c r="L386" s="6" t="s">
        <v>53</v>
      </c>
      <c r="M386" t="s">
        <v>53</v>
      </c>
    </row>
    <row r="387" spans="1:13">
      <c r="A387" s="4" t="s">
        <v>986</v>
      </c>
      <c r="B387" s="4" t="s">
        <v>194</v>
      </c>
      <c r="C387">
        <v>500506</v>
      </c>
      <c r="D387" s="4" t="s">
        <v>987</v>
      </c>
      <c r="E387">
        <v>385</v>
      </c>
      <c r="F387" s="2" t="s">
        <v>53</v>
      </c>
      <c r="G387" s="4" t="s">
        <v>53</v>
      </c>
      <c r="H387" s="4" t="s">
        <v>988</v>
      </c>
      <c r="I387">
        <v>189</v>
      </c>
      <c r="J387" s="4" t="s">
        <v>53</v>
      </c>
      <c r="K387" s="4" t="s">
        <v>53</v>
      </c>
      <c r="L387" s="6" t="s">
        <v>53</v>
      </c>
      <c r="M387" t="s">
        <v>53</v>
      </c>
    </row>
    <row r="388" spans="1:13">
      <c r="A388" s="4" t="s">
        <v>989</v>
      </c>
      <c r="B388" s="4" t="s">
        <v>274</v>
      </c>
      <c r="C388">
        <v>500141</v>
      </c>
      <c r="D388" s="4" t="s">
        <v>990</v>
      </c>
      <c r="E388">
        <v>385</v>
      </c>
      <c r="F388" s="2" t="s">
        <v>991</v>
      </c>
      <c r="G388" s="4" t="s">
        <v>990</v>
      </c>
      <c r="H388" s="4" t="s">
        <v>990</v>
      </c>
      <c r="I388" t="s">
        <v>53</v>
      </c>
      <c r="J388" s="4" t="s">
        <v>53</v>
      </c>
      <c r="K388" s="4" t="s">
        <v>53</v>
      </c>
      <c r="L388" s="6" t="s">
        <v>53</v>
      </c>
      <c r="M388" t="s">
        <v>53</v>
      </c>
    </row>
    <row r="389" spans="1:13">
      <c r="A389" s="4" t="s">
        <v>992</v>
      </c>
      <c r="B389" s="4" t="s">
        <v>194</v>
      </c>
      <c r="C389">
        <v>500459</v>
      </c>
      <c r="D389" s="4" t="s">
        <v>993</v>
      </c>
      <c r="E389">
        <v>389</v>
      </c>
      <c r="F389" s="2">
        <v>375</v>
      </c>
      <c r="G389" s="4" t="s">
        <v>994</v>
      </c>
      <c r="H389" s="4" t="s">
        <v>993</v>
      </c>
      <c r="I389" t="s">
        <v>53</v>
      </c>
      <c r="J389" s="4" t="s">
        <v>53</v>
      </c>
      <c r="K389" s="4" t="s">
        <v>53</v>
      </c>
      <c r="L389" s="6" t="s">
        <v>53</v>
      </c>
      <c r="M389" t="s">
        <v>53</v>
      </c>
    </row>
    <row r="390" spans="1:13">
      <c r="A390" s="4" t="s">
        <v>374</v>
      </c>
      <c r="B390" s="4" t="s">
        <v>93</v>
      </c>
      <c r="C390">
        <v>529522</v>
      </c>
      <c r="D390" s="4" t="s">
        <v>995</v>
      </c>
      <c r="E390">
        <v>389</v>
      </c>
      <c r="F390" s="2" t="s">
        <v>53</v>
      </c>
      <c r="G390" s="4" t="s">
        <v>53</v>
      </c>
      <c r="H390" s="4" t="s">
        <v>53</v>
      </c>
      <c r="I390" t="s">
        <v>53</v>
      </c>
      <c r="J390" s="4" t="s">
        <v>53</v>
      </c>
      <c r="K390" s="4" t="s">
        <v>53</v>
      </c>
      <c r="L390" s="6" t="s">
        <v>53</v>
      </c>
      <c r="M390" t="s">
        <v>53</v>
      </c>
    </row>
    <row r="391" spans="1:13">
      <c r="A391" s="4" t="s">
        <v>996</v>
      </c>
      <c r="B391" s="4" t="s">
        <v>997</v>
      </c>
      <c r="C391">
        <v>500039</v>
      </c>
      <c r="D391" s="4" t="s">
        <v>998</v>
      </c>
      <c r="E391">
        <v>391</v>
      </c>
      <c r="F391" s="2">
        <v>304</v>
      </c>
      <c r="G391" s="4" t="s">
        <v>998</v>
      </c>
      <c r="H391" s="4" t="s">
        <v>998</v>
      </c>
      <c r="I391" t="s">
        <v>53</v>
      </c>
      <c r="J391" s="4" t="s">
        <v>53</v>
      </c>
      <c r="K391" s="4" t="s">
        <v>53</v>
      </c>
      <c r="L391" s="6" t="s">
        <v>53</v>
      </c>
      <c r="M391" t="s">
        <v>53</v>
      </c>
    </row>
    <row r="392" spans="1:13">
      <c r="A392" s="4" t="s">
        <v>999</v>
      </c>
      <c r="B392" s="4" t="s">
        <v>5</v>
      </c>
      <c r="C392">
        <v>187985</v>
      </c>
      <c r="D392" s="4" t="s">
        <v>1000</v>
      </c>
      <c r="E392">
        <v>391</v>
      </c>
      <c r="F392" s="2" t="s">
        <v>53</v>
      </c>
      <c r="G392" s="4" t="s">
        <v>53</v>
      </c>
      <c r="H392" s="4" t="s">
        <v>1001</v>
      </c>
      <c r="I392" t="s">
        <v>53</v>
      </c>
      <c r="J392" s="4" t="s">
        <v>53</v>
      </c>
      <c r="K392" s="4" t="s">
        <v>53</v>
      </c>
      <c r="L392" s="6" t="s">
        <v>53</v>
      </c>
      <c r="M392" t="s">
        <v>53</v>
      </c>
    </row>
    <row r="393" spans="1:13">
      <c r="A393" s="4" t="s">
        <v>1002</v>
      </c>
      <c r="B393" s="4" t="s">
        <v>417</v>
      </c>
      <c r="C393">
        <v>528883</v>
      </c>
      <c r="D393" s="4" t="s">
        <v>1003</v>
      </c>
      <c r="E393">
        <v>391</v>
      </c>
      <c r="F393" s="2" t="s">
        <v>53</v>
      </c>
      <c r="G393" s="4" t="s">
        <v>53</v>
      </c>
      <c r="H393" s="4" t="s">
        <v>53</v>
      </c>
      <c r="I393" t="s">
        <v>53</v>
      </c>
      <c r="J393" s="4" t="s">
        <v>53</v>
      </c>
      <c r="K393" s="4" t="s">
        <v>53</v>
      </c>
      <c r="L393" s="6" t="s">
        <v>53</v>
      </c>
      <c r="M393" t="s">
        <v>53</v>
      </c>
    </row>
    <row r="394" spans="1:13">
      <c r="A394" s="4" t="s">
        <v>1004</v>
      </c>
      <c r="B394" s="4" t="s">
        <v>10</v>
      </c>
      <c r="C394">
        <v>503328</v>
      </c>
      <c r="D394" s="4" t="s">
        <v>1005</v>
      </c>
      <c r="E394">
        <v>394</v>
      </c>
      <c r="F394" s="2">
        <v>95</v>
      </c>
      <c r="G394" s="4" t="s">
        <v>1005</v>
      </c>
      <c r="H394" s="4" t="s">
        <v>1005</v>
      </c>
      <c r="I394" t="s">
        <v>53</v>
      </c>
      <c r="J394" s="4" t="s">
        <v>53</v>
      </c>
      <c r="K394" s="4" t="s">
        <v>53</v>
      </c>
      <c r="L394" s="6" t="s">
        <v>53</v>
      </c>
      <c r="M394" t="s">
        <v>53</v>
      </c>
    </row>
    <row r="395" spans="1:13">
      <c r="A395" s="4" t="s">
        <v>1006</v>
      </c>
      <c r="B395" s="4" t="s">
        <v>605</v>
      </c>
      <c r="C395">
        <v>506056</v>
      </c>
      <c r="D395" s="4" t="s">
        <v>1007</v>
      </c>
      <c r="E395">
        <v>394</v>
      </c>
      <c r="F395" s="2">
        <v>530</v>
      </c>
      <c r="G395" s="4" t="s">
        <v>1007</v>
      </c>
      <c r="H395" s="4" t="s">
        <v>1007</v>
      </c>
      <c r="I395" t="s">
        <v>53</v>
      </c>
      <c r="J395" s="4" t="s">
        <v>53</v>
      </c>
      <c r="K395" s="4" t="s">
        <v>53</v>
      </c>
      <c r="L395" s="6" t="s">
        <v>53</v>
      </c>
      <c r="M395" t="s">
        <v>53</v>
      </c>
    </row>
    <row r="396" spans="1:13">
      <c r="A396" s="4" t="s">
        <v>1008</v>
      </c>
      <c r="B396" s="4" t="s">
        <v>5</v>
      </c>
      <c r="C396">
        <v>209551</v>
      </c>
      <c r="D396" s="4" t="s">
        <v>1009</v>
      </c>
      <c r="E396">
        <v>394</v>
      </c>
      <c r="F396" s="2" t="s">
        <v>696</v>
      </c>
      <c r="G396" s="4" t="s">
        <v>1009</v>
      </c>
      <c r="H396" s="4" t="s">
        <v>53</v>
      </c>
      <c r="I396" t="s">
        <v>53</v>
      </c>
      <c r="J396" s="4" t="s">
        <v>53</v>
      </c>
      <c r="K396" s="4" t="s">
        <v>53</v>
      </c>
      <c r="L396" s="6" t="s">
        <v>53</v>
      </c>
      <c r="M396" t="s">
        <v>53</v>
      </c>
    </row>
    <row r="397" spans="1:13">
      <c r="A397" s="4" t="s">
        <v>1010</v>
      </c>
      <c r="B397" s="4" t="s">
        <v>5</v>
      </c>
      <c r="C397">
        <v>236939</v>
      </c>
      <c r="D397" s="4" t="s">
        <v>1011</v>
      </c>
      <c r="E397">
        <v>397</v>
      </c>
      <c r="F397" s="2">
        <v>419</v>
      </c>
      <c r="G397" s="4" t="s">
        <v>1011</v>
      </c>
      <c r="H397" s="4" t="s">
        <v>1011</v>
      </c>
      <c r="I397" t="s">
        <v>53</v>
      </c>
      <c r="J397" s="4" t="s">
        <v>53</v>
      </c>
      <c r="K397" s="4" t="s">
        <v>53</v>
      </c>
      <c r="L397" s="6" t="s">
        <v>53</v>
      </c>
      <c r="M397" t="s">
        <v>53</v>
      </c>
    </row>
    <row r="398" spans="1:13">
      <c r="A398" s="4" t="s">
        <v>1012</v>
      </c>
      <c r="B398" s="4" t="s">
        <v>10</v>
      </c>
      <c r="C398">
        <v>503561</v>
      </c>
      <c r="D398" s="4" t="s">
        <v>1013</v>
      </c>
      <c r="E398">
        <v>397</v>
      </c>
      <c r="F398" s="2" t="s">
        <v>53</v>
      </c>
      <c r="G398" s="4" t="s">
        <v>53</v>
      </c>
      <c r="H398" s="4" t="s">
        <v>1013</v>
      </c>
      <c r="I398" t="s">
        <v>53</v>
      </c>
      <c r="J398" s="4" t="s">
        <v>53</v>
      </c>
      <c r="K398" s="4" t="s">
        <v>53</v>
      </c>
      <c r="L398" s="6" t="s">
        <v>53</v>
      </c>
      <c r="M398" t="s">
        <v>53</v>
      </c>
    </row>
    <row r="399" spans="1:13">
      <c r="A399" s="4" t="s">
        <v>318</v>
      </c>
      <c r="B399" s="4" t="s">
        <v>93</v>
      </c>
      <c r="C399">
        <v>529160</v>
      </c>
      <c r="D399" s="4" t="s">
        <v>1014</v>
      </c>
      <c r="E399">
        <v>397</v>
      </c>
      <c r="F399" s="2" t="s">
        <v>53</v>
      </c>
      <c r="G399" s="4" t="s">
        <v>53</v>
      </c>
      <c r="H399" s="4" t="s">
        <v>53</v>
      </c>
      <c r="I399" t="s">
        <v>53</v>
      </c>
      <c r="J399" s="4" t="s">
        <v>53</v>
      </c>
      <c r="K399" s="4" t="s">
        <v>53</v>
      </c>
      <c r="L399" s="6" t="s">
        <v>53</v>
      </c>
      <c r="M399" t="s">
        <v>53</v>
      </c>
    </row>
    <row r="400" spans="1:13">
      <c r="A400" s="4" t="s">
        <v>1015</v>
      </c>
      <c r="B400" s="4" t="s">
        <v>731</v>
      </c>
      <c r="C400">
        <v>509708</v>
      </c>
      <c r="D400" s="4" t="s">
        <v>1016</v>
      </c>
      <c r="E400">
        <v>397</v>
      </c>
      <c r="F400" s="2" t="s">
        <v>1017</v>
      </c>
      <c r="G400" s="4" t="s">
        <v>1018</v>
      </c>
      <c r="H400" s="4" t="s">
        <v>1016</v>
      </c>
      <c r="I400" t="s">
        <v>53</v>
      </c>
      <c r="J400" s="4" t="s">
        <v>53</v>
      </c>
      <c r="K400" s="4" t="s">
        <v>53</v>
      </c>
      <c r="L400" s="6" t="s">
        <v>53</v>
      </c>
      <c r="M400" t="s">
        <v>53</v>
      </c>
    </row>
    <row r="401" spans="1:13">
      <c r="A401" s="4" t="s">
        <v>1019</v>
      </c>
      <c r="B401" s="4" t="s">
        <v>207</v>
      </c>
      <c r="C401">
        <v>504031</v>
      </c>
      <c r="D401" s="4" t="s">
        <v>1020</v>
      </c>
      <c r="E401">
        <v>401</v>
      </c>
      <c r="F401" s="2">
        <v>465</v>
      </c>
      <c r="G401" s="4" t="s">
        <v>1020</v>
      </c>
      <c r="H401" s="4" t="s">
        <v>1021</v>
      </c>
      <c r="I401" t="s">
        <v>53</v>
      </c>
      <c r="J401" s="4" t="s">
        <v>53</v>
      </c>
      <c r="K401" s="4" t="s">
        <v>53</v>
      </c>
      <c r="L401" s="6" t="s">
        <v>53</v>
      </c>
      <c r="M401" t="s">
        <v>53</v>
      </c>
    </row>
    <row r="402" spans="1:13">
      <c r="A402" s="4" t="s">
        <v>1022</v>
      </c>
      <c r="B402" s="4" t="s">
        <v>757</v>
      </c>
      <c r="C402">
        <v>528826</v>
      </c>
      <c r="D402" s="4" t="s">
        <v>1023</v>
      </c>
      <c r="E402">
        <v>401</v>
      </c>
      <c r="F402" s="2" t="s">
        <v>53</v>
      </c>
      <c r="G402" s="4" t="s">
        <v>53</v>
      </c>
      <c r="H402" s="4" t="s">
        <v>1023</v>
      </c>
      <c r="I402" t="s">
        <v>53</v>
      </c>
      <c r="J402" s="4" t="s">
        <v>53</v>
      </c>
      <c r="K402" s="4" t="s">
        <v>53</v>
      </c>
      <c r="L402" s="6" t="s">
        <v>53</v>
      </c>
      <c r="M402" t="s">
        <v>53</v>
      </c>
    </row>
    <row r="403" spans="1:13">
      <c r="A403" s="4" t="s">
        <v>1024</v>
      </c>
      <c r="B403" s="4" t="s">
        <v>704</v>
      </c>
      <c r="C403">
        <v>514827</v>
      </c>
      <c r="D403" s="4" t="s">
        <v>1025</v>
      </c>
      <c r="E403">
        <v>401</v>
      </c>
      <c r="F403" s="2" t="s">
        <v>1026</v>
      </c>
      <c r="G403" s="4" t="s">
        <v>1025</v>
      </c>
      <c r="H403" s="4" t="s">
        <v>1025</v>
      </c>
      <c r="I403" t="s">
        <v>53</v>
      </c>
      <c r="J403" s="4" t="s">
        <v>53</v>
      </c>
      <c r="K403" s="4" t="s">
        <v>53</v>
      </c>
      <c r="L403" s="6" t="s">
        <v>53</v>
      </c>
      <c r="M403" t="s">
        <v>53</v>
      </c>
    </row>
    <row r="404" spans="1:13">
      <c r="A404" s="4" t="s">
        <v>1027</v>
      </c>
      <c r="B404" s="4" t="s">
        <v>367</v>
      </c>
      <c r="C404">
        <v>504296</v>
      </c>
      <c r="D404" s="4" t="s">
        <v>1028</v>
      </c>
      <c r="E404">
        <v>401</v>
      </c>
      <c r="F404" s="2" t="s">
        <v>602</v>
      </c>
      <c r="G404" s="4" t="s">
        <v>1029</v>
      </c>
      <c r="H404" s="4" t="s">
        <v>1030</v>
      </c>
      <c r="I404" t="s">
        <v>53</v>
      </c>
      <c r="J404" s="4" t="s">
        <v>53</v>
      </c>
      <c r="K404" s="4" t="s">
        <v>53</v>
      </c>
      <c r="L404" s="6" t="s">
        <v>53</v>
      </c>
      <c r="M404" t="s">
        <v>53</v>
      </c>
    </row>
    <row r="405" spans="1:13">
      <c r="A405" s="4" t="s">
        <v>1031</v>
      </c>
      <c r="B405" s="4" t="s">
        <v>175</v>
      </c>
      <c r="C405">
        <v>529680</v>
      </c>
      <c r="D405" s="4" t="s">
        <v>1032</v>
      </c>
      <c r="E405">
        <v>401</v>
      </c>
      <c r="F405" s="2" t="s">
        <v>1033</v>
      </c>
      <c r="G405" s="4" t="s">
        <v>1034</v>
      </c>
      <c r="H405" s="4" t="s">
        <v>53</v>
      </c>
      <c r="I405" t="s">
        <v>53</v>
      </c>
      <c r="J405" s="4" t="s">
        <v>53</v>
      </c>
      <c r="K405" s="4" t="s">
        <v>53</v>
      </c>
      <c r="L405" s="6" t="s">
        <v>53</v>
      </c>
      <c r="M405" t="s">
        <v>53</v>
      </c>
    </row>
    <row r="406" spans="1:13">
      <c r="A406" s="4" t="s">
        <v>857</v>
      </c>
      <c r="B406" s="4" t="s">
        <v>731</v>
      </c>
      <c r="C406">
        <v>500744</v>
      </c>
      <c r="D406" s="4" t="s">
        <v>1035</v>
      </c>
      <c r="E406">
        <v>401</v>
      </c>
      <c r="F406" s="2" t="s">
        <v>696</v>
      </c>
      <c r="G406" s="4" t="s">
        <v>1036</v>
      </c>
      <c r="H406" s="4" t="s">
        <v>1035</v>
      </c>
      <c r="I406" t="s">
        <v>53</v>
      </c>
      <c r="J406" s="4" t="s">
        <v>53</v>
      </c>
      <c r="K406" s="4" t="s">
        <v>53</v>
      </c>
      <c r="L406" s="6" t="s">
        <v>53</v>
      </c>
      <c r="M406" t="s">
        <v>53</v>
      </c>
    </row>
    <row r="407" spans="1:13">
      <c r="A407" s="4" t="s">
        <v>1037</v>
      </c>
      <c r="B407" s="4" t="s">
        <v>5</v>
      </c>
      <c r="C407">
        <v>234030</v>
      </c>
      <c r="D407" s="4" t="s">
        <v>1038</v>
      </c>
      <c r="E407">
        <v>401</v>
      </c>
      <c r="F407" s="2" t="s">
        <v>1039</v>
      </c>
      <c r="G407" s="4" t="s">
        <v>1038</v>
      </c>
      <c r="H407" s="4" t="s">
        <v>1038</v>
      </c>
      <c r="I407" t="s">
        <v>53</v>
      </c>
      <c r="J407" s="4" t="s">
        <v>53</v>
      </c>
      <c r="K407" s="4" t="s">
        <v>53</v>
      </c>
      <c r="L407" s="6" t="s">
        <v>53</v>
      </c>
      <c r="M407" t="s">
        <v>53</v>
      </c>
    </row>
    <row r="408" spans="1:13">
      <c r="A408" s="4" t="s">
        <v>1040</v>
      </c>
      <c r="B408" s="4" t="s">
        <v>5</v>
      </c>
      <c r="C408">
        <v>160755</v>
      </c>
      <c r="D408" s="4" t="s">
        <v>1041</v>
      </c>
      <c r="E408">
        <v>408</v>
      </c>
      <c r="F408" s="2" t="s">
        <v>53</v>
      </c>
      <c r="G408" s="4" t="s">
        <v>53</v>
      </c>
      <c r="H408" s="4" t="s">
        <v>53</v>
      </c>
      <c r="I408" t="s">
        <v>53</v>
      </c>
      <c r="J408" s="4" t="s">
        <v>53</v>
      </c>
      <c r="K408" s="4" t="s">
        <v>53</v>
      </c>
      <c r="L408" s="6" t="s">
        <v>53</v>
      </c>
      <c r="M408" t="s">
        <v>53</v>
      </c>
    </row>
    <row r="409" spans="1:13">
      <c r="A409" s="4" t="s">
        <v>341</v>
      </c>
      <c r="B409" s="4" t="s">
        <v>93</v>
      </c>
      <c r="C409">
        <v>505051</v>
      </c>
      <c r="D409" s="4" t="s">
        <v>1042</v>
      </c>
      <c r="E409">
        <v>408</v>
      </c>
      <c r="F409" s="2" t="s">
        <v>53</v>
      </c>
      <c r="G409" s="4" t="s">
        <v>53</v>
      </c>
      <c r="H409" s="4" t="s">
        <v>1042</v>
      </c>
      <c r="I409" t="s">
        <v>53</v>
      </c>
      <c r="J409" s="4" t="s">
        <v>53</v>
      </c>
      <c r="K409" s="4" t="s">
        <v>53</v>
      </c>
      <c r="L409" s="6" t="s">
        <v>53</v>
      </c>
      <c r="M409" t="s">
        <v>53</v>
      </c>
    </row>
    <row r="410" spans="1:13">
      <c r="A410" s="4" t="s">
        <v>204</v>
      </c>
      <c r="B410" s="4" t="s">
        <v>93</v>
      </c>
      <c r="C410">
        <v>530200</v>
      </c>
      <c r="D410" s="4" t="s">
        <v>1043</v>
      </c>
      <c r="E410">
        <v>408</v>
      </c>
      <c r="F410" s="2" t="s">
        <v>53</v>
      </c>
      <c r="G410" s="4" t="s">
        <v>53</v>
      </c>
      <c r="H410" s="4" t="s">
        <v>53</v>
      </c>
      <c r="I410" t="s">
        <v>53</v>
      </c>
      <c r="J410" s="4" t="s">
        <v>53</v>
      </c>
      <c r="K410" s="4" t="s">
        <v>53</v>
      </c>
      <c r="L410" s="6" t="s">
        <v>53</v>
      </c>
      <c r="M410" t="s">
        <v>53</v>
      </c>
    </row>
    <row r="411" spans="1:13">
      <c r="A411" s="4" t="s">
        <v>1044</v>
      </c>
      <c r="B411" s="4" t="s">
        <v>17</v>
      </c>
      <c r="C411">
        <v>499981</v>
      </c>
      <c r="D411" s="4" t="s">
        <v>1045</v>
      </c>
      <c r="E411">
        <v>408</v>
      </c>
      <c r="F411" s="2" t="s">
        <v>1046</v>
      </c>
      <c r="G411" s="4" t="s">
        <v>1045</v>
      </c>
      <c r="H411" s="4" t="s">
        <v>1045</v>
      </c>
      <c r="I411" t="s">
        <v>53</v>
      </c>
      <c r="J411" s="4" t="s">
        <v>53</v>
      </c>
      <c r="K411" s="4" t="s">
        <v>53</v>
      </c>
      <c r="L411" s="6" t="s">
        <v>53</v>
      </c>
      <c r="M411" t="s">
        <v>53</v>
      </c>
    </row>
    <row r="412" spans="1:13">
      <c r="A412" s="4" t="s">
        <v>1047</v>
      </c>
      <c r="B412" s="4" t="s">
        <v>584</v>
      </c>
      <c r="C412">
        <v>502427</v>
      </c>
      <c r="D412" s="4" t="s">
        <v>1048</v>
      </c>
      <c r="E412">
        <v>412</v>
      </c>
      <c r="F412" s="2">
        <v>292</v>
      </c>
      <c r="G412" s="4" t="s">
        <v>1048</v>
      </c>
      <c r="H412" s="4" t="s">
        <v>1048</v>
      </c>
      <c r="I412" t="s">
        <v>53</v>
      </c>
      <c r="J412" s="4" t="s">
        <v>53</v>
      </c>
      <c r="K412" s="4" t="s">
        <v>53</v>
      </c>
      <c r="L412" s="6" t="s">
        <v>53</v>
      </c>
      <c r="M412" t="s">
        <v>53</v>
      </c>
    </row>
    <row r="413" spans="1:13">
      <c r="A413" s="4" t="s">
        <v>1049</v>
      </c>
      <c r="B413" s="4" t="s">
        <v>130</v>
      </c>
      <c r="C413">
        <v>506320</v>
      </c>
      <c r="D413" s="4" t="s">
        <v>1050</v>
      </c>
      <c r="E413">
        <v>412</v>
      </c>
      <c r="F413" s="2">
        <v>415</v>
      </c>
      <c r="G413" s="4" t="s">
        <v>1050</v>
      </c>
      <c r="H413" s="4" t="s">
        <v>1050</v>
      </c>
      <c r="I413" t="s">
        <v>53</v>
      </c>
      <c r="J413" s="4" t="s">
        <v>53</v>
      </c>
      <c r="K413" s="4" t="s">
        <v>53</v>
      </c>
      <c r="L413" s="6" t="s">
        <v>53</v>
      </c>
      <c r="M413" t="s">
        <v>53</v>
      </c>
    </row>
    <row r="414" spans="1:13">
      <c r="A414" s="4" t="s">
        <v>1051</v>
      </c>
      <c r="B414" s="4" t="s">
        <v>404</v>
      </c>
      <c r="C414">
        <v>505560</v>
      </c>
      <c r="D414" s="4" t="s">
        <v>1052</v>
      </c>
      <c r="E414">
        <v>412</v>
      </c>
      <c r="F414" s="2" t="s">
        <v>53</v>
      </c>
      <c r="G414" s="4" t="s">
        <v>53</v>
      </c>
      <c r="H414" s="4" t="s">
        <v>53</v>
      </c>
      <c r="I414" t="s">
        <v>53</v>
      </c>
      <c r="J414" s="4" t="s">
        <v>53</v>
      </c>
      <c r="K414" s="4" t="s">
        <v>53</v>
      </c>
      <c r="L414" s="6" t="s">
        <v>53</v>
      </c>
      <c r="M414" t="s">
        <v>53</v>
      </c>
    </row>
    <row r="415" spans="1:13">
      <c r="A415" s="4" t="s">
        <v>1053</v>
      </c>
      <c r="B415" s="4" t="s">
        <v>833</v>
      </c>
      <c r="C415">
        <v>529709</v>
      </c>
      <c r="D415" s="4" t="s">
        <v>1054</v>
      </c>
      <c r="E415">
        <v>412</v>
      </c>
      <c r="F415" s="2" t="s">
        <v>53</v>
      </c>
      <c r="G415" s="4" t="s">
        <v>53</v>
      </c>
      <c r="H415" s="4" t="s">
        <v>53</v>
      </c>
      <c r="I415" t="s">
        <v>53</v>
      </c>
      <c r="J415" s="4" t="s">
        <v>53</v>
      </c>
      <c r="K415" s="4" t="s">
        <v>53</v>
      </c>
      <c r="L415" s="6" t="s">
        <v>53</v>
      </c>
      <c r="M415" t="s">
        <v>53</v>
      </c>
    </row>
    <row r="416" spans="1:13">
      <c r="A416" s="4" t="s">
        <v>1055</v>
      </c>
      <c r="B416" s="4" t="s">
        <v>142</v>
      </c>
      <c r="C416">
        <v>506687</v>
      </c>
      <c r="D416" s="4" t="s">
        <v>1056</v>
      </c>
      <c r="E416">
        <v>412</v>
      </c>
      <c r="F416" s="2" t="s">
        <v>1057</v>
      </c>
      <c r="G416" s="4" t="s">
        <v>1056</v>
      </c>
      <c r="H416" s="4" t="s">
        <v>1056</v>
      </c>
      <c r="I416" t="s">
        <v>53</v>
      </c>
      <c r="J416" s="4" t="s">
        <v>53</v>
      </c>
      <c r="K416" s="4" t="s">
        <v>53</v>
      </c>
      <c r="L416" s="6" t="s">
        <v>53</v>
      </c>
      <c r="M416" t="s">
        <v>53</v>
      </c>
    </row>
    <row r="417" spans="1:13">
      <c r="A417" s="4" t="s">
        <v>838</v>
      </c>
      <c r="B417" s="4" t="s">
        <v>194</v>
      </c>
      <c r="C417">
        <v>503226</v>
      </c>
      <c r="D417" s="4" t="s">
        <v>1058</v>
      </c>
      <c r="E417">
        <v>417</v>
      </c>
      <c r="F417" s="2" t="s">
        <v>53</v>
      </c>
      <c r="G417" s="4" t="s">
        <v>53</v>
      </c>
      <c r="H417" s="4" t="s">
        <v>53</v>
      </c>
      <c r="I417" t="s">
        <v>53</v>
      </c>
      <c r="J417" s="4" t="s">
        <v>53</v>
      </c>
      <c r="K417" s="4" t="s">
        <v>53</v>
      </c>
      <c r="L417" s="6" t="s">
        <v>53</v>
      </c>
      <c r="M417" t="s">
        <v>53</v>
      </c>
    </row>
    <row r="418" spans="1:13">
      <c r="A418" s="4" t="s">
        <v>328</v>
      </c>
      <c r="B418" s="4" t="s">
        <v>93</v>
      </c>
      <c r="C418">
        <v>501632</v>
      </c>
      <c r="D418" s="4" t="s">
        <v>1059</v>
      </c>
      <c r="E418">
        <v>417</v>
      </c>
      <c r="F418" s="2" t="s">
        <v>53</v>
      </c>
      <c r="G418" s="4" t="s">
        <v>53</v>
      </c>
      <c r="H418" s="4" t="s">
        <v>53</v>
      </c>
      <c r="I418" t="s">
        <v>53</v>
      </c>
      <c r="J418" s="4" t="s">
        <v>53</v>
      </c>
      <c r="K418" s="4" t="s">
        <v>53</v>
      </c>
      <c r="L418" s="6" t="s">
        <v>53</v>
      </c>
      <c r="M418" t="s">
        <v>53</v>
      </c>
    </row>
    <row r="419" spans="1:13">
      <c r="A419" s="4" t="s">
        <v>1060</v>
      </c>
      <c r="B419" s="4" t="s">
        <v>93</v>
      </c>
      <c r="C419">
        <v>529026</v>
      </c>
      <c r="D419" s="4" t="s">
        <v>1061</v>
      </c>
      <c r="E419">
        <v>417</v>
      </c>
      <c r="F419" s="2" t="s">
        <v>53</v>
      </c>
      <c r="G419" s="4" t="s">
        <v>53</v>
      </c>
      <c r="H419" s="4" t="s">
        <v>1061</v>
      </c>
      <c r="I419" t="s">
        <v>53</v>
      </c>
      <c r="J419" s="4" t="s">
        <v>53</v>
      </c>
      <c r="K419" s="4" t="s">
        <v>53</v>
      </c>
      <c r="L419" s="6" t="s">
        <v>53</v>
      </c>
      <c r="M419" t="s">
        <v>53</v>
      </c>
    </row>
    <row r="420" spans="1:13">
      <c r="A420" s="4" t="s">
        <v>1062</v>
      </c>
      <c r="B420" s="4" t="s">
        <v>17</v>
      </c>
      <c r="C420">
        <v>503954</v>
      </c>
      <c r="D420" s="4" t="s">
        <v>1063</v>
      </c>
      <c r="E420">
        <v>417</v>
      </c>
      <c r="F420" s="2" t="s">
        <v>1064</v>
      </c>
      <c r="G420" s="4" t="s">
        <v>1063</v>
      </c>
      <c r="H420" s="4" t="s">
        <v>1063</v>
      </c>
      <c r="I420" t="s">
        <v>53</v>
      </c>
      <c r="J420" s="4" t="s">
        <v>53</v>
      </c>
      <c r="K420" s="4" t="s">
        <v>53</v>
      </c>
      <c r="L420" s="6" t="s">
        <v>53</v>
      </c>
      <c r="M420" t="s">
        <v>53</v>
      </c>
    </row>
    <row r="421" spans="1:13">
      <c r="A421" s="4" t="s">
        <v>1065</v>
      </c>
      <c r="B421" s="4" t="s">
        <v>361</v>
      </c>
      <c r="C421">
        <v>502651</v>
      </c>
      <c r="D421" s="4" t="s">
        <v>1066</v>
      </c>
      <c r="E421">
        <v>421</v>
      </c>
      <c r="F421" s="2">
        <v>313</v>
      </c>
      <c r="G421" s="4" t="s">
        <v>1066</v>
      </c>
      <c r="H421" s="4" t="s">
        <v>1066</v>
      </c>
      <c r="I421" t="s">
        <v>53</v>
      </c>
      <c r="J421" s="4" t="s">
        <v>53</v>
      </c>
      <c r="K421" s="4" t="s">
        <v>53</v>
      </c>
      <c r="L421" s="6" t="s">
        <v>53</v>
      </c>
      <c r="M421" t="s">
        <v>53</v>
      </c>
    </row>
    <row r="422" spans="1:13">
      <c r="A422" s="4" t="s">
        <v>1067</v>
      </c>
      <c r="B422" s="4" t="s">
        <v>130</v>
      </c>
      <c r="C422">
        <v>504837</v>
      </c>
      <c r="D422" s="4" t="s">
        <v>1068</v>
      </c>
      <c r="E422">
        <v>421</v>
      </c>
      <c r="F422" s="2" t="s">
        <v>53</v>
      </c>
      <c r="G422" s="4" t="s">
        <v>53</v>
      </c>
      <c r="H422" s="4" t="s">
        <v>53</v>
      </c>
      <c r="I422" t="s">
        <v>53</v>
      </c>
      <c r="J422" s="4" t="s">
        <v>53</v>
      </c>
      <c r="K422" s="4" t="s">
        <v>53</v>
      </c>
      <c r="L422" s="6" t="s">
        <v>53</v>
      </c>
      <c r="M422" t="s">
        <v>53</v>
      </c>
    </row>
    <row r="423" spans="1:13">
      <c r="A423" s="4" t="s">
        <v>441</v>
      </c>
      <c r="B423" s="4" t="s">
        <v>404</v>
      </c>
      <c r="C423">
        <v>529627</v>
      </c>
      <c r="D423" s="4" t="s">
        <v>1069</v>
      </c>
      <c r="E423">
        <v>421</v>
      </c>
      <c r="F423" s="2" t="s">
        <v>53</v>
      </c>
      <c r="G423" s="4" t="s">
        <v>53</v>
      </c>
      <c r="H423" s="4" t="s">
        <v>1069</v>
      </c>
      <c r="I423" t="s">
        <v>53</v>
      </c>
      <c r="J423" s="4" t="s">
        <v>53</v>
      </c>
      <c r="K423" s="4" t="s">
        <v>53</v>
      </c>
      <c r="L423" s="6" t="s">
        <v>53</v>
      </c>
      <c r="M423" t="s">
        <v>53</v>
      </c>
    </row>
    <row r="424" spans="1:13">
      <c r="A424" s="4" t="s">
        <v>421</v>
      </c>
      <c r="B424" s="4" t="s">
        <v>5</v>
      </c>
      <c r="C424">
        <v>225511</v>
      </c>
      <c r="D424" s="4" t="s">
        <v>1070</v>
      </c>
      <c r="E424">
        <v>421</v>
      </c>
      <c r="F424" s="2" t="s">
        <v>1071</v>
      </c>
      <c r="G424" s="4" t="s">
        <v>1070</v>
      </c>
      <c r="H424" s="4" t="s">
        <v>1070</v>
      </c>
      <c r="I424" t="s">
        <v>53</v>
      </c>
      <c r="J424" s="4" t="s">
        <v>53</v>
      </c>
      <c r="K424" s="4" t="s">
        <v>53</v>
      </c>
      <c r="L424" s="6" t="s">
        <v>53</v>
      </c>
      <c r="M424" t="s">
        <v>53</v>
      </c>
    </row>
    <row r="425" spans="1:13">
      <c r="A425" s="4" t="s">
        <v>1072</v>
      </c>
      <c r="B425" s="4" t="s">
        <v>5</v>
      </c>
      <c r="C425">
        <v>159391</v>
      </c>
      <c r="D425" s="4" t="s">
        <v>1073</v>
      </c>
      <c r="E425">
        <v>425</v>
      </c>
      <c r="F425" s="2" t="s">
        <v>53</v>
      </c>
      <c r="G425" s="4" t="s">
        <v>53</v>
      </c>
      <c r="H425" s="4" t="s">
        <v>53</v>
      </c>
      <c r="I425" t="s">
        <v>53</v>
      </c>
      <c r="J425" s="4" t="s">
        <v>53</v>
      </c>
      <c r="K425" s="4" t="s">
        <v>53</v>
      </c>
      <c r="L425" s="6" t="s">
        <v>53</v>
      </c>
      <c r="M425" t="s">
        <v>53</v>
      </c>
    </row>
    <row r="426" spans="1:13">
      <c r="A426" s="4" t="s">
        <v>1074</v>
      </c>
      <c r="B426" s="4" t="s">
        <v>93</v>
      </c>
      <c r="C426">
        <v>528832</v>
      </c>
      <c r="D426" s="4" t="s">
        <v>1075</v>
      </c>
      <c r="E426">
        <v>425</v>
      </c>
      <c r="F426" s="2" t="s">
        <v>53</v>
      </c>
      <c r="G426" s="4" t="s">
        <v>53</v>
      </c>
      <c r="H426" s="4" t="s">
        <v>1075</v>
      </c>
      <c r="I426" t="s">
        <v>53</v>
      </c>
      <c r="J426" s="4" t="s">
        <v>53</v>
      </c>
      <c r="K426" s="4" t="s">
        <v>53</v>
      </c>
      <c r="L426" s="6" t="s">
        <v>53</v>
      </c>
      <c r="M426" t="s">
        <v>53</v>
      </c>
    </row>
    <row r="427" spans="1:13">
      <c r="A427" s="4" t="s">
        <v>1076</v>
      </c>
      <c r="B427" s="4" t="s">
        <v>5</v>
      </c>
      <c r="C427">
        <v>223232</v>
      </c>
      <c r="D427" s="4" t="s">
        <v>1077</v>
      </c>
      <c r="E427">
        <v>425</v>
      </c>
      <c r="F427" s="2" t="s">
        <v>156</v>
      </c>
      <c r="G427" s="4" t="s">
        <v>1077</v>
      </c>
      <c r="H427" s="4" t="s">
        <v>1077</v>
      </c>
      <c r="I427" t="s">
        <v>53</v>
      </c>
      <c r="J427" s="4" t="s">
        <v>53</v>
      </c>
      <c r="K427" s="4" t="s">
        <v>53</v>
      </c>
      <c r="L427" s="6" t="s">
        <v>53</v>
      </c>
      <c r="M427" t="s">
        <v>53</v>
      </c>
    </row>
    <row r="428" spans="1:13">
      <c r="A428" s="4" t="s">
        <v>1078</v>
      </c>
      <c r="B428" s="4" t="s">
        <v>5</v>
      </c>
      <c r="C428">
        <v>130943</v>
      </c>
      <c r="D428" s="4" t="s">
        <v>1079</v>
      </c>
      <c r="E428">
        <v>428</v>
      </c>
      <c r="F428" s="2">
        <v>498</v>
      </c>
      <c r="G428" s="4" t="s">
        <v>1079</v>
      </c>
      <c r="H428" s="4" t="s">
        <v>1079</v>
      </c>
      <c r="I428" t="s">
        <v>53</v>
      </c>
      <c r="J428" s="4" t="s">
        <v>53</v>
      </c>
      <c r="K428" s="4" t="s">
        <v>53</v>
      </c>
      <c r="L428" s="6" t="s">
        <v>53</v>
      </c>
      <c r="M428" t="s">
        <v>53</v>
      </c>
    </row>
    <row r="429" spans="1:13">
      <c r="A429" s="4" t="s">
        <v>1080</v>
      </c>
      <c r="B429" s="4" t="s">
        <v>194</v>
      </c>
      <c r="C429">
        <v>503659</v>
      </c>
      <c r="D429" s="4" t="s">
        <v>1081</v>
      </c>
      <c r="E429">
        <v>428</v>
      </c>
      <c r="F429" s="2" t="s">
        <v>53</v>
      </c>
      <c r="G429" s="4" t="s">
        <v>53</v>
      </c>
      <c r="H429" s="4" t="s">
        <v>1082</v>
      </c>
      <c r="I429" t="s">
        <v>53</v>
      </c>
      <c r="J429" s="4" t="s">
        <v>53</v>
      </c>
      <c r="K429" s="4" t="s">
        <v>53</v>
      </c>
      <c r="L429" s="6" t="s">
        <v>53</v>
      </c>
      <c r="M429" t="s">
        <v>53</v>
      </c>
    </row>
    <row r="430" spans="1:13">
      <c r="A430" s="4" t="s">
        <v>316</v>
      </c>
      <c r="B430" s="4" t="s">
        <v>5</v>
      </c>
      <c r="C430">
        <v>176017</v>
      </c>
      <c r="D430" s="4" t="s">
        <v>1083</v>
      </c>
      <c r="E430">
        <v>428</v>
      </c>
      <c r="F430" s="2" t="s">
        <v>156</v>
      </c>
      <c r="G430" s="4" t="s">
        <v>1083</v>
      </c>
      <c r="H430" s="4" t="s">
        <v>53</v>
      </c>
      <c r="I430" t="s">
        <v>53</v>
      </c>
      <c r="J430" s="4" t="s">
        <v>53</v>
      </c>
      <c r="K430" s="4" t="s">
        <v>53</v>
      </c>
      <c r="L430" s="6" t="s">
        <v>53</v>
      </c>
      <c r="M430" t="s">
        <v>53</v>
      </c>
    </row>
    <row r="431" spans="1:13">
      <c r="A431" s="4" t="s">
        <v>85</v>
      </c>
      <c r="B431" s="4" t="s">
        <v>5</v>
      </c>
      <c r="C431">
        <v>212054</v>
      </c>
      <c r="D431" s="4" t="s">
        <v>1084</v>
      </c>
      <c r="E431">
        <v>428</v>
      </c>
      <c r="F431" s="2" t="s">
        <v>1085</v>
      </c>
      <c r="G431" s="4" t="s">
        <v>1084</v>
      </c>
      <c r="H431" s="4" t="s">
        <v>1084</v>
      </c>
      <c r="I431" t="s">
        <v>53</v>
      </c>
      <c r="J431" s="4" t="s">
        <v>53</v>
      </c>
      <c r="K431" s="4" t="s">
        <v>53</v>
      </c>
      <c r="L431" s="6" t="s">
        <v>53</v>
      </c>
      <c r="M431" t="s">
        <v>53</v>
      </c>
    </row>
    <row r="432" spans="1:13">
      <c r="A432" s="4" t="s">
        <v>228</v>
      </c>
      <c r="B432" s="4" t="s">
        <v>10</v>
      </c>
      <c r="C432">
        <v>504736</v>
      </c>
      <c r="D432" s="4" t="s">
        <v>1086</v>
      </c>
      <c r="E432">
        <v>432</v>
      </c>
      <c r="F432" s="2">
        <v>276</v>
      </c>
      <c r="G432" s="4" t="s">
        <v>1086</v>
      </c>
      <c r="H432" s="4" t="s">
        <v>1086</v>
      </c>
      <c r="I432" t="s">
        <v>53</v>
      </c>
      <c r="J432" s="4" t="s">
        <v>53</v>
      </c>
      <c r="K432" s="4" t="s">
        <v>53</v>
      </c>
      <c r="L432" s="6" t="s">
        <v>53</v>
      </c>
      <c r="M432" t="s">
        <v>53</v>
      </c>
    </row>
    <row r="433" spans="1:13">
      <c r="A433" s="4" t="s">
        <v>1087</v>
      </c>
      <c r="B433" s="4" t="s">
        <v>5</v>
      </c>
      <c r="C433">
        <v>132903</v>
      </c>
      <c r="D433" s="4" t="s">
        <v>1088</v>
      </c>
      <c r="E433">
        <v>432</v>
      </c>
      <c r="F433" s="2">
        <v>593</v>
      </c>
      <c r="G433" s="4" t="s">
        <v>1088</v>
      </c>
      <c r="H433" s="4" t="s">
        <v>1088</v>
      </c>
      <c r="I433" t="s">
        <v>53</v>
      </c>
      <c r="J433" s="4" t="s">
        <v>53</v>
      </c>
      <c r="K433" s="4" t="s">
        <v>53</v>
      </c>
      <c r="L433" s="6" t="s">
        <v>53</v>
      </c>
      <c r="M433" t="s">
        <v>53</v>
      </c>
    </row>
    <row r="434" spans="1:13">
      <c r="A434" s="4" t="s">
        <v>1089</v>
      </c>
      <c r="B434" s="4" t="s">
        <v>1090</v>
      </c>
      <c r="C434">
        <v>502101</v>
      </c>
      <c r="D434" s="4" t="s">
        <v>1091</v>
      </c>
      <c r="E434">
        <v>432</v>
      </c>
      <c r="F434" s="2" t="s">
        <v>53</v>
      </c>
      <c r="G434" s="4" t="s">
        <v>53</v>
      </c>
      <c r="H434" s="4" t="s">
        <v>53</v>
      </c>
      <c r="I434" t="s">
        <v>53</v>
      </c>
      <c r="J434" s="4" t="s">
        <v>53</v>
      </c>
      <c r="K434" s="4" t="s">
        <v>53</v>
      </c>
      <c r="L434" s="6" t="s">
        <v>53</v>
      </c>
      <c r="M434" t="s">
        <v>53</v>
      </c>
    </row>
    <row r="435" spans="1:13">
      <c r="A435" s="4" t="s">
        <v>1092</v>
      </c>
      <c r="B435" s="4" t="s">
        <v>10</v>
      </c>
      <c r="C435">
        <v>506373</v>
      </c>
      <c r="D435" s="4" t="s">
        <v>1093</v>
      </c>
      <c r="E435">
        <v>432</v>
      </c>
      <c r="F435" s="2" t="s">
        <v>1094</v>
      </c>
      <c r="G435" s="4" t="s">
        <v>1093</v>
      </c>
      <c r="H435" s="4" t="s">
        <v>1093</v>
      </c>
      <c r="I435" t="s">
        <v>53</v>
      </c>
      <c r="J435" s="4" t="s">
        <v>53</v>
      </c>
      <c r="K435" s="4" t="s">
        <v>53</v>
      </c>
      <c r="L435" s="6" t="s">
        <v>53</v>
      </c>
      <c r="M435" t="s">
        <v>53</v>
      </c>
    </row>
    <row r="436" spans="1:13">
      <c r="A436" s="4" t="s">
        <v>1095</v>
      </c>
      <c r="B436" s="4" t="s">
        <v>1096</v>
      </c>
      <c r="C436">
        <v>508025</v>
      </c>
      <c r="D436" s="4" t="s">
        <v>1097</v>
      </c>
      <c r="E436">
        <v>436</v>
      </c>
      <c r="F436" s="2" t="s">
        <v>53</v>
      </c>
      <c r="G436" s="4" t="s">
        <v>53</v>
      </c>
      <c r="H436" s="4" t="s">
        <v>53</v>
      </c>
      <c r="I436" t="s">
        <v>53</v>
      </c>
      <c r="J436" s="4" t="s">
        <v>53</v>
      </c>
      <c r="K436" s="4" t="s">
        <v>53</v>
      </c>
      <c r="L436" s="6" t="s">
        <v>53</v>
      </c>
      <c r="M436" t="s">
        <v>53</v>
      </c>
    </row>
    <row r="437" spans="1:13">
      <c r="A437" s="4" t="s">
        <v>1098</v>
      </c>
      <c r="B437" s="4" t="s">
        <v>397</v>
      </c>
      <c r="C437">
        <v>500468</v>
      </c>
      <c r="D437" s="4" t="s">
        <v>1099</v>
      </c>
      <c r="E437">
        <v>436</v>
      </c>
      <c r="F437" s="2" t="s">
        <v>1100</v>
      </c>
      <c r="G437" s="4" t="s">
        <v>1101</v>
      </c>
      <c r="H437" s="4" t="s">
        <v>1099</v>
      </c>
      <c r="I437" t="s">
        <v>53</v>
      </c>
      <c r="J437" s="4" t="s">
        <v>53</v>
      </c>
      <c r="K437" s="4" t="s">
        <v>53</v>
      </c>
      <c r="L437" s="6" t="s">
        <v>53</v>
      </c>
      <c r="M437" t="s">
        <v>53</v>
      </c>
    </row>
    <row r="438" spans="1:13">
      <c r="A438" s="4" t="s">
        <v>1102</v>
      </c>
      <c r="B438" s="4" t="s">
        <v>175</v>
      </c>
      <c r="C438">
        <v>501104</v>
      </c>
      <c r="D438" s="4" t="s">
        <v>1103</v>
      </c>
      <c r="E438">
        <v>438</v>
      </c>
      <c r="F438" s="2" t="s">
        <v>53</v>
      </c>
      <c r="G438" s="4" t="s">
        <v>53</v>
      </c>
      <c r="H438" s="4" t="s">
        <v>1104</v>
      </c>
      <c r="I438" t="s">
        <v>53</v>
      </c>
      <c r="J438" s="4" t="s">
        <v>53</v>
      </c>
      <c r="K438" s="4" t="s">
        <v>53</v>
      </c>
      <c r="L438" s="6" t="s">
        <v>53</v>
      </c>
      <c r="M438" t="s">
        <v>53</v>
      </c>
    </row>
    <row r="439" spans="1:13">
      <c r="A439" s="4" t="s">
        <v>1105</v>
      </c>
      <c r="B439" s="4" t="s">
        <v>10</v>
      </c>
      <c r="C439">
        <v>505583</v>
      </c>
      <c r="D439" s="4" t="s">
        <v>1106</v>
      </c>
      <c r="E439">
        <v>439</v>
      </c>
      <c r="F439" s="2">
        <v>307</v>
      </c>
      <c r="G439" s="4" t="s">
        <v>1106</v>
      </c>
      <c r="H439" s="4" t="s">
        <v>1106</v>
      </c>
      <c r="I439" t="s">
        <v>53</v>
      </c>
      <c r="J439" s="4" t="s">
        <v>53</v>
      </c>
      <c r="K439" s="4" t="s">
        <v>53</v>
      </c>
      <c r="L439" s="6" t="s">
        <v>53</v>
      </c>
      <c r="M439" t="s">
        <v>53</v>
      </c>
    </row>
    <row r="440" spans="1:13">
      <c r="A440" s="4" t="s">
        <v>1107</v>
      </c>
      <c r="B440" s="4" t="s">
        <v>367</v>
      </c>
      <c r="C440">
        <v>501543</v>
      </c>
      <c r="D440" s="4" t="s">
        <v>1108</v>
      </c>
      <c r="E440">
        <v>439</v>
      </c>
      <c r="F440" s="2">
        <v>323</v>
      </c>
      <c r="G440" s="4" t="s">
        <v>1108</v>
      </c>
      <c r="H440" s="4" t="s">
        <v>1108</v>
      </c>
      <c r="I440" t="s">
        <v>53</v>
      </c>
      <c r="J440" s="4" t="s">
        <v>53</v>
      </c>
      <c r="K440" s="4" t="s">
        <v>53</v>
      </c>
      <c r="L440" s="6" t="s">
        <v>53</v>
      </c>
      <c r="M440" t="s">
        <v>53</v>
      </c>
    </row>
    <row r="441" spans="1:13">
      <c r="A441" s="4" t="s">
        <v>1109</v>
      </c>
      <c r="B441" s="4" t="s">
        <v>17</v>
      </c>
      <c r="C441">
        <v>505699</v>
      </c>
      <c r="D441" s="4" t="s">
        <v>1110</v>
      </c>
      <c r="E441">
        <v>439</v>
      </c>
      <c r="F441" s="2">
        <v>441</v>
      </c>
      <c r="G441" s="4" t="s">
        <v>1111</v>
      </c>
      <c r="H441" s="4" t="s">
        <v>1111</v>
      </c>
      <c r="I441" t="s">
        <v>53</v>
      </c>
      <c r="J441" s="4" t="s">
        <v>53</v>
      </c>
      <c r="K441" s="4" t="s">
        <v>53</v>
      </c>
      <c r="L441" s="6" t="s">
        <v>53</v>
      </c>
      <c r="M441" t="s">
        <v>53</v>
      </c>
    </row>
    <row r="442" spans="1:13">
      <c r="A442" s="4" t="s">
        <v>452</v>
      </c>
      <c r="B442" s="4" t="s">
        <v>207</v>
      </c>
      <c r="C442">
        <v>503091</v>
      </c>
      <c r="D442" s="4" t="s">
        <v>1112</v>
      </c>
      <c r="E442">
        <v>439</v>
      </c>
      <c r="F442" s="2" t="s">
        <v>53</v>
      </c>
      <c r="G442" s="4" t="s">
        <v>53</v>
      </c>
      <c r="H442" s="4" t="s">
        <v>1112</v>
      </c>
      <c r="I442" t="s">
        <v>53</v>
      </c>
      <c r="J442" s="4" t="s">
        <v>53</v>
      </c>
      <c r="K442" s="4" t="s">
        <v>53</v>
      </c>
      <c r="L442" s="6" t="s">
        <v>53</v>
      </c>
      <c r="M442" t="s">
        <v>53</v>
      </c>
    </row>
    <row r="443" spans="1:13">
      <c r="A443" s="4" t="s">
        <v>1113</v>
      </c>
      <c r="B443" s="4" t="s">
        <v>284</v>
      </c>
      <c r="C443">
        <v>501928</v>
      </c>
      <c r="D443" s="4" t="s">
        <v>1114</v>
      </c>
      <c r="E443">
        <v>439</v>
      </c>
      <c r="F443" s="2" t="s">
        <v>1115</v>
      </c>
      <c r="G443" s="4" t="s">
        <v>1114</v>
      </c>
      <c r="H443" s="4" t="s">
        <v>1114</v>
      </c>
      <c r="I443" t="s">
        <v>53</v>
      </c>
      <c r="J443" s="4" t="s">
        <v>53</v>
      </c>
      <c r="K443" s="4" t="s">
        <v>53</v>
      </c>
      <c r="L443" s="6" t="s">
        <v>53</v>
      </c>
      <c r="M443" t="s">
        <v>53</v>
      </c>
    </row>
    <row r="444" spans="1:13">
      <c r="A444" s="4" t="s">
        <v>1116</v>
      </c>
      <c r="B444" s="4" t="s">
        <v>1117</v>
      </c>
      <c r="C444">
        <v>500616</v>
      </c>
      <c r="D444" s="4" t="s">
        <v>1118</v>
      </c>
      <c r="E444">
        <v>439</v>
      </c>
      <c r="F444" s="2" t="s">
        <v>696</v>
      </c>
      <c r="G444" s="4" t="s">
        <v>1118</v>
      </c>
      <c r="H444" s="4" t="s">
        <v>1118</v>
      </c>
      <c r="I444" t="s">
        <v>53</v>
      </c>
      <c r="J444" s="4" t="s">
        <v>53</v>
      </c>
      <c r="K444" s="4" t="s">
        <v>53</v>
      </c>
      <c r="L444" s="6" t="s">
        <v>53</v>
      </c>
      <c r="M444" t="s">
        <v>53</v>
      </c>
    </row>
    <row r="445" spans="1:13">
      <c r="A445" s="4" t="s">
        <v>108</v>
      </c>
      <c r="B445" s="4" t="s">
        <v>931</v>
      </c>
      <c r="C445">
        <v>502207</v>
      </c>
      <c r="D445" s="4" t="s">
        <v>1119</v>
      </c>
      <c r="E445">
        <v>445</v>
      </c>
      <c r="F445" s="2">
        <v>159</v>
      </c>
      <c r="G445" s="4" t="s">
        <v>1119</v>
      </c>
      <c r="H445" s="4" t="s">
        <v>53</v>
      </c>
      <c r="I445" t="s">
        <v>53</v>
      </c>
      <c r="J445" s="4" t="s">
        <v>53</v>
      </c>
      <c r="K445" s="4" t="s">
        <v>53</v>
      </c>
      <c r="L445" s="6" t="s">
        <v>53</v>
      </c>
      <c r="M445" t="s">
        <v>53</v>
      </c>
    </row>
    <row r="446" spans="1:13">
      <c r="A446" s="4" t="s">
        <v>416</v>
      </c>
      <c r="B446" s="4" t="s">
        <v>417</v>
      </c>
      <c r="C446">
        <v>500484</v>
      </c>
      <c r="D446" s="4" t="s">
        <v>1120</v>
      </c>
      <c r="E446">
        <v>445</v>
      </c>
      <c r="F446" s="2">
        <v>164</v>
      </c>
      <c r="G446" s="4" t="s">
        <v>1120</v>
      </c>
      <c r="H446" s="4" t="s">
        <v>1120</v>
      </c>
      <c r="I446" t="s">
        <v>53</v>
      </c>
      <c r="J446" s="4" t="s">
        <v>53</v>
      </c>
      <c r="K446" s="4" t="s">
        <v>53</v>
      </c>
      <c r="L446" s="6" t="s">
        <v>53</v>
      </c>
      <c r="M446" t="s">
        <v>53</v>
      </c>
    </row>
    <row r="447" spans="1:13">
      <c r="A447" s="4" t="s">
        <v>283</v>
      </c>
      <c r="B447" s="4" t="s">
        <v>284</v>
      </c>
      <c r="C447">
        <v>504950</v>
      </c>
      <c r="D447" s="4" t="s">
        <v>1121</v>
      </c>
      <c r="E447">
        <v>445</v>
      </c>
      <c r="F447" s="2" t="s">
        <v>53</v>
      </c>
      <c r="G447" s="4" t="s">
        <v>53</v>
      </c>
      <c r="H447" s="4" t="s">
        <v>1121</v>
      </c>
      <c r="I447" t="s">
        <v>53</v>
      </c>
      <c r="J447" s="4" t="s">
        <v>245</v>
      </c>
      <c r="K447" s="4" t="s">
        <v>1121</v>
      </c>
      <c r="L447" s="6" t="s">
        <v>53</v>
      </c>
      <c r="M447" t="s">
        <v>53</v>
      </c>
    </row>
    <row r="448" spans="1:13">
      <c r="A448" s="4" t="s">
        <v>1122</v>
      </c>
      <c r="B448" s="4" t="s">
        <v>404</v>
      </c>
      <c r="C448">
        <v>503896</v>
      </c>
      <c r="D448" s="4" t="s">
        <v>1123</v>
      </c>
      <c r="E448">
        <v>445</v>
      </c>
      <c r="F448" s="2" t="s">
        <v>53</v>
      </c>
      <c r="G448" s="4" t="s">
        <v>53</v>
      </c>
      <c r="H448" s="4" t="s">
        <v>53</v>
      </c>
      <c r="I448" t="s">
        <v>53</v>
      </c>
      <c r="J448" s="4" t="s">
        <v>53</v>
      </c>
      <c r="K448" s="4" t="s">
        <v>53</v>
      </c>
      <c r="L448" s="6" t="s">
        <v>53</v>
      </c>
      <c r="M448" t="s">
        <v>53</v>
      </c>
    </row>
    <row r="449" spans="1:13">
      <c r="A449" s="4" t="s">
        <v>1124</v>
      </c>
      <c r="B449" s="4" t="s">
        <v>575</v>
      </c>
      <c r="C449">
        <v>505463</v>
      </c>
      <c r="D449" s="4" t="s">
        <v>1125</v>
      </c>
      <c r="E449">
        <v>445</v>
      </c>
      <c r="F449" s="2" t="s">
        <v>53</v>
      </c>
      <c r="G449" s="4" t="s">
        <v>53</v>
      </c>
      <c r="H449" s="4" t="s">
        <v>1125</v>
      </c>
      <c r="I449" t="s">
        <v>53</v>
      </c>
      <c r="J449" s="4" t="s">
        <v>53</v>
      </c>
      <c r="K449" s="4" t="s">
        <v>53</v>
      </c>
      <c r="L449" s="6" t="s">
        <v>53</v>
      </c>
      <c r="M449" t="s">
        <v>53</v>
      </c>
    </row>
    <row r="450" spans="1:13">
      <c r="A450" s="4" t="s">
        <v>273</v>
      </c>
      <c r="B450" s="4" t="s">
        <v>274</v>
      </c>
      <c r="C450">
        <v>501701</v>
      </c>
      <c r="D450" s="4" t="s">
        <v>1126</v>
      </c>
      <c r="E450">
        <v>450</v>
      </c>
      <c r="F450" s="2" t="s">
        <v>53</v>
      </c>
      <c r="G450" s="4" t="s">
        <v>53</v>
      </c>
      <c r="H450" s="4" t="s">
        <v>1127</v>
      </c>
      <c r="I450" t="s">
        <v>53</v>
      </c>
      <c r="J450" s="4" t="s">
        <v>53</v>
      </c>
      <c r="K450" s="4" t="s">
        <v>53</v>
      </c>
      <c r="L450" s="6" t="s">
        <v>53</v>
      </c>
      <c r="M450" t="s">
        <v>53</v>
      </c>
    </row>
    <row r="451" spans="1:13">
      <c r="A451" s="4" t="s">
        <v>1053</v>
      </c>
      <c r="B451" s="4" t="s">
        <v>833</v>
      </c>
      <c r="C451">
        <v>500445</v>
      </c>
      <c r="D451" s="4" t="s">
        <v>1128</v>
      </c>
      <c r="E451">
        <v>451</v>
      </c>
      <c r="F451" s="2">
        <v>87</v>
      </c>
      <c r="G451" s="4" t="s">
        <v>1128</v>
      </c>
      <c r="H451" s="4" t="s">
        <v>1128</v>
      </c>
      <c r="I451">
        <v>163</v>
      </c>
      <c r="J451" s="4" t="s">
        <v>145</v>
      </c>
      <c r="K451" s="4" t="s">
        <v>1128</v>
      </c>
      <c r="L451" s="6" t="s">
        <v>53</v>
      </c>
      <c r="M451" t="s">
        <v>53</v>
      </c>
    </row>
    <row r="452" spans="1:13">
      <c r="A452" s="4" t="s">
        <v>667</v>
      </c>
      <c r="B452" s="4" t="s">
        <v>404</v>
      </c>
      <c r="C452">
        <v>504541</v>
      </c>
      <c r="D452" s="4" t="s">
        <v>1129</v>
      </c>
      <c r="E452">
        <v>451</v>
      </c>
      <c r="F452" s="2" t="s">
        <v>53</v>
      </c>
      <c r="G452" s="4" t="s">
        <v>53</v>
      </c>
      <c r="H452" s="4" t="s">
        <v>1129</v>
      </c>
      <c r="I452">
        <v>183</v>
      </c>
      <c r="J452" s="4" t="s">
        <v>53</v>
      </c>
      <c r="K452" s="4" t="s">
        <v>53</v>
      </c>
      <c r="L452" s="6" t="s">
        <v>53</v>
      </c>
      <c r="M452" t="s">
        <v>53</v>
      </c>
    </row>
    <row r="453" spans="1:13">
      <c r="A453" s="4" t="s">
        <v>1130</v>
      </c>
      <c r="B453" s="4" t="s">
        <v>1131</v>
      </c>
      <c r="C453">
        <v>504821</v>
      </c>
      <c r="D453" s="4" t="s">
        <v>1132</v>
      </c>
      <c r="E453">
        <v>451</v>
      </c>
      <c r="F453" s="2" t="s">
        <v>53</v>
      </c>
      <c r="G453" s="4" t="s">
        <v>53</v>
      </c>
      <c r="H453" s="4" t="s">
        <v>53</v>
      </c>
      <c r="I453" t="s">
        <v>53</v>
      </c>
      <c r="J453" s="4" t="s">
        <v>53</v>
      </c>
      <c r="K453" s="4" t="s">
        <v>53</v>
      </c>
      <c r="L453" s="6" t="s">
        <v>53</v>
      </c>
      <c r="M453" t="s">
        <v>53</v>
      </c>
    </row>
    <row r="454" spans="1:13">
      <c r="A454" s="4" t="s">
        <v>1133</v>
      </c>
      <c r="B454" s="4" t="s">
        <v>93</v>
      </c>
      <c r="C454">
        <v>529076</v>
      </c>
      <c r="D454" s="4" t="s">
        <v>1134</v>
      </c>
      <c r="E454">
        <v>451</v>
      </c>
      <c r="F454" s="2" t="s">
        <v>53</v>
      </c>
      <c r="G454" s="4" t="s">
        <v>53</v>
      </c>
      <c r="H454" s="4" t="s">
        <v>1134</v>
      </c>
      <c r="I454" t="s">
        <v>53</v>
      </c>
      <c r="J454" s="4" t="s">
        <v>53</v>
      </c>
      <c r="K454" s="4" t="s">
        <v>53</v>
      </c>
      <c r="L454" s="6" t="s">
        <v>53</v>
      </c>
      <c r="M454" t="s">
        <v>53</v>
      </c>
    </row>
    <row r="455" spans="1:13">
      <c r="A455" s="4" t="s">
        <v>92</v>
      </c>
      <c r="B455" s="4" t="s">
        <v>93</v>
      </c>
      <c r="C455">
        <v>528921</v>
      </c>
      <c r="D455" s="4" t="s">
        <v>1135</v>
      </c>
      <c r="E455">
        <v>451</v>
      </c>
      <c r="F455" s="2" t="s">
        <v>53</v>
      </c>
      <c r="G455" s="4" t="s">
        <v>53</v>
      </c>
      <c r="H455" s="4" t="s">
        <v>53</v>
      </c>
      <c r="I455" t="s">
        <v>53</v>
      </c>
      <c r="J455" s="4" t="s">
        <v>53</v>
      </c>
      <c r="K455" s="4" t="s">
        <v>53</v>
      </c>
      <c r="L455">
        <v>0.0789729681926716</v>
      </c>
      <c r="M455">
        <v>0.0283864837579429</v>
      </c>
    </row>
    <row r="456" spans="1:13">
      <c r="A456" s="4" t="s">
        <v>1136</v>
      </c>
      <c r="B456" s="4" t="s">
        <v>175</v>
      </c>
      <c r="C456">
        <v>529568</v>
      </c>
      <c r="D456" s="4" t="s">
        <v>1137</v>
      </c>
      <c r="E456">
        <v>451</v>
      </c>
      <c r="F456" s="2" t="s">
        <v>696</v>
      </c>
      <c r="G456" s="4" t="s">
        <v>1138</v>
      </c>
      <c r="H456" s="4" t="s">
        <v>53</v>
      </c>
      <c r="I456" t="s">
        <v>53</v>
      </c>
      <c r="J456" s="4" t="s">
        <v>53</v>
      </c>
      <c r="K456" s="4" t="s">
        <v>53</v>
      </c>
      <c r="L456" s="6" t="s">
        <v>53</v>
      </c>
      <c r="M456" t="s">
        <v>53</v>
      </c>
    </row>
    <row r="457" spans="1:13">
      <c r="A457" s="4" t="s">
        <v>1139</v>
      </c>
      <c r="B457" s="4" t="s">
        <v>260</v>
      </c>
      <c r="C457">
        <v>529704</v>
      </c>
      <c r="D457" s="4" t="s">
        <v>1140</v>
      </c>
      <c r="E457">
        <v>451</v>
      </c>
      <c r="F457" s="2" t="s">
        <v>1039</v>
      </c>
      <c r="G457" s="4" t="s">
        <v>1140</v>
      </c>
      <c r="H457" s="4" t="s">
        <v>1140</v>
      </c>
      <c r="I457" t="s">
        <v>53</v>
      </c>
      <c r="J457" s="4" t="s">
        <v>53</v>
      </c>
      <c r="K457" s="4" t="s">
        <v>53</v>
      </c>
      <c r="L457" s="6" t="s">
        <v>53</v>
      </c>
      <c r="M457" t="s">
        <v>53</v>
      </c>
    </row>
    <row r="458" spans="1:13">
      <c r="A458" s="4" t="s">
        <v>1141</v>
      </c>
      <c r="B458" s="4" t="s">
        <v>130</v>
      </c>
      <c r="C458">
        <v>528941</v>
      </c>
      <c r="D458" s="4" t="s">
        <v>1142</v>
      </c>
      <c r="E458">
        <v>458</v>
      </c>
      <c r="F458" s="2" t="s">
        <v>1143</v>
      </c>
      <c r="G458" s="4" t="s">
        <v>1144</v>
      </c>
      <c r="H458" s="4" t="s">
        <v>1142</v>
      </c>
      <c r="I458" t="s">
        <v>53</v>
      </c>
      <c r="J458" s="4" t="s">
        <v>53</v>
      </c>
      <c r="K458" s="4" t="s">
        <v>53</v>
      </c>
      <c r="L458" s="6" t="s">
        <v>53</v>
      </c>
      <c r="M458" t="s">
        <v>53</v>
      </c>
    </row>
    <row r="459" spans="1:13">
      <c r="A459" s="4" t="s">
        <v>1145</v>
      </c>
      <c r="B459" s="4" t="s">
        <v>404</v>
      </c>
      <c r="C459">
        <v>500914</v>
      </c>
      <c r="D459" s="4" t="s">
        <v>1146</v>
      </c>
      <c r="E459">
        <v>458</v>
      </c>
      <c r="F459" s="2" t="s">
        <v>1100</v>
      </c>
      <c r="G459" s="4" t="s">
        <v>1146</v>
      </c>
      <c r="H459" s="4" t="s">
        <v>1146</v>
      </c>
      <c r="I459" t="s">
        <v>53</v>
      </c>
      <c r="J459" s="4" t="s">
        <v>53</v>
      </c>
      <c r="K459" s="4" t="s">
        <v>53</v>
      </c>
      <c r="L459">
        <v>0.433243621826652</v>
      </c>
      <c r="M459">
        <v>0.319061108862809</v>
      </c>
    </row>
    <row r="460" spans="1:13">
      <c r="A460" s="4" t="s">
        <v>1147</v>
      </c>
      <c r="B460" s="4" t="s">
        <v>5</v>
      </c>
      <c r="C460">
        <v>228787</v>
      </c>
      <c r="D460" s="4" t="s">
        <v>1148</v>
      </c>
      <c r="E460">
        <v>460</v>
      </c>
      <c r="F460" s="2" t="s">
        <v>53</v>
      </c>
      <c r="G460" s="4" t="s">
        <v>53</v>
      </c>
      <c r="H460" s="4" t="s">
        <v>53</v>
      </c>
      <c r="I460" t="s">
        <v>53</v>
      </c>
      <c r="J460" s="4" t="s">
        <v>53</v>
      </c>
      <c r="K460" s="4" t="s">
        <v>53</v>
      </c>
      <c r="L460" s="6" t="s">
        <v>53</v>
      </c>
      <c r="M460" t="s">
        <v>53</v>
      </c>
    </row>
    <row r="461" spans="1:13">
      <c r="A461" s="4" t="s">
        <v>1149</v>
      </c>
      <c r="B461" s="4" t="s">
        <v>274</v>
      </c>
      <c r="C461">
        <v>502718</v>
      </c>
      <c r="D461" s="4" t="s">
        <v>1150</v>
      </c>
      <c r="E461">
        <v>460</v>
      </c>
      <c r="F461" s="2" t="s">
        <v>53</v>
      </c>
      <c r="G461" s="4" t="s">
        <v>53</v>
      </c>
      <c r="H461" s="4" t="s">
        <v>53</v>
      </c>
      <c r="I461" t="s">
        <v>53</v>
      </c>
      <c r="J461" s="4" t="s">
        <v>53</v>
      </c>
      <c r="K461" s="4" t="s">
        <v>53</v>
      </c>
      <c r="L461" s="6" t="s">
        <v>53</v>
      </c>
      <c r="M461" t="s">
        <v>53</v>
      </c>
    </row>
    <row r="462" spans="1:13">
      <c r="A462" s="4" t="s">
        <v>1151</v>
      </c>
      <c r="B462" s="4" t="s">
        <v>404</v>
      </c>
      <c r="C462">
        <v>504106</v>
      </c>
      <c r="D462" s="4" t="s">
        <v>1152</v>
      </c>
      <c r="E462">
        <v>460</v>
      </c>
      <c r="F462" s="2" t="s">
        <v>53</v>
      </c>
      <c r="G462" s="4" t="s">
        <v>53</v>
      </c>
      <c r="H462" s="4" t="s">
        <v>1152</v>
      </c>
      <c r="I462" t="s">
        <v>53</v>
      </c>
      <c r="J462" s="4" t="s">
        <v>53</v>
      </c>
      <c r="K462" s="4" t="s">
        <v>53</v>
      </c>
      <c r="L462" s="6" t="s">
        <v>53</v>
      </c>
      <c r="M462" t="s">
        <v>53</v>
      </c>
    </row>
    <row r="463" spans="1:13">
      <c r="A463" s="4" t="s">
        <v>1153</v>
      </c>
      <c r="B463" s="4" t="s">
        <v>731</v>
      </c>
      <c r="C463">
        <v>529690</v>
      </c>
      <c r="D463" s="4" t="s">
        <v>1154</v>
      </c>
      <c r="E463">
        <v>460</v>
      </c>
      <c r="F463" s="2" t="s">
        <v>53</v>
      </c>
      <c r="G463" s="4" t="s">
        <v>53</v>
      </c>
      <c r="H463" s="4" t="s">
        <v>1154</v>
      </c>
      <c r="I463" t="s">
        <v>53</v>
      </c>
      <c r="J463" s="4" t="s">
        <v>53</v>
      </c>
      <c r="K463" s="4" t="s">
        <v>53</v>
      </c>
      <c r="L463">
        <v>0.436897237306745</v>
      </c>
      <c r="M463" t="s">
        <v>53</v>
      </c>
    </row>
    <row r="464" spans="1:13">
      <c r="A464" s="4" t="s">
        <v>1155</v>
      </c>
      <c r="B464" s="4" t="s">
        <v>5</v>
      </c>
      <c r="C464">
        <v>218335</v>
      </c>
      <c r="D464" s="4" t="s">
        <v>1156</v>
      </c>
      <c r="E464">
        <v>460</v>
      </c>
      <c r="F464" s="2" t="s">
        <v>53</v>
      </c>
      <c r="G464" s="4" t="s">
        <v>53</v>
      </c>
      <c r="H464" s="4" t="s">
        <v>53</v>
      </c>
      <c r="I464" t="s">
        <v>53</v>
      </c>
      <c r="J464" s="4" t="s">
        <v>53</v>
      </c>
      <c r="K464" s="4" t="s">
        <v>53</v>
      </c>
      <c r="L464" s="6" t="s">
        <v>53</v>
      </c>
      <c r="M464" t="s">
        <v>53</v>
      </c>
    </row>
    <row r="465" spans="1:13">
      <c r="A465" s="4" t="s">
        <v>1157</v>
      </c>
      <c r="B465" s="4" t="s">
        <v>404</v>
      </c>
      <c r="C465">
        <v>502286</v>
      </c>
      <c r="D465" s="4" t="s">
        <v>1158</v>
      </c>
      <c r="E465">
        <v>460</v>
      </c>
      <c r="F465" s="2" t="s">
        <v>1159</v>
      </c>
      <c r="G465" s="4" t="s">
        <v>1158</v>
      </c>
      <c r="H465" s="4" t="s">
        <v>1158</v>
      </c>
      <c r="I465" t="s">
        <v>53</v>
      </c>
      <c r="J465" s="4" t="s">
        <v>53</v>
      </c>
      <c r="K465" s="4" t="s">
        <v>53</v>
      </c>
      <c r="L465" s="6" t="s">
        <v>53</v>
      </c>
      <c r="M465" t="s">
        <v>53</v>
      </c>
    </row>
    <row r="466" spans="1:13">
      <c r="A466" s="4" t="s">
        <v>1095</v>
      </c>
      <c r="B466" s="4" t="s">
        <v>5</v>
      </c>
      <c r="C466">
        <v>178396</v>
      </c>
      <c r="D466" s="4" t="s">
        <v>1160</v>
      </c>
      <c r="E466">
        <v>466</v>
      </c>
      <c r="F466" s="2">
        <v>586</v>
      </c>
      <c r="G466" s="4" t="s">
        <v>1161</v>
      </c>
      <c r="H466" s="4" t="s">
        <v>53</v>
      </c>
      <c r="I466" t="s">
        <v>53</v>
      </c>
      <c r="J466" s="4" t="s">
        <v>53</v>
      </c>
      <c r="K466" s="4" t="s">
        <v>53</v>
      </c>
      <c r="L466" s="6" t="s">
        <v>53</v>
      </c>
      <c r="M466" t="s">
        <v>53</v>
      </c>
    </row>
    <row r="467" spans="1:13">
      <c r="A467" s="4" t="s">
        <v>1162</v>
      </c>
      <c r="B467" s="4" t="s">
        <v>5</v>
      </c>
      <c r="C467">
        <v>166708</v>
      </c>
      <c r="D467" s="4" t="s">
        <v>1163</v>
      </c>
      <c r="E467">
        <v>466</v>
      </c>
      <c r="F467" s="2" t="s">
        <v>53</v>
      </c>
      <c r="G467" s="4" t="s">
        <v>53</v>
      </c>
      <c r="H467" s="4" t="s">
        <v>53</v>
      </c>
      <c r="I467" t="s">
        <v>53</v>
      </c>
      <c r="J467" s="4" t="s">
        <v>53</v>
      </c>
      <c r="K467" s="4" t="s">
        <v>53</v>
      </c>
      <c r="L467" s="6" t="s">
        <v>53</v>
      </c>
      <c r="M467" t="s">
        <v>53</v>
      </c>
    </row>
    <row r="468" spans="1:13">
      <c r="A468" s="4" t="s">
        <v>1124</v>
      </c>
      <c r="B468" s="4" t="s">
        <v>575</v>
      </c>
      <c r="C468">
        <v>504813</v>
      </c>
      <c r="D468" s="4" t="s">
        <v>1164</v>
      </c>
      <c r="E468">
        <v>466</v>
      </c>
      <c r="F468" s="2" t="s">
        <v>53</v>
      </c>
      <c r="G468" s="4" t="s">
        <v>53</v>
      </c>
      <c r="H468" s="4" t="s">
        <v>1164</v>
      </c>
      <c r="I468" t="s">
        <v>53</v>
      </c>
      <c r="J468" s="4" t="s">
        <v>53</v>
      </c>
      <c r="K468" s="4" t="s">
        <v>53</v>
      </c>
      <c r="L468" s="6" t="s">
        <v>53</v>
      </c>
      <c r="M468" t="s">
        <v>53</v>
      </c>
    </row>
    <row r="469" spans="1:13">
      <c r="A469" s="4" t="s">
        <v>97</v>
      </c>
      <c r="B469" s="4" t="s">
        <v>17</v>
      </c>
      <c r="C469">
        <v>499962</v>
      </c>
      <c r="D469" s="4" t="s">
        <v>1165</v>
      </c>
      <c r="E469">
        <v>466</v>
      </c>
      <c r="F469" s="2" t="s">
        <v>53</v>
      </c>
      <c r="G469" s="4" t="s">
        <v>53</v>
      </c>
      <c r="H469" s="4" t="s">
        <v>53</v>
      </c>
      <c r="I469" t="s">
        <v>53</v>
      </c>
      <c r="J469" s="4" t="s">
        <v>53</v>
      </c>
      <c r="K469" s="4" t="s">
        <v>53</v>
      </c>
      <c r="L469" s="6" t="s">
        <v>53</v>
      </c>
      <c r="M469" t="s">
        <v>53</v>
      </c>
    </row>
    <row r="470" spans="1:13">
      <c r="A470" s="4" t="s">
        <v>1166</v>
      </c>
      <c r="B470" s="4" t="s">
        <v>5</v>
      </c>
      <c r="C470">
        <v>172644</v>
      </c>
      <c r="D470" s="4" t="s">
        <v>1167</v>
      </c>
      <c r="E470">
        <v>466</v>
      </c>
      <c r="F470" s="2" t="s">
        <v>1168</v>
      </c>
      <c r="G470" s="4" t="s">
        <v>1167</v>
      </c>
      <c r="H470" s="4" t="s">
        <v>1167</v>
      </c>
      <c r="I470" t="s">
        <v>53</v>
      </c>
      <c r="J470" s="4" t="s">
        <v>53</v>
      </c>
      <c r="K470" s="4" t="s">
        <v>53</v>
      </c>
      <c r="L470" s="6" t="s">
        <v>53</v>
      </c>
      <c r="M470" t="s">
        <v>53</v>
      </c>
    </row>
    <row r="471" spans="1:13">
      <c r="A471" s="4" t="s">
        <v>15</v>
      </c>
      <c r="B471" s="4" t="s">
        <v>15</v>
      </c>
      <c r="C471">
        <v>502544</v>
      </c>
      <c r="D471" s="4" t="s">
        <v>1169</v>
      </c>
      <c r="E471">
        <v>471</v>
      </c>
      <c r="F471" s="2">
        <v>295</v>
      </c>
      <c r="G471" s="4" t="s">
        <v>1169</v>
      </c>
      <c r="H471" s="4" t="s">
        <v>1169</v>
      </c>
      <c r="I471" t="s">
        <v>53</v>
      </c>
      <c r="J471" s="4" t="s">
        <v>53</v>
      </c>
      <c r="K471" s="4" t="s">
        <v>53</v>
      </c>
      <c r="L471">
        <v>0.35</v>
      </c>
      <c r="M471" t="s">
        <v>53</v>
      </c>
    </row>
    <row r="472" spans="1:13">
      <c r="A472" s="4" t="s">
        <v>1170</v>
      </c>
      <c r="B472" s="4" t="s">
        <v>361</v>
      </c>
      <c r="C472">
        <v>530201</v>
      </c>
      <c r="D472" s="4" t="s">
        <v>1171</v>
      </c>
      <c r="E472">
        <v>471</v>
      </c>
      <c r="F472" s="2">
        <v>436</v>
      </c>
      <c r="G472" s="4" t="s">
        <v>1171</v>
      </c>
      <c r="H472" s="4" t="s">
        <v>1171</v>
      </c>
      <c r="I472" t="s">
        <v>53</v>
      </c>
      <c r="J472" s="4" t="s">
        <v>53</v>
      </c>
      <c r="K472" s="4" t="s">
        <v>53</v>
      </c>
      <c r="L472" s="6" t="s">
        <v>53</v>
      </c>
      <c r="M472" t="s">
        <v>53</v>
      </c>
    </row>
    <row r="473" spans="1:13">
      <c r="A473" s="4" t="s">
        <v>341</v>
      </c>
      <c r="B473" s="4" t="s">
        <v>93</v>
      </c>
      <c r="C473">
        <v>529537</v>
      </c>
      <c r="D473" s="4" t="s">
        <v>1172</v>
      </c>
      <c r="E473">
        <v>471</v>
      </c>
      <c r="F473" s="2" t="s">
        <v>53</v>
      </c>
      <c r="G473" s="4" t="s">
        <v>53</v>
      </c>
      <c r="H473" s="4" t="s">
        <v>1172</v>
      </c>
      <c r="I473" t="s">
        <v>53</v>
      </c>
      <c r="J473" s="4" t="s">
        <v>53</v>
      </c>
      <c r="K473" s="4" t="s">
        <v>53</v>
      </c>
      <c r="L473" s="6" t="s">
        <v>53</v>
      </c>
      <c r="M473" t="s">
        <v>53</v>
      </c>
    </row>
    <row r="474" spans="1:13">
      <c r="A474" s="4" t="s">
        <v>85</v>
      </c>
      <c r="B474" s="4" t="s">
        <v>5</v>
      </c>
      <c r="C474">
        <v>216366</v>
      </c>
      <c r="D474" s="4" t="s">
        <v>1173</v>
      </c>
      <c r="E474">
        <v>474</v>
      </c>
      <c r="F474" s="2" t="s">
        <v>53</v>
      </c>
      <c r="G474" s="4" t="s">
        <v>53</v>
      </c>
      <c r="H474" s="4" t="s">
        <v>53</v>
      </c>
      <c r="I474" t="s">
        <v>53</v>
      </c>
      <c r="J474" s="4" t="s">
        <v>53</v>
      </c>
      <c r="K474" s="4" t="s">
        <v>53</v>
      </c>
      <c r="L474" s="6" t="s">
        <v>53</v>
      </c>
      <c r="M474" t="s">
        <v>53</v>
      </c>
    </row>
    <row r="475" spans="1:13">
      <c r="A475" s="4" t="s">
        <v>1174</v>
      </c>
      <c r="B475" s="4" t="s">
        <v>627</v>
      </c>
      <c r="C475">
        <v>501040</v>
      </c>
      <c r="D475" s="4" t="s">
        <v>1175</v>
      </c>
      <c r="E475">
        <v>474</v>
      </c>
      <c r="F475" s="2" t="s">
        <v>53</v>
      </c>
      <c r="G475" s="4" t="s">
        <v>53</v>
      </c>
      <c r="H475" s="4" t="s">
        <v>53</v>
      </c>
      <c r="I475" t="s">
        <v>53</v>
      </c>
      <c r="J475" s="4" t="s">
        <v>53</v>
      </c>
      <c r="K475" s="4" t="s">
        <v>53</v>
      </c>
      <c r="L475" s="6" t="s">
        <v>53</v>
      </c>
      <c r="M475" t="s">
        <v>53</v>
      </c>
    </row>
    <row r="476" spans="1:13">
      <c r="A476" s="4" t="s">
        <v>461</v>
      </c>
      <c r="B476" s="4" t="s">
        <v>93</v>
      </c>
      <c r="C476">
        <v>529633</v>
      </c>
      <c r="D476" s="4" t="s">
        <v>1176</v>
      </c>
      <c r="E476">
        <v>474</v>
      </c>
      <c r="F476" s="2" t="s">
        <v>53</v>
      </c>
      <c r="G476" s="4" t="s">
        <v>53</v>
      </c>
      <c r="H476" s="4" t="s">
        <v>53</v>
      </c>
      <c r="I476" t="s">
        <v>53</v>
      </c>
      <c r="J476" s="4" t="s">
        <v>53</v>
      </c>
      <c r="K476" s="4" t="s">
        <v>53</v>
      </c>
      <c r="L476" s="6" t="s">
        <v>53</v>
      </c>
      <c r="M476" t="s">
        <v>53</v>
      </c>
    </row>
    <row r="477" spans="1:13">
      <c r="A477" s="4" t="s">
        <v>1177</v>
      </c>
      <c r="B477" s="4" t="s">
        <v>5</v>
      </c>
      <c r="C477">
        <v>141574</v>
      </c>
      <c r="D477" s="4" t="s">
        <v>1178</v>
      </c>
      <c r="E477">
        <v>477</v>
      </c>
      <c r="F477" s="2" t="s">
        <v>53</v>
      </c>
      <c r="G477" s="4" t="s">
        <v>53</v>
      </c>
      <c r="H477" s="4" t="s">
        <v>1179</v>
      </c>
      <c r="I477" t="s">
        <v>53</v>
      </c>
      <c r="J477" s="4" t="s">
        <v>53</v>
      </c>
      <c r="K477" s="4" t="s">
        <v>53</v>
      </c>
      <c r="L477" s="6" t="s">
        <v>53</v>
      </c>
      <c r="M477" t="s">
        <v>53</v>
      </c>
    </row>
    <row r="478" spans="1:13">
      <c r="A478" s="4" t="s">
        <v>318</v>
      </c>
      <c r="B478" s="4" t="s">
        <v>93</v>
      </c>
      <c r="C478">
        <v>529506</v>
      </c>
      <c r="D478" s="4" t="s">
        <v>1180</v>
      </c>
      <c r="E478">
        <v>477</v>
      </c>
      <c r="F478" s="2" t="s">
        <v>53</v>
      </c>
      <c r="G478" s="4" t="s">
        <v>53</v>
      </c>
      <c r="H478" s="4" t="s">
        <v>1180</v>
      </c>
      <c r="I478" t="s">
        <v>53</v>
      </c>
      <c r="J478" s="4" t="s">
        <v>53</v>
      </c>
      <c r="K478" s="4" t="s">
        <v>53</v>
      </c>
      <c r="L478" s="6" t="s">
        <v>53</v>
      </c>
      <c r="M478" t="s">
        <v>53</v>
      </c>
    </row>
    <row r="479" spans="1:13">
      <c r="A479" s="4" t="s">
        <v>1181</v>
      </c>
      <c r="B479" s="4" t="s">
        <v>1182</v>
      </c>
      <c r="C479">
        <v>529741</v>
      </c>
      <c r="D479" s="4" t="s">
        <v>1183</v>
      </c>
      <c r="E479">
        <v>479</v>
      </c>
      <c r="F479" s="2" t="s">
        <v>53</v>
      </c>
      <c r="G479" s="4" t="s">
        <v>53</v>
      </c>
      <c r="H479" s="4" t="s">
        <v>53</v>
      </c>
      <c r="I479" t="s">
        <v>53</v>
      </c>
      <c r="J479" s="4" t="s">
        <v>53</v>
      </c>
      <c r="K479" s="4" t="s">
        <v>53</v>
      </c>
      <c r="L479" s="6" t="s">
        <v>53</v>
      </c>
      <c r="M479" t="s">
        <v>53</v>
      </c>
    </row>
    <row r="480" spans="1:13">
      <c r="A480" s="4" t="s">
        <v>121</v>
      </c>
      <c r="B480" s="4" t="s">
        <v>5</v>
      </c>
      <c r="C480">
        <v>148511</v>
      </c>
      <c r="D480" s="4" t="s">
        <v>1184</v>
      </c>
      <c r="E480">
        <v>479</v>
      </c>
      <c r="F480" s="2" t="s">
        <v>53</v>
      </c>
      <c r="G480" s="4" t="s">
        <v>53</v>
      </c>
      <c r="H480" s="4" t="s">
        <v>1184</v>
      </c>
      <c r="I480" t="s">
        <v>53</v>
      </c>
      <c r="J480" s="4" t="s">
        <v>53</v>
      </c>
      <c r="K480" s="4" t="s">
        <v>53</v>
      </c>
      <c r="L480" s="6" t="s">
        <v>53</v>
      </c>
      <c r="M480" t="s">
        <v>53</v>
      </c>
    </row>
    <row r="481" spans="1:13">
      <c r="A481" s="4" t="s">
        <v>1185</v>
      </c>
      <c r="B481" s="4" t="s">
        <v>175</v>
      </c>
      <c r="C481">
        <v>504447</v>
      </c>
      <c r="D481" s="4" t="s">
        <v>1186</v>
      </c>
      <c r="E481">
        <v>479</v>
      </c>
      <c r="F481" s="2" t="s">
        <v>53</v>
      </c>
      <c r="G481" s="4" t="s">
        <v>53</v>
      </c>
      <c r="H481" s="4" t="s">
        <v>53</v>
      </c>
      <c r="I481" t="s">
        <v>53</v>
      </c>
      <c r="J481" s="4" t="s">
        <v>53</v>
      </c>
      <c r="K481" s="4" t="s">
        <v>53</v>
      </c>
      <c r="L481" s="6" t="s">
        <v>53</v>
      </c>
      <c r="M481" t="s">
        <v>53</v>
      </c>
    </row>
    <row r="482" spans="1:13">
      <c r="A482" s="4" t="s">
        <v>1187</v>
      </c>
      <c r="B482" s="4" t="s">
        <v>997</v>
      </c>
      <c r="C482">
        <v>502726</v>
      </c>
      <c r="D482" s="4" t="s">
        <v>1188</v>
      </c>
      <c r="E482">
        <v>479</v>
      </c>
      <c r="F482" s="2" t="s">
        <v>1189</v>
      </c>
      <c r="G482" s="4" t="s">
        <v>1190</v>
      </c>
      <c r="H482" s="4" t="s">
        <v>1188</v>
      </c>
      <c r="I482" t="s">
        <v>53</v>
      </c>
      <c r="J482" s="4" t="s">
        <v>53</v>
      </c>
      <c r="K482" s="4" t="s">
        <v>53</v>
      </c>
      <c r="L482" s="6" t="s">
        <v>53</v>
      </c>
      <c r="M482" t="s">
        <v>53</v>
      </c>
    </row>
    <row r="483" spans="1:13">
      <c r="A483" s="4" t="s">
        <v>1191</v>
      </c>
      <c r="B483" s="4" t="s">
        <v>5</v>
      </c>
      <c r="C483">
        <v>199847</v>
      </c>
      <c r="D483" s="4" t="s">
        <v>1192</v>
      </c>
      <c r="E483">
        <v>479</v>
      </c>
      <c r="F483" s="2" t="s">
        <v>1193</v>
      </c>
      <c r="G483" s="4" t="s">
        <v>1192</v>
      </c>
      <c r="H483" s="4" t="s">
        <v>1192</v>
      </c>
      <c r="I483" t="s">
        <v>53</v>
      </c>
      <c r="J483" s="4" t="s">
        <v>53</v>
      </c>
      <c r="K483" s="4" t="s">
        <v>53</v>
      </c>
      <c r="L483" s="6" t="s">
        <v>53</v>
      </c>
      <c r="M483" t="s">
        <v>53</v>
      </c>
    </row>
    <row r="484" spans="1:13">
      <c r="A484" s="4" t="s">
        <v>1194</v>
      </c>
      <c r="B484" s="4" t="s">
        <v>5</v>
      </c>
      <c r="C484">
        <v>196413</v>
      </c>
      <c r="D484" s="4" t="s">
        <v>1195</v>
      </c>
      <c r="E484">
        <v>479</v>
      </c>
      <c r="F484" s="2" t="s">
        <v>884</v>
      </c>
      <c r="G484" s="4" t="s">
        <v>1195</v>
      </c>
      <c r="H484" s="4" t="s">
        <v>1195</v>
      </c>
      <c r="I484" t="s">
        <v>53</v>
      </c>
      <c r="J484" s="4" t="s">
        <v>53</v>
      </c>
      <c r="K484" s="4" t="s">
        <v>53</v>
      </c>
      <c r="L484" s="6" t="s">
        <v>53</v>
      </c>
      <c r="M484" t="s">
        <v>53</v>
      </c>
    </row>
    <row r="485" spans="1:13">
      <c r="A485" s="4" t="s">
        <v>1196</v>
      </c>
      <c r="B485" s="4" t="s">
        <v>1197</v>
      </c>
      <c r="C485">
        <v>505612</v>
      </c>
      <c r="D485" s="4" t="s">
        <v>1198</v>
      </c>
      <c r="E485">
        <v>485</v>
      </c>
      <c r="F485" s="2" t="s">
        <v>1193</v>
      </c>
      <c r="G485" s="4" t="s">
        <v>1199</v>
      </c>
      <c r="H485" s="4" t="s">
        <v>1199</v>
      </c>
      <c r="I485" t="s">
        <v>53</v>
      </c>
      <c r="J485" s="4" t="s">
        <v>53</v>
      </c>
      <c r="K485" s="4" t="s">
        <v>53</v>
      </c>
      <c r="L485" s="6" t="s">
        <v>53</v>
      </c>
      <c r="M485" t="s">
        <v>53</v>
      </c>
    </row>
    <row r="486" spans="1:13">
      <c r="A486" s="4" t="s">
        <v>1200</v>
      </c>
      <c r="B486" s="4" t="s">
        <v>93</v>
      </c>
      <c r="C486">
        <v>502794</v>
      </c>
      <c r="D486" s="4" t="s">
        <v>1201</v>
      </c>
      <c r="E486">
        <v>485</v>
      </c>
      <c r="F486" s="2" t="s">
        <v>1159</v>
      </c>
      <c r="G486" s="4" t="s">
        <v>1201</v>
      </c>
      <c r="H486" s="4" t="s">
        <v>53</v>
      </c>
      <c r="I486" t="s">
        <v>53</v>
      </c>
      <c r="J486" s="4" t="s">
        <v>53</v>
      </c>
      <c r="K486" s="4" t="s">
        <v>53</v>
      </c>
      <c r="L486" s="6" t="s">
        <v>53</v>
      </c>
      <c r="M486" t="s">
        <v>53</v>
      </c>
    </row>
    <row r="487" spans="1:13">
      <c r="A487" s="4" t="s">
        <v>525</v>
      </c>
      <c r="B487" s="4" t="s">
        <v>93</v>
      </c>
      <c r="C487">
        <v>506871</v>
      </c>
      <c r="D487" s="4" t="s">
        <v>1202</v>
      </c>
      <c r="E487">
        <v>487</v>
      </c>
      <c r="F487" s="2" t="s">
        <v>53</v>
      </c>
      <c r="G487" s="4" t="s">
        <v>53</v>
      </c>
      <c r="H487" s="4" t="s">
        <v>1202</v>
      </c>
      <c r="I487" t="s">
        <v>53</v>
      </c>
      <c r="J487" s="4" t="s">
        <v>53</v>
      </c>
      <c r="K487" s="4" t="s">
        <v>53</v>
      </c>
      <c r="L487" s="6" t="s">
        <v>53</v>
      </c>
      <c r="M487" t="s">
        <v>53</v>
      </c>
    </row>
    <row r="488" spans="1:13">
      <c r="A488" s="4" t="s">
        <v>1203</v>
      </c>
      <c r="B488" s="4" t="s">
        <v>284</v>
      </c>
      <c r="C488">
        <v>506429</v>
      </c>
      <c r="D488" s="4" t="s">
        <v>1204</v>
      </c>
      <c r="E488">
        <v>488</v>
      </c>
      <c r="F488" s="2">
        <v>355</v>
      </c>
      <c r="G488" s="4" t="s">
        <v>1204</v>
      </c>
      <c r="H488" s="4" t="s">
        <v>1204</v>
      </c>
      <c r="I488" t="s">
        <v>53</v>
      </c>
      <c r="J488" s="4" t="s">
        <v>53</v>
      </c>
      <c r="K488" s="4" t="s">
        <v>53</v>
      </c>
      <c r="L488" s="6" t="s">
        <v>53</v>
      </c>
      <c r="M488" t="s">
        <v>53</v>
      </c>
    </row>
    <row r="489" spans="1:13">
      <c r="A489" s="4" t="s">
        <v>318</v>
      </c>
      <c r="B489" s="4" t="s">
        <v>93</v>
      </c>
      <c r="C489">
        <v>502308</v>
      </c>
      <c r="D489" s="4" t="s">
        <v>1205</v>
      </c>
      <c r="E489">
        <v>489</v>
      </c>
      <c r="F489" s="2" t="s">
        <v>53</v>
      </c>
      <c r="G489" s="4" t="s">
        <v>53</v>
      </c>
      <c r="H489" s="4" t="s">
        <v>53</v>
      </c>
      <c r="I489" t="s">
        <v>53</v>
      </c>
      <c r="J489" s="4" t="s">
        <v>53</v>
      </c>
      <c r="K489" s="4" t="s">
        <v>53</v>
      </c>
      <c r="L489" s="6" t="s">
        <v>53</v>
      </c>
      <c r="M489" t="s">
        <v>53</v>
      </c>
    </row>
    <row r="490" spans="1:13">
      <c r="A490" s="4" t="s">
        <v>1206</v>
      </c>
      <c r="B490" s="4" t="s">
        <v>731</v>
      </c>
      <c r="C490">
        <v>513421</v>
      </c>
      <c r="D490" s="4" t="s">
        <v>1207</v>
      </c>
      <c r="E490">
        <v>489</v>
      </c>
      <c r="F490" s="2" t="s">
        <v>156</v>
      </c>
      <c r="G490" s="4" t="s">
        <v>1208</v>
      </c>
      <c r="H490" s="4" t="s">
        <v>1207</v>
      </c>
      <c r="I490" t="s">
        <v>53</v>
      </c>
      <c r="J490" s="4" t="s">
        <v>53</v>
      </c>
      <c r="K490" s="4" t="s">
        <v>53</v>
      </c>
      <c r="L490" s="6" t="s">
        <v>53</v>
      </c>
      <c r="M490" t="s">
        <v>53</v>
      </c>
    </row>
    <row r="491" spans="1:13">
      <c r="A491" s="4" t="s">
        <v>1209</v>
      </c>
      <c r="B491" s="4" t="s">
        <v>5</v>
      </c>
      <c r="C491">
        <v>133951</v>
      </c>
      <c r="D491" s="4" t="s">
        <v>1210</v>
      </c>
      <c r="E491">
        <v>491</v>
      </c>
      <c r="F491" s="2">
        <v>556</v>
      </c>
      <c r="G491" s="4" t="s">
        <v>1210</v>
      </c>
      <c r="H491" s="4" t="s">
        <v>1210</v>
      </c>
      <c r="I491" t="s">
        <v>53</v>
      </c>
      <c r="J491" s="4" t="s">
        <v>53</v>
      </c>
      <c r="K491" s="4" t="s">
        <v>53</v>
      </c>
      <c r="L491" s="6" t="s">
        <v>53</v>
      </c>
      <c r="M491" t="s">
        <v>53</v>
      </c>
    </row>
    <row r="492" spans="1:13">
      <c r="A492" s="4" t="s">
        <v>1211</v>
      </c>
      <c r="B492" s="4" t="s">
        <v>397</v>
      </c>
      <c r="C492">
        <v>504608</v>
      </c>
      <c r="D492" s="4" t="s">
        <v>1212</v>
      </c>
      <c r="E492">
        <v>492</v>
      </c>
      <c r="F492" s="2">
        <v>371</v>
      </c>
      <c r="G492" s="4" t="s">
        <v>1212</v>
      </c>
      <c r="H492" s="4" t="s">
        <v>53</v>
      </c>
      <c r="I492" t="s">
        <v>53</v>
      </c>
      <c r="J492" s="4" t="s">
        <v>53</v>
      </c>
      <c r="K492" s="4" t="s">
        <v>53</v>
      </c>
      <c r="L492" s="6" t="s">
        <v>53</v>
      </c>
      <c r="M492" t="s">
        <v>53</v>
      </c>
    </row>
    <row r="493" spans="1:13">
      <c r="A493" s="4" t="s">
        <v>1213</v>
      </c>
      <c r="B493" s="4" t="s">
        <v>489</v>
      </c>
      <c r="C493">
        <v>504066</v>
      </c>
      <c r="D493" s="4" t="s">
        <v>1214</v>
      </c>
      <c r="E493">
        <v>492</v>
      </c>
      <c r="F493" s="2">
        <v>514</v>
      </c>
      <c r="G493" s="4" t="s">
        <v>1215</v>
      </c>
      <c r="H493" s="4" t="s">
        <v>1215</v>
      </c>
      <c r="I493" t="s">
        <v>53</v>
      </c>
      <c r="J493" s="4" t="s">
        <v>53</v>
      </c>
      <c r="K493" s="4" t="s">
        <v>53</v>
      </c>
      <c r="L493" s="6" t="s">
        <v>53</v>
      </c>
      <c r="M493" t="s">
        <v>53</v>
      </c>
    </row>
    <row r="494" spans="1:13">
      <c r="A494" s="4" t="s">
        <v>1216</v>
      </c>
      <c r="B494" s="4" t="s">
        <v>10</v>
      </c>
      <c r="C494">
        <v>502232</v>
      </c>
      <c r="D494" s="4" t="s">
        <v>1217</v>
      </c>
      <c r="E494">
        <v>492</v>
      </c>
      <c r="F494" s="2" t="s">
        <v>53</v>
      </c>
      <c r="G494" s="4" t="s">
        <v>53</v>
      </c>
      <c r="H494" s="4" t="s">
        <v>53</v>
      </c>
      <c r="I494" t="s">
        <v>53</v>
      </c>
      <c r="J494" s="4" t="s">
        <v>53</v>
      </c>
      <c r="K494" s="4" t="s">
        <v>53</v>
      </c>
      <c r="L494" s="6" t="s">
        <v>53</v>
      </c>
      <c r="M494" t="s">
        <v>53</v>
      </c>
    </row>
    <row r="495" spans="1:13">
      <c r="A495" s="4" t="s">
        <v>1218</v>
      </c>
      <c r="B495" s="4" t="s">
        <v>93</v>
      </c>
      <c r="C495">
        <v>514931</v>
      </c>
      <c r="D495" s="4" t="s">
        <v>1219</v>
      </c>
      <c r="E495">
        <v>492</v>
      </c>
      <c r="F495" s="2" t="s">
        <v>53</v>
      </c>
      <c r="G495" s="4" t="s">
        <v>53</v>
      </c>
      <c r="H495" s="4" t="s">
        <v>1220</v>
      </c>
      <c r="I495" t="s">
        <v>53</v>
      </c>
      <c r="J495" s="4" t="s">
        <v>53</v>
      </c>
      <c r="K495" s="4" t="s">
        <v>53</v>
      </c>
      <c r="L495" s="6" t="s">
        <v>53</v>
      </c>
      <c r="M495" t="s">
        <v>53</v>
      </c>
    </row>
    <row r="496" spans="1:13">
      <c r="A496" s="4" t="s">
        <v>1221</v>
      </c>
      <c r="B496" s="4" t="s">
        <v>260</v>
      </c>
      <c r="C496">
        <v>530003</v>
      </c>
      <c r="D496" s="4" t="s">
        <v>1222</v>
      </c>
      <c r="E496">
        <v>492</v>
      </c>
      <c r="F496" s="2" t="s">
        <v>53</v>
      </c>
      <c r="G496" s="4" t="s">
        <v>53</v>
      </c>
      <c r="H496" s="4" t="s">
        <v>1222</v>
      </c>
      <c r="I496" t="s">
        <v>53</v>
      </c>
      <c r="J496" s="4" t="s">
        <v>53</v>
      </c>
      <c r="K496" s="4" t="s">
        <v>53</v>
      </c>
      <c r="L496" s="6" t="s">
        <v>53</v>
      </c>
      <c r="M496" t="s">
        <v>53</v>
      </c>
    </row>
    <row r="497" spans="1:13">
      <c r="A497" s="4" t="s">
        <v>1223</v>
      </c>
      <c r="B497" s="4" t="s">
        <v>5</v>
      </c>
      <c r="C497">
        <v>181464</v>
      </c>
      <c r="D497" s="4" t="s">
        <v>1224</v>
      </c>
      <c r="E497">
        <v>497</v>
      </c>
      <c r="F497" s="2">
        <v>551</v>
      </c>
      <c r="G497" s="4" t="s">
        <v>1225</v>
      </c>
      <c r="H497" s="4" t="s">
        <v>1224</v>
      </c>
      <c r="I497" t="s">
        <v>53</v>
      </c>
      <c r="J497" s="4" t="s">
        <v>53</v>
      </c>
      <c r="K497" s="4" t="s">
        <v>53</v>
      </c>
      <c r="L497" s="6" t="s">
        <v>53</v>
      </c>
      <c r="M497" t="s">
        <v>53</v>
      </c>
    </row>
    <row r="498" spans="1:13">
      <c r="A498" s="4" t="s">
        <v>1226</v>
      </c>
      <c r="B498" s="4" t="s">
        <v>93</v>
      </c>
      <c r="C498">
        <v>504800</v>
      </c>
      <c r="D498" s="4" t="s">
        <v>1227</v>
      </c>
      <c r="E498">
        <v>497</v>
      </c>
      <c r="F498" s="2" t="s">
        <v>156</v>
      </c>
      <c r="G498" s="4" t="s">
        <v>1227</v>
      </c>
      <c r="H498" s="4" t="s">
        <v>1227</v>
      </c>
      <c r="I498" t="s">
        <v>53</v>
      </c>
      <c r="J498" s="4" t="s">
        <v>53</v>
      </c>
      <c r="K498" s="4" t="s">
        <v>53</v>
      </c>
      <c r="L498">
        <v>0.0722274808275542</v>
      </c>
      <c r="M498" t="s">
        <v>53</v>
      </c>
    </row>
    <row r="499" spans="1:13">
      <c r="A499" s="4" t="s">
        <v>1228</v>
      </c>
      <c r="B499" s="4" t="s">
        <v>1229</v>
      </c>
      <c r="C499">
        <v>502840</v>
      </c>
      <c r="D499" s="4" t="s">
        <v>1230</v>
      </c>
      <c r="E499">
        <v>497</v>
      </c>
      <c r="F499" s="2" t="s">
        <v>602</v>
      </c>
      <c r="G499" s="4" t="s">
        <v>1230</v>
      </c>
      <c r="H499" s="4" t="s">
        <v>1230</v>
      </c>
      <c r="I499" t="s">
        <v>53</v>
      </c>
      <c r="J499" s="4" t="s">
        <v>53</v>
      </c>
      <c r="K499" s="4" t="s">
        <v>53</v>
      </c>
      <c r="L499" s="6" t="s">
        <v>53</v>
      </c>
      <c r="M499" t="s">
        <v>53</v>
      </c>
    </row>
    <row r="500" spans="1:13">
      <c r="A500" s="4" t="s">
        <v>1060</v>
      </c>
      <c r="B500" s="4" t="s">
        <v>93</v>
      </c>
      <c r="C500">
        <v>500186</v>
      </c>
      <c r="D500" s="4" t="s">
        <v>1231</v>
      </c>
      <c r="E500">
        <v>497</v>
      </c>
      <c r="F500" s="2" t="s">
        <v>1232</v>
      </c>
      <c r="G500" s="4" t="s">
        <v>1231</v>
      </c>
      <c r="H500" s="4" t="s">
        <v>53</v>
      </c>
      <c r="I500" t="s">
        <v>53</v>
      </c>
      <c r="J500" s="4" t="s">
        <v>53</v>
      </c>
      <c r="K500" s="4" t="s">
        <v>53</v>
      </c>
      <c r="L500" s="6" t="s">
        <v>53</v>
      </c>
      <c r="M500" t="s">
        <v>53</v>
      </c>
    </row>
    <row r="501" spans="1:13">
      <c r="A501" s="4" t="s">
        <v>1233</v>
      </c>
      <c r="B501" s="4" t="s">
        <v>833</v>
      </c>
      <c r="C501">
        <v>528929</v>
      </c>
      <c r="D501" s="4" t="s">
        <v>1234</v>
      </c>
      <c r="E501">
        <v>501</v>
      </c>
      <c r="F501" s="2" t="s">
        <v>53</v>
      </c>
      <c r="G501" s="4" t="s">
        <v>53</v>
      </c>
      <c r="H501" s="4" t="s">
        <v>53</v>
      </c>
      <c r="I501" t="s">
        <v>53</v>
      </c>
      <c r="J501" s="4" t="s">
        <v>53</v>
      </c>
      <c r="K501" s="4" t="s">
        <v>53</v>
      </c>
      <c r="L501" s="6" t="s">
        <v>53</v>
      </c>
      <c r="M501" t="s">
        <v>53</v>
      </c>
    </row>
    <row r="502" spans="1:13">
      <c r="A502" s="4" t="s">
        <v>1235</v>
      </c>
      <c r="B502" s="4" t="s">
        <v>5</v>
      </c>
      <c r="C502">
        <v>151111</v>
      </c>
      <c r="D502" s="4" t="s">
        <v>1236</v>
      </c>
      <c r="E502">
        <v>501</v>
      </c>
      <c r="F502" s="2" t="s">
        <v>1237</v>
      </c>
      <c r="G502" s="4" t="s">
        <v>1238</v>
      </c>
      <c r="H502" s="4" t="s">
        <v>53</v>
      </c>
      <c r="I502" t="s">
        <v>53</v>
      </c>
      <c r="J502" s="4" t="s">
        <v>53</v>
      </c>
      <c r="K502" s="4" t="s">
        <v>53</v>
      </c>
      <c r="L502" s="6" t="s">
        <v>53</v>
      </c>
      <c r="M502" t="s">
        <v>53</v>
      </c>
    </row>
    <row r="503" spans="1:13">
      <c r="A503" s="4" t="s">
        <v>1239</v>
      </c>
      <c r="B503" s="4" t="s">
        <v>5</v>
      </c>
      <c r="C503">
        <v>207500</v>
      </c>
      <c r="D503" s="4" t="s">
        <v>1240</v>
      </c>
      <c r="E503">
        <v>503</v>
      </c>
      <c r="F503" s="2" t="s">
        <v>53</v>
      </c>
      <c r="G503" s="4" t="s">
        <v>53</v>
      </c>
      <c r="H503" s="4" t="s">
        <v>53</v>
      </c>
      <c r="I503" t="s">
        <v>53</v>
      </c>
      <c r="J503" s="4" t="s">
        <v>53</v>
      </c>
      <c r="K503" s="4" t="s">
        <v>53</v>
      </c>
      <c r="L503" s="6" t="s">
        <v>53</v>
      </c>
      <c r="M503" t="s">
        <v>53</v>
      </c>
    </row>
    <row r="504" spans="1:13">
      <c r="A504" s="4" t="s">
        <v>318</v>
      </c>
      <c r="B504" s="4" t="s">
        <v>93</v>
      </c>
      <c r="C504">
        <v>528997</v>
      </c>
      <c r="D504" s="4" t="s">
        <v>1241</v>
      </c>
      <c r="E504">
        <v>503</v>
      </c>
      <c r="F504" s="2" t="s">
        <v>859</v>
      </c>
      <c r="G504" s="4" t="s">
        <v>1241</v>
      </c>
      <c r="H504" s="4" t="s">
        <v>53</v>
      </c>
      <c r="I504" t="s">
        <v>53</v>
      </c>
      <c r="J504" s="4" t="s">
        <v>53</v>
      </c>
      <c r="K504" s="4" t="s">
        <v>53</v>
      </c>
      <c r="L504" s="6" t="s">
        <v>53</v>
      </c>
      <c r="M504" t="s">
        <v>53</v>
      </c>
    </row>
    <row r="505" spans="1:13">
      <c r="A505" s="4" t="s">
        <v>1242</v>
      </c>
      <c r="B505" s="4" t="s">
        <v>409</v>
      </c>
      <c r="C505">
        <v>504111</v>
      </c>
      <c r="D505" s="4" t="s">
        <v>1243</v>
      </c>
      <c r="E505">
        <v>503</v>
      </c>
      <c r="F505" s="2" t="s">
        <v>1244</v>
      </c>
      <c r="G505" s="4" t="s">
        <v>1245</v>
      </c>
      <c r="H505" s="4" t="s">
        <v>1245</v>
      </c>
      <c r="I505" t="s">
        <v>53</v>
      </c>
      <c r="J505" s="4" t="s">
        <v>53</v>
      </c>
      <c r="K505" s="4" t="s">
        <v>53</v>
      </c>
      <c r="L505" s="6" t="s">
        <v>53</v>
      </c>
      <c r="M505" t="s">
        <v>53</v>
      </c>
    </row>
    <row r="506" spans="1:13">
      <c r="A506" s="4" t="s">
        <v>1060</v>
      </c>
      <c r="B506" s="4" t="s">
        <v>93</v>
      </c>
      <c r="C506">
        <v>502491</v>
      </c>
      <c r="D506" s="4" t="s">
        <v>1246</v>
      </c>
      <c r="E506">
        <v>503</v>
      </c>
      <c r="F506" s="2" t="s">
        <v>1017</v>
      </c>
      <c r="G506" s="4" t="s">
        <v>1246</v>
      </c>
      <c r="H506" s="4" t="s">
        <v>53</v>
      </c>
      <c r="I506" t="s">
        <v>53</v>
      </c>
      <c r="J506" s="4" t="s">
        <v>53</v>
      </c>
      <c r="K506" s="4" t="s">
        <v>53</v>
      </c>
      <c r="L506" s="6" t="s">
        <v>53</v>
      </c>
      <c r="M506" t="s">
        <v>53</v>
      </c>
    </row>
    <row r="507" spans="1:13">
      <c r="A507" s="4" t="s">
        <v>1247</v>
      </c>
      <c r="B507" s="4" t="s">
        <v>5</v>
      </c>
      <c r="C507">
        <v>232186</v>
      </c>
      <c r="D507" s="4" t="s">
        <v>1248</v>
      </c>
      <c r="E507">
        <v>503</v>
      </c>
      <c r="F507" s="2" t="s">
        <v>1237</v>
      </c>
      <c r="G507" s="4" t="s">
        <v>1248</v>
      </c>
      <c r="H507" s="4" t="s">
        <v>1248</v>
      </c>
      <c r="I507" t="s">
        <v>53</v>
      </c>
      <c r="J507" s="4" t="s">
        <v>53</v>
      </c>
      <c r="K507" s="4" t="s">
        <v>53</v>
      </c>
      <c r="L507" s="6" t="s">
        <v>53</v>
      </c>
      <c r="M507" t="s">
        <v>53</v>
      </c>
    </row>
    <row r="508" spans="1:13">
      <c r="A508" s="4" t="s">
        <v>604</v>
      </c>
      <c r="B508" s="4" t="s">
        <v>605</v>
      </c>
      <c r="C508">
        <v>505449</v>
      </c>
      <c r="D508" s="4" t="s">
        <v>1249</v>
      </c>
      <c r="E508">
        <v>508</v>
      </c>
      <c r="F508" s="2">
        <v>347</v>
      </c>
      <c r="G508" s="4" t="s">
        <v>1249</v>
      </c>
      <c r="H508" s="4" t="s">
        <v>1249</v>
      </c>
      <c r="I508" t="s">
        <v>53</v>
      </c>
      <c r="J508" s="4" t="s">
        <v>53</v>
      </c>
      <c r="K508" s="4" t="s">
        <v>53</v>
      </c>
      <c r="L508" s="6" t="s">
        <v>53</v>
      </c>
      <c r="M508" t="s">
        <v>53</v>
      </c>
    </row>
    <row r="509" spans="1:13">
      <c r="A509" s="4" t="s">
        <v>1250</v>
      </c>
      <c r="B509" s="4" t="s">
        <v>641</v>
      </c>
      <c r="C509">
        <v>501245</v>
      </c>
      <c r="D509" s="4" t="s">
        <v>1251</v>
      </c>
      <c r="E509">
        <v>509</v>
      </c>
      <c r="F509" s="2">
        <v>233</v>
      </c>
      <c r="G509" s="4" t="s">
        <v>1251</v>
      </c>
      <c r="H509" s="4" t="s">
        <v>1251</v>
      </c>
      <c r="I509" t="s">
        <v>53</v>
      </c>
      <c r="J509" s="4" t="s">
        <v>53</v>
      </c>
      <c r="K509" s="4" t="s">
        <v>53</v>
      </c>
      <c r="L509" s="6" t="s">
        <v>53</v>
      </c>
      <c r="M509" t="s">
        <v>53</v>
      </c>
    </row>
    <row r="510" spans="1:13">
      <c r="A510" s="4" t="s">
        <v>1252</v>
      </c>
      <c r="B510" s="4" t="s">
        <v>194</v>
      </c>
      <c r="C510">
        <v>500790</v>
      </c>
      <c r="D510" s="4" t="s">
        <v>1253</v>
      </c>
      <c r="E510">
        <v>509</v>
      </c>
      <c r="F510" s="2">
        <v>396</v>
      </c>
      <c r="G510" s="4" t="s">
        <v>1254</v>
      </c>
      <c r="H510" s="4" t="s">
        <v>1253</v>
      </c>
      <c r="I510" t="s">
        <v>53</v>
      </c>
      <c r="J510" s="4" t="s">
        <v>53</v>
      </c>
      <c r="K510" s="4" t="s">
        <v>53</v>
      </c>
      <c r="L510" s="6" t="s">
        <v>53</v>
      </c>
      <c r="M510" t="s">
        <v>53</v>
      </c>
    </row>
    <row r="511" spans="1:13">
      <c r="A511" s="4" t="s">
        <v>616</v>
      </c>
      <c r="B511" s="4" t="s">
        <v>404</v>
      </c>
      <c r="C511">
        <v>502577</v>
      </c>
      <c r="D511" s="4" t="s">
        <v>1255</v>
      </c>
      <c r="E511">
        <v>509</v>
      </c>
      <c r="F511" s="2" t="s">
        <v>53</v>
      </c>
      <c r="G511" s="4" t="s">
        <v>53</v>
      </c>
      <c r="H511" s="4" t="s">
        <v>1255</v>
      </c>
      <c r="I511" t="s">
        <v>53</v>
      </c>
      <c r="J511" s="4" t="s">
        <v>53</v>
      </c>
      <c r="K511" s="4" t="s">
        <v>53</v>
      </c>
      <c r="L511" s="6" t="s">
        <v>53</v>
      </c>
      <c r="M511" t="s">
        <v>53</v>
      </c>
    </row>
    <row r="512" spans="1:13">
      <c r="A512" s="4" t="s">
        <v>1256</v>
      </c>
      <c r="B512" s="4" t="s">
        <v>404</v>
      </c>
      <c r="C512">
        <v>529545</v>
      </c>
      <c r="D512" s="4" t="s">
        <v>1257</v>
      </c>
      <c r="E512">
        <v>509</v>
      </c>
      <c r="F512" s="2" t="s">
        <v>53</v>
      </c>
      <c r="G512" s="4" t="s">
        <v>53</v>
      </c>
      <c r="H512" s="4" t="s">
        <v>53</v>
      </c>
      <c r="I512" t="s">
        <v>53</v>
      </c>
      <c r="J512" s="4" t="s">
        <v>53</v>
      </c>
      <c r="K512" s="4" t="s">
        <v>53</v>
      </c>
      <c r="L512" s="6" t="s">
        <v>53</v>
      </c>
      <c r="M512" t="s">
        <v>53</v>
      </c>
    </row>
    <row r="513" spans="1:13">
      <c r="A513" s="4" t="s">
        <v>1258</v>
      </c>
      <c r="B513" s="4" t="s">
        <v>1259</v>
      </c>
      <c r="C513">
        <v>528945</v>
      </c>
      <c r="D513" s="4" t="s">
        <v>1260</v>
      </c>
      <c r="E513">
        <v>509</v>
      </c>
      <c r="F513" s="2" t="s">
        <v>1261</v>
      </c>
      <c r="G513" s="4" t="s">
        <v>1260</v>
      </c>
      <c r="H513" s="4" t="s">
        <v>1260</v>
      </c>
      <c r="I513" t="s">
        <v>53</v>
      </c>
      <c r="J513" s="4" t="s">
        <v>53</v>
      </c>
      <c r="K513" s="4" t="s">
        <v>53</v>
      </c>
      <c r="L513" s="6" t="s">
        <v>53</v>
      </c>
      <c r="M513" t="s">
        <v>53</v>
      </c>
    </row>
    <row r="514" spans="1:13">
      <c r="A514" s="4" t="s">
        <v>1262</v>
      </c>
      <c r="B514" s="4" t="s">
        <v>1263</v>
      </c>
      <c r="C514">
        <v>502783</v>
      </c>
      <c r="D514" s="4" t="s">
        <v>1264</v>
      </c>
      <c r="E514">
        <v>509</v>
      </c>
      <c r="F514" s="2" t="s">
        <v>1168</v>
      </c>
      <c r="G514" s="4" t="s">
        <v>1264</v>
      </c>
      <c r="H514" s="4" t="s">
        <v>1264</v>
      </c>
      <c r="I514" t="s">
        <v>53</v>
      </c>
      <c r="J514" s="4" t="s">
        <v>53</v>
      </c>
      <c r="K514" s="4" t="s">
        <v>53</v>
      </c>
      <c r="L514" s="6" t="s">
        <v>53</v>
      </c>
      <c r="M514" t="s">
        <v>53</v>
      </c>
    </row>
    <row r="515" spans="1:13">
      <c r="A515" s="4" t="s">
        <v>212</v>
      </c>
      <c r="B515" s="4" t="s">
        <v>93</v>
      </c>
      <c r="C515">
        <v>500299</v>
      </c>
      <c r="D515" s="4" t="s">
        <v>1265</v>
      </c>
      <c r="E515">
        <v>509</v>
      </c>
      <c r="F515" s="2" t="s">
        <v>1017</v>
      </c>
      <c r="G515" s="4" t="s">
        <v>1265</v>
      </c>
      <c r="H515" s="4" t="s">
        <v>1265</v>
      </c>
      <c r="I515" t="s">
        <v>53</v>
      </c>
      <c r="J515" s="4" t="s">
        <v>53</v>
      </c>
      <c r="K515" s="4" t="s">
        <v>53</v>
      </c>
      <c r="L515" s="6" t="s">
        <v>53</v>
      </c>
      <c r="M515" t="s">
        <v>53</v>
      </c>
    </row>
    <row r="516" spans="1:13">
      <c r="A516" s="4" t="s">
        <v>416</v>
      </c>
      <c r="B516" s="4" t="s">
        <v>417</v>
      </c>
      <c r="C516">
        <v>501161</v>
      </c>
      <c r="D516" s="4" t="s">
        <v>1266</v>
      </c>
      <c r="E516">
        <v>516</v>
      </c>
      <c r="F516" s="2">
        <v>332</v>
      </c>
      <c r="G516" s="4" t="s">
        <v>1266</v>
      </c>
      <c r="H516" s="4" t="s">
        <v>1266</v>
      </c>
      <c r="I516" t="s">
        <v>53</v>
      </c>
      <c r="J516" s="4" t="s">
        <v>53</v>
      </c>
      <c r="K516" s="4" t="s">
        <v>53</v>
      </c>
      <c r="L516" s="6" t="s">
        <v>53</v>
      </c>
      <c r="M516" t="s">
        <v>53</v>
      </c>
    </row>
    <row r="517" spans="1:13">
      <c r="A517" s="4" t="s">
        <v>739</v>
      </c>
      <c r="B517" s="4" t="s">
        <v>740</v>
      </c>
      <c r="C517">
        <v>503294</v>
      </c>
      <c r="D517" s="4" t="s">
        <v>1267</v>
      </c>
      <c r="E517">
        <v>516</v>
      </c>
      <c r="F517" s="2" t="s">
        <v>53</v>
      </c>
      <c r="G517" s="4" t="s">
        <v>53</v>
      </c>
      <c r="H517" s="4" t="s">
        <v>1267</v>
      </c>
      <c r="I517" t="s">
        <v>53</v>
      </c>
      <c r="J517" s="4" t="s">
        <v>53</v>
      </c>
      <c r="K517" s="4" t="s">
        <v>53</v>
      </c>
      <c r="L517" s="6" t="s">
        <v>53</v>
      </c>
      <c r="M517" t="s">
        <v>53</v>
      </c>
    </row>
    <row r="518" spans="1:13">
      <c r="A518" s="4" t="s">
        <v>739</v>
      </c>
      <c r="B518" s="4" t="s">
        <v>740</v>
      </c>
      <c r="C518">
        <v>502898</v>
      </c>
      <c r="D518" s="4" t="s">
        <v>1268</v>
      </c>
      <c r="E518">
        <v>516</v>
      </c>
      <c r="F518" s="2" t="s">
        <v>1269</v>
      </c>
      <c r="G518" s="4" t="s">
        <v>1268</v>
      </c>
      <c r="H518" s="4" t="s">
        <v>1268</v>
      </c>
      <c r="I518" t="s">
        <v>53</v>
      </c>
      <c r="J518" s="4" t="s">
        <v>53</v>
      </c>
      <c r="K518" s="4" t="s">
        <v>53</v>
      </c>
      <c r="L518" s="6" t="s">
        <v>53</v>
      </c>
      <c r="M518" t="s">
        <v>53</v>
      </c>
    </row>
    <row r="519" spans="1:13">
      <c r="A519" s="4" t="s">
        <v>408</v>
      </c>
      <c r="B519" s="4" t="s">
        <v>409</v>
      </c>
      <c r="C519">
        <v>528944</v>
      </c>
      <c r="D519" s="4" t="s">
        <v>1270</v>
      </c>
      <c r="E519">
        <v>519</v>
      </c>
      <c r="F519" s="2" t="s">
        <v>53</v>
      </c>
      <c r="G519" s="4" t="s">
        <v>53</v>
      </c>
      <c r="H519" s="4" t="s">
        <v>1270</v>
      </c>
      <c r="I519" t="s">
        <v>53</v>
      </c>
      <c r="J519" s="4" t="s">
        <v>53</v>
      </c>
      <c r="K519" s="4" t="s">
        <v>53</v>
      </c>
      <c r="L519" s="6" t="s">
        <v>53</v>
      </c>
      <c r="M519" t="s">
        <v>53</v>
      </c>
    </row>
    <row r="520" spans="1:13">
      <c r="A520" s="4" t="s">
        <v>1271</v>
      </c>
      <c r="B520" s="4" t="s">
        <v>5</v>
      </c>
      <c r="C520">
        <v>105330</v>
      </c>
      <c r="D520" s="4" t="s">
        <v>1272</v>
      </c>
      <c r="E520">
        <v>519</v>
      </c>
      <c r="F520" s="2" t="s">
        <v>156</v>
      </c>
      <c r="G520" s="4" t="s">
        <v>1272</v>
      </c>
      <c r="H520" s="4" t="s">
        <v>53</v>
      </c>
      <c r="I520" t="s">
        <v>53</v>
      </c>
      <c r="J520" s="4" t="s">
        <v>53</v>
      </c>
      <c r="K520" s="4" t="s">
        <v>53</v>
      </c>
      <c r="L520" s="6" t="s">
        <v>53</v>
      </c>
      <c r="M520" t="s">
        <v>53</v>
      </c>
    </row>
    <row r="521" spans="1:13">
      <c r="A521" s="4" t="s">
        <v>92</v>
      </c>
      <c r="B521" s="4" t="s">
        <v>93</v>
      </c>
      <c r="C521">
        <v>529794</v>
      </c>
      <c r="D521" s="4" t="s">
        <v>1273</v>
      </c>
      <c r="E521">
        <v>521</v>
      </c>
      <c r="F521" s="2" t="s">
        <v>53</v>
      </c>
      <c r="G521" s="4" t="s">
        <v>53</v>
      </c>
      <c r="H521" s="4" t="s">
        <v>53</v>
      </c>
      <c r="I521" t="s">
        <v>53</v>
      </c>
      <c r="J521" s="4" t="s">
        <v>53</v>
      </c>
      <c r="K521" s="4" t="s">
        <v>53</v>
      </c>
      <c r="L521" s="6" t="s">
        <v>53</v>
      </c>
      <c r="M521" t="s">
        <v>53</v>
      </c>
    </row>
    <row r="522" spans="1:13">
      <c r="A522" s="4" t="s">
        <v>1274</v>
      </c>
      <c r="B522" s="4" t="s">
        <v>740</v>
      </c>
      <c r="C522">
        <v>528957</v>
      </c>
      <c r="D522" s="4" t="s">
        <v>1275</v>
      </c>
      <c r="E522">
        <v>521</v>
      </c>
      <c r="F522" s="2" t="s">
        <v>53</v>
      </c>
      <c r="G522" s="4" t="s">
        <v>53</v>
      </c>
      <c r="H522" s="4" t="s">
        <v>1275</v>
      </c>
      <c r="I522" t="s">
        <v>53</v>
      </c>
      <c r="J522" s="4" t="s">
        <v>53</v>
      </c>
      <c r="K522" s="4" t="s">
        <v>53</v>
      </c>
      <c r="L522" s="6" t="s">
        <v>53</v>
      </c>
      <c r="M522" t="s">
        <v>53</v>
      </c>
    </row>
    <row r="523" spans="1:13">
      <c r="A523" s="4" t="s">
        <v>877</v>
      </c>
      <c r="B523" s="4" t="s">
        <v>878</v>
      </c>
      <c r="C523">
        <v>510873</v>
      </c>
      <c r="D523" s="4" t="s">
        <v>1276</v>
      </c>
      <c r="E523">
        <v>521</v>
      </c>
      <c r="F523" s="2" t="s">
        <v>53</v>
      </c>
      <c r="G523" s="4" t="s">
        <v>53</v>
      </c>
      <c r="H523" s="4" t="s">
        <v>53</v>
      </c>
      <c r="I523" t="s">
        <v>53</v>
      </c>
      <c r="J523" s="4" t="s">
        <v>53</v>
      </c>
      <c r="K523" s="4" t="s">
        <v>53</v>
      </c>
      <c r="L523" s="6" t="s">
        <v>53</v>
      </c>
      <c r="M523" t="s">
        <v>53</v>
      </c>
    </row>
    <row r="524" spans="1:13">
      <c r="A524" s="4" t="s">
        <v>1277</v>
      </c>
      <c r="B524" s="4" t="s">
        <v>274</v>
      </c>
      <c r="C524">
        <v>502822</v>
      </c>
      <c r="D524" s="4" t="s">
        <v>1278</v>
      </c>
      <c r="E524">
        <v>521</v>
      </c>
      <c r="F524" s="2" t="s">
        <v>53</v>
      </c>
      <c r="G524" s="4" t="s">
        <v>53</v>
      </c>
      <c r="H524" s="4" t="s">
        <v>1279</v>
      </c>
      <c r="I524" t="s">
        <v>53</v>
      </c>
      <c r="J524" s="4" t="s">
        <v>53</v>
      </c>
      <c r="K524" s="4" t="s">
        <v>53</v>
      </c>
      <c r="L524" s="6" t="s">
        <v>53</v>
      </c>
      <c r="M524" t="s">
        <v>53</v>
      </c>
    </row>
    <row r="525" spans="1:13">
      <c r="A525" s="4" t="s">
        <v>1280</v>
      </c>
      <c r="B525" s="4" t="s">
        <v>1281</v>
      </c>
      <c r="C525">
        <v>528847</v>
      </c>
      <c r="D525" s="4" t="s">
        <v>1282</v>
      </c>
      <c r="E525">
        <v>521</v>
      </c>
      <c r="F525" s="2" t="s">
        <v>859</v>
      </c>
      <c r="G525" s="4" t="s">
        <v>1282</v>
      </c>
      <c r="H525" s="4" t="s">
        <v>1282</v>
      </c>
      <c r="I525" t="s">
        <v>53</v>
      </c>
      <c r="J525" s="4" t="s">
        <v>53</v>
      </c>
      <c r="K525" s="4" t="s">
        <v>53</v>
      </c>
      <c r="L525" s="6" t="s">
        <v>53</v>
      </c>
      <c r="M525" t="s">
        <v>53</v>
      </c>
    </row>
    <row r="526" spans="1:13">
      <c r="A526" s="4" t="s">
        <v>1283</v>
      </c>
      <c r="B526" s="4" t="s">
        <v>274</v>
      </c>
      <c r="C526">
        <v>506569</v>
      </c>
      <c r="D526" s="4" t="s">
        <v>1284</v>
      </c>
      <c r="E526">
        <v>521</v>
      </c>
      <c r="F526" s="2" t="s">
        <v>1193</v>
      </c>
      <c r="G526" s="4" t="s">
        <v>1284</v>
      </c>
      <c r="H526" s="4" t="s">
        <v>53</v>
      </c>
      <c r="I526" t="s">
        <v>53</v>
      </c>
      <c r="J526" s="4" t="s">
        <v>53</v>
      </c>
      <c r="K526" s="4" t="s">
        <v>53</v>
      </c>
      <c r="L526" s="6" t="s">
        <v>53</v>
      </c>
      <c r="M526" t="s">
        <v>53</v>
      </c>
    </row>
    <row r="527" spans="1:13">
      <c r="A527" s="4" t="s">
        <v>1145</v>
      </c>
      <c r="B527" s="4" t="s">
        <v>404</v>
      </c>
      <c r="C527">
        <v>528824</v>
      </c>
      <c r="D527" s="4" t="s">
        <v>1285</v>
      </c>
      <c r="E527">
        <v>527</v>
      </c>
      <c r="F527" s="2" t="s">
        <v>53</v>
      </c>
      <c r="G527" s="4" t="s">
        <v>53</v>
      </c>
      <c r="H527" s="4" t="s">
        <v>53</v>
      </c>
      <c r="I527" t="s">
        <v>53</v>
      </c>
      <c r="J527" s="4" t="s">
        <v>53</v>
      </c>
      <c r="K527" s="4" t="s">
        <v>53</v>
      </c>
      <c r="L527" s="6" t="s">
        <v>53</v>
      </c>
      <c r="M527" t="s">
        <v>53</v>
      </c>
    </row>
    <row r="528" spans="1:13">
      <c r="A528" s="4" t="s">
        <v>1286</v>
      </c>
      <c r="B528" s="4" t="s">
        <v>404</v>
      </c>
      <c r="C528">
        <v>504697</v>
      </c>
      <c r="D528" s="4" t="s">
        <v>1287</v>
      </c>
      <c r="E528">
        <v>527</v>
      </c>
      <c r="F528" s="2" t="s">
        <v>53</v>
      </c>
      <c r="G528" s="4" t="s">
        <v>53</v>
      </c>
      <c r="H528" s="4" t="s">
        <v>1287</v>
      </c>
      <c r="I528" t="s">
        <v>53</v>
      </c>
      <c r="J528" s="4" t="s">
        <v>53</v>
      </c>
      <c r="K528" s="4" t="s">
        <v>53</v>
      </c>
      <c r="L528" s="6" t="s">
        <v>53</v>
      </c>
      <c r="M528" t="s">
        <v>53</v>
      </c>
    </row>
    <row r="529" spans="1:13">
      <c r="A529" s="4" t="s">
        <v>674</v>
      </c>
      <c r="B529" s="4" t="s">
        <v>93</v>
      </c>
      <c r="C529">
        <v>506024</v>
      </c>
      <c r="D529" s="4" t="s">
        <v>1288</v>
      </c>
      <c r="E529">
        <v>527</v>
      </c>
      <c r="F529" s="2" t="s">
        <v>156</v>
      </c>
      <c r="G529" s="4" t="s">
        <v>1289</v>
      </c>
      <c r="H529" s="4" t="s">
        <v>53</v>
      </c>
      <c r="I529" t="s">
        <v>53</v>
      </c>
      <c r="J529" s="4" t="s">
        <v>53</v>
      </c>
      <c r="K529" s="4" t="s">
        <v>53</v>
      </c>
      <c r="L529" s="6" t="s">
        <v>53</v>
      </c>
      <c r="M529" t="s">
        <v>53</v>
      </c>
    </row>
    <row r="530" spans="1:13">
      <c r="A530" s="4" t="s">
        <v>1290</v>
      </c>
      <c r="B530" s="4" t="s">
        <v>10</v>
      </c>
      <c r="C530">
        <v>506503</v>
      </c>
      <c r="D530" s="4" t="s">
        <v>1291</v>
      </c>
      <c r="E530">
        <v>527</v>
      </c>
      <c r="F530" s="2" t="s">
        <v>1292</v>
      </c>
      <c r="G530" s="4" t="s">
        <v>1291</v>
      </c>
      <c r="H530" s="4" t="s">
        <v>1291</v>
      </c>
      <c r="I530" t="s">
        <v>53</v>
      </c>
      <c r="J530" s="4" t="s">
        <v>53</v>
      </c>
      <c r="K530" s="4" t="s">
        <v>53</v>
      </c>
      <c r="L530" s="6" t="s">
        <v>53</v>
      </c>
      <c r="M530" t="s">
        <v>53</v>
      </c>
    </row>
    <row r="531" spans="1:13">
      <c r="A531" s="4" t="s">
        <v>441</v>
      </c>
      <c r="B531" s="4" t="s">
        <v>404</v>
      </c>
      <c r="C531">
        <v>502370</v>
      </c>
      <c r="D531" s="4" t="s">
        <v>1293</v>
      </c>
      <c r="E531">
        <v>531</v>
      </c>
      <c r="F531" s="2" t="s">
        <v>53</v>
      </c>
      <c r="G531" s="4" t="s">
        <v>53</v>
      </c>
      <c r="H531" s="4" t="s">
        <v>53</v>
      </c>
      <c r="I531" t="s">
        <v>53</v>
      </c>
      <c r="J531" s="4" t="s">
        <v>53</v>
      </c>
      <c r="K531" s="4" t="s">
        <v>53</v>
      </c>
      <c r="L531" s="6" t="s">
        <v>53</v>
      </c>
      <c r="M531" t="s">
        <v>53</v>
      </c>
    </row>
    <row r="532" spans="1:13">
      <c r="A532" s="4" t="s">
        <v>1294</v>
      </c>
      <c r="B532" s="4" t="s">
        <v>704</v>
      </c>
      <c r="C532">
        <v>529390</v>
      </c>
      <c r="D532" s="4" t="s">
        <v>1295</v>
      </c>
      <c r="E532">
        <v>531</v>
      </c>
      <c r="F532" s="2" t="s">
        <v>53</v>
      </c>
      <c r="G532" s="4" t="s">
        <v>53</v>
      </c>
      <c r="H532" s="4" t="s">
        <v>53</v>
      </c>
      <c r="I532" t="s">
        <v>53</v>
      </c>
      <c r="J532" s="4" t="s">
        <v>53</v>
      </c>
      <c r="K532" s="4" t="s">
        <v>53</v>
      </c>
      <c r="L532" s="6" t="s">
        <v>53</v>
      </c>
      <c r="M532" t="s">
        <v>53</v>
      </c>
    </row>
    <row r="533" spans="1:13">
      <c r="A533" s="4" t="s">
        <v>1296</v>
      </c>
      <c r="B533" s="4" t="s">
        <v>397</v>
      </c>
      <c r="C533">
        <v>506043</v>
      </c>
      <c r="D533" s="4" t="s">
        <v>1297</v>
      </c>
      <c r="E533">
        <v>531</v>
      </c>
      <c r="F533" s="2" t="s">
        <v>1100</v>
      </c>
      <c r="G533" s="4" t="s">
        <v>1298</v>
      </c>
      <c r="H533" s="4" t="s">
        <v>53</v>
      </c>
      <c r="I533" t="s">
        <v>53</v>
      </c>
      <c r="J533" s="4" t="s">
        <v>53</v>
      </c>
      <c r="K533" s="4" t="s">
        <v>53</v>
      </c>
      <c r="L533" s="6" t="s">
        <v>53</v>
      </c>
      <c r="M533" t="s">
        <v>53</v>
      </c>
    </row>
    <row r="534" spans="1:13">
      <c r="A534" s="4" t="s">
        <v>626</v>
      </c>
      <c r="B534" s="4" t="s">
        <v>627</v>
      </c>
      <c r="C534">
        <v>506121</v>
      </c>
      <c r="D534" s="4" t="s">
        <v>1299</v>
      </c>
      <c r="E534">
        <v>534</v>
      </c>
      <c r="F534" s="2">
        <v>400</v>
      </c>
      <c r="G534" s="4" t="s">
        <v>1299</v>
      </c>
      <c r="H534" s="4" t="s">
        <v>53</v>
      </c>
      <c r="I534" t="s">
        <v>53</v>
      </c>
      <c r="J534" s="4" t="s">
        <v>53</v>
      </c>
      <c r="K534" s="4" t="s">
        <v>53</v>
      </c>
      <c r="L534" s="6" t="s">
        <v>53</v>
      </c>
      <c r="M534" t="s">
        <v>53</v>
      </c>
    </row>
    <row r="535" spans="1:13">
      <c r="A535" s="4" t="s">
        <v>1300</v>
      </c>
      <c r="B535" s="4" t="s">
        <v>130</v>
      </c>
      <c r="C535">
        <v>528818</v>
      </c>
      <c r="D535" s="4" t="s">
        <v>1301</v>
      </c>
      <c r="E535">
        <v>534</v>
      </c>
      <c r="F535" s="2">
        <v>431</v>
      </c>
      <c r="G535" s="4" t="s">
        <v>1301</v>
      </c>
      <c r="H535" s="4" t="s">
        <v>1301</v>
      </c>
      <c r="I535" t="s">
        <v>53</v>
      </c>
      <c r="J535" s="4" t="s">
        <v>53</v>
      </c>
      <c r="K535" s="4" t="s">
        <v>53</v>
      </c>
      <c r="L535" s="6" t="s">
        <v>53</v>
      </c>
      <c r="M535" t="s">
        <v>53</v>
      </c>
    </row>
    <row r="536" spans="1:13">
      <c r="A536" s="4" t="s">
        <v>1060</v>
      </c>
      <c r="B536" s="4" t="s">
        <v>93</v>
      </c>
      <c r="C536">
        <v>529480</v>
      </c>
      <c r="D536" s="4" t="s">
        <v>1302</v>
      </c>
      <c r="E536">
        <v>534</v>
      </c>
      <c r="F536" s="2" t="s">
        <v>53</v>
      </c>
      <c r="G536" s="4" t="s">
        <v>53</v>
      </c>
      <c r="H536" s="4" t="s">
        <v>53</v>
      </c>
      <c r="I536" t="s">
        <v>53</v>
      </c>
      <c r="J536" s="4" t="s">
        <v>53</v>
      </c>
      <c r="K536" s="4" t="s">
        <v>53</v>
      </c>
      <c r="L536" s="6" t="s">
        <v>53</v>
      </c>
      <c r="M536" t="s">
        <v>53</v>
      </c>
    </row>
    <row r="537" spans="1:13">
      <c r="A537" s="4" t="s">
        <v>1303</v>
      </c>
      <c r="B537" s="4" t="s">
        <v>1304</v>
      </c>
      <c r="C537">
        <v>505636</v>
      </c>
      <c r="D537" s="4" t="s">
        <v>1305</v>
      </c>
      <c r="E537">
        <v>534</v>
      </c>
      <c r="F537" s="2" t="s">
        <v>1306</v>
      </c>
      <c r="G537" s="4" t="s">
        <v>1305</v>
      </c>
      <c r="H537" s="4" t="s">
        <v>1305</v>
      </c>
      <c r="I537" t="s">
        <v>53</v>
      </c>
      <c r="J537" s="4" t="s">
        <v>53</v>
      </c>
      <c r="K537" s="4" t="s">
        <v>53</v>
      </c>
      <c r="L537" s="6" t="s">
        <v>53</v>
      </c>
      <c r="M537" t="s">
        <v>53</v>
      </c>
    </row>
    <row r="538" spans="1:13">
      <c r="A538" s="4" t="s">
        <v>283</v>
      </c>
      <c r="B538" s="4" t="s">
        <v>284</v>
      </c>
      <c r="C538">
        <v>500715</v>
      </c>
      <c r="D538" s="4" t="s">
        <v>1307</v>
      </c>
      <c r="E538">
        <v>534</v>
      </c>
      <c r="F538" s="2" t="s">
        <v>1308</v>
      </c>
      <c r="G538" s="4" t="s">
        <v>1307</v>
      </c>
      <c r="H538" s="4" t="s">
        <v>1307</v>
      </c>
      <c r="I538" t="s">
        <v>53</v>
      </c>
      <c r="J538" s="4" t="s">
        <v>53</v>
      </c>
      <c r="K538" s="4" t="s">
        <v>53</v>
      </c>
      <c r="L538" s="6" t="s">
        <v>53</v>
      </c>
      <c r="M538" t="s">
        <v>53</v>
      </c>
    </row>
    <row r="539" spans="1:13">
      <c r="A539" s="4" t="s">
        <v>1309</v>
      </c>
      <c r="B539" s="4" t="s">
        <v>5</v>
      </c>
      <c r="C539">
        <v>164924</v>
      </c>
      <c r="D539" s="4" t="s">
        <v>1310</v>
      </c>
      <c r="E539">
        <v>534</v>
      </c>
      <c r="F539" s="2" t="s">
        <v>1033</v>
      </c>
      <c r="G539" s="4" t="s">
        <v>1310</v>
      </c>
      <c r="H539" s="4" t="s">
        <v>1310</v>
      </c>
      <c r="I539" t="s">
        <v>53</v>
      </c>
      <c r="J539" s="4" t="s">
        <v>53</v>
      </c>
      <c r="K539" s="4" t="s">
        <v>53</v>
      </c>
      <c r="L539" s="6" t="s">
        <v>53</v>
      </c>
      <c r="M539" t="s">
        <v>53</v>
      </c>
    </row>
    <row r="540" spans="1:13">
      <c r="A540" s="4" t="s">
        <v>1311</v>
      </c>
      <c r="B540" s="4" t="s">
        <v>1304</v>
      </c>
      <c r="C540">
        <v>503481</v>
      </c>
      <c r="D540" s="4" t="s">
        <v>1312</v>
      </c>
      <c r="E540">
        <v>540</v>
      </c>
      <c r="F540" s="2">
        <v>382</v>
      </c>
      <c r="G540" s="4" t="s">
        <v>1312</v>
      </c>
      <c r="H540" s="4" t="s">
        <v>1312</v>
      </c>
      <c r="I540" t="s">
        <v>53</v>
      </c>
      <c r="J540" s="4" t="s">
        <v>53</v>
      </c>
      <c r="K540" s="4" t="s">
        <v>53</v>
      </c>
      <c r="L540" s="6" t="s">
        <v>53</v>
      </c>
      <c r="M540" t="s">
        <v>53</v>
      </c>
    </row>
    <row r="541" spans="1:13">
      <c r="A541" s="4" t="s">
        <v>1313</v>
      </c>
      <c r="B541" s="4" t="s">
        <v>17</v>
      </c>
      <c r="C541">
        <v>499974</v>
      </c>
      <c r="D541" s="4" t="s">
        <v>1314</v>
      </c>
      <c r="E541">
        <v>540</v>
      </c>
      <c r="F541" s="2">
        <v>486</v>
      </c>
      <c r="G541" s="4" t="s">
        <v>1314</v>
      </c>
      <c r="H541" s="4" t="s">
        <v>1314</v>
      </c>
      <c r="I541" t="s">
        <v>53</v>
      </c>
      <c r="J541" s="4" t="s">
        <v>53</v>
      </c>
      <c r="K541" s="4" t="s">
        <v>53</v>
      </c>
      <c r="L541" s="6" t="s">
        <v>53</v>
      </c>
      <c r="M541" t="s">
        <v>53</v>
      </c>
    </row>
    <row r="542" spans="1:13">
      <c r="A542" s="4" t="s">
        <v>1315</v>
      </c>
      <c r="B542" s="4" t="s">
        <v>757</v>
      </c>
      <c r="C542">
        <v>506289</v>
      </c>
      <c r="D542" s="4" t="s">
        <v>1316</v>
      </c>
      <c r="E542">
        <v>540</v>
      </c>
      <c r="F542" s="2" t="s">
        <v>53</v>
      </c>
      <c r="G542" s="4" t="s">
        <v>53</v>
      </c>
      <c r="H542" s="4" t="s">
        <v>1316</v>
      </c>
      <c r="I542" t="s">
        <v>53</v>
      </c>
      <c r="J542" s="4" t="s">
        <v>53</v>
      </c>
      <c r="K542" s="4" t="s">
        <v>53</v>
      </c>
      <c r="L542" s="6" t="s">
        <v>53</v>
      </c>
      <c r="M542" t="s">
        <v>53</v>
      </c>
    </row>
    <row r="543" spans="1:13">
      <c r="A543" s="4" t="s">
        <v>1317</v>
      </c>
      <c r="B543" s="4" t="s">
        <v>367</v>
      </c>
      <c r="C543">
        <v>528970</v>
      </c>
      <c r="D543" s="4" t="s">
        <v>1318</v>
      </c>
      <c r="E543">
        <v>540</v>
      </c>
      <c r="F543" s="2" t="s">
        <v>53</v>
      </c>
      <c r="G543" s="4" t="s">
        <v>53</v>
      </c>
      <c r="H543" s="4" t="s">
        <v>53</v>
      </c>
      <c r="I543" t="s">
        <v>53</v>
      </c>
      <c r="J543" s="4" t="s">
        <v>53</v>
      </c>
      <c r="K543" s="4" t="s">
        <v>53</v>
      </c>
      <c r="L543" s="6" t="s">
        <v>53</v>
      </c>
      <c r="M543" t="s">
        <v>53</v>
      </c>
    </row>
    <row r="544" spans="1:13">
      <c r="A544" s="4" t="s">
        <v>1319</v>
      </c>
      <c r="B544" s="4" t="s">
        <v>17</v>
      </c>
      <c r="C544">
        <v>499969</v>
      </c>
      <c r="D544" s="4" t="s">
        <v>1320</v>
      </c>
      <c r="E544">
        <v>544</v>
      </c>
      <c r="F544" s="2">
        <v>345</v>
      </c>
      <c r="G544" s="4" t="s">
        <v>1320</v>
      </c>
      <c r="H544" s="4" t="s">
        <v>1320</v>
      </c>
      <c r="I544" t="s">
        <v>53</v>
      </c>
      <c r="J544" s="4" t="s">
        <v>53</v>
      </c>
      <c r="K544" s="4" t="s">
        <v>53</v>
      </c>
      <c r="L544" s="6" t="s">
        <v>53</v>
      </c>
      <c r="M544" t="s">
        <v>53</v>
      </c>
    </row>
    <row r="545" spans="1:13">
      <c r="A545" s="4" t="s">
        <v>1213</v>
      </c>
      <c r="B545" s="4" t="s">
        <v>489</v>
      </c>
      <c r="C545">
        <v>528923</v>
      </c>
      <c r="D545" s="4" t="s">
        <v>1321</v>
      </c>
      <c r="E545">
        <v>544</v>
      </c>
      <c r="F545" s="2">
        <v>431</v>
      </c>
      <c r="G545" s="4" t="s">
        <v>1322</v>
      </c>
      <c r="H545" s="4" t="s">
        <v>1322</v>
      </c>
      <c r="I545" t="s">
        <v>53</v>
      </c>
      <c r="J545" s="4" t="s">
        <v>53</v>
      </c>
      <c r="K545" s="4" t="s">
        <v>53</v>
      </c>
      <c r="L545" s="6" t="s">
        <v>53</v>
      </c>
      <c r="M545" t="s">
        <v>53</v>
      </c>
    </row>
    <row r="546" spans="1:13">
      <c r="A546" s="4" t="s">
        <v>1323</v>
      </c>
      <c r="B546" s="4" t="s">
        <v>409</v>
      </c>
      <c r="C546">
        <v>504532</v>
      </c>
      <c r="D546" s="4" t="s">
        <v>1324</v>
      </c>
      <c r="E546">
        <v>544</v>
      </c>
      <c r="F546" s="2" t="s">
        <v>53</v>
      </c>
      <c r="G546" s="4" t="s">
        <v>53</v>
      </c>
      <c r="H546" s="4" t="s">
        <v>1324</v>
      </c>
      <c r="I546" t="s">
        <v>53</v>
      </c>
      <c r="J546" s="4" t="s">
        <v>53</v>
      </c>
      <c r="K546" s="4" t="s">
        <v>53</v>
      </c>
      <c r="L546" s="6" t="s">
        <v>53</v>
      </c>
      <c r="M546" t="s">
        <v>53</v>
      </c>
    </row>
    <row r="547" spans="1:13">
      <c r="A547" s="4" t="s">
        <v>1325</v>
      </c>
      <c r="B547" s="4" t="s">
        <v>757</v>
      </c>
      <c r="C547">
        <v>500789</v>
      </c>
      <c r="D547" s="4" t="s">
        <v>1326</v>
      </c>
      <c r="E547">
        <v>544</v>
      </c>
      <c r="F547" s="2" t="s">
        <v>53</v>
      </c>
      <c r="G547" s="4" t="s">
        <v>53</v>
      </c>
      <c r="H547" s="4" t="s">
        <v>1326</v>
      </c>
      <c r="I547" t="s">
        <v>53</v>
      </c>
      <c r="J547" s="4" t="s">
        <v>53</v>
      </c>
      <c r="K547" s="4" t="s">
        <v>53</v>
      </c>
      <c r="L547">
        <v>0.240260038240918</v>
      </c>
      <c r="M547">
        <v>0.19595385387059</v>
      </c>
    </row>
    <row r="548" spans="1:13">
      <c r="A548" s="4" t="s">
        <v>1327</v>
      </c>
      <c r="B548" s="4" t="s">
        <v>5</v>
      </c>
      <c r="C548">
        <v>231174</v>
      </c>
      <c r="D548" s="4" t="s">
        <v>1328</v>
      </c>
      <c r="E548">
        <v>544</v>
      </c>
      <c r="F548" s="2" t="s">
        <v>1017</v>
      </c>
      <c r="G548" s="4" t="s">
        <v>1328</v>
      </c>
      <c r="H548" s="4" t="s">
        <v>53</v>
      </c>
      <c r="I548" t="s">
        <v>53</v>
      </c>
      <c r="J548" s="4" t="s">
        <v>53</v>
      </c>
      <c r="K548" s="4" t="s">
        <v>53</v>
      </c>
      <c r="L548" s="6" t="s">
        <v>53</v>
      </c>
      <c r="M548" t="s">
        <v>53</v>
      </c>
    </row>
    <row r="549" spans="1:13">
      <c r="A549" s="4" t="s">
        <v>574</v>
      </c>
      <c r="B549" s="4" t="s">
        <v>575</v>
      </c>
      <c r="C549">
        <v>502163</v>
      </c>
      <c r="D549" s="4" t="s">
        <v>1329</v>
      </c>
      <c r="E549">
        <v>549</v>
      </c>
      <c r="F549" s="2">
        <v>184</v>
      </c>
      <c r="G549" s="4" t="s">
        <v>1330</v>
      </c>
      <c r="H549" s="4" t="s">
        <v>53</v>
      </c>
      <c r="I549" t="s">
        <v>53</v>
      </c>
      <c r="J549" s="4" t="s">
        <v>53</v>
      </c>
      <c r="K549" s="4" t="s">
        <v>53</v>
      </c>
      <c r="L549" s="6" t="s">
        <v>53</v>
      </c>
      <c r="M549" t="s">
        <v>53</v>
      </c>
    </row>
    <row r="550" spans="1:13">
      <c r="A550" s="4" t="s">
        <v>1331</v>
      </c>
      <c r="B550" s="4" t="s">
        <v>361</v>
      </c>
      <c r="C550">
        <v>504471</v>
      </c>
      <c r="D550" s="4" t="s">
        <v>1332</v>
      </c>
      <c r="E550">
        <v>549</v>
      </c>
      <c r="F550" s="2">
        <v>548</v>
      </c>
      <c r="G550" s="4" t="s">
        <v>1332</v>
      </c>
      <c r="H550" s="4" t="s">
        <v>1332</v>
      </c>
      <c r="I550" t="s">
        <v>53</v>
      </c>
      <c r="J550" s="4" t="s">
        <v>53</v>
      </c>
      <c r="K550" s="4" t="s">
        <v>53</v>
      </c>
      <c r="L550" s="6" t="s">
        <v>53</v>
      </c>
      <c r="M550" t="s">
        <v>53</v>
      </c>
    </row>
    <row r="551" spans="1:13">
      <c r="A551" s="4" t="s">
        <v>1333</v>
      </c>
      <c r="B551" s="4" t="s">
        <v>627</v>
      </c>
      <c r="C551">
        <v>504426</v>
      </c>
      <c r="D551" s="4" t="s">
        <v>1334</v>
      </c>
      <c r="E551">
        <v>549</v>
      </c>
      <c r="F551" s="2" t="s">
        <v>53</v>
      </c>
      <c r="G551" s="4" t="s">
        <v>53</v>
      </c>
      <c r="H551" s="4" t="s">
        <v>53</v>
      </c>
      <c r="I551" t="s">
        <v>53</v>
      </c>
      <c r="J551" s="4" t="s">
        <v>53</v>
      </c>
      <c r="K551" s="4" t="s">
        <v>53</v>
      </c>
      <c r="L551" s="6" t="s">
        <v>53</v>
      </c>
      <c r="M551" t="s">
        <v>53</v>
      </c>
    </row>
    <row r="552" spans="1:13">
      <c r="A552" s="4" t="s">
        <v>92</v>
      </c>
      <c r="B552" s="4" t="s">
        <v>93</v>
      </c>
      <c r="C552">
        <v>502130</v>
      </c>
      <c r="D552" s="4" t="s">
        <v>1335</v>
      </c>
      <c r="E552">
        <v>549</v>
      </c>
      <c r="F552" s="2" t="s">
        <v>53</v>
      </c>
      <c r="G552" s="4" t="s">
        <v>53</v>
      </c>
      <c r="H552" s="4" t="s">
        <v>53</v>
      </c>
      <c r="I552" t="s">
        <v>53</v>
      </c>
      <c r="J552" s="4" t="s">
        <v>53</v>
      </c>
      <c r="K552" s="4" t="s">
        <v>53</v>
      </c>
      <c r="L552" s="6" t="s">
        <v>53</v>
      </c>
      <c r="M552" t="s">
        <v>53</v>
      </c>
    </row>
    <row r="553" spans="1:13">
      <c r="A553" s="4" t="s">
        <v>1336</v>
      </c>
      <c r="B553" s="4" t="s">
        <v>1337</v>
      </c>
      <c r="C553">
        <v>530027</v>
      </c>
      <c r="D553" s="4" t="s">
        <v>1338</v>
      </c>
      <c r="E553">
        <v>549</v>
      </c>
      <c r="F553" s="2" t="s">
        <v>53</v>
      </c>
      <c r="G553" s="4" t="s">
        <v>53</v>
      </c>
      <c r="H553" s="4" t="s">
        <v>53</v>
      </c>
      <c r="I553" t="s">
        <v>53</v>
      </c>
      <c r="J553" s="4" t="s">
        <v>53</v>
      </c>
      <c r="K553" s="4" t="s">
        <v>53</v>
      </c>
      <c r="L553" s="6" t="s">
        <v>53</v>
      </c>
      <c r="M553" t="s">
        <v>53</v>
      </c>
    </row>
    <row r="554" spans="1:13">
      <c r="A554" s="4" t="s">
        <v>92</v>
      </c>
      <c r="B554" s="4" t="s">
        <v>93</v>
      </c>
      <c r="C554">
        <v>505552</v>
      </c>
      <c r="D554" s="4" t="s">
        <v>1339</v>
      </c>
      <c r="E554">
        <v>549</v>
      </c>
      <c r="F554" s="2" t="s">
        <v>619</v>
      </c>
      <c r="G554" s="4" t="s">
        <v>1339</v>
      </c>
      <c r="H554" s="4" t="s">
        <v>53</v>
      </c>
      <c r="I554" t="s">
        <v>53</v>
      </c>
      <c r="J554" s="4" t="s">
        <v>53</v>
      </c>
      <c r="K554" s="4" t="s">
        <v>53</v>
      </c>
      <c r="L554" s="6" t="s">
        <v>53</v>
      </c>
      <c r="M554" t="s">
        <v>53</v>
      </c>
    </row>
    <row r="555" spans="1:13">
      <c r="A555" s="4" t="s">
        <v>1340</v>
      </c>
      <c r="B555" s="4" t="s">
        <v>584</v>
      </c>
      <c r="C555">
        <v>505038</v>
      </c>
      <c r="D555" s="4" t="s">
        <v>1341</v>
      </c>
      <c r="E555">
        <v>555</v>
      </c>
      <c r="F555" s="2" t="s">
        <v>53</v>
      </c>
      <c r="G555" s="4" t="s">
        <v>53</v>
      </c>
      <c r="H555" s="4" t="s">
        <v>53</v>
      </c>
      <c r="I555" t="s">
        <v>53</v>
      </c>
      <c r="J555" s="4" t="s">
        <v>53</v>
      </c>
      <c r="K555" s="4" t="s">
        <v>53</v>
      </c>
      <c r="L555" s="6" t="s">
        <v>53</v>
      </c>
      <c r="M555" t="s">
        <v>53</v>
      </c>
    </row>
    <row r="556" spans="1:13">
      <c r="A556" s="4" t="s">
        <v>1342</v>
      </c>
      <c r="B556" s="4" t="s">
        <v>404</v>
      </c>
      <c r="C556">
        <v>503123</v>
      </c>
      <c r="D556" s="4" t="s">
        <v>1343</v>
      </c>
      <c r="E556">
        <v>556</v>
      </c>
      <c r="F556" s="2" t="s">
        <v>53</v>
      </c>
      <c r="G556" s="4" t="s">
        <v>53</v>
      </c>
      <c r="H556" s="4" t="s">
        <v>1343</v>
      </c>
      <c r="I556" t="s">
        <v>53</v>
      </c>
      <c r="J556" s="4" t="s">
        <v>53</v>
      </c>
      <c r="K556" s="4" t="s">
        <v>53</v>
      </c>
      <c r="L556" s="6" t="s">
        <v>53</v>
      </c>
      <c r="M556" t="s">
        <v>53</v>
      </c>
    </row>
    <row r="557" spans="1:13">
      <c r="A557" s="4" t="s">
        <v>1344</v>
      </c>
      <c r="B557" s="4" t="s">
        <v>757</v>
      </c>
      <c r="C557">
        <v>530202</v>
      </c>
      <c r="D557" s="4" t="s">
        <v>1345</v>
      </c>
      <c r="E557">
        <v>556</v>
      </c>
      <c r="F557" s="2" t="s">
        <v>1346</v>
      </c>
      <c r="G557" s="4" t="s">
        <v>1345</v>
      </c>
      <c r="H557" s="4" t="s">
        <v>53</v>
      </c>
      <c r="I557" t="s">
        <v>53</v>
      </c>
      <c r="J557" s="4" t="s">
        <v>53</v>
      </c>
      <c r="K557" s="4" t="s">
        <v>53</v>
      </c>
      <c r="L557" s="6" t="s">
        <v>53</v>
      </c>
      <c r="M557" t="s">
        <v>53</v>
      </c>
    </row>
    <row r="558" spans="1:13">
      <c r="A558" s="4" t="s">
        <v>1347</v>
      </c>
      <c r="B558" s="4" t="s">
        <v>404</v>
      </c>
      <c r="C558">
        <v>502531</v>
      </c>
      <c r="D558" s="4" t="s">
        <v>1348</v>
      </c>
      <c r="E558">
        <v>558</v>
      </c>
      <c r="F558" s="2" t="s">
        <v>619</v>
      </c>
      <c r="G558" s="4" t="s">
        <v>1348</v>
      </c>
      <c r="H558" s="4" t="s">
        <v>1348</v>
      </c>
      <c r="I558" t="s">
        <v>53</v>
      </c>
      <c r="J558" s="4" t="s">
        <v>53</v>
      </c>
      <c r="K558" s="4" t="s">
        <v>53</v>
      </c>
      <c r="L558" s="6" t="s">
        <v>53</v>
      </c>
      <c r="M558" t="s">
        <v>53</v>
      </c>
    </row>
    <row r="559" spans="1:13">
      <c r="A559" s="4" t="s">
        <v>1349</v>
      </c>
      <c r="B559" s="4" t="s">
        <v>404</v>
      </c>
      <c r="C559">
        <v>501535</v>
      </c>
      <c r="D559" s="4" t="s">
        <v>1350</v>
      </c>
      <c r="E559">
        <v>558</v>
      </c>
      <c r="F559" s="2" t="s">
        <v>800</v>
      </c>
      <c r="G559" s="4" t="s">
        <v>1350</v>
      </c>
      <c r="H559" s="4" t="s">
        <v>1350</v>
      </c>
      <c r="I559" t="s">
        <v>53</v>
      </c>
      <c r="J559" s="4" t="s">
        <v>53</v>
      </c>
      <c r="K559" s="4" t="s">
        <v>53</v>
      </c>
      <c r="L559" s="6" t="s">
        <v>53</v>
      </c>
      <c r="M559" t="s">
        <v>53</v>
      </c>
    </row>
    <row r="560" spans="1:13">
      <c r="A560" s="4" t="s">
        <v>488</v>
      </c>
      <c r="B560" s="4" t="s">
        <v>489</v>
      </c>
      <c r="C560">
        <v>503271</v>
      </c>
      <c r="D560" s="4" t="s">
        <v>1351</v>
      </c>
      <c r="E560">
        <v>560</v>
      </c>
      <c r="F560" s="2">
        <v>336</v>
      </c>
      <c r="G560" s="4" t="s">
        <v>1351</v>
      </c>
      <c r="H560" s="4" t="s">
        <v>1351</v>
      </c>
      <c r="I560" t="s">
        <v>53</v>
      </c>
      <c r="J560" s="4" t="s">
        <v>53</v>
      </c>
      <c r="K560" s="4" t="s">
        <v>53</v>
      </c>
      <c r="L560" s="6" t="s">
        <v>53</v>
      </c>
      <c r="M560" t="s">
        <v>53</v>
      </c>
    </row>
    <row r="561" spans="1:13">
      <c r="A561" s="4" t="s">
        <v>1352</v>
      </c>
      <c r="B561" s="4" t="s">
        <v>424</v>
      </c>
      <c r="C561">
        <v>501902</v>
      </c>
      <c r="D561" s="4" t="s">
        <v>1353</v>
      </c>
      <c r="E561">
        <v>560</v>
      </c>
      <c r="F561" s="2" t="s">
        <v>53</v>
      </c>
      <c r="G561" s="4" t="s">
        <v>53</v>
      </c>
      <c r="H561" s="4" t="s">
        <v>53</v>
      </c>
      <c r="I561" t="s">
        <v>53</v>
      </c>
      <c r="J561" s="4" t="s">
        <v>53</v>
      </c>
      <c r="K561" s="4" t="s">
        <v>53</v>
      </c>
      <c r="L561" s="6" t="s">
        <v>53</v>
      </c>
      <c r="M561" t="s">
        <v>53</v>
      </c>
    </row>
    <row r="562" spans="1:13">
      <c r="A562" s="4" t="s">
        <v>318</v>
      </c>
      <c r="B562" s="4" t="s">
        <v>93</v>
      </c>
      <c r="C562">
        <v>501774</v>
      </c>
      <c r="D562" s="4" t="s">
        <v>1354</v>
      </c>
      <c r="E562">
        <v>560</v>
      </c>
      <c r="F562" s="2" t="s">
        <v>53</v>
      </c>
      <c r="G562" s="4" t="s">
        <v>53</v>
      </c>
      <c r="H562" s="4" t="s">
        <v>1354</v>
      </c>
      <c r="I562" t="s">
        <v>53</v>
      </c>
      <c r="J562" s="4" t="s">
        <v>53</v>
      </c>
      <c r="K562" s="4" t="s">
        <v>53</v>
      </c>
      <c r="L562" s="6" t="s">
        <v>53</v>
      </c>
      <c r="M562" t="s">
        <v>53</v>
      </c>
    </row>
    <row r="563" spans="1:13">
      <c r="A563" s="4" t="s">
        <v>318</v>
      </c>
      <c r="B563" s="4" t="s">
        <v>93</v>
      </c>
      <c r="C563">
        <v>500835</v>
      </c>
      <c r="D563" s="4" t="s">
        <v>1355</v>
      </c>
      <c r="E563">
        <v>560</v>
      </c>
      <c r="F563" s="2" t="s">
        <v>53</v>
      </c>
      <c r="G563" s="4" t="s">
        <v>53</v>
      </c>
      <c r="H563" s="4" t="s">
        <v>53</v>
      </c>
      <c r="I563" t="s">
        <v>53</v>
      </c>
      <c r="J563" s="4" t="s">
        <v>53</v>
      </c>
      <c r="K563" s="4" t="s">
        <v>53</v>
      </c>
      <c r="L563" s="6" t="s">
        <v>53</v>
      </c>
      <c r="M563" t="s">
        <v>53</v>
      </c>
    </row>
    <row r="564" spans="1:13">
      <c r="A564" s="4" t="s">
        <v>204</v>
      </c>
      <c r="B564" s="4" t="s">
        <v>93</v>
      </c>
      <c r="C564">
        <v>529071</v>
      </c>
      <c r="D564" s="4" t="s">
        <v>1356</v>
      </c>
      <c r="E564">
        <v>560</v>
      </c>
      <c r="F564" s="2" t="s">
        <v>53</v>
      </c>
      <c r="G564" s="4" t="s">
        <v>53</v>
      </c>
      <c r="H564" s="4" t="s">
        <v>1356</v>
      </c>
      <c r="I564" t="s">
        <v>53</v>
      </c>
      <c r="J564" s="4" t="s">
        <v>53</v>
      </c>
      <c r="K564" s="4" t="s">
        <v>53</v>
      </c>
      <c r="L564" s="6" t="s">
        <v>53</v>
      </c>
      <c r="M564" t="s">
        <v>53</v>
      </c>
    </row>
    <row r="565" spans="1:13">
      <c r="A565" s="4" t="s">
        <v>1357</v>
      </c>
      <c r="B565" s="4" t="s">
        <v>93</v>
      </c>
      <c r="C565">
        <v>529045</v>
      </c>
      <c r="D565" s="4" t="s">
        <v>1358</v>
      </c>
      <c r="E565">
        <v>560</v>
      </c>
      <c r="F565" s="2" t="s">
        <v>53</v>
      </c>
      <c r="G565" s="4" t="s">
        <v>53</v>
      </c>
      <c r="H565" s="4" t="s">
        <v>53</v>
      </c>
      <c r="I565" t="s">
        <v>53</v>
      </c>
      <c r="J565" s="4" t="s">
        <v>53</v>
      </c>
      <c r="K565" s="4" t="s">
        <v>53</v>
      </c>
      <c r="L565">
        <v>0.048</v>
      </c>
      <c r="M565">
        <v>0.0203769740193581</v>
      </c>
    </row>
    <row r="566" spans="1:13">
      <c r="A566" s="4" t="s">
        <v>1359</v>
      </c>
      <c r="B566" s="4" t="s">
        <v>194</v>
      </c>
      <c r="C566">
        <v>502747</v>
      </c>
      <c r="D566" s="4" t="s">
        <v>1360</v>
      </c>
      <c r="E566">
        <v>560</v>
      </c>
      <c r="F566" s="2" t="s">
        <v>1361</v>
      </c>
      <c r="G566" s="4" t="s">
        <v>1362</v>
      </c>
      <c r="H566" s="4" t="s">
        <v>53</v>
      </c>
      <c r="I566" t="s">
        <v>53</v>
      </c>
      <c r="J566" s="4" t="s">
        <v>53</v>
      </c>
      <c r="K566" s="4" t="s">
        <v>53</v>
      </c>
      <c r="L566" s="6" t="s">
        <v>53</v>
      </c>
      <c r="M566" t="s">
        <v>53</v>
      </c>
    </row>
    <row r="567" spans="1:13">
      <c r="A567" s="4" t="s">
        <v>1363</v>
      </c>
      <c r="B567" s="4" t="s">
        <v>1364</v>
      </c>
      <c r="C567">
        <v>529474</v>
      </c>
      <c r="D567" s="4" t="s">
        <v>1365</v>
      </c>
      <c r="E567">
        <v>560</v>
      </c>
      <c r="F567" s="2" t="s">
        <v>1100</v>
      </c>
      <c r="G567" s="4" t="s">
        <v>1365</v>
      </c>
      <c r="H567" s="4" t="s">
        <v>1365</v>
      </c>
      <c r="I567" t="s">
        <v>53</v>
      </c>
      <c r="J567" s="4" t="s">
        <v>53</v>
      </c>
      <c r="K567" s="4" t="s">
        <v>53</v>
      </c>
      <c r="L567" s="6" t="s">
        <v>53</v>
      </c>
      <c r="M567" t="s">
        <v>53</v>
      </c>
    </row>
    <row r="568" spans="1:13">
      <c r="A568" s="4" t="s">
        <v>232</v>
      </c>
      <c r="B568" s="4" t="s">
        <v>5</v>
      </c>
      <c r="C568">
        <v>139940</v>
      </c>
      <c r="D568" s="4" t="s">
        <v>1366</v>
      </c>
      <c r="E568">
        <v>560</v>
      </c>
      <c r="F568" s="2" t="s">
        <v>800</v>
      </c>
      <c r="G568" s="4" t="s">
        <v>1366</v>
      </c>
      <c r="H568" s="4" t="s">
        <v>1366</v>
      </c>
      <c r="I568" t="s">
        <v>53</v>
      </c>
      <c r="J568" s="4" t="s">
        <v>53</v>
      </c>
      <c r="K568" s="4" t="s">
        <v>53</v>
      </c>
      <c r="L568" s="6" t="s">
        <v>53</v>
      </c>
      <c r="M568" t="s">
        <v>53</v>
      </c>
    </row>
    <row r="569" spans="1:13">
      <c r="A569" s="4" t="s">
        <v>1367</v>
      </c>
      <c r="B569" s="4" t="s">
        <v>175</v>
      </c>
      <c r="C569">
        <v>504372</v>
      </c>
      <c r="D569" s="4" t="s">
        <v>1368</v>
      </c>
      <c r="E569">
        <v>569</v>
      </c>
      <c r="F569" s="2" t="s">
        <v>53</v>
      </c>
      <c r="G569" s="4" t="s">
        <v>53</v>
      </c>
      <c r="H569" s="4" t="s">
        <v>53</v>
      </c>
      <c r="I569" t="s">
        <v>53</v>
      </c>
      <c r="J569" s="4" t="s">
        <v>53</v>
      </c>
      <c r="K569" s="4" t="s">
        <v>53</v>
      </c>
      <c r="L569" s="6" t="s">
        <v>53</v>
      </c>
      <c r="M569" t="s">
        <v>53</v>
      </c>
    </row>
    <row r="570" spans="1:13">
      <c r="A570" s="4" t="s">
        <v>341</v>
      </c>
      <c r="B570" s="4" t="s">
        <v>93</v>
      </c>
      <c r="C570">
        <v>529032</v>
      </c>
      <c r="D570" s="4" t="s">
        <v>1369</v>
      </c>
      <c r="E570">
        <v>569</v>
      </c>
      <c r="F570" s="2" t="s">
        <v>53</v>
      </c>
      <c r="G570" s="4" t="s">
        <v>53</v>
      </c>
      <c r="H570" s="4" t="s">
        <v>53</v>
      </c>
      <c r="I570" t="s">
        <v>53</v>
      </c>
      <c r="J570" s="4" t="s">
        <v>53</v>
      </c>
      <c r="K570" s="4" t="s">
        <v>53</v>
      </c>
      <c r="L570" s="6" t="s">
        <v>53</v>
      </c>
      <c r="M570" t="s">
        <v>53</v>
      </c>
    </row>
    <row r="571" spans="1:13">
      <c r="A571" s="4" t="s">
        <v>1370</v>
      </c>
      <c r="B571" s="4" t="s">
        <v>194</v>
      </c>
      <c r="C571">
        <v>500220</v>
      </c>
      <c r="D571" s="4" t="s">
        <v>1371</v>
      </c>
      <c r="E571">
        <v>569</v>
      </c>
      <c r="F571" s="2" t="s">
        <v>53</v>
      </c>
      <c r="G571" s="4" t="s">
        <v>53</v>
      </c>
      <c r="H571" s="4" t="s">
        <v>53</v>
      </c>
      <c r="I571" t="s">
        <v>53</v>
      </c>
      <c r="J571" s="4" t="s">
        <v>53</v>
      </c>
      <c r="K571" s="4" t="s">
        <v>53</v>
      </c>
      <c r="L571" s="6" t="s">
        <v>53</v>
      </c>
      <c r="M571" t="s">
        <v>53</v>
      </c>
    </row>
    <row r="572" spans="1:13">
      <c r="A572" s="4" t="s">
        <v>318</v>
      </c>
      <c r="B572" s="4" t="s">
        <v>93</v>
      </c>
      <c r="C572">
        <v>528982</v>
      </c>
      <c r="D572" s="4" t="s">
        <v>1372</v>
      </c>
      <c r="E572">
        <v>569</v>
      </c>
      <c r="F572" s="2" t="s">
        <v>156</v>
      </c>
      <c r="G572" s="4" t="s">
        <v>1372</v>
      </c>
      <c r="H572" s="4" t="s">
        <v>1372</v>
      </c>
      <c r="I572" t="s">
        <v>53</v>
      </c>
      <c r="J572" s="4" t="s">
        <v>53</v>
      </c>
      <c r="K572" s="4" t="s">
        <v>53</v>
      </c>
      <c r="L572" s="6" t="s">
        <v>53</v>
      </c>
      <c r="M572" t="s">
        <v>53</v>
      </c>
    </row>
    <row r="573" spans="1:13">
      <c r="A573" s="4" t="s">
        <v>1373</v>
      </c>
      <c r="B573" s="4" t="s">
        <v>851</v>
      </c>
      <c r="C573">
        <v>530203</v>
      </c>
      <c r="D573" s="4" t="s">
        <v>1374</v>
      </c>
      <c r="E573">
        <v>573</v>
      </c>
      <c r="F573" s="2" t="s">
        <v>53</v>
      </c>
      <c r="G573" s="4" t="s">
        <v>53</v>
      </c>
      <c r="H573" s="4" t="s">
        <v>53</v>
      </c>
      <c r="I573" t="s">
        <v>53</v>
      </c>
      <c r="J573" s="4" t="s">
        <v>53</v>
      </c>
      <c r="K573" s="4" t="s">
        <v>53</v>
      </c>
      <c r="L573" s="6" t="s">
        <v>53</v>
      </c>
      <c r="M573" t="s">
        <v>53</v>
      </c>
    </row>
    <row r="574" spans="1:13">
      <c r="A574" s="4" t="s">
        <v>1375</v>
      </c>
      <c r="B574" s="4" t="s">
        <v>731</v>
      </c>
      <c r="C574">
        <v>514104</v>
      </c>
      <c r="D574" s="4" t="s">
        <v>1376</v>
      </c>
      <c r="E574">
        <v>573</v>
      </c>
      <c r="F574" s="2" t="s">
        <v>53</v>
      </c>
      <c r="G574" s="4" t="s">
        <v>53</v>
      </c>
      <c r="H574" s="4" t="s">
        <v>1376</v>
      </c>
      <c r="I574" t="s">
        <v>53</v>
      </c>
      <c r="J574" s="4" t="s">
        <v>53</v>
      </c>
      <c r="K574" s="4" t="s">
        <v>53</v>
      </c>
      <c r="L574" s="6" t="s">
        <v>53</v>
      </c>
      <c r="M574" t="s">
        <v>53</v>
      </c>
    </row>
    <row r="575" spans="1:13">
      <c r="A575" s="4" t="s">
        <v>1377</v>
      </c>
      <c r="B575" s="4" t="s">
        <v>404</v>
      </c>
      <c r="C575">
        <v>500522</v>
      </c>
      <c r="D575" s="4" t="s">
        <v>1378</v>
      </c>
      <c r="E575">
        <v>573</v>
      </c>
      <c r="F575" s="2" t="s">
        <v>53</v>
      </c>
      <c r="G575" s="4" t="s">
        <v>53</v>
      </c>
      <c r="H575" s="4" t="s">
        <v>1378</v>
      </c>
      <c r="I575" t="s">
        <v>53</v>
      </c>
      <c r="J575" s="4" t="s">
        <v>53</v>
      </c>
      <c r="K575" s="4" t="s">
        <v>53</v>
      </c>
      <c r="L575" s="6" t="s">
        <v>53</v>
      </c>
      <c r="M575" t="s">
        <v>53</v>
      </c>
    </row>
    <row r="576" spans="1:13">
      <c r="A576" s="4" t="s">
        <v>419</v>
      </c>
      <c r="B576" s="4" t="s">
        <v>10</v>
      </c>
      <c r="C576">
        <v>504028</v>
      </c>
      <c r="D576" s="4" t="s">
        <v>1379</v>
      </c>
      <c r="E576">
        <v>573</v>
      </c>
      <c r="F576" s="2" t="s">
        <v>1168</v>
      </c>
      <c r="G576" s="4" t="s">
        <v>1379</v>
      </c>
      <c r="H576" s="4" t="s">
        <v>1379</v>
      </c>
      <c r="I576" t="s">
        <v>53</v>
      </c>
      <c r="J576" s="4" t="s">
        <v>53</v>
      </c>
      <c r="K576" s="4" t="s">
        <v>53</v>
      </c>
      <c r="L576" s="6" t="s">
        <v>53</v>
      </c>
      <c r="M576" t="s">
        <v>53</v>
      </c>
    </row>
    <row r="577" spans="1:13">
      <c r="A577" s="4" t="s">
        <v>1380</v>
      </c>
      <c r="B577" s="4" t="s">
        <v>10</v>
      </c>
      <c r="C577">
        <v>500018</v>
      </c>
      <c r="D577" s="4" t="s">
        <v>1381</v>
      </c>
      <c r="E577">
        <v>577</v>
      </c>
      <c r="F577" s="2">
        <v>336</v>
      </c>
      <c r="G577" s="4" t="s">
        <v>1381</v>
      </c>
      <c r="H577" s="4" t="s">
        <v>1381</v>
      </c>
      <c r="I577" t="s">
        <v>53</v>
      </c>
      <c r="J577" s="4" t="s">
        <v>53</v>
      </c>
      <c r="K577" s="4" t="s">
        <v>53</v>
      </c>
      <c r="L577" s="6" t="s">
        <v>53</v>
      </c>
      <c r="M577" t="s">
        <v>53</v>
      </c>
    </row>
    <row r="578" spans="1:13">
      <c r="A578" s="4" t="s">
        <v>1382</v>
      </c>
      <c r="B578" s="4" t="s">
        <v>10</v>
      </c>
      <c r="C578">
        <v>505745</v>
      </c>
      <c r="D578" s="4" t="s">
        <v>1383</v>
      </c>
      <c r="E578">
        <v>577</v>
      </c>
      <c r="F578" s="2">
        <v>502</v>
      </c>
      <c r="G578" s="4" t="s">
        <v>1383</v>
      </c>
      <c r="H578" s="4" t="s">
        <v>1383</v>
      </c>
      <c r="I578" t="s">
        <v>53</v>
      </c>
      <c r="J578" s="4" t="s">
        <v>53</v>
      </c>
      <c r="K578" s="4" t="s">
        <v>53</v>
      </c>
      <c r="L578" s="6" t="s">
        <v>53</v>
      </c>
      <c r="M578" t="s">
        <v>53</v>
      </c>
    </row>
    <row r="579" spans="1:13">
      <c r="A579" s="4" t="s">
        <v>14</v>
      </c>
      <c r="B579" s="4" t="s">
        <v>14</v>
      </c>
      <c r="C579">
        <v>502117</v>
      </c>
      <c r="D579" s="4" t="s">
        <v>924</v>
      </c>
      <c r="E579">
        <v>577</v>
      </c>
      <c r="F579" s="2">
        <v>545</v>
      </c>
      <c r="G579" s="4" t="s">
        <v>924</v>
      </c>
      <c r="H579" s="4" t="s">
        <v>53</v>
      </c>
      <c r="I579" t="s">
        <v>53</v>
      </c>
      <c r="J579" s="4" t="s">
        <v>53</v>
      </c>
      <c r="K579" s="4" t="s">
        <v>924</v>
      </c>
      <c r="L579">
        <v>0.45</v>
      </c>
      <c r="M579" t="s">
        <v>53</v>
      </c>
    </row>
    <row r="580" spans="1:13">
      <c r="A580" s="4" t="s">
        <v>1384</v>
      </c>
      <c r="B580" s="4" t="s">
        <v>774</v>
      </c>
      <c r="C580">
        <v>529535</v>
      </c>
      <c r="D580" s="4" t="s">
        <v>1385</v>
      </c>
      <c r="E580">
        <v>577</v>
      </c>
      <c r="F580" s="2" t="s">
        <v>53</v>
      </c>
      <c r="G580" s="4" t="s">
        <v>53</v>
      </c>
      <c r="H580" s="4" t="s">
        <v>1385</v>
      </c>
      <c r="I580" t="s">
        <v>53</v>
      </c>
      <c r="J580" s="4" t="s">
        <v>53</v>
      </c>
      <c r="K580" s="4" t="s">
        <v>53</v>
      </c>
      <c r="L580" s="6" t="s">
        <v>53</v>
      </c>
      <c r="M580" t="s">
        <v>53</v>
      </c>
    </row>
    <row r="581" spans="1:13">
      <c r="A581" s="4" t="s">
        <v>212</v>
      </c>
      <c r="B581" s="4" t="s">
        <v>93</v>
      </c>
      <c r="C581">
        <v>505997</v>
      </c>
      <c r="D581" s="4" t="s">
        <v>1386</v>
      </c>
      <c r="E581">
        <v>577</v>
      </c>
      <c r="F581" s="2" t="s">
        <v>53</v>
      </c>
      <c r="G581" s="4" t="s">
        <v>53</v>
      </c>
      <c r="H581" s="4" t="s">
        <v>53</v>
      </c>
      <c r="I581" t="s">
        <v>53</v>
      </c>
      <c r="J581" s="4" t="s">
        <v>53</v>
      </c>
      <c r="K581" s="4" t="s">
        <v>53</v>
      </c>
      <c r="L581" s="6" t="s">
        <v>53</v>
      </c>
      <c r="M581" t="s">
        <v>53</v>
      </c>
    </row>
    <row r="582" spans="1:13">
      <c r="A582" s="4" t="s">
        <v>1387</v>
      </c>
      <c r="B582" s="4" t="s">
        <v>335</v>
      </c>
      <c r="C582">
        <v>500047</v>
      </c>
      <c r="D582" s="4" t="s">
        <v>1388</v>
      </c>
      <c r="E582">
        <v>577</v>
      </c>
      <c r="F582" s="2" t="s">
        <v>53</v>
      </c>
      <c r="G582" s="4" t="s">
        <v>53</v>
      </c>
      <c r="H582" s="4" t="s">
        <v>53</v>
      </c>
      <c r="I582" t="s">
        <v>53</v>
      </c>
      <c r="J582" s="4" t="s">
        <v>53</v>
      </c>
      <c r="K582" s="4" t="s">
        <v>53</v>
      </c>
      <c r="L582" s="6" t="s">
        <v>53</v>
      </c>
      <c r="M582" t="s">
        <v>53</v>
      </c>
    </row>
    <row r="583" spans="1:13">
      <c r="A583" s="4" t="s">
        <v>461</v>
      </c>
      <c r="B583" s="4" t="s">
        <v>93</v>
      </c>
      <c r="C583">
        <v>528991</v>
      </c>
      <c r="D583" s="4" t="s">
        <v>1389</v>
      </c>
      <c r="E583">
        <v>577</v>
      </c>
      <c r="F583" s="2" t="s">
        <v>53</v>
      </c>
      <c r="G583" s="4" t="s">
        <v>53</v>
      </c>
      <c r="H583" s="4" t="s">
        <v>1389</v>
      </c>
      <c r="I583" t="s">
        <v>53</v>
      </c>
      <c r="J583" s="4" t="s">
        <v>53</v>
      </c>
      <c r="K583" s="4" t="s">
        <v>53</v>
      </c>
      <c r="L583" s="6" t="s">
        <v>53</v>
      </c>
      <c r="M583" t="s">
        <v>53</v>
      </c>
    </row>
    <row r="584" spans="1:13">
      <c r="A584" s="4" t="s">
        <v>838</v>
      </c>
      <c r="B584" s="4" t="s">
        <v>194</v>
      </c>
      <c r="C584">
        <v>503676</v>
      </c>
      <c r="D584" s="4" t="s">
        <v>1390</v>
      </c>
      <c r="E584">
        <v>584</v>
      </c>
      <c r="F584" s="2">
        <v>481</v>
      </c>
      <c r="G584" s="4" t="s">
        <v>1390</v>
      </c>
      <c r="H584" s="4" t="s">
        <v>1390</v>
      </c>
      <c r="I584" t="s">
        <v>53</v>
      </c>
      <c r="J584" s="4" t="s">
        <v>53</v>
      </c>
      <c r="K584" s="4" t="s">
        <v>53</v>
      </c>
      <c r="L584" s="6" t="s">
        <v>53</v>
      </c>
      <c r="M584" t="s">
        <v>53</v>
      </c>
    </row>
    <row r="585" spans="1:13">
      <c r="A585" s="4" t="s">
        <v>1053</v>
      </c>
      <c r="B585" s="4" t="s">
        <v>833</v>
      </c>
      <c r="C585">
        <v>529129</v>
      </c>
      <c r="D585" s="4" t="s">
        <v>1391</v>
      </c>
      <c r="E585">
        <v>584</v>
      </c>
      <c r="F585" s="2" t="s">
        <v>53</v>
      </c>
      <c r="G585" s="4" t="s">
        <v>53</v>
      </c>
      <c r="H585" s="4" t="s">
        <v>53</v>
      </c>
      <c r="I585" t="s">
        <v>53</v>
      </c>
      <c r="J585" s="4" t="s">
        <v>53</v>
      </c>
      <c r="K585" s="4" t="s">
        <v>53</v>
      </c>
      <c r="L585" s="6" t="s">
        <v>53</v>
      </c>
      <c r="M585" t="s">
        <v>53</v>
      </c>
    </row>
    <row r="586" spans="1:13">
      <c r="A586" s="4" t="s">
        <v>283</v>
      </c>
      <c r="B586" s="4" t="s">
        <v>284</v>
      </c>
      <c r="C586">
        <v>501931</v>
      </c>
      <c r="D586" s="4" t="s">
        <v>1392</v>
      </c>
      <c r="E586">
        <v>586</v>
      </c>
      <c r="F586" s="2">
        <v>199</v>
      </c>
      <c r="G586" s="4" t="s">
        <v>1392</v>
      </c>
      <c r="H586" s="4" t="s">
        <v>1392</v>
      </c>
      <c r="I586" t="s">
        <v>53</v>
      </c>
      <c r="J586" s="4" t="s">
        <v>53</v>
      </c>
      <c r="K586" s="4" t="s">
        <v>53</v>
      </c>
      <c r="L586" s="6" t="s">
        <v>53</v>
      </c>
      <c r="M586" t="s">
        <v>53</v>
      </c>
    </row>
    <row r="587" spans="1:13">
      <c r="A587" s="4" t="s">
        <v>341</v>
      </c>
      <c r="B587" s="4" t="s">
        <v>93</v>
      </c>
      <c r="C587">
        <v>529270</v>
      </c>
      <c r="D587" s="4" t="s">
        <v>1393</v>
      </c>
      <c r="E587">
        <v>586</v>
      </c>
      <c r="F587" s="2" t="s">
        <v>53</v>
      </c>
      <c r="G587" s="4" t="s">
        <v>53</v>
      </c>
      <c r="H587" s="4" t="s">
        <v>1393</v>
      </c>
      <c r="I587" t="s">
        <v>53</v>
      </c>
      <c r="J587" s="4" t="s">
        <v>53</v>
      </c>
      <c r="K587" s="4" t="s">
        <v>53</v>
      </c>
      <c r="L587" s="6" t="s">
        <v>53</v>
      </c>
      <c r="M587" t="s">
        <v>53</v>
      </c>
    </row>
    <row r="588" spans="1:13">
      <c r="A588" s="4" t="s">
        <v>1394</v>
      </c>
      <c r="B588" s="4" t="s">
        <v>147</v>
      </c>
      <c r="C588">
        <v>529681</v>
      </c>
      <c r="D588" s="4" t="s">
        <v>1395</v>
      </c>
      <c r="E588">
        <v>586</v>
      </c>
      <c r="F588" s="2" t="s">
        <v>53</v>
      </c>
      <c r="G588" s="4" t="s">
        <v>53</v>
      </c>
      <c r="H588" s="4" t="s">
        <v>1396</v>
      </c>
      <c r="I588" t="s">
        <v>53</v>
      </c>
      <c r="J588" s="4" t="s">
        <v>53</v>
      </c>
      <c r="K588" s="4" t="s">
        <v>53</v>
      </c>
      <c r="L588" s="6" t="s">
        <v>53</v>
      </c>
      <c r="M588" t="s">
        <v>53</v>
      </c>
    </row>
    <row r="589" spans="1:13">
      <c r="A589" s="4" t="s">
        <v>1397</v>
      </c>
      <c r="B589" s="4" t="s">
        <v>404</v>
      </c>
      <c r="C589">
        <v>504323</v>
      </c>
      <c r="D589" s="4" t="s">
        <v>1398</v>
      </c>
      <c r="E589">
        <v>586</v>
      </c>
      <c r="F589" s="2" t="s">
        <v>1399</v>
      </c>
      <c r="G589" s="4" t="s">
        <v>1398</v>
      </c>
      <c r="H589" s="4" t="s">
        <v>1398</v>
      </c>
      <c r="I589" t="s">
        <v>53</v>
      </c>
      <c r="J589" s="4" t="s">
        <v>53</v>
      </c>
      <c r="K589" s="4" t="s">
        <v>53</v>
      </c>
      <c r="L589" s="6" t="s">
        <v>53</v>
      </c>
      <c r="M589" t="s">
        <v>53</v>
      </c>
    </row>
    <row r="590" spans="1:13">
      <c r="A590" s="4" t="s">
        <v>1053</v>
      </c>
      <c r="B590" s="4" t="s">
        <v>833</v>
      </c>
      <c r="C590">
        <v>528842</v>
      </c>
      <c r="D590" s="4" t="s">
        <v>1400</v>
      </c>
      <c r="E590">
        <v>590</v>
      </c>
      <c r="F590" s="2">
        <v>461</v>
      </c>
      <c r="G590" s="4" t="s">
        <v>1400</v>
      </c>
      <c r="H590" s="4" t="s">
        <v>53</v>
      </c>
      <c r="I590" t="s">
        <v>53</v>
      </c>
      <c r="J590" s="4" t="s">
        <v>53</v>
      </c>
      <c r="K590" s="4" t="s">
        <v>53</v>
      </c>
      <c r="L590" s="6" t="s">
        <v>53</v>
      </c>
      <c r="M590" t="s">
        <v>53</v>
      </c>
    </row>
    <row r="591" spans="1:13">
      <c r="A591" s="4" t="s">
        <v>725</v>
      </c>
      <c r="B591" s="4" t="s">
        <v>5</v>
      </c>
      <c r="C591">
        <v>229027</v>
      </c>
      <c r="D591" s="4" t="s">
        <v>1401</v>
      </c>
      <c r="E591">
        <v>590</v>
      </c>
      <c r="F591" s="2" t="s">
        <v>53</v>
      </c>
      <c r="G591" s="4" t="s">
        <v>53</v>
      </c>
      <c r="H591" s="4" t="s">
        <v>1401</v>
      </c>
      <c r="I591" t="s">
        <v>53</v>
      </c>
      <c r="J591" s="4" t="s">
        <v>53</v>
      </c>
      <c r="K591" s="4" t="s">
        <v>53</v>
      </c>
      <c r="L591" s="6" t="s">
        <v>53</v>
      </c>
      <c r="M591" t="s">
        <v>53</v>
      </c>
    </row>
    <row r="592" spans="1:13">
      <c r="A592" s="4" t="s">
        <v>773</v>
      </c>
      <c r="B592" s="4" t="s">
        <v>774</v>
      </c>
      <c r="C592">
        <v>529152</v>
      </c>
      <c r="D592" s="4" t="s">
        <v>1402</v>
      </c>
      <c r="E592">
        <v>590</v>
      </c>
      <c r="F592" s="2" t="s">
        <v>53</v>
      </c>
      <c r="G592" s="4" t="s">
        <v>53</v>
      </c>
      <c r="H592" s="4" t="s">
        <v>53</v>
      </c>
      <c r="I592" t="s">
        <v>53</v>
      </c>
      <c r="J592" s="4" t="s">
        <v>53</v>
      </c>
      <c r="K592" s="4" t="s">
        <v>53</v>
      </c>
      <c r="L592" s="6" t="s">
        <v>53</v>
      </c>
      <c r="M592" t="s">
        <v>53</v>
      </c>
    </row>
    <row r="593" spans="1:13">
      <c r="A593" s="4" t="s">
        <v>1403</v>
      </c>
      <c r="B593" s="4" t="s">
        <v>175</v>
      </c>
      <c r="C593">
        <v>529156</v>
      </c>
      <c r="D593" s="4" t="s">
        <v>1404</v>
      </c>
      <c r="E593">
        <v>590</v>
      </c>
      <c r="F593" s="2" t="s">
        <v>53</v>
      </c>
      <c r="G593" s="4" t="s">
        <v>53</v>
      </c>
      <c r="H593" s="4" t="s">
        <v>53</v>
      </c>
      <c r="I593" t="s">
        <v>53</v>
      </c>
      <c r="J593" s="4" t="s">
        <v>53</v>
      </c>
      <c r="K593" s="4" t="s">
        <v>53</v>
      </c>
      <c r="L593" s="6" t="s">
        <v>53</v>
      </c>
      <c r="M593" t="s">
        <v>53</v>
      </c>
    </row>
    <row r="594" spans="1:13">
      <c r="A594" s="4" t="s">
        <v>1196</v>
      </c>
      <c r="B594" s="4" t="s">
        <v>1197</v>
      </c>
      <c r="C594">
        <v>502811</v>
      </c>
      <c r="D594" s="4" t="s">
        <v>1405</v>
      </c>
      <c r="E594">
        <v>590</v>
      </c>
      <c r="F594" s="2" t="s">
        <v>53</v>
      </c>
      <c r="G594" s="4" t="s">
        <v>53</v>
      </c>
      <c r="H594" s="4" t="s">
        <v>1405</v>
      </c>
      <c r="I594" t="s">
        <v>53</v>
      </c>
      <c r="J594" s="4" t="s">
        <v>53</v>
      </c>
      <c r="K594" s="4" t="s">
        <v>53</v>
      </c>
      <c r="L594" s="6" t="s">
        <v>53</v>
      </c>
      <c r="M594" t="s">
        <v>53</v>
      </c>
    </row>
    <row r="595" spans="1:13">
      <c r="A595" s="4" t="s">
        <v>396</v>
      </c>
      <c r="B595" s="4" t="s">
        <v>397</v>
      </c>
      <c r="C595">
        <v>503331</v>
      </c>
      <c r="D595" s="4" t="s">
        <v>1406</v>
      </c>
      <c r="E595">
        <v>590</v>
      </c>
      <c r="F595" s="2" t="s">
        <v>53</v>
      </c>
      <c r="G595" s="4" t="s">
        <v>53</v>
      </c>
      <c r="H595" s="4" t="s">
        <v>53</v>
      </c>
      <c r="I595" t="s">
        <v>53</v>
      </c>
      <c r="J595" s="4" t="s">
        <v>53</v>
      </c>
      <c r="K595" s="4" t="s">
        <v>53</v>
      </c>
      <c r="L595" s="6" t="s">
        <v>53</v>
      </c>
      <c r="M595" t="s">
        <v>53</v>
      </c>
    </row>
    <row r="596" spans="1:13">
      <c r="A596" s="4" t="s">
        <v>1407</v>
      </c>
      <c r="B596" s="4" t="s">
        <v>5</v>
      </c>
      <c r="C596">
        <v>239169</v>
      </c>
      <c r="D596" s="4" t="s">
        <v>1408</v>
      </c>
      <c r="E596">
        <v>596</v>
      </c>
      <c r="F596" s="2" t="s">
        <v>53</v>
      </c>
      <c r="G596" s="4" t="s">
        <v>53</v>
      </c>
      <c r="H596" s="4" t="s">
        <v>53</v>
      </c>
      <c r="I596" t="s">
        <v>53</v>
      </c>
      <c r="J596" s="4" t="s">
        <v>53</v>
      </c>
      <c r="K596" s="4" t="s">
        <v>53</v>
      </c>
      <c r="L596" s="6" t="s">
        <v>53</v>
      </c>
      <c r="M596" t="s">
        <v>53</v>
      </c>
    </row>
    <row r="597" spans="1:13">
      <c r="A597" s="4" t="s">
        <v>1409</v>
      </c>
      <c r="B597" s="4" t="s">
        <v>731</v>
      </c>
      <c r="C597">
        <v>529188</v>
      </c>
      <c r="D597" s="4" t="s">
        <v>1410</v>
      </c>
      <c r="E597">
        <v>596</v>
      </c>
      <c r="F597" s="2" t="s">
        <v>859</v>
      </c>
      <c r="G597" s="4" t="s">
        <v>1411</v>
      </c>
      <c r="H597" s="4" t="s">
        <v>1410</v>
      </c>
      <c r="I597" t="s">
        <v>53</v>
      </c>
      <c r="J597" s="4" t="s">
        <v>53</v>
      </c>
      <c r="K597" s="4" t="s">
        <v>53</v>
      </c>
      <c r="L597" s="6" t="s">
        <v>53</v>
      </c>
      <c r="M597" t="s">
        <v>53</v>
      </c>
    </row>
    <row r="598" spans="1:13">
      <c r="A598" s="4" t="s">
        <v>1412</v>
      </c>
      <c r="B598" s="4" t="s">
        <v>194</v>
      </c>
      <c r="C598">
        <v>502174</v>
      </c>
      <c r="D598" s="4" t="s">
        <v>1413</v>
      </c>
      <c r="E598">
        <v>596</v>
      </c>
      <c r="F598" s="2" t="s">
        <v>1039</v>
      </c>
      <c r="G598" s="4" t="s">
        <v>1414</v>
      </c>
      <c r="H598" s="4" t="s">
        <v>53</v>
      </c>
      <c r="I598" t="s">
        <v>53</v>
      </c>
      <c r="J598" s="4" t="s">
        <v>53</v>
      </c>
      <c r="K598" s="4" t="s">
        <v>53</v>
      </c>
      <c r="L598" s="6" t="s">
        <v>53</v>
      </c>
      <c r="M598" t="s">
        <v>53</v>
      </c>
    </row>
    <row r="599" spans="1:13">
      <c r="A599" s="4" t="s">
        <v>1415</v>
      </c>
      <c r="B599" s="4" t="s">
        <v>404</v>
      </c>
      <c r="C599">
        <v>501495</v>
      </c>
      <c r="D599" s="4" t="s">
        <v>1416</v>
      </c>
      <c r="E599">
        <v>596</v>
      </c>
      <c r="F599" s="2" t="s">
        <v>800</v>
      </c>
      <c r="G599" s="4" t="s">
        <v>1416</v>
      </c>
      <c r="H599" s="4" t="s">
        <v>1416</v>
      </c>
      <c r="I599" t="s">
        <v>53</v>
      </c>
      <c r="J599" s="4" t="s">
        <v>53</v>
      </c>
      <c r="K599" s="4" t="s">
        <v>53</v>
      </c>
      <c r="L599" s="6" t="s">
        <v>53</v>
      </c>
      <c r="M599" t="s">
        <v>53</v>
      </c>
    </row>
    <row r="600" spans="1:13">
      <c r="A600" s="4" t="s">
        <v>92</v>
      </c>
      <c r="B600" s="4" t="s">
        <v>93</v>
      </c>
      <c r="C600">
        <v>501352</v>
      </c>
      <c r="D600" s="4" t="s">
        <v>1417</v>
      </c>
      <c r="E600">
        <v>596</v>
      </c>
      <c r="F600" s="2" t="s">
        <v>1017</v>
      </c>
      <c r="G600" s="4" t="s">
        <v>1417</v>
      </c>
      <c r="H600" s="4" t="s">
        <v>1417</v>
      </c>
      <c r="I600" t="s">
        <v>53</v>
      </c>
      <c r="J600" s="4" t="s">
        <v>53</v>
      </c>
      <c r="K600" s="4" t="s">
        <v>53</v>
      </c>
      <c r="L600" s="6" t="s">
        <v>53</v>
      </c>
      <c r="M600" t="s">
        <v>53</v>
      </c>
    </row>
    <row r="601" spans="1:13">
      <c r="A601" s="4" t="s">
        <v>1418</v>
      </c>
      <c r="B601" s="4" t="s">
        <v>361</v>
      </c>
      <c r="C601">
        <v>500627</v>
      </c>
      <c r="D601" s="4" t="s">
        <v>1419</v>
      </c>
      <c r="E601">
        <v>601</v>
      </c>
      <c r="F601" s="2">
        <v>446</v>
      </c>
      <c r="G601" s="4" t="s">
        <v>1420</v>
      </c>
      <c r="H601" s="4" t="s">
        <v>1420</v>
      </c>
      <c r="I601" t="s">
        <v>53</v>
      </c>
      <c r="J601" s="4" t="s">
        <v>53</v>
      </c>
      <c r="K601" s="4" t="s">
        <v>53</v>
      </c>
      <c r="L601" s="6" t="s">
        <v>53</v>
      </c>
      <c r="M601" t="s">
        <v>53</v>
      </c>
    </row>
    <row r="602" spans="1:13">
      <c r="A602" s="4" t="s">
        <v>1421</v>
      </c>
      <c r="B602" s="4" t="s">
        <v>175</v>
      </c>
      <c r="C602">
        <v>528863</v>
      </c>
      <c r="D602" s="4" t="s">
        <v>1422</v>
      </c>
      <c r="E602">
        <v>601</v>
      </c>
      <c r="F602" s="2" t="s">
        <v>53</v>
      </c>
      <c r="G602" s="4" t="s">
        <v>53</v>
      </c>
      <c r="H602" s="4" t="s">
        <v>53</v>
      </c>
      <c r="I602" t="s">
        <v>53</v>
      </c>
      <c r="J602" s="4" t="s">
        <v>53</v>
      </c>
      <c r="K602" s="4" t="s">
        <v>53</v>
      </c>
      <c r="L602" s="6" t="s">
        <v>53</v>
      </c>
      <c r="M602" t="s">
        <v>53</v>
      </c>
    </row>
    <row r="603" spans="1:13">
      <c r="A603" s="4" t="s">
        <v>1423</v>
      </c>
      <c r="B603" s="4" t="s">
        <v>404</v>
      </c>
      <c r="C603">
        <v>501966</v>
      </c>
      <c r="D603" s="4" t="s">
        <v>1424</v>
      </c>
      <c r="E603">
        <v>601</v>
      </c>
      <c r="F603" s="2" t="s">
        <v>53</v>
      </c>
      <c r="G603" s="4" t="s">
        <v>53</v>
      </c>
      <c r="H603" s="4" t="s">
        <v>53</v>
      </c>
      <c r="I603" t="s">
        <v>53</v>
      </c>
      <c r="J603" s="4" t="s">
        <v>53</v>
      </c>
      <c r="K603" s="4" t="s">
        <v>53</v>
      </c>
      <c r="L603" s="6" t="s">
        <v>53</v>
      </c>
      <c r="M603" t="s">
        <v>53</v>
      </c>
    </row>
    <row r="604" spans="1:13">
      <c r="A604" s="4" t="s">
        <v>1425</v>
      </c>
      <c r="B604" s="4" t="s">
        <v>5</v>
      </c>
      <c r="C604">
        <v>196060</v>
      </c>
      <c r="D604" s="4" t="s">
        <v>1426</v>
      </c>
      <c r="E604">
        <v>601</v>
      </c>
      <c r="F604" s="2" t="s">
        <v>53</v>
      </c>
      <c r="G604" s="4" t="s">
        <v>53</v>
      </c>
      <c r="H604" s="4" t="s">
        <v>53</v>
      </c>
      <c r="I604" t="s">
        <v>53</v>
      </c>
      <c r="J604" s="4" t="s">
        <v>53</v>
      </c>
      <c r="K604" s="4" t="s">
        <v>53</v>
      </c>
      <c r="L604" s="6" t="s">
        <v>53</v>
      </c>
      <c r="M604" t="s">
        <v>53</v>
      </c>
    </row>
    <row r="605" spans="1:13">
      <c r="A605" s="4" t="s">
        <v>1427</v>
      </c>
      <c r="B605" s="4" t="s">
        <v>5</v>
      </c>
      <c r="C605">
        <v>229115</v>
      </c>
      <c r="D605" s="4" t="s">
        <v>1428</v>
      </c>
      <c r="E605">
        <v>601</v>
      </c>
      <c r="F605" s="2" t="s">
        <v>619</v>
      </c>
      <c r="G605" s="4" t="s">
        <v>1428</v>
      </c>
      <c r="H605" s="4" t="s">
        <v>1428</v>
      </c>
      <c r="I605" t="s">
        <v>53</v>
      </c>
      <c r="J605" s="4" t="s">
        <v>53</v>
      </c>
      <c r="K605" s="4" t="s">
        <v>53</v>
      </c>
      <c r="L605" s="6" t="s">
        <v>53</v>
      </c>
      <c r="M605" t="s">
        <v>53</v>
      </c>
    </row>
    <row r="606" spans="1:13">
      <c r="A606" s="4" t="s">
        <v>1429</v>
      </c>
      <c r="B606" s="4" t="s">
        <v>194</v>
      </c>
      <c r="C606">
        <v>500777</v>
      </c>
      <c r="D606" s="4" t="s">
        <v>1430</v>
      </c>
      <c r="E606">
        <v>606</v>
      </c>
      <c r="F606" s="2" t="s">
        <v>53</v>
      </c>
      <c r="G606" s="4" t="s">
        <v>53</v>
      </c>
      <c r="H606" s="4" t="s">
        <v>1430</v>
      </c>
      <c r="I606" t="s">
        <v>53</v>
      </c>
      <c r="J606" s="4" t="s">
        <v>53</v>
      </c>
      <c r="K606" s="4" t="s">
        <v>53</v>
      </c>
      <c r="L606" s="6" t="s">
        <v>53</v>
      </c>
      <c r="M606" t="s">
        <v>53</v>
      </c>
    </row>
    <row r="607" spans="1:13">
      <c r="A607" s="4" t="s">
        <v>1431</v>
      </c>
      <c r="B607" s="4" t="s">
        <v>194</v>
      </c>
      <c r="C607">
        <v>504712</v>
      </c>
      <c r="D607" s="4" t="s">
        <v>1432</v>
      </c>
      <c r="E607">
        <v>606</v>
      </c>
      <c r="F607" s="2" t="s">
        <v>53</v>
      </c>
      <c r="G607" s="4" t="s">
        <v>53</v>
      </c>
      <c r="H607" s="4" t="s">
        <v>1432</v>
      </c>
      <c r="I607" t="s">
        <v>53</v>
      </c>
      <c r="J607" s="4" t="s">
        <v>53</v>
      </c>
      <c r="K607" s="4" t="s">
        <v>53</v>
      </c>
      <c r="L607" s="6" t="s">
        <v>53</v>
      </c>
      <c r="M607" t="s">
        <v>53</v>
      </c>
    </row>
    <row r="608" spans="1:13">
      <c r="A608" s="4" t="s">
        <v>1433</v>
      </c>
      <c r="B608" s="4" t="s">
        <v>10</v>
      </c>
      <c r="C608">
        <v>502672</v>
      </c>
      <c r="D608" s="4" t="s">
        <v>1434</v>
      </c>
      <c r="E608">
        <v>606</v>
      </c>
      <c r="F608" s="2" t="s">
        <v>1435</v>
      </c>
      <c r="G608" s="4" t="s">
        <v>1436</v>
      </c>
      <c r="H608" s="4" t="s">
        <v>1434</v>
      </c>
      <c r="I608" t="s">
        <v>53</v>
      </c>
      <c r="J608" s="4" t="s">
        <v>53</v>
      </c>
      <c r="K608" s="4" t="s">
        <v>53</v>
      </c>
      <c r="L608" s="6" t="s">
        <v>53</v>
      </c>
      <c r="M608" t="s">
        <v>53</v>
      </c>
    </row>
    <row r="609" spans="1:13">
      <c r="A609" s="4" t="s">
        <v>1437</v>
      </c>
      <c r="B609" s="4" t="s">
        <v>5</v>
      </c>
      <c r="C609">
        <v>238032</v>
      </c>
      <c r="D609" s="4" t="s">
        <v>1438</v>
      </c>
      <c r="E609">
        <v>606</v>
      </c>
      <c r="F609" s="2" t="s">
        <v>1017</v>
      </c>
      <c r="G609" s="4" t="s">
        <v>1438</v>
      </c>
      <c r="H609" s="4" t="s">
        <v>1438</v>
      </c>
      <c r="I609" t="s">
        <v>53</v>
      </c>
      <c r="J609" s="4" t="s">
        <v>53</v>
      </c>
      <c r="K609" s="4" t="s">
        <v>53</v>
      </c>
      <c r="L609" s="6" t="s">
        <v>53</v>
      </c>
      <c r="M609" t="s">
        <v>53</v>
      </c>
    </row>
    <row r="610" spans="1:13">
      <c r="A610" s="4" t="s">
        <v>1439</v>
      </c>
      <c r="B610" s="4" t="s">
        <v>627</v>
      </c>
      <c r="C610">
        <v>506228</v>
      </c>
      <c r="D610" s="4" t="s">
        <v>1440</v>
      </c>
      <c r="E610">
        <v>610</v>
      </c>
      <c r="F610" s="2" t="s">
        <v>53</v>
      </c>
      <c r="G610" s="4" t="s">
        <v>53</v>
      </c>
      <c r="H610" s="4" t="s">
        <v>53</v>
      </c>
      <c r="I610" t="s">
        <v>53</v>
      </c>
      <c r="J610" s="4" t="s">
        <v>53</v>
      </c>
      <c r="K610" s="4" t="s">
        <v>53</v>
      </c>
      <c r="L610" s="6" t="s">
        <v>53</v>
      </c>
      <c r="M610" t="s">
        <v>53</v>
      </c>
    </row>
    <row r="611" spans="1:13">
      <c r="A611" s="4" t="s">
        <v>1441</v>
      </c>
      <c r="B611" s="4" t="s">
        <v>5</v>
      </c>
      <c r="C611">
        <v>165015</v>
      </c>
      <c r="D611" s="4" t="s">
        <v>1442</v>
      </c>
      <c r="E611">
        <v>610</v>
      </c>
      <c r="F611" s="2" t="s">
        <v>1443</v>
      </c>
      <c r="G611" s="4" t="s">
        <v>1442</v>
      </c>
      <c r="H611" s="4" t="s">
        <v>1442</v>
      </c>
      <c r="I611" t="s">
        <v>53</v>
      </c>
      <c r="J611" s="4" t="s">
        <v>53</v>
      </c>
      <c r="K611" s="4" t="s">
        <v>53</v>
      </c>
      <c r="L611" s="6" t="s">
        <v>53</v>
      </c>
      <c r="M611" t="s">
        <v>53</v>
      </c>
    </row>
    <row r="612" spans="1:13">
      <c r="A612" s="4" t="s">
        <v>432</v>
      </c>
      <c r="B612" s="4" t="s">
        <v>10</v>
      </c>
      <c r="C612">
        <v>529163</v>
      </c>
      <c r="D612" s="4" t="s">
        <v>1444</v>
      </c>
      <c r="E612">
        <v>612</v>
      </c>
      <c r="F612" s="2">
        <v>595</v>
      </c>
      <c r="G612" s="4" t="s">
        <v>1444</v>
      </c>
      <c r="H612" s="4" t="s">
        <v>1444</v>
      </c>
      <c r="I612" t="s">
        <v>53</v>
      </c>
      <c r="J612" s="4" t="s">
        <v>53</v>
      </c>
      <c r="K612" s="4" t="s">
        <v>53</v>
      </c>
      <c r="L612" s="6" t="s">
        <v>53</v>
      </c>
      <c r="M612" t="s">
        <v>53</v>
      </c>
    </row>
    <row r="613" spans="1:13">
      <c r="A613" s="4" t="s">
        <v>1445</v>
      </c>
      <c r="B613" s="4" t="s">
        <v>690</v>
      </c>
      <c r="C613">
        <v>506917</v>
      </c>
      <c r="D613" s="4" t="s">
        <v>1446</v>
      </c>
      <c r="E613">
        <v>612</v>
      </c>
      <c r="F613" s="2" t="s">
        <v>53</v>
      </c>
      <c r="G613" s="4" t="s">
        <v>53</v>
      </c>
      <c r="H613" s="4" t="s">
        <v>53</v>
      </c>
      <c r="I613" t="s">
        <v>53</v>
      </c>
      <c r="J613" s="4" t="s">
        <v>53</v>
      </c>
      <c r="K613" s="4" t="s">
        <v>53</v>
      </c>
      <c r="L613" s="6" t="s">
        <v>53</v>
      </c>
      <c r="M613" t="s">
        <v>53</v>
      </c>
    </row>
    <row r="614" spans="1:13">
      <c r="A614" s="4" t="s">
        <v>1447</v>
      </c>
      <c r="B614" s="4" t="s">
        <v>93</v>
      </c>
      <c r="C614">
        <v>529112</v>
      </c>
      <c r="D614" s="4" t="s">
        <v>1448</v>
      </c>
      <c r="E614">
        <v>612</v>
      </c>
      <c r="F614" s="2" t="s">
        <v>53</v>
      </c>
      <c r="G614" s="4" t="s">
        <v>53</v>
      </c>
      <c r="H614" s="4" t="s">
        <v>53</v>
      </c>
      <c r="I614" t="s">
        <v>53</v>
      </c>
      <c r="J614" s="4" t="s">
        <v>53</v>
      </c>
      <c r="K614" s="4" t="s">
        <v>53</v>
      </c>
      <c r="L614" s="6" t="s">
        <v>53</v>
      </c>
      <c r="M614" t="s">
        <v>53</v>
      </c>
    </row>
    <row r="615" spans="1:13">
      <c r="A615" s="4" t="s">
        <v>1449</v>
      </c>
      <c r="B615" s="4" t="s">
        <v>1450</v>
      </c>
      <c r="C615">
        <v>505956</v>
      </c>
      <c r="D615" s="4" t="s">
        <v>1451</v>
      </c>
      <c r="E615">
        <v>612</v>
      </c>
      <c r="F615" s="2" t="s">
        <v>53</v>
      </c>
      <c r="G615" s="4" t="s">
        <v>53</v>
      </c>
      <c r="H615" s="4" t="s">
        <v>53</v>
      </c>
      <c r="I615" t="s">
        <v>53</v>
      </c>
      <c r="J615" s="4" t="s">
        <v>53</v>
      </c>
      <c r="K615" s="4" t="s">
        <v>53</v>
      </c>
      <c r="L615" s="6" t="s">
        <v>53</v>
      </c>
      <c r="M615" t="s">
        <v>53</v>
      </c>
    </row>
    <row r="616" spans="1:13">
      <c r="A616" s="4" t="s">
        <v>1452</v>
      </c>
      <c r="B616" s="4" t="s">
        <v>5</v>
      </c>
      <c r="C616">
        <v>155399</v>
      </c>
      <c r="D616" s="4" t="s">
        <v>1453</v>
      </c>
      <c r="E616">
        <v>616</v>
      </c>
      <c r="F616" s="2" t="s">
        <v>800</v>
      </c>
      <c r="G616" s="4" t="s">
        <v>1454</v>
      </c>
      <c r="H616" s="4" t="s">
        <v>1453</v>
      </c>
      <c r="I616" t="s">
        <v>53</v>
      </c>
      <c r="J616" s="4" t="s">
        <v>53</v>
      </c>
      <c r="K616" s="4" t="s">
        <v>53</v>
      </c>
      <c r="L616" s="6" t="s">
        <v>53</v>
      </c>
      <c r="M616" t="s">
        <v>53</v>
      </c>
    </row>
    <row r="617" spans="1:13">
      <c r="A617" s="4" t="s">
        <v>174</v>
      </c>
      <c r="B617" s="4" t="s">
        <v>175</v>
      </c>
      <c r="C617">
        <v>530029</v>
      </c>
      <c r="D617" s="4" t="s">
        <v>1455</v>
      </c>
      <c r="E617">
        <v>617</v>
      </c>
      <c r="F617" s="2" t="s">
        <v>53</v>
      </c>
      <c r="G617" s="4" t="s">
        <v>53</v>
      </c>
      <c r="H617" s="4" t="s">
        <v>1455</v>
      </c>
      <c r="I617" t="s">
        <v>53</v>
      </c>
      <c r="J617" s="4" t="s">
        <v>53</v>
      </c>
      <c r="K617" s="4" t="s">
        <v>53</v>
      </c>
      <c r="L617" s="6" t="s">
        <v>53</v>
      </c>
      <c r="M617" t="s">
        <v>53</v>
      </c>
    </row>
    <row r="618" spans="1:13">
      <c r="A618" s="4" t="s">
        <v>608</v>
      </c>
      <c r="B618" s="4" t="s">
        <v>17</v>
      </c>
      <c r="C618">
        <v>499991</v>
      </c>
      <c r="D618" s="4" t="s">
        <v>1456</v>
      </c>
      <c r="E618">
        <v>617</v>
      </c>
      <c r="F618" s="2" t="s">
        <v>1064</v>
      </c>
      <c r="G618" s="4" t="s">
        <v>1456</v>
      </c>
      <c r="H618" s="4" t="s">
        <v>1456</v>
      </c>
      <c r="I618" t="s">
        <v>53</v>
      </c>
      <c r="J618" s="4" t="s">
        <v>53</v>
      </c>
      <c r="K618" s="4" t="s">
        <v>53</v>
      </c>
      <c r="L618" s="6" t="s">
        <v>53</v>
      </c>
      <c r="M618" t="s">
        <v>53</v>
      </c>
    </row>
    <row r="619" spans="1:13">
      <c r="A619" s="4" t="s">
        <v>1384</v>
      </c>
      <c r="B619" s="4" t="s">
        <v>774</v>
      </c>
      <c r="C619">
        <v>529094</v>
      </c>
      <c r="D619" s="4" t="s">
        <v>1457</v>
      </c>
      <c r="E619">
        <v>617</v>
      </c>
      <c r="F619" s="2" t="s">
        <v>1458</v>
      </c>
      <c r="G619" s="4" t="s">
        <v>1459</v>
      </c>
      <c r="H619" s="4" t="s">
        <v>1460</v>
      </c>
      <c r="I619" t="s">
        <v>53</v>
      </c>
      <c r="J619" s="4" t="s">
        <v>53</v>
      </c>
      <c r="K619" s="4" t="s">
        <v>53</v>
      </c>
      <c r="L619" s="6" t="s">
        <v>53</v>
      </c>
      <c r="M619" t="s">
        <v>53</v>
      </c>
    </row>
    <row r="620" spans="1:13">
      <c r="A620" s="4" t="s">
        <v>396</v>
      </c>
      <c r="B620" s="4" t="s">
        <v>397</v>
      </c>
      <c r="C620">
        <v>501953</v>
      </c>
      <c r="D620" s="4" t="s">
        <v>1461</v>
      </c>
      <c r="E620">
        <v>620</v>
      </c>
      <c r="F620" s="2" t="s">
        <v>53</v>
      </c>
      <c r="G620" s="4" t="s">
        <v>53</v>
      </c>
      <c r="H620" s="4" t="s">
        <v>1462</v>
      </c>
      <c r="I620" t="s">
        <v>53</v>
      </c>
      <c r="J620" s="4" t="s">
        <v>53</v>
      </c>
      <c r="K620" s="4" t="s">
        <v>53</v>
      </c>
      <c r="L620" s="6" t="s">
        <v>53</v>
      </c>
      <c r="M620" t="s">
        <v>53</v>
      </c>
    </row>
    <row r="621" spans="1:13">
      <c r="A621" s="4" t="s">
        <v>1463</v>
      </c>
      <c r="B621" s="4" t="s">
        <v>5</v>
      </c>
      <c r="C621">
        <v>100858</v>
      </c>
      <c r="D621" s="4" t="s">
        <v>1464</v>
      </c>
      <c r="E621">
        <v>620</v>
      </c>
      <c r="F621" s="2" t="s">
        <v>619</v>
      </c>
      <c r="G621" s="4" t="s">
        <v>1464</v>
      </c>
      <c r="H621" s="4" t="s">
        <v>1464</v>
      </c>
      <c r="I621" t="s">
        <v>53</v>
      </c>
      <c r="J621" s="4" t="s">
        <v>53</v>
      </c>
      <c r="K621" s="4" t="s">
        <v>53</v>
      </c>
      <c r="L621" s="6" t="s">
        <v>53</v>
      </c>
      <c r="M621" t="s">
        <v>53</v>
      </c>
    </row>
    <row r="622" spans="1:13">
      <c r="A622" s="4" t="s">
        <v>341</v>
      </c>
      <c r="B622" s="4" t="s">
        <v>93</v>
      </c>
      <c r="C622">
        <v>501607</v>
      </c>
      <c r="D622" s="4" t="s">
        <v>1465</v>
      </c>
      <c r="E622">
        <v>622</v>
      </c>
      <c r="F622" s="2" t="s">
        <v>53</v>
      </c>
      <c r="G622" s="4" t="s">
        <v>53</v>
      </c>
      <c r="H622" s="4" t="s">
        <v>1465</v>
      </c>
      <c r="I622" t="s">
        <v>53</v>
      </c>
      <c r="J622" s="4" t="s">
        <v>53</v>
      </c>
      <c r="K622" s="4" t="s">
        <v>53</v>
      </c>
      <c r="L622" s="6" t="s">
        <v>53</v>
      </c>
      <c r="M622" t="s">
        <v>53</v>
      </c>
    </row>
    <row r="623" spans="1:13">
      <c r="A623" s="4" t="s">
        <v>1466</v>
      </c>
      <c r="B623" s="4" t="s">
        <v>5</v>
      </c>
      <c r="C623">
        <v>499917</v>
      </c>
      <c r="D623" s="4" t="s">
        <v>1467</v>
      </c>
      <c r="E623">
        <v>623</v>
      </c>
      <c r="F623" s="2" t="s">
        <v>53</v>
      </c>
      <c r="G623" s="4" t="s">
        <v>53</v>
      </c>
      <c r="H623" s="4" t="s">
        <v>53</v>
      </c>
      <c r="I623" t="s">
        <v>53</v>
      </c>
      <c r="J623" s="4" t="s">
        <v>53</v>
      </c>
      <c r="K623" s="4" t="s">
        <v>53</v>
      </c>
      <c r="L623" s="6" t="s">
        <v>53</v>
      </c>
      <c r="M623" t="s">
        <v>53</v>
      </c>
    </row>
    <row r="624" spans="1:13">
      <c r="A624" s="4" t="s">
        <v>1468</v>
      </c>
      <c r="B624" s="4" t="s">
        <v>641</v>
      </c>
      <c r="C624">
        <v>502356</v>
      </c>
      <c r="D624" s="4" t="s">
        <v>1469</v>
      </c>
      <c r="E624">
        <v>623</v>
      </c>
      <c r="F624" s="2" t="s">
        <v>53</v>
      </c>
      <c r="G624" s="4" t="s">
        <v>53</v>
      </c>
      <c r="H624" s="4" t="s">
        <v>53</v>
      </c>
      <c r="I624" t="s">
        <v>53</v>
      </c>
      <c r="J624" s="4" t="s">
        <v>53</v>
      </c>
      <c r="K624" s="4" t="s">
        <v>53</v>
      </c>
      <c r="L624" s="6" t="s">
        <v>53</v>
      </c>
      <c r="M624" t="s">
        <v>53</v>
      </c>
    </row>
    <row r="625" spans="1:13">
      <c r="A625" s="4" t="s">
        <v>574</v>
      </c>
      <c r="B625" s="4" t="s">
        <v>575</v>
      </c>
      <c r="C625">
        <v>501157</v>
      </c>
      <c r="D625" s="4" t="s">
        <v>1470</v>
      </c>
      <c r="E625">
        <v>623</v>
      </c>
      <c r="F625" s="2" t="s">
        <v>53</v>
      </c>
      <c r="G625" s="4" t="s">
        <v>53</v>
      </c>
      <c r="H625" s="4" t="s">
        <v>53</v>
      </c>
      <c r="I625" t="s">
        <v>53</v>
      </c>
      <c r="J625" s="4" t="s">
        <v>53</v>
      </c>
      <c r="K625" s="4" t="s">
        <v>53</v>
      </c>
      <c r="L625" s="6" t="s">
        <v>53</v>
      </c>
      <c r="M625" t="s">
        <v>53</v>
      </c>
    </row>
    <row r="626" spans="1:13">
      <c r="A626" s="4" t="s">
        <v>846</v>
      </c>
      <c r="B626" s="4" t="s">
        <v>260</v>
      </c>
      <c r="C626">
        <v>529721</v>
      </c>
      <c r="D626" s="4" t="s">
        <v>1471</v>
      </c>
      <c r="E626">
        <v>623</v>
      </c>
      <c r="F626" s="2" t="s">
        <v>53</v>
      </c>
      <c r="G626" s="4" t="s">
        <v>53</v>
      </c>
      <c r="H626" s="4" t="s">
        <v>1471</v>
      </c>
      <c r="I626" t="s">
        <v>53</v>
      </c>
      <c r="J626" s="4" t="s">
        <v>53</v>
      </c>
      <c r="K626" s="4" t="s">
        <v>53</v>
      </c>
      <c r="L626" s="6" t="s">
        <v>53</v>
      </c>
      <c r="M626" t="s">
        <v>53</v>
      </c>
    </row>
    <row r="627" spans="1:13">
      <c r="A627" s="4" t="s">
        <v>1250</v>
      </c>
      <c r="B627" s="4" t="s">
        <v>641</v>
      </c>
      <c r="C627">
        <v>529781</v>
      </c>
      <c r="D627" s="4" t="s">
        <v>1472</v>
      </c>
      <c r="E627">
        <v>623</v>
      </c>
      <c r="F627" s="2" t="s">
        <v>1473</v>
      </c>
      <c r="G627" s="4" t="s">
        <v>1472</v>
      </c>
      <c r="H627" s="4" t="s">
        <v>1472</v>
      </c>
      <c r="I627" t="s">
        <v>53</v>
      </c>
      <c r="J627" s="4" t="s">
        <v>53</v>
      </c>
      <c r="K627" s="4" t="s">
        <v>53</v>
      </c>
      <c r="L627" s="6" t="s">
        <v>53</v>
      </c>
      <c r="M627" t="s">
        <v>53</v>
      </c>
    </row>
    <row r="628" spans="1:13">
      <c r="A628" s="4" t="s">
        <v>1474</v>
      </c>
      <c r="B628" s="4" t="s">
        <v>731</v>
      </c>
      <c r="C628">
        <v>514678</v>
      </c>
      <c r="D628" s="4" t="s">
        <v>1475</v>
      </c>
      <c r="E628">
        <v>628</v>
      </c>
      <c r="F628" s="2" t="s">
        <v>53</v>
      </c>
      <c r="G628" s="4" t="s">
        <v>53</v>
      </c>
      <c r="H628" s="4" t="s">
        <v>1475</v>
      </c>
      <c r="I628" t="s">
        <v>53</v>
      </c>
      <c r="J628" s="4" t="s">
        <v>53</v>
      </c>
      <c r="K628" s="4" t="s">
        <v>53</v>
      </c>
      <c r="L628" s="6" t="s">
        <v>53</v>
      </c>
      <c r="M628" t="s">
        <v>53</v>
      </c>
    </row>
    <row r="629" spans="1:13">
      <c r="A629" s="4" t="s">
        <v>426</v>
      </c>
      <c r="B629" s="4" t="s">
        <v>404</v>
      </c>
      <c r="C629">
        <v>504483</v>
      </c>
      <c r="D629" s="4" t="s">
        <v>1476</v>
      </c>
      <c r="E629">
        <v>629</v>
      </c>
      <c r="F629" s="2" t="s">
        <v>53</v>
      </c>
      <c r="G629" s="4" t="s">
        <v>53</v>
      </c>
      <c r="H629" s="4" t="s">
        <v>53</v>
      </c>
      <c r="I629" t="s">
        <v>53</v>
      </c>
      <c r="J629" s="4" t="s">
        <v>53</v>
      </c>
      <c r="K629" s="4" t="s">
        <v>53</v>
      </c>
      <c r="L629" s="6" t="s">
        <v>53</v>
      </c>
      <c r="M629" t="s">
        <v>53</v>
      </c>
    </row>
    <row r="630" spans="1:13">
      <c r="A630" s="4" t="s">
        <v>136</v>
      </c>
      <c r="B630" s="4" t="s">
        <v>5</v>
      </c>
      <c r="C630">
        <v>179159</v>
      </c>
      <c r="D630" s="4" t="s">
        <v>1477</v>
      </c>
      <c r="E630">
        <v>629</v>
      </c>
      <c r="F630" s="2" t="s">
        <v>53</v>
      </c>
      <c r="G630" s="4" t="s">
        <v>53</v>
      </c>
      <c r="H630" s="4" t="s">
        <v>1477</v>
      </c>
      <c r="I630" t="s">
        <v>53</v>
      </c>
      <c r="J630" s="4" t="s">
        <v>53</v>
      </c>
      <c r="K630" s="4" t="s">
        <v>53</v>
      </c>
      <c r="L630" s="6" t="s">
        <v>53</v>
      </c>
      <c r="M630" t="s">
        <v>53</v>
      </c>
    </row>
    <row r="631" spans="1:13">
      <c r="A631" s="4" t="s">
        <v>1478</v>
      </c>
      <c r="B631" s="4" t="s">
        <v>142</v>
      </c>
      <c r="C631">
        <v>499980</v>
      </c>
      <c r="D631" s="4" t="s">
        <v>1479</v>
      </c>
      <c r="E631">
        <v>631</v>
      </c>
      <c r="F631" s="2">
        <v>371</v>
      </c>
      <c r="G631" s="4" t="s">
        <v>1479</v>
      </c>
      <c r="H631" s="4" t="s">
        <v>1479</v>
      </c>
      <c r="I631" t="s">
        <v>53</v>
      </c>
      <c r="J631" s="4" t="s">
        <v>53</v>
      </c>
      <c r="K631" s="4" t="s">
        <v>53</v>
      </c>
      <c r="L631" s="6" t="s">
        <v>53</v>
      </c>
      <c r="M631" t="s">
        <v>53</v>
      </c>
    </row>
    <row r="632" spans="1:13">
      <c r="A632" s="4" t="s">
        <v>1480</v>
      </c>
      <c r="B632" s="4" t="s">
        <v>404</v>
      </c>
      <c r="C632">
        <v>506894</v>
      </c>
      <c r="D632" s="4" t="s">
        <v>1481</v>
      </c>
      <c r="E632">
        <v>631</v>
      </c>
      <c r="F632" s="2" t="s">
        <v>53</v>
      </c>
      <c r="G632" s="4" t="s">
        <v>53</v>
      </c>
      <c r="H632" s="4" t="s">
        <v>53</v>
      </c>
      <c r="I632" t="s">
        <v>53</v>
      </c>
      <c r="J632" s="4" t="s">
        <v>53</v>
      </c>
      <c r="K632" s="4" t="s">
        <v>53</v>
      </c>
      <c r="L632" s="6" t="s">
        <v>53</v>
      </c>
      <c r="M632" t="s">
        <v>53</v>
      </c>
    </row>
    <row r="633" spans="1:13">
      <c r="A633" s="4" t="s">
        <v>742</v>
      </c>
      <c r="B633" s="4" t="s">
        <v>274</v>
      </c>
      <c r="C633">
        <v>500155</v>
      </c>
      <c r="D633" s="4" t="s">
        <v>1482</v>
      </c>
      <c r="E633">
        <v>631</v>
      </c>
      <c r="F633" s="2" t="s">
        <v>53</v>
      </c>
      <c r="G633" s="4" t="s">
        <v>53</v>
      </c>
      <c r="H633" s="4" t="s">
        <v>53</v>
      </c>
      <c r="I633" t="s">
        <v>53</v>
      </c>
      <c r="J633" s="4" t="s">
        <v>53</v>
      </c>
      <c r="K633" s="4" t="s">
        <v>53</v>
      </c>
      <c r="L633" s="6" t="s">
        <v>53</v>
      </c>
      <c r="M633" t="s">
        <v>53</v>
      </c>
    </row>
    <row r="634" spans="1:13">
      <c r="A634" s="4" t="s">
        <v>1078</v>
      </c>
      <c r="B634" s="4" t="s">
        <v>5</v>
      </c>
      <c r="C634">
        <v>186399</v>
      </c>
      <c r="D634" s="4" t="s">
        <v>1483</v>
      </c>
      <c r="E634">
        <v>631</v>
      </c>
      <c r="F634" s="2" t="s">
        <v>1484</v>
      </c>
      <c r="G634" s="4" t="s">
        <v>1485</v>
      </c>
      <c r="H634" s="4" t="s">
        <v>53</v>
      </c>
      <c r="I634" t="s">
        <v>53</v>
      </c>
      <c r="J634" s="4" t="s">
        <v>53</v>
      </c>
      <c r="K634" s="4" t="s">
        <v>53</v>
      </c>
      <c r="L634" s="6" t="s">
        <v>53</v>
      </c>
      <c r="M634" t="s">
        <v>53</v>
      </c>
    </row>
    <row r="635" spans="1:13">
      <c r="A635" s="4" t="s">
        <v>1486</v>
      </c>
      <c r="B635" s="4" t="s">
        <v>1450</v>
      </c>
      <c r="C635">
        <v>502278</v>
      </c>
      <c r="D635" s="4" t="s">
        <v>1487</v>
      </c>
      <c r="E635">
        <v>635</v>
      </c>
      <c r="F635" s="2">
        <v>285</v>
      </c>
      <c r="G635" s="4" t="s">
        <v>1488</v>
      </c>
      <c r="H635" s="4" t="s">
        <v>53</v>
      </c>
      <c r="I635" t="s">
        <v>53</v>
      </c>
      <c r="J635" s="4" t="s">
        <v>53</v>
      </c>
      <c r="K635" s="4" t="s">
        <v>53</v>
      </c>
      <c r="L635" s="6" t="s">
        <v>53</v>
      </c>
      <c r="M635" t="s">
        <v>53</v>
      </c>
    </row>
    <row r="636" spans="1:13">
      <c r="A636" s="4" t="s">
        <v>682</v>
      </c>
      <c r="B636" s="4" t="s">
        <v>274</v>
      </c>
      <c r="C636">
        <v>501850</v>
      </c>
      <c r="D636" s="4" t="s">
        <v>1489</v>
      </c>
      <c r="E636">
        <v>635</v>
      </c>
      <c r="F636" s="2">
        <v>476</v>
      </c>
      <c r="G636" s="4" t="s">
        <v>1490</v>
      </c>
      <c r="H636" s="4" t="s">
        <v>53</v>
      </c>
      <c r="I636" t="s">
        <v>53</v>
      </c>
      <c r="J636" s="4" t="s">
        <v>53</v>
      </c>
      <c r="K636" s="4" t="s">
        <v>53</v>
      </c>
      <c r="L636" s="6" t="s">
        <v>53</v>
      </c>
      <c r="M636" t="s">
        <v>53</v>
      </c>
    </row>
    <row r="637" spans="1:13">
      <c r="A637" s="4" t="s">
        <v>1491</v>
      </c>
      <c r="B637" s="4" t="s">
        <v>184</v>
      </c>
      <c r="C637">
        <v>502092</v>
      </c>
      <c r="D637" s="4" t="s">
        <v>1492</v>
      </c>
      <c r="E637">
        <v>635</v>
      </c>
      <c r="F637" s="2" t="s">
        <v>53</v>
      </c>
      <c r="G637" s="4" t="s">
        <v>53</v>
      </c>
      <c r="H637" s="4" t="s">
        <v>1492</v>
      </c>
      <c r="I637" t="s">
        <v>53</v>
      </c>
      <c r="J637" s="4" t="s">
        <v>53</v>
      </c>
      <c r="K637" s="4" t="s">
        <v>53</v>
      </c>
      <c r="L637" s="6" t="s">
        <v>53</v>
      </c>
      <c r="M637" t="s">
        <v>53</v>
      </c>
    </row>
    <row r="638" spans="1:13">
      <c r="A638" s="4" t="s">
        <v>419</v>
      </c>
      <c r="B638" s="4" t="s">
        <v>10</v>
      </c>
      <c r="C638">
        <v>529389</v>
      </c>
      <c r="D638" s="4" t="s">
        <v>1493</v>
      </c>
      <c r="E638">
        <v>635</v>
      </c>
      <c r="F638" s="2" t="s">
        <v>53</v>
      </c>
      <c r="G638" s="4" t="s">
        <v>53</v>
      </c>
      <c r="H638" s="4" t="s">
        <v>1493</v>
      </c>
      <c r="I638" t="s">
        <v>53</v>
      </c>
      <c r="J638" s="4" t="s">
        <v>53</v>
      </c>
      <c r="K638" s="4" t="s">
        <v>53</v>
      </c>
      <c r="L638" s="6" t="s">
        <v>53</v>
      </c>
      <c r="M638" t="s">
        <v>53</v>
      </c>
    </row>
    <row r="639" spans="1:13">
      <c r="A639" s="4" t="s">
        <v>341</v>
      </c>
      <c r="B639" s="4" t="s">
        <v>93</v>
      </c>
      <c r="C639">
        <v>529257</v>
      </c>
      <c r="D639" s="4" t="s">
        <v>1494</v>
      </c>
      <c r="E639">
        <v>635</v>
      </c>
      <c r="F639" s="2" t="s">
        <v>53</v>
      </c>
      <c r="G639" s="4" t="s">
        <v>53</v>
      </c>
      <c r="H639" s="4" t="s">
        <v>53</v>
      </c>
      <c r="I639" t="s">
        <v>53</v>
      </c>
      <c r="J639" s="4" t="s">
        <v>53</v>
      </c>
      <c r="K639" s="4" t="s">
        <v>53</v>
      </c>
      <c r="L639" s="6" t="s">
        <v>53</v>
      </c>
      <c r="M639" t="s">
        <v>53</v>
      </c>
    </row>
    <row r="640" spans="1:13">
      <c r="A640" s="4" t="s">
        <v>1495</v>
      </c>
      <c r="B640" s="4" t="s">
        <v>1450</v>
      </c>
      <c r="C640">
        <v>501259</v>
      </c>
      <c r="D640" s="4" t="s">
        <v>1496</v>
      </c>
      <c r="E640">
        <v>635</v>
      </c>
      <c r="F640" s="2" t="s">
        <v>53</v>
      </c>
      <c r="G640" s="4" t="s">
        <v>53</v>
      </c>
      <c r="H640" s="4" t="s">
        <v>53</v>
      </c>
      <c r="I640" t="s">
        <v>53</v>
      </c>
      <c r="J640" s="4" t="s">
        <v>53</v>
      </c>
      <c r="K640" s="4" t="s">
        <v>53</v>
      </c>
      <c r="L640" s="6" t="s">
        <v>53</v>
      </c>
      <c r="M640" t="s">
        <v>53</v>
      </c>
    </row>
    <row r="641" spans="1:13">
      <c r="A641" s="4" t="s">
        <v>1497</v>
      </c>
      <c r="B641" s="4" t="s">
        <v>5</v>
      </c>
      <c r="C641">
        <v>100751</v>
      </c>
      <c r="D641" s="4" t="s">
        <v>1498</v>
      </c>
      <c r="E641">
        <v>635</v>
      </c>
      <c r="F641" s="2" t="s">
        <v>1237</v>
      </c>
      <c r="G641" s="4" t="s">
        <v>1498</v>
      </c>
      <c r="H641" s="4" t="s">
        <v>1498</v>
      </c>
      <c r="I641" t="s">
        <v>53</v>
      </c>
      <c r="J641" s="4" t="s">
        <v>53</v>
      </c>
      <c r="K641" s="4" t="s">
        <v>53</v>
      </c>
      <c r="L641" s="6" t="s">
        <v>53</v>
      </c>
      <c r="M641" t="s">
        <v>53</v>
      </c>
    </row>
    <row r="642" spans="1:13">
      <c r="A642" s="4" t="s">
        <v>1499</v>
      </c>
      <c r="B642" s="4" t="s">
        <v>1500</v>
      </c>
      <c r="C642">
        <v>507300</v>
      </c>
      <c r="D642" s="4" t="s">
        <v>1501</v>
      </c>
      <c r="E642">
        <v>642</v>
      </c>
      <c r="F642" s="2">
        <v>454</v>
      </c>
      <c r="G642" s="4" t="s">
        <v>1501</v>
      </c>
      <c r="H642" s="4" t="s">
        <v>1501</v>
      </c>
      <c r="I642" t="s">
        <v>53</v>
      </c>
      <c r="J642" s="4" t="s">
        <v>53</v>
      </c>
      <c r="K642" s="4" t="s">
        <v>53</v>
      </c>
      <c r="L642" s="6" t="s">
        <v>53</v>
      </c>
      <c r="M642" t="s">
        <v>53</v>
      </c>
    </row>
    <row r="643" spans="1:13">
      <c r="A643" s="4" t="s">
        <v>1502</v>
      </c>
      <c r="B643" s="4" t="s">
        <v>5</v>
      </c>
      <c r="C643">
        <v>207342</v>
      </c>
      <c r="D643" s="4" t="s">
        <v>1503</v>
      </c>
      <c r="E643">
        <v>642</v>
      </c>
      <c r="F643" s="2" t="s">
        <v>53</v>
      </c>
      <c r="G643" s="4" t="s">
        <v>53</v>
      </c>
      <c r="H643" s="4" t="s">
        <v>53</v>
      </c>
      <c r="I643" t="s">
        <v>53</v>
      </c>
      <c r="J643" s="4" t="s">
        <v>53</v>
      </c>
      <c r="K643" s="4" t="s">
        <v>53</v>
      </c>
      <c r="L643" s="6" t="s">
        <v>53</v>
      </c>
      <c r="M643" t="s">
        <v>53</v>
      </c>
    </row>
    <row r="644" spans="1:13">
      <c r="A644" s="4" t="s">
        <v>1504</v>
      </c>
      <c r="B644" s="4" t="s">
        <v>194</v>
      </c>
      <c r="C644">
        <v>528857</v>
      </c>
      <c r="D644" s="4" t="s">
        <v>1505</v>
      </c>
      <c r="E644">
        <v>642</v>
      </c>
      <c r="F644" s="2" t="s">
        <v>53</v>
      </c>
      <c r="G644" s="4" t="s">
        <v>53</v>
      </c>
      <c r="H644" s="4" t="s">
        <v>53</v>
      </c>
      <c r="I644" t="s">
        <v>53</v>
      </c>
      <c r="J644" s="4" t="s">
        <v>53</v>
      </c>
      <c r="K644" s="4" t="s">
        <v>53</v>
      </c>
      <c r="L644" s="6" t="s">
        <v>53</v>
      </c>
      <c r="M644" t="s">
        <v>53</v>
      </c>
    </row>
    <row r="645" spans="1:13">
      <c r="A645" s="4" t="s">
        <v>1506</v>
      </c>
      <c r="B645" s="4" t="s">
        <v>409</v>
      </c>
      <c r="C645">
        <v>503390</v>
      </c>
      <c r="D645" s="4" t="s">
        <v>1507</v>
      </c>
      <c r="E645">
        <v>645</v>
      </c>
      <c r="F645" s="2">
        <v>239</v>
      </c>
      <c r="G645" s="4" t="s">
        <v>1507</v>
      </c>
      <c r="H645" s="4" t="s">
        <v>1507</v>
      </c>
      <c r="I645" t="s">
        <v>53</v>
      </c>
      <c r="J645" s="4" t="s">
        <v>53</v>
      </c>
      <c r="K645" s="4" t="s">
        <v>53</v>
      </c>
      <c r="L645">
        <v>0.0345118288634807</v>
      </c>
      <c r="M645">
        <v>0.0188904229948538</v>
      </c>
    </row>
    <row r="646" spans="1:13">
      <c r="A646" s="4" t="s">
        <v>1495</v>
      </c>
      <c r="B646" s="4" t="s">
        <v>1450</v>
      </c>
      <c r="C646">
        <v>529777</v>
      </c>
      <c r="D646" s="4" t="s">
        <v>1508</v>
      </c>
      <c r="E646">
        <v>645</v>
      </c>
      <c r="F646" s="2" t="s">
        <v>53</v>
      </c>
      <c r="G646" s="4" t="s">
        <v>53</v>
      </c>
      <c r="H646" s="4" t="s">
        <v>53</v>
      </c>
      <c r="I646" t="s">
        <v>53</v>
      </c>
      <c r="J646" s="4" t="s">
        <v>53</v>
      </c>
      <c r="K646" s="4" t="s">
        <v>53</v>
      </c>
      <c r="L646" s="6" t="s">
        <v>53</v>
      </c>
      <c r="M646" t="s">
        <v>53</v>
      </c>
    </row>
    <row r="647" spans="1:13">
      <c r="A647" s="4" t="s">
        <v>1509</v>
      </c>
      <c r="B647" s="4" t="s">
        <v>284</v>
      </c>
      <c r="C647">
        <v>502589</v>
      </c>
      <c r="D647" s="4" t="s">
        <v>1510</v>
      </c>
      <c r="E647">
        <v>645</v>
      </c>
      <c r="F647" s="2" t="s">
        <v>1511</v>
      </c>
      <c r="G647" s="4" t="s">
        <v>1510</v>
      </c>
      <c r="H647" s="4" t="s">
        <v>1510</v>
      </c>
      <c r="I647" t="s">
        <v>53</v>
      </c>
      <c r="J647" s="4" t="s">
        <v>53</v>
      </c>
      <c r="K647" s="4" t="s">
        <v>53</v>
      </c>
      <c r="L647" s="6" t="s">
        <v>53</v>
      </c>
      <c r="M647" t="s">
        <v>53</v>
      </c>
    </row>
    <row r="648" spans="1:13">
      <c r="A648" s="4" t="s">
        <v>434</v>
      </c>
      <c r="B648" s="4" t="s">
        <v>260</v>
      </c>
      <c r="C648">
        <v>529740</v>
      </c>
      <c r="D648" s="4" t="s">
        <v>1512</v>
      </c>
      <c r="E648">
        <v>645</v>
      </c>
      <c r="F648" s="2" t="s">
        <v>1399</v>
      </c>
      <c r="G648" s="4" t="s">
        <v>1512</v>
      </c>
      <c r="H648" s="4" t="s">
        <v>1512</v>
      </c>
      <c r="I648" t="s">
        <v>53</v>
      </c>
      <c r="J648" s="4" t="s">
        <v>53</v>
      </c>
      <c r="K648" s="4" t="s">
        <v>53</v>
      </c>
      <c r="L648" s="6" t="s">
        <v>53</v>
      </c>
      <c r="M648" t="s">
        <v>53</v>
      </c>
    </row>
    <row r="649" spans="1:13">
      <c r="A649" s="4" t="s">
        <v>739</v>
      </c>
      <c r="B649" s="4" t="s">
        <v>740</v>
      </c>
      <c r="C649">
        <v>506266</v>
      </c>
      <c r="D649" s="4" t="s">
        <v>1513</v>
      </c>
      <c r="E649">
        <v>649</v>
      </c>
      <c r="F649" s="2">
        <v>375</v>
      </c>
      <c r="G649" s="4" t="s">
        <v>1513</v>
      </c>
      <c r="H649" s="4" t="s">
        <v>1513</v>
      </c>
      <c r="I649" t="s">
        <v>53</v>
      </c>
      <c r="J649" s="4" t="s">
        <v>53</v>
      </c>
      <c r="K649" s="4" t="s">
        <v>53</v>
      </c>
      <c r="L649" s="6" t="s">
        <v>53</v>
      </c>
      <c r="M649" t="s">
        <v>53</v>
      </c>
    </row>
    <row r="650" spans="1:13">
      <c r="A650" s="4" t="s">
        <v>1514</v>
      </c>
      <c r="B650" s="4" t="s">
        <v>284</v>
      </c>
      <c r="C650">
        <v>504263</v>
      </c>
      <c r="D650" s="4" t="s">
        <v>1515</v>
      </c>
      <c r="E650">
        <v>649</v>
      </c>
      <c r="F650" s="2">
        <v>476</v>
      </c>
      <c r="G650" s="4" t="s">
        <v>1515</v>
      </c>
      <c r="H650" s="4" t="s">
        <v>1515</v>
      </c>
      <c r="I650" t="s">
        <v>53</v>
      </c>
      <c r="J650" s="4" t="s">
        <v>53</v>
      </c>
      <c r="K650" s="4" t="s">
        <v>53</v>
      </c>
      <c r="L650" s="6" t="s">
        <v>53</v>
      </c>
      <c r="M650" t="s">
        <v>53</v>
      </c>
    </row>
    <row r="651" spans="1:13">
      <c r="A651" s="4" t="s">
        <v>1516</v>
      </c>
      <c r="B651" s="4" t="s">
        <v>194</v>
      </c>
      <c r="C651">
        <v>504564</v>
      </c>
      <c r="D651" s="4" t="s">
        <v>1517</v>
      </c>
      <c r="E651">
        <v>649</v>
      </c>
      <c r="F651" s="2" t="s">
        <v>53</v>
      </c>
      <c r="G651" s="4" t="s">
        <v>53</v>
      </c>
      <c r="H651" s="4" t="s">
        <v>53</v>
      </c>
      <c r="I651" t="s">
        <v>53</v>
      </c>
      <c r="J651" s="4" t="s">
        <v>53</v>
      </c>
      <c r="K651" s="4" t="s">
        <v>53</v>
      </c>
      <c r="L651" s="6" t="s">
        <v>53</v>
      </c>
      <c r="M651" t="s">
        <v>53</v>
      </c>
    </row>
    <row r="652" spans="1:13">
      <c r="A652" s="4" t="s">
        <v>1518</v>
      </c>
      <c r="B652" s="4" t="s">
        <v>93</v>
      </c>
      <c r="C652">
        <v>529301</v>
      </c>
      <c r="D652" s="4" t="s">
        <v>1519</v>
      </c>
      <c r="E652">
        <v>649</v>
      </c>
      <c r="F652" s="2" t="s">
        <v>53</v>
      </c>
      <c r="G652" s="4" t="s">
        <v>53</v>
      </c>
      <c r="H652" s="4" t="s">
        <v>1519</v>
      </c>
      <c r="I652" t="s">
        <v>53</v>
      </c>
      <c r="J652" s="4" t="s">
        <v>53</v>
      </c>
      <c r="K652" s="4" t="s">
        <v>53</v>
      </c>
      <c r="L652" s="6" t="s">
        <v>53</v>
      </c>
      <c r="M652" t="s">
        <v>53</v>
      </c>
    </row>
    <row r="653" spans="1:13">
      <c r="A653" s="4" t="s">
        <v>1520</v>
      </c>
      <c r="B653" s="4" t="s">
        <v>260</v>
      </c>
      <c r="C653">
        <v>510156</v>
      </c>
      <c r="D653" s="4" t="s">
        <v>1521</v>
      </c>
      <c r="E653">
        <v>649</v>
      </c>
      <c r="F653" s="2" t="s">
        <v>1085</v>
      </c>
      <c r="G653" s="4" t="s">
        <v>1522</v>
      </c>
      <c r="H653" s="4" t="s">
        <v>1523</v>
      </c>
      <c r="I653" t="s">
        <v>53</v>
      </c>
      <c r="J653" s="4" t="s">
        <v>53</v>
      </c>
      <c r="K653" s="4" t="s">
        <v>53</v>
      </c>
      <c r="L653" s="6" t="s">
        <v>53</v>
      </c>
      <c r="M653" t="s">
        <v>53</v>
      </c>
    </row>
    <row r="654" spans="1:13">
      <c r="A654" s="4" t="s">
        <v>488</v>
      </c>
      <c r="B654" s="4" t="s">
        <v>489</v>
      </c>
      <c r="C654">
        <v>505298</v>
      </c>
      <c r="D654" s="4" t="s">
        <v>1524</v>
      </c>
      <c r="E654">
        <v>649</v>
      </c>
      <c r="F654" s="2" t="s">
        <v>1039</v>
      </c>
      <c r="G654" s="4" t="s">
        <v>1525</v>
      </c>
      <c r="H654" s="4" t="s">
        <v>1524</v>
      </c>
      <c r="I654" t="s">
        <v>53</v>
      </c>
      <c r="J654" s="4" t="s">
        <v>53</v>
      </c>
      <c r="K654" s="4" t="s">
        <v>53</v>
      </c>
      <c r="L654" s="6" t="s">
        <v>53</v>
      </c>
      <c r="M654" t="s">
        <v>53</v>
      </c>
    </row>
    <row r="655" spans="1:13">
      <c r="A655" s="4" t="s">
        <v>1526</v>
      </c>
      <c r="B655" s="4" t="s">
        <v>1090</v>
      </c>
      <c r="C655">
        <v>529343</v>
      </c>
      <c r="D655" s="4" t="s">
        <v>1527</v>
      </c>
      <c r="E655">
        <v>655</v>
      </c>
      <c r="F655" s="2">
        <v>184</v>
      </c>
      <c r="G655" s="4" t="s">
        <v>1528</v>
      </c>
      <c r="H655" s="4" t="s">
        <v>1528</v>
      </c>
      <c r="I655" t="s">
        <v>53</v>
      </c>
      <c r="J655" s="4" t="s">
        <v>53</v>
      </c>
      <c r="K655" s="4" t="s">
        <v>53</v>
      </c>
      <c r="L655" s="6" t="s">
        <v>53</v>
      </c>
      <c r="M655" t="s">
        <v>53</v>
      </c>
    </row>
    <row r="656" spans="1:13">
      <c r="A656" s="4" t="s">
        <v>1529</v>
      </c>
      <c r="B656" s="4" t="s">
        <v>489</v>
      </c>
      <c r="C656">
        <v>529533</v>
      </c>
      <c r="D656" s="4" t="s">
        <v>1530</v>
      </c>
      <c r="E656">
        <v>655</v>
      </c>
      <c r="F656" s="2">
        <v>526</v>
      </c>
      <c r="G656" s="4" t="s">
        <v>1530</v>
      </c>
      <c r="H656" s="4" t="s">
        <v>53</v>
      </c>
      <c r="I656" t="s">
        <v>53</v>
      </c>
      <c r="J656" s="4" t="s">
        <v>53</v>
      </c>
      <c r="K656" s="4" t="s">
        <v>53</v>
      </c>
      <c r="L656">
        <v>0.10016335016335</v>
      </c>
      <c r="M656" t="s">
        <v>53</v>
      </c>
    </row>
    <row r="657" spans="1:13">
      <c r="A657" s="4" t="s">
        <v>1531</v>
      </c>
      <c r="B657" s="4" t="s">
        <v>10</v>
      </c>
      <c r="C657">
        <v>500972</v>
      </c>
      <c r="D657" s="4" t="s">
        <v>1532</v>
      </c>
      <c r="E657">
        <v>655</v>
      </c>
      <c r="F657" s="2">
        <v>561</v>
      </c>
      <c r="G657" s="4" t="s">
        <v>1532</v>
      </c>
      <c r="H657" s="4" t="s">
        <v>1532</v>
      </c>
      <c r="I657" t="s">
        <v>53</v>
      </c>
      <c r="J657" s="4" t="s">
        <v>53</v>
      </c>
      <c r="K657" s="4" t="s">
        <v>53</v>
      </c>
      <c r="L657" s="6" t="s">
        <v>53</v>
      </c>
      <c r="M657" t="s">
        <v>53</v>
      </c>
    </row>
    <row r="658" spans="1:13">
      <c r="A658" s="4" t="s">
        <v>1533</v>
      </c>
      <c r="B658" s="4" t="s">
        <v>1304</v>
      </c>
      <c r="C658">
        <v>500257</v>
      </c>
      <c r="D658" s="4" t="s">
        <v>1534</v>
      </c>
      <c r="E658">
        <v>655</v>
      </c>
      <c r="F658" s="2">
        <v>571</v>
      </c>
      <c r="G658" s="4" t="s">
        <v>1534</v>
      </c>
      <c r="H658" s="4" t="s">
        <v>1534</v>
      </c>
      <c r="I658" t="s">
        <v>53</v>
      </c>
      <c r="J658" s="4" t="s">
        <v>53</v>
      </c>
      <c r="K658" s="4" t="s">
        <v>53</v>
      </c>
      <c r="L658" s="6" t="s">
        <v>53</v>
      </c>
      <c r="M658" t="s">
        <v>53</v>
      </c>
    </row>
    <row r="659" spans="1:13">
      <c r="A659" s="4" t="s">
        <v>312</v>
      </c>
      <c r="B659" s="4" t="s">
        <v>10</v>
      </c>
      <c r="C659">
        <v>528938</v>
      </c>
      <c r="D659" s="4" t="s">
        <v>1535</v>
      </c>
      <c r="E659">
        <v>659</v>
      </c>
      <c r="F659" s="2">
        <v>446</v>
      </c>
      <c r="G659" s="4" t="s">
        <v>1535</v>
      </c>
      <c r="H659" s="4" t="s">
        <v>1535</v>
      </c>
      <c r="I659" t="s">
        <v>53</v>
      </c>
      <c r="J659" s="4" t="s">
        <v>53</v>
      </c>
      <c r="K659" s="4" t="s">
        <v>53</v>
      </c>
      <c r="L659" s="6" t="s">
        <v>53</v>
      </c>
      <c r="M659" t="s">
        <v>53</v>
      </c>
    </row>
    <row r="660" spans="1:13">
      <c r="A660" s="4" t="s">
        <v>1536</v>
      </c>
      <c r="B660" s="4" t="s">
        <v>147</v>
      </c>
      <c r="C660">
        <v>528849</v>
      </c>
      <c r="D660" s="4" t="s">
        <v>1537</v>
      </c>
      <c r="E660">
        <v>659</v>
      </c>
      <c r="F660" s="2" t="s">
        <v>53</v>
      </c>
      <c r="G660" s="4" t="s">
        <v>53</v>
      </c>
      <c r="H660" s="4" t="s">
        <v>1537</v>
      </c>
      <c r="I660" t="s">
        <v>53</v>
      </c>
      <c r="J660" s="4" t="s">
        <v>53</v>
      </c>
      <c r="K660" s="4" t="s">
        <v>53</v>
      </c>
      <c r="L660" s="6" t="s">
        <v>53</v>
      </c>
      <c r="M660" t="s">
        <v>53</v>
      </c>
    </row>
    <row r="661" spans="1:13">
      <c r="A661" s="4" t="s">
        <v>1538</v>
      </c>
      <c r="B661" s="4" t="s">
        <v>731</v>
      </c>
      <c r="C661">
        <v>513862</v>
      </c>
      <c r="D661" s="4" t="s">
        <v>1539</v>
      </c>
      <c r="E661">
        <v>659</v>
      </c>
      <c r="F661" s="2" t="s">
        <v>859</v>
      </c>
      <c r="G661" s="4" t="s">
        <v>1539</v>
      </c>
      <c r="H661" s="4" t="s">
        <v>1539</v>
      </c>
      <c r="I661" t="s">
        <v>53</v>
      </c>
      <c r="J661" s="4" t="s">
        <v>53</v>
      </c>
      <c r="K661" s="4" t="s">
        <v>53</v>
      </c>
      <c r="L661" s="6" t="s">
        <v>53</v>
      </c>
      <c r="M661" t="s">
        <v>53</v>
      </c>
    </row>
    <row r="662" spans="1:13">
      <c r="A662" s="4" t="s">
        <v>1540</v>
      </c>
      <c r="B662" s="4" t="s">
        <v>260</v>
      </c>
      <c r="C662">
        <v>514869</v>
      </c>
      <c r="D662" s="4" t="s">
        <v>1541</v>
      </c>
      <c r="E662">
        <v>659</v>
      </c>
      <c r="F662" s="2" t="s">
        <v>800</v>
      </c>
      <c r="G662" s="4" t="s">
        <v>1541</v>
      </c>
      <c r="H662" s="4" t="s">
        <v>1541</v>
      </c>
      <c r="I662" t="s">
        <v>53</v>
      </c>
      <c r="J662" s="4" t="s">
        <v>53</v>
      </c>
      <c r="K662" s="4" t="s">
        <v>53</v>
      </c>
      <c r="L662" s="6" t="s">
        <v>53</v>
      </c>
      <c r="M662" t="s">
        <v>53</v>
      </c>
    </row>
    <row r="663" spans="1:13">
      <c r="A663" s="4" t="s">
        <v>1542</v>
      </c>
      <c r="B663" s="4" t="s">
        <v>361</v>
      </c>
      <c r="C663">
        <v>528924</v>
      </c>
      <c r="D663" s="4" t="s">
        <v>1543</v>
      </c>
      <c r="E663">
        <v>663</v>
      </c>
      <c r="F663" s="2">
        <v>351</v>
      </c>
      <c r="G663" s="4" t="s">
        <v>1543</v>
      </c>
      <c r="H663" s="4" t="s">
        <v>1543</v>
      </c>
      <c r="I663" t="s">
        <v>53</v>
      </c>
      <c r="J663" s="4" t="s">
        <v>53</v>
      </c>
      <c r="K663" s="4" t="s">
        <v>53</v>
      </c>
      <c r="L663" s="6" t="s">
        <v>53</v>
      </c>
      <c r="M663" t="s">
        <v>53</v>
      </c>
    </row>
    <row r="664" spans="1:13">
      <c r="A664" s="4" t="s">
        <v>1544</v>
      </c>
      <c r="B664" s="4" t="s">
        <v>1337</v>
      </c>
      <c r="C664">
        <v>529036</v>
      </c>
      <c r="D664" s="4" t="s">
        <v>1545</v>
      </c>
      <c r="E664">
        <v>663</v>
      </c>
      <c r="F664" s="2" t="s">
        <v>800</v>
      </c>
      <c r="G664" s="4" t="s">
        <v>1545</v>
      </c>
      <c r="H664" s="4" t="s">
        <v>1545</v>
      </c>
      <c r="I664" t="s">
        <v>53</v>
      </c>
      <c r="J664" s="4" t="s">
        <v>53</v>
      </c>
      <c r="K664" s="4" t="s">
        <v>53</v>
      </c>
      <c r="L664" s="6" t="s">
        <v>53</v>
      </c>
      <c r="M664" t="s">
        <v>53</v>
      </c>
    </row>
    <row r="665" spans="1:13">
      <c r="A665" s="4" t="s">
        <v>220</v>
      </c>
      <c r="B665" s="4" t="s">
        <v>17</v>
      </c>
      <c r="C665">
        <v>499961</v>
      </c>
      <c r="D665" s="4" t="s">
        <v>1546</v>
      </c>
      <c r="E665">
        <v>665</v>
      </c>
      <c r="F665" s="2" t="s">
        <v>53</v>
      </c>
      <c r="G665" s="4" t="s">
        <v>53</v>
      </c>
      <c r="H665" s="4" t="s">
        <v>53</v>
      </c>
      <c r="I665" t="s">
        <v>53</v>
      </c>
      <c r="J665" s="4" t="s">
        <v>53</v>
      </c>
      <c r="K665" s="4" t="s">
        <v>53</v>
      </c>
      <c r="L665" s="6" t="s">
        <v>53</v>
      </c>
      <c r="M665" t="s">
        <v>53</v>
      </c>
    </row>
    <row r="666" spans="1:13">
      <c r="A666" s="4" t="s">
        <v>1547</v>
      </c>
      <c r="B666" s="4" t="s">
        <v>774</v>
      </c>
      <c r="C666">
        <v>530000</v>
      </c>
      <c r="D666" s="4" t="s">
        <v>1548</v>
      </c>
      <c r="E666">
        <v>665</v>
      </c>
      <c r="F666" s="2" t="s">
        <v>53</v>
      </c>
      <c r="G666" s="4" t="s">
        <v>53</v>
      </c>
      <c r="H666" s="4" t="s">
        <v>1548</v>
      </c>
      <c r="I666" t="s">
        <v>53</v>
      </c>
      <c r="J666" s="4" t="s">
        <v>53</v>
      </c>
      <c r="K666" s="4" t="s">
        <v>53</v>
      </c>
      <c r="L666" s="6" t="s">
        <v>53</v>
      </c>
      <c r="M666" t="s">
        <v>53</v>
      </c>
    </row>
    <row r="667" spans="1:13">
      <c r="A667" s="4" t="s">
        <v>1549</v>
      </c>
      <c r="B667" s="4" t="s">
        <v>175</v>
      </c>
      <c r="C667">
        <v>503874</v>
      </c>
      <c r="D667" s="4" t="s">
        <v>1550</v>
      </c>
      <c r="E667">
        <v>665</v>
      </c>
      <c r="F667" s="2" t="s">
        <v>53</v>
      </c>
      <c r="G667" s="4" t="s">
        <v>53</v>
      </c>
      <c r="H667" s="4" t="s">
        <v>53</v>
      </c>
      <c r="I667" t="s">
        <v>53</v>
      </c>
      <c r="J667" s="4" t="s">
        <v>53</v>
      </c>
      <c r="K667" s="4" t="s">
        <v>53</v>
      </c>
      <c r="L667" s="6" t="s">
        <v>53</v>
      </c>
      <c r="M667" t="s">
        <v>53</v>
      </c>
    </row>
    <row r="668" spans="1:13">
      <c r="A668" s="4" t="s">
        <v>739</v>
      </c>
      <c r="B668" s="4" t="s">
        <v>740</v>
      </c>
      <c r="C668">
        <v>528825</v>
      </c>
      <c r="D668" s="4" t="s">
        <v>1551</v>
      </c>
      <c r="E668">
        <v>665</v>
      </c>
      <c r="F668" s="2" t="s">
        <v>53</v>
      </c>
      <c r="G668" s="4" t="s">
        <v>53</v>
      </c>
      <c r="H668" s="4" t="s">
        <v>53</v>
      </c>
      <c r="I668" t="s">
        <v>53</v>
      </c>
      <c r="J668" s="4" t="s">
        <v>53</v>
      </c>
      <c r="K668" s="4" t="s">
        <v>53</v>
      </c>
      <c r="L668" s="6" t="s">
        <v>53</v>
      </c>
      <c r="M668" t="s">
        <v>53</v>
      </c>
    </row>
    <row r="669" spans="1:13">
      <c r="A669" s="4" t="s">
        <v>1552</v>
      </c>
      <c r="B669" s="4" t="s">
        <v>5</v>
      </c>
      <c r="C669">
        <v>199139</v>
      </c>
      <c r="D669" s="4" t="s">
        <v>1553</v>
      </c>
      <c r="E669">
        <v>665</v>
      </c>
      <c r="F669" s="2" t="s">
        <v>156</v>
      </c>
      <c r="G669" s="4" t="s">
        <v>1553</v>
      </c>
      <c r="H669" s="4" t="s">
        <v>1553</v>
      </c>
      <c r="I669" t="s">
        <v>53</v>
      </c>
      <c r="J669" s="4" t="s">
        <v>53</v>
      </c>
      <c r="K669" s="4" t="s">
        <v>53</v>
      </c>
      <c r="L669" s="6" t="s">
        <v>53</v>
      </c>
      <c r="M669" t="s">
        <v>53</v>
      </c>
    </row>
    <row r="670" spans="1:13">
      <c r="A670" s="4" t="s">
        <v>1554</v>
      </c>
      <c r="B670" s="4" t="s">
        <v>1450</v>
      </c>
      <c r="C670">
        <v>528840</v>
      </c>
      <c r="D670" s="4" t="s">
        <v>1555</v>
      </c>
      <c r="E670">
        <v>665</v>
      </c>
      <c r="F670" s="2" t="s">
        <v>156</v>
      </c>
      <c r="G670" s="4" t="s">
        <v>1555</v>
      </c>
      <c r="H670" s="4" t="s">
        <v>1555</v>
      </c>
      <c r="I670" t="s">
        <v>53</v>
      </c>
      <c r="J670" s="4" t="s">
        <v>53</v>
      </c>
      <c r="K670" s="4" t="s">
        <v>53</v>
      </c>
      <c r="L670" s="6" t="s">
        <v>53</v>
      </c>
      <c r="M670" t="s">
        <v>53</v>
      </c>
    </row>
    <row r="671" spans="1:13">
      <c r="A671" s="4" t="s">
        <v>1556</v>
      </c>
      <c r="B671" s="4" t="s">
        <v>194</v>
      </c>
      <c r="C671">
        <v>506035</v>
      </c>
      <c r="D671" s="4" t="s">
        <v>1557</v>
      </c>
      <c r="E671">
        <v>671</v>
      </c>
      <c r="F671" s="2">
        <v>246</v>
      </c>
      <c r="G671" s="4" t="s">
        <v>1557</v>
      </c>
      <c r="H671" s="4" t="s">
        <v>1557</v>
      </c>
      <c r="I671" t="s">
        <v>53</v>
      </c>
      <c r="J671" s="4" t="s">
        <v>53</v>
      </c>
      <c r="K671" s="4" t="s">
        <v>53</v>
      </c>
      <c r="L671" s="6" t="s">
        <v>53</v>
      </c>
      <c r="M671" t="s">
        <v>53</v>
      </c>
    </row>
    <row r="672" spans="1:13">
      <c r="A672" s="4" t="s">
        <v>1558</v>
      </c>
      <c r="B672" s="4" t="s">
        <v>5</v>
      </c>
      <c r="C672">
        <v>157289</v>
      </c>
      <c r="D672" s="4" t="s">
        <v>1559</v>
      </c>
      <c r="E672">
        <v>671</v>
      </c>
      <c r="F672" s="2" t="s">
        <v>156</v>
      </c>
      <c r="G672" s="4" t="s">
        <v>1559</v>
      </c>
      <c r="H672" s="4" t="s">
        <v>53</v>
      </c>
      <c r="I672" t="s">
        <v>53</v>
      </c>
      <c r="J672" s="4" t="s">
        <v>53</v>
      </c>
      <c r="K672" s="4" t="s">
        <v>53</v>
      </c>
      <c r="L672" s="6" t="s">
        <v>53</v>
      </c>
      <c r="M672" t="s">
        <v>53</v>
      </c>
    </row>
    <row r="673" spans="1:13">
      <c r="A673" s="4" t="s">
        <v>1560</v>
      </c>
      <c r="B673" s="4" t="s">
        <v>690</v>
      </c>
      <c r="C673">
        <v>506534</v>
      </c>
      <c r="D673" s="4" t="s">
        <v>1561</v>
      </c>
      <c r="E673">
        <v>671</v>
      </c>
      <c r="F673" s="2" t="s">
        <v>1033</v>
      </c>
      <c r="G673" s="4" t="s">
        <v>1562</v>
      </c>
      <c r="H673" s="4" t="s">
        <v>1562</v>
      </c>
      <c r="I673" t="s">
        <v>53</v>
      </c>
      <c r="J673" s="4" t="s">
        <v>53</v>
      </c>
      <c r="K673" s="4" t="s">
        <v>53</v>
      </c>
      <c r="L673" s="6" t="s">
        <v>53</v>
      </c>
      <c r="M673" t="s">
        <v>53</v>
      </c>
    </row>
    <row r="674" spans="1:13">
      <c r="A674" s="4" t="s">
        <v>1563</v>
      </c>
      <c r="B674" s="4" t="s">
        <v>704</v>
      </c>
      <c r="C674">
        <v>511520</v>
      </c>
      <c r="D674" s="4" t="s">
        <v>1564</v>
      </c>
      <c r="E674">
        <v>671</v>
      </c>
      <c r="F674" s="2" t="s">
        <v>1193</v>
      </c>
      <c r="G674" s="4" t="s">
        <v>1564</v>
      </c>
      <c r="H674" s="4" t="s">
        <v>1564</v>
      </c>
      <c r="I674" t="s">
        <v>53</v>
      </c>
      <c r="J674" s="4" t="s">
        <v>53</v>
      </c>
      <c r="K674" s="4" t="s">
        <v>53</v>
      </c>
      <c r="L674" s="6" t="s">
        <v>53</v>
      </c>
      <c r="M674" t="s">
        <v>53</v>
      </c>
    </row>
    <row r="675" spans="1:13">
      <c r="A675" s="4" t="s">
        <v>246</v>
      </c>
      <c r="B675" s="4" t="s">
        <v>10</v>
      </c>
      <c r="C675">
        <v>528968</v>
      </c>
      <c r="D675" s="4" t="s">
        <v>1565</v>
      </c>
      <c r="E675">
        <v>675</v>
      </c>
      <c r="F675" s="2" t="s">
        <v>53</v>
      </c>
      <c r="G675" s="4" t="s">
        <v>53</v>
      </c>
      <c r="H675" s="4" t="s">
        <v>1565</v>
      </c>
      <c r="I675" t="s">
        <v>53</v>
      </c>
      <c r="J675" s="4" t="s">
        <v>53</v>
      </c>
      <c r="K675" s="4" t="s">
        <v>53</v>
      </c>
      <c r="L675" s="6" t="s">
        <v>53</v>
      </c>
      <c r="M675" t="s">
        <v>53</v>
      </c>
    </row>
    <row r="676" spans="1:13">
      <c r="A676" s="4" t="s">
        <v>1566</v>
      </c>
      <c r="B676" s="4" t="s">
        <v>10</v>
      </c>
      <c r="C676">
        <v>529060</v>
      </c>
      <c r="D676" s="4" t="s">
        <v>1567</v>
      </c>
      <c r="E676">
        <v>675</v>
      </c>
      <c r="F676" s="2" t="s">
        <v>1399</v>
      </c>
      <c r="G676" s="4" t="s">
        <v>1567</v>
      </c>
      <c r="H676" s="4" t="s">
        <v>1567</v>
      </c>
      <c r="I676" t="s">
        <v>53</v>
      </c>
      <c r="J676" s="4" t="s">
        <v>53</v>
      </c>
      <c r="K676" s="4" t="s">
        <v>53</v>
      </c>
      <c r="L676" s="6" t="s">
        <v>53</v>
      </c>
      <c r="M676" t="s">
        <v>53</v>
      </c>
    </row>
    <row r="677" spans="1:13">
      <c r="A677" s="4" t="s">
        <v>257</v>
      </c>
      <c r="B677" s="4" t="s">
        <v>5</v>
      </c>
      <c r="C677">
        <v>166638</v>
      </c>
      <c r="D677" s="4" t="s">
        <v>1568</v>
      </c>
      <c r="E677">
        <v>675</v>
      </c>
      <c r="F677" s="2" t="s">
        <v>619</v>
      </c>
      <c r="G677" s="4" t="s">
        <v>1569</v>
      </c>
      <c r="H677" s="4" t="s">
        <v>53</v>
      </c>
      <c r="I677" t="s">
        <v>53</v>
      </c>
      <c r="J677" s="4" t="s">
        <v>53</v>
      </c>
      <c r="K677" s="4" t="s">
        <v>53</v>
      </c>
      <c r="L677" s="6" t="s">
        <v>53</v>
      </c>
      <c r="M677" t="s">
        <v>53</v>
      </c>
    </row>
    <row r="678" spans="1:13">
      <c r="A678" s="4" t="s">
        <v>1570</v>
      </c>
      <c r="B678" s="4" t="s">
        <v>5</v>
      </c>
      <c r="C678">
        <v>228653</v>
      </c>
      <c r="D678" s="4" t="s">
        <v>1571</v>
      </c>
      <c r="E678">
        <v>678</v>
      </c>
      <c r="F678" s="2" t="s">
        <v>53</v>
      </c>
      <c r="G678" s="4" t="s">
        <v>53</v>
      </c>
      <c r="H678" s="4" t="s">
        <v>53</v>
      </c>
      <c r="I678" t="s">
        <v>53</v>
      </c>
      <c r="J678" s="4" t="s">
        <v>53</v>
      </c>
      <c r="K678" s="4" t="s">
        <v>53</v>
      </c>
      <c r="L678" s="6" t="s">
        <v>53</v>
      </c>
      <c r="M678" t="s">
        <v>53</v>
      </c>
    </row>
    <row r="679" spans="1:13">
      <c r="A679" s="4" t="s">
        <v>1572</v>
      </c>
      <c r="B679" s="4" t="s">
        <v>731</v>
      </c>
      <c r="C679">
        <v>529235</v>
      </c>
      <c r="D679" s="4" t="s">
        <v>1573</v>
      </c>
      <c r="E679">
        <v>678</v>
      </c>
      <c r="F679" s="2" t="s">
        <v>53</v>
      </c>
      <c r="G679" s="4" t="s">
        <v>53</v>
      </c>
      <c r="H679" s="4" t="s">
        <v>53</v>
      </c>
      <c r="I679" t="s">
        <v>53</v>
      </c>
      <c r="J679" s="4" t="s">
        <v>53</v>
      </c>
      <c r="K679" s="4" t="s">
        <v>53</v>
      </c>
      <c r="L679" s="6" t="s">
        <v>53</v>
      </c>
      <c r="M679" t="s">
        <v>53</v>
      </c>
    </row>
    <row r="680" spans="1:13">
      <c r="A680" s="4" t="s">
        <v>1574</v>
      </c>
      <c r="B680" s="4" t="s">
        <v>1575</v>
      </c>
      <c r="C680">
        <v>528848</v>
      </c>
      <c r="D680" s="4" t="s">
        <v>1576</v>
      </c>
      <c r="E680">
        <v>678</v>
      </c>
      <c r="F680" s="2" t="s">
        <v>53</v>
      </c>
      <c r="G680" s="4" t="s">
        <v>53</v>
      </c>
      <c r="H680" s="4" t="s">
        <v>1576</v>
      </c>
      <c r="I680" t="s">
        <v>53</v>
      </c>
      <c r="J680" s="4" t="s">
        <v>53</v>
      </c>
      <c r="K680" s="4" t="s">
        <v>53</v>
      </c>
      <c r="L680" s="6" t="s">
        <v>53</v>
      </c>
      <c r="M680" t="s">
        <v>53</v>
      </c>
    </row>
    <row r="681" spans="1:13">
      <c r="A681" s="4" t="s">
        <v>1577</v>
      </c>
      <c r="B681" s="4" t="s">
        <v>194</v>
      </c>
      <c r="C681">
        <v>529387</v>
      </c>
      <c r="D681" s="4" t="s">
        <v>1578</v>
      </c>
      <c r="E681">
        <v>678</v>
      </c>
      <c r="F681" s="2" t="s">
        <v>53</v>
      </c>
      <c r="G681" s="4" t="s">
        <v>53</v>
      </c>
      <c r="H681" s="4" t="s">
        <v>1578</v>
      </c>
      <c r="I681" t="s">
        <v>53</v>
      </c>
      <c r="J681" s="4" t="s">
        <v>53</v>
      </c>
      <c r="K681" s="4" t="s">
        <v>53</v>
      </c>
      <c r="L681" s="6" t="s">
        <v>53</v>
      </c>
      <c r="M681" t="s">
        <v>53</v>
      </c>
    </row>
    <row r="682" spans="1:13">
      <c r="A682" s="4" t="s">
        <v>890</v>
      </c>
      <c r="B682" s="4" t="s">
        <v>424</v>
      </c>
      <c r="C682">
        <v>501200</v>
      </c>
      <c r="D682" s="4" t="s">
        <v>1579</v>
      </c>
      <c r="E682">
        <v>678</v>
      </c>
      <c r="F682" s="2" t="s">
        <v>1580</v>
      </c>
      <c r="G682" s="4" t="s">
        <v>1579</v>
      </c>
      <c r="H682" s="4" t="s">
        <v>1579</v>
      </c>
      <c r="I682" t="s">
        <v>53</v>
      </c>
      <c r="J682" s="4" t="s">
        <v>53</v>
      </c>
      <c r="K682" s="4" t="s">
        <v>53</v>
      </c>
      <c r="L682">
        <v>0.0627634453688787</v>
      </c>
      <c r="M682">
        <v>0.044550408719346</v>
      </c>
    </row>
    <row r="683" spans="1:13">
      <c r="A683" s="4" t="s">
        <v>1581</v>
      </c>
      <c r="B683" s="4" t="s">
        <v>1096</v>
      </c>
      <c r="C683">
        <v>511732</v>
      </c>
      <c r="D683" s="4" t="s">
        <v>1582</v>
      </c>
      <c r="E683">
        <v>678</v>
      </c>
      <c r="F683" s="2" t="s">
        <v>1399</v>
      </c>
      <c r="G683" s="4" t="s">
        <v>1582</v>
      </c>
      <c r="H683" s="4" t="s">
        <v>53</v>
      </c>
      <c r="I683" t="s">
        <v>53</v>
      </c>
      <c r="J683" s="4" t="s">
        <v>53</v>
      </c>
      <c r="K683" s="4" t="s">
        <v>53</v>
      </c>
      <c r="L683" s="6" t="s">
        <v>53</v>
      </c>
      <c r="M683" t="s">
        <v>53</v>
      </c>
    </row>
    <row r="684" spans="1:13">
      <c r="A684" s="4" t="s">
        <v>1583</v>
      </c>
      <c r="B684" s="4" t="s">
        <v>5</v>
      </c>
      <c r="C684">
        <v>126775</v>
      </c>
      <c r="D684" s="4" t="s">
        <v>1584</v>
      </c>
      <c r="E684">
        <v>685</v>
      </c>
      <c r="F684" s="2">
        <v>465</v>
      </c>
      <c r="G684" s="4" t="s">
        <v>1584</v>
      </c>
      <c r="H684" s="4" t="s">
        <v>1584</v>
      </c>
      <c r="I684" t="s">
        <v>53</v>
      </c>
      <c r="J684" s="4" t="s">
        <v>53</v>
      </c>
      <c r="K684" s="4" t="s">
        <v>53</v>
      </c>
      <c r="L684" s="6" t="s">
        <v>53</v>
      </c>
      <c r="M684" t="s">
        <v>53</v>
      </c>
    </row>
    <row r="685" spans="1:13">
      <c r="A685" s="4" t="s">
        <v>1585</v>
      </c>
      <c r="B685" s="4" t="s">
        <v>274</v>
      </c>
      <c r="C685">
        <v>506486</v>
      </c>
      <c r="D685" s="4" t="s">
        <v>1586</v>
      </c>
      <c r="E685">
        <v>685</v>
      </c>
      <c r="F685" s="2" t="s">
        <v>1443</v>
      </c>
      <c r="G685" s="4" t="s">
        <v>1586</v>
      </c>
      <c r="H685" s="4" t="s">
        <v>1587</v>
      </c>
      <c r="I685" t="s">
        <v>53</v>
      </c>
      <c r="J685" s="4" t="s">
        <v>53</v>
      </c>
      <c r="K685" s="4" t="s">
        <v>53</v>
      </c>
      <c r="L685" s="6" t="s">
        <v>53</v>
      </c>
      <c r="M685" t="s">
        <v>53</v>
      </c>
    </row>
    <row r="686" spans="1:13">
      <c r="A686" s="4" t="s">
        <v>1588</v>
      </c>
      <c r="B686" s="4" t="s">
        <v>5</v>
      </c>
      <c r="C686">
        <v>178402</v>
      </c>
      <c r="D686" s="4" t="s">
        <v>1589</v>
      </c>
      <c r="E686">
        <v>687</v>
      </c>
      <c r="F686" s="2" t="s">
        <v>156</v>
      </c>
      <c r="G686" s="4" t="s">
        <v>1590</v>
      </c>
      <c r="H686" s="4" t="s">
        <v>53</v>
      </c>
      <c r="I686" t="s">
        <v>53</v>
      </c>
      <c r="J686" s="4" t="s">
        <v>53</v>
      </c>
      <c r="K686" s="4" t="s">
        <v>53</v>
      </c>
      <c r="L686" s="6" t="s">
        <v>53</v>
      </c>
      <c r="M686" t="s">
        <v>53</v>
      </c>
    </row>
    <row r="687" spans="1:13">
      <c r="A687" s="4" t="s">
        <v>1591</v>
      </c>
      <c r="B687" s="4" t="s">
        <v>1450</v>
      </c>
      <c r="C687">
        <v>529209</v>
      </c>
      <c r="D687" s="4" t="s">
        <v>1592</v>
      </c>
      <c r="E687">
        <v>687</v>
      </c>
      <c r="F687" s="2" t="s">
        <v>800</v>
      </c>
      <c r="G687" s="4" t="s">
        <v>1592</v>
      </c>
      <c r="H687" s="4" t="s">
        <v>53</v>
      </c>
      <c r="I687" t="s">
        <v>53</v>
      </c>
      <c r="J687" s="4" t="s">
        <v>53</v>
      </c>
      <c r="K687" s="4" t="s">
        <v>53</v>
      </c>
      <c r="L687" s="6" t="s">
        <v>53</v>
      </c>
      <c r="M687" t="s">
        <v>53</v>
      </c>
    </row>
    <row r="688" spans="1:13">
      <c r="A688" s="4" t="s">
        <v>1213</v>
      </c>
      <c r="B688" s="4" t="s">
        <v>489</v>
      </c>
      <c r="C688">
        <v>503684</v>
      </c>
      <c r="D688" s="4" t="s">
        <v>1593</v>
      </c>
      <c r="E688">
        <v>689</v>
      </c>
      <c r="F688" s="2">
        <v>404</v>
      </c>
      <c r="G688" s="4" t="s">
        <v>1593</v>
      </c>
      <c r="H688" s="4" t="s">
        <v>1593</v>
      </c>
      <c r="I688" t="s">
        <v>53</v>
      </c>
      <c r="J688" s="4" t="s">
        <v>53</v>
      </c>
      <c r="K688" s="4" t="s">
        <v>53</v>
      </c>
      <c r="L688" s="6" t="s">
        <v>53</v>
      </c>
      <c r="M688" t="s">
        <v>53</v>
      </c>
    </row>
    <row r="689" spans="1:13">
      <c r="A689" s="4" t="s">
        <v>1594</v>
      </c>
      <c r="B689" s="4" t="s">
        <v>605</v>
      </c>
      <c r="C689">
        <v>501556</v>
      </c>
      <c r="D689" s="4" t="s">
        <v>1595</v>
      </c>
      <c r="E689">
        <v>689</v>
      </c>
      <c r="F689" s="2">
        <v>534</v>
      </c>
      <c r="G689" s="4" t="s">
        <v>1595</v>
      </c>
      <c r="H689" s="4" t="s">
        <v>1595</v>
      </c>
      <c r="I689" t="s">
        <v>53</v>
      </c>
      <c r="J689" s="4" t="s">
        <v>53</v>
      </c>
      <c r="K689" s="4" t="s">
        <v>53</v>
      </c>
      <c r="L689" s="6" t="s">
        <v>53</v>
      </c>
      <c r="M689" t="s">
        <v>53</v>
      </c>
    </row>
    <row r="690" spans="1:13">
      <c r="A690" s="4" t="s">
        <v>1574</v>
      </c>
      <c r="B690" s="4" t="s">
        <v>489</v>
      </c>
      <c r="C690">
        <v>529702</v>
      </c>
      <c r="D690" s="4" t="s">
        <v>1596</v>
      </c>
      <c r="E690">
        <v>689</v>
      </c>
      <c r="F690" s="2" t="s">
        <v>53</v>
      </c>
      <c r="G690" s="4" t="s">
        <v>53</v>
      </c>
      <c r="H690" s="4" t="s">
        <v>1596</v>
      </c>
      <c r="I690" t="s">
        <v>53</v>
      </c>
      <c r="J690" s="4" t="s">
        <v>53</v>
      </c>
      <c r="K690" s="4" t="s">
        <v>53</v>
      </c>
      <c r="L690" s="6" t="s">
        <v>53</v>
      </c>
      <c r="M690" t="s">
        <v>53</v>
      </c>
    </row>
    <row r="691" spans="1:13">
      <c r="A691" s="4" t="s">
        <v>1597</v>
      </c>
      <c r="B691" s="4" t="s">
        <v>207</v>
      </c>
      <c r="C691">
        <v>529025</v>
      </c>
      <c r="D691" s="4" t="s">
        <v>1598</v>
      </c>
      <c r="E691">
        <v>689</v>
      </c>
      <c r="F691" s="2" t="s">
        <v>53</v>
      </c>
      <c r="G691" s="4" t="s">
        <v>53</v>
      </c>
      <c r="H691" s="4" t="s">
        <v>53</v>
      </c>
      <c r="I691" t="s">
        <v>53</v>
      </c>
      <c r="J691" s="4" t="s">
        <v>53</v>
      </c>
      <c r="K691" s="4" t="s">
        <v>53</v>
      </c>
      <c r="L691" s="6" t="s">
        <v>53</v>
      </c>
      <c r="M691" t="s">
        <v>53</v>
      </c>
    </row>
    <row r="692" spans="1:13">
      <c r="A692" s="4" t="s">
        <v>1344</v>
      </c>
      <c r="B692" s="4" t="s">
        <v>1450</v>
      </c>
      <c r="C692">
        <v>500856</v>
      </c>
      <c r="D692" s="4" t="s">
        <v>1599</v>
      </c>
      <c r="E692">
        <v>689</v>
      </c>
      <c r="F692" s="2" t="s">
        <v>53</v>
      </c>
      <c r="G692" s="4" t="s">
        <v>53</v>
      </c>
      <c r="H692" s="4" t="s">
        <v>53</v>
      </c>
      <c r="I692" t="s">
        <v>53</v>
      </c>
      <c r="J692" s="4" t="s">
        <v>53</v>
      </c>
      <c r="K692" s="4" t="s">
        <v>53</v>
      </c>
      <c r="L692" s="6" t="s">
        <v>53</v>
      </c>
      <c r="M692" t="s">
        <v>53</v>
      </c>
    </row>
    <row r="693" spans="1:13">
      <c r="A693" s="4" t="s">
        <v>287</v>
      </c>
      <c r="B693" s="4" t="s">
        <v>130</v>
      </c>
      <c r="C693">
        <v>529147</v>
      </c>
      <c r="D693" s="4" t="s">
        <v>1600</v>
      </c>
      <c r="E693">
        <v>694</v>
      </c>
      <c r="F693" s="2">
        <v>421</v>
      </c>
      <c r="G693" s="4" t="s">
        <v>1601</v>
      </c>
      <c r="H693" s="4" t="s">
        <v>1600</v>
      </c>
      <c r="I693" t="s">
        <v>53</v>
      </c>
      <c r="J693" s="4" t="s">
        <v>53</v>
      </c>
      <c r="K693" s="4" t="s">
        <v>53</v>
      </c>
      <c r="L693" s="6" t="s">
        <v>53</v>
      </c>
      <c r="M693" t="s">
        <v>53</v>
      </c>
    </row>
    <row r="694" spans="1:13">
      <c r="A694" s="4" t="s">
        <v>1602</v>
      </c>
      <c r="B694" s="4" t="s">
        <v>1096</v>
      </c>
      <c r="C694">
        <v>512144</v>
      </c>
      <c r="D694" s="4" t="s">
        <v>1603</v>
      </c>
      <c r="E694">
        <v>694</v>
      </c>
      <c r="F694" s="2">
        <v>498</v>
      </c>
      <c r="G694" s="4" t="s">
        <v>1603</v>
      </c>
      <c r="H694" s="4" t="s">
        <v>53</v>
      </c>
      <c r="I694" t="s">
        <v>53</v>
      </c>
      <c r="J694" s="4" t="s">
        <v>53</v>
      </c>
      <c r="K694" s="4" t="s">
        <v>53</v>
      </c>
      <c r="L694" s="6" t="s">
        <v>53</v>
      </c>
      <c r="M694" t="s">
        <v>53</v>
      </c>
    </row>
    <row r="695" spans="1:13">
      <c r="A695" s="4" t="s">
        <v>1604</v>
      </c>
      <c r="B695" s="4" t="s">
        <v>5</v>
      </c>
      <c r="C695">
        <v>207388</v>
      </c>
      <c r="D695" s="4" t="s">
        <v>1605</v>
      </c>
      <c r="E695">
        <v>694</v>
      </c>
      <c r="F695" s="2" t="s">
        <v>53</v>
      </c>
      <c r="G695" s="4" t="s">
        <v>53</v>
      </c>
      <c r="H695" s="4" t="s">
        <v>53</v>
      </c>
      <c r="I695" t="s">
        <v>53</v>
      </c>
      <c r="J695" s="4" t="s">
        <v>53</v>
      </c>
      <c r="K695" s="4" t="s">
        <v>53</v>
      </c>
      <c r="L695" s="6" t="s">
        <v>53</v>
      </c>
      <c r="M695" t="s">
        <v>53</v>
      </c>
    </row>
    <row r="696" spans="1:13">
      <c r="A696" s="4" t="s">
        <v>1606</v>
      </c>
      <c r="B696" s="4" t="s">
        <v>489</v>
      </c>
      <c r="C696">
        <v>529692</v>
      </c>
      <c r="D696" s="4" t="s">
        <v>1607</v>
      </c>
      <c r="E696">
        <v>694</v>
      </c>
      <c r="F696" s="2" t="s">
        <v>53</v>
      </c>
      <c r="G696" s="4" t="s">
        <v>53</v>
      </c>
      <c r="H696" s="4" t="s">
        <v>1607</v>
      </c>
      <c r="I696" t="s">
        <v>53</v>
      </c>
      <c r="J696" s="4" t="s">
        <v>53</v>
      </c>
      <c r="K696" s="4" t="s">
        <v>53</v>
      </c>
      <c r="L696" s="6" t="s">
        <v>53</v>
      </c>
      <c r="M696" t="s">
        <v>53</v>
      </c>
    </row>
    <row r="697" spans="1:13">
      <c r="A697" s="4" t="s">
        <v>1608</v>
      </c>
      <c r="B697" s="4" t="s">
        <v>417</v>
      </c>
      <c r="C697">
        <v>506312</v>
      </c>
      <c r="D697" s="4" t="s">
        <v>1609</v>
      </c>
      <c r="E697">
        <v>698</v>
      </c>
      <c r="F697" s="2">
        <v>520</v>
      </c>
      <c r="G697" s="4" t="s">
        <v>1609</v>
      </c>
      <c r="H697" s="4" t="s">
        <v>1609</v>
      </c>
      <c r="I697" t="s">
        <v>53</v>
      </c>
      <c r="J697" s="4" t="s">
        <v>53</v>
      </c>
      <c r="K697" s="4" t="s">
        <v>53</v>
      </c>
      <c r="L697" s="6" t="s">
        <v>53</v>
      </c>
      <c r="M697" t="s">
        <v>53</v>
      </c>
    </row>
    <row r="698" spans="1:13">
      <c r="A698" s="4" t="s">
        <v>1610</v>
      </c>
      <c r="B698" s="4" t="s">
        <v>5</v>
      </c>
      <c r="C698">
        <v>445188</v>
      </c>
      <c r="D698" s="4" t="s">
        <v>1611</v>
      </c>
      <c r="E698">
        <v>698</v>
      </c>
      <c r="F698" s="2" t="s">
        <v>53</v>
      </c>
      <c r="G698" s="4" t="s">
        <v>53</v>
      </c>
      <c r="H698" s="4" t="s">
        <v>1612</v>
      </c>
      <c r="I698" t="s">
        <v>53</v>
      </c>
      <c r="J698" s="4" t="s">
        <v>53</v>
      </c>
      <c r="K698" s="4" t="s">
        <v>53</v>
      </c>
      <c r="L698" s="6" t="s">
        <v>53</v>
      </c>
      <c r="M698" t="s">
        <v>53</v>
      </c>
    </row>
    <row r="699" spans="1:13">
      <c r="A699" s="4" t="s">
        <v>959</v>
      </c>
      <c r="B699" s="4" t="s">
        <v>575</v>
      </c>
      <c r="C699">
        <v>505072</v>
      </c>
      <c r="D699" s="4" t="s">
        <v>1613</v>
      </c>
      <c r="E699">
        <v>698</v>
      </c>
      <c r="F699" s="2" t="s">
        <v>53</v>
      </c>
      <c r="G699" s="4" t="s">
        <v>53</v>
      </c>
      <c r="H699" s="4" t="s">
        <v>1613</v>
      </c>
      <c r="I699" t="s">
        <v>53</v>
      </c>
      <c r="J699" s="4" t="s">
        <v>53</v>
      </c>
      <c r="K699" s="4" t="s">
        <v>53</v>
      </c>
      <c r="L699" s="6" t="s">
        <v>53</v>
      </c>
      <c r="M699" t="s">
        <v>53</v>
      </c>
    </row>
    <row r="700" spans="1:13">
      <c r="A700" s="4" t="s">
        <v>92</v>
      </c>
      <c r="B700" s="4" t="s">
        <v>93</v>
      </c>
      <c r="C700">
        <v>528965</v>
      </c>
      <c r="D700" s="4" t="s">
        <v>1614</v>
      </c>
      <c r="E700">
        <v>698</v>
      </c>
      <c r="F700" s="2" t="s">
        <v>53</v>
      </c>
      <c r="G700" s="4" t="s">
        <v>53</v>
      </c>
      <c r="H700" s="4" t="s">
        <v>1614</v>
      </c>
      <c r="I700" t="s">
        <v>53</v>
      </c>
      <c r="J700" s="4" t="s">
        <v>53</v>
      </c>
      <c r="K700" s="4" t="s">
        <v>53</v>
      </c>
      <c r="L700" s="6" t="s">
        <v>53</v>
      </c>
      <c r="M700" t="s">
        <v>53</v>
      </c>
    </row>
    <row r="701" spans="1:13">
      <c r="A701" s="4" t="s">
        <v>1615</v>
      </c>
      <c r="B701" s="4" t="s">
        <v>5</v>
      </c>
      <c r="C701">
        <v>227216</v>
      </c>
      <c r="D701" s="4" t="s">
        <v>1616</v>
      </c>
      <c r="E701">
        <v>698</v>
      </c>
      <c r="F701" s="2" t="s">
        <v>156</v>
      </c>
      <c r="G701" s="4" t="s">
        <v>1616</v>
      </c>
      <c r="H701" s="4" t="s">
        <v>53</v>
      </c>
      <c r="I701" t="s">
        <v>53</v>
      </c>
      <c r="J701" s="4" t="s">
        <v>53</v>
      </c>
      <c r="K701" s="4" t="s">
        <v>53</v>
      </c>
      <c r="L701" s="6" t="s">
        <v>53</v>
      </c>
      <c r="M701" t="s">
        <v>53</v>
      </c>
    </row>
    <row r="702" spans="1:13">
      <c r="A702" s="4" t="s">
        <v>1617</v>
      </c>
      <c r="B702" s="4" t="s">
        <v>1095</v>
      </c>
      <c r="C702">
        <v>505620</v>
      </c>
      <c r="D702" s="4" t="s">
        <v>1618</v>
      </c>
      <c r="E702">
        <v>703</v>
      </c>
      <c r="F702" s="2">
        <v>226</v>
      </c>
      <c r="G702" s="4" t="s">
        <v>1618</v>
      </c>
      <c r="H702" s="4" t="s">
        <v>53</v>
      </c>
      <c r="I702" t="s">
        <v>53</v>
      </c>
      <c r="J702" s="4" t="s">
        <v>53</v>
      </c>
      <c r="K702" s="4" t="s">
        <v>53</v>
      </c>
      <c r="L702" s="6" t="s">
        <v>53</v>
      </c>
      <c r="M702" t="s">
        <v>53</v>
      </c>
    </row>
    <row r="703" spans="1:13">
      <c r="A703" s="4" t="s">
        <v>1619</v>
      </c>
      <c r="B703" s="4" t="s">
        <v>774</v>
      </c>
      <c r="C703">
        <v>528969</v>
      </c>
      <c r="D703" s="4" t="s">
        <v>1620</v>
      </c>
      <c r="E703">
        <v>703</v>
      </c>
      <c r="F703" s="2" t="s">
        <v>53</v>
      </c>
      <c r="G703" s="4" t="s">
        <v>53</v>
      </c>
      <c r="H703" s="4" t="s">
        <v>1620</v>
      </c>
      <c r="I703" t="s">
        <v>53</v>
      </c>
      <c r="J703" s="4" t="s">
        <v>53</v>
      </c>
      <c r="K703" s="4" t="s">
        <v>53</v>
      </c>
      <c r="L703" s="6" t="s">
        <v>53</v>
      </c>
      <c r="M703" t="s">
        <v>53</v>
      </c>
    </row>
    <row r="704" spans="1:13">
      <c r="A704" s="4" t="s">
        <v>1621</v>
      </c>
      <c r="B704" s="4" t="s">
        <v>404</v>
      </c>
      <c r="C704">
        <v>503536</v>
      </c>
      <c r="D704" s="4" t="s">
        <v>1622</v>
      </c>
      <c r="E704">
        <v>703</v>
      </c>
      <c r="F704" s="2" t="s">
        <v>53</v>
      </c>
      <c r="G704" s="4" t="s">
        <v>53</v>
      </c>
      <c r="H704" s="4" t="s">
        <v>1622</v>
      </c>
      <c r="I704" t="s">
        <v>53</v>
      </c>
      <c r="J704" s="4" t="s">
        <v>53</v>
      </c>
      <c r="K704" s="4" t="s">
        <v>53</v>
      </c>
      <c r="L704" s="6" t="s">
        <v>53</v>
      </c>
      <c r="M704" t="s">
        <v>53</v>
      </c>
    </row>
    <row r="705" spans="1:13">
      <c r="A705" s="4" t="s">
        <v>776</v>
      </c>
      <c r="B705" s="4" t="s">
        <v>93</v>
      </c>
      <c r="C705">
        <v>529300</v>
      </c>
      <c r="D705" s="4" t="s">
        <v>1623</v>
      </c>
      <c r="E705">
        <v>703</v>
      </c>
      <c r="F705" s="2" t="s">
        <v>53</v>
      </c>
      <c r="G705" s="4" t="s">
        <v>53</v>
      </c>
      <c r="H705" s="4" t="s">
        <v>53</v>
      </c>
      <c r="I705" t="s">
        <v>53</v>
      </c>
      <c r="J705" s="4" t="s">
        <v>53</v>
      </c>
      <c r="K705" s="4" t="s">
        <v>53</v>
      </c>
      <c r="L705" s="6" t="s">
        <v>53</v>
      </c>
      <c r="M705" t="s">
        <v>53</v>
      </c>
    </row>
    <row r="706" spans="1:13">
      <c r="A706" s="4" t="s">
        <v>1624</v>
      </c>
      <c r="B706" s="4" t="s">
        <v>5</v>
      </c>
      <c r="C706">
        <v>217882</v>
      </c>
      <c r="D706" s="4" t="s">
        <v>1625</v>
      </c>
      <c r="E706">
        <v>703</v>
      </c>
      <c r="F706" s="2" t="s">
        <v>800</v>
      </c>
      <c r="G706" s="4" t="s">
        <v>1625</v>
      </c>
      <c r="H706" s="4" t="s">
        <v>1625</v>
      </c>
      <c r="I706" t="s">
        <v>53</v>
      </c>
      <c r="J706" s="4" t="s">
        <v>53</v>
      </c>
      <c r="K706" s="4" t="s">
        <v>53</v>
      </c>
      <c r="L706" s="6" t="s">
        <v>53</v>
      </c>
      <c r="M706" t="s">
        <v>53</v>
      </c>
    </row>
    <row r="707" spans="1:13">
      <c r="A707" s="4" t="s">
        <v>1626</v>
      </c>
      <c r="B707" s="4" t="s">
        <v>194</v>
      </c>
      <c r="C707">
        <v>504395</v>
      </c>
      <c r="D707" s="4" t="s">
        <v>1627</v>
      </c>
      <c r="E707">
        <v>708</v>
      </c>
      <c r="F707" s="2" t="s">
        <v>53</v>
      </c>
      <c r="G707" s="4" t="s">
        <v>53</v>
      </c>
      <c r="H707" s="4" t="s">
        <v>53</v>
      </c>
      <c r="I707" t="s">
        <v>53</v>
      </c>
      <c r="J707" s="4" t="s">
        <v>53</v>
      </c>
      <c r="K707" s="4" t="s">
        <v>53</v>
      </c>
      <c r="L707" s="6" t="s">
        <v>53</v>
      </c>
      <c r="M707" t="s">
        <v>53</v>
      </c>
    </row>
    <row r="708" spans="1:13">
      <c r="A708" s="4" t="s">
        <v>1617</v>
      </c>
      <c r="B708" s="4" t="s">
        <v>1095</v>
      </c>
      <c r="C708">
        <v>528846</v>
      </c>
      <c r="D708" s="4" t="s">
        <v>1628</v>
      </c>
      <c r="E708">
        <v>708</v>
      </c>
      <c r="F708" s="2" t="s">
        <v>53</v>
      </c>
      <c r="G708" s="4" t="s">
        <v>53</v>
      </c>
      <c r="H708" s="4" t="s">
        <v>53</v>
      </c>
      <c r="I708" t="s">
        <v>53</v>
      </c>
      <c r="J708" s="4" t="s">
        <v>53</v>
      </c>
      <c r="K708" s="4" t="s">
        <v>53</v>
      </c>
      <c r="L708" s="6" t="s">
        <v>53</v>
      </c>
      <c r="M708" t="s">
        <v>53</v>
      </c>
    </row>
    <row r="709" spans="1:13">
      <c r="A709" s="4" t="s">
        <v>204</v>
      </c>
      <c r="B709" s="4" t="s">
        <v>93</v>
      </c>
      <c r="C709">
        <v>529205</v>
      </c>
      <c r="D709" s="4" t="s">
        <v>1629</v>
      </c>
      <c r="E709">
        <v>708</v>
      </c>
      <c r="F709" s="2" t="s">
        <v>53</v>
      </c>
      <c r="G709" s="4" t="s">
        <v>53</v>
      </c>
      <c r="H709" s="4" t="s">
        <v>53</v>
      </c>
      <c r="I709" t="s">
        <v>53</v>
      </c>
      <c r="J709" s="4" t="s">
        <v>53</v>
      </c>
      <c r="K709" s="4" t="s">
        <v>53</v>
      </c>
      <c r="L709" s="6" t="s">
        <v>53</v>
      </c>
      <c r="M709" t="s">
        <v>53</v>
      </c>
    </row>
    <row r="710" spans="1:13">
      <c r="A710" s="4" t="s">
        <v>1630</v>
      </c>
      <c r="B710" s="4" t="s">
        <v>15</v>
      </c>
      <c r="C710">
        <v>529062</v>
      </c>
      <c r="D710" s="4" t="s">
        <v>1631</v>
      </c>
      <c r="E710">
        <v>708</v>
      </c>
      <c r="F710" s="2" t="s">
        <v>53</v>
      </c>
      <c r="G710" s="4" t="s">
        <v>53</v>
      </c>
      <c r="H710" s="4" t="s">
        <v>53</v>
      </c>
      <c r="I710" t="s">
        <v>53</v>
      </c>
      <c r="J710" s="4" t="s">
        <v>53</v>
      </c>
      <c r="K710" s="4" t="s">
        <v>53</v>
      </c>
      <c r="L710">
        <v>0.1</v>
      </c>
      <c r="M710" t="s">
        <v>53</v>
      </c>
    </row>
    <row r="711" spans="1:13">
      <c r="A711" s="4" t="s">
        <v>1632</v>
      </c>
      <c r="B711" s="4" t="s">
        <v>5</v>
      </c>
      <c r="C711">
        <v>122409</v>
      </c>
      <c r="D711" s="4" t="s">
        <v>1633</v>
      </c>
      <c r="E711">
        <v>708</v>
      </c>
      <c r="F711" s="2" t="s">
        <v>156</v>
      </c>
      <c r="G711" s="4" t="s">
        <v>1633</v>
      </c>
      <c r="H711" s="4" t="s">
        <v>1633</v>
      </c>
      <c r="I711" t="s">
        <v>53</v>
      </c>
      <c r="J711" s="4" t="s">
        <v>53</v>
      </c>
      <c r="K711" s="4" t="s">
        <v>53</v>
      </c>
      <c r="L711" s="6" t="s">
        <v>53</v>
      </c>
      <c r="M711" t="s">
        <v>53</v>
      </c>
    </row>
    <row r="712" spans="1:13">
      <c r="A712" s="4" t="s">
        <v>1634</v>
      </c>
      <c r="B712" s="4" t="s">
        <v>274</v>
      </c>
      <c r="C712">
        <v>501803</v>
      </c>
      <c r="D712" s="4" t="s">
        <v>1635</v>
      </c>
      <c r="E712">
        <v>713</v>
      </c>
      <c r="F712" s="2" t="s">
        <v>53</v>
      </c>
      <c r="G712" s="4" t="s">
        <v>53</v>
      </c>
      <c r="H712" s="4" t="s">
        <v>53</v>
      </c>
      <c r="I712" t="s">
        <v>53</v>
      </c>
      <c r="J712" s="4" t="s">
        <v>53</v>
      </c>
      <c r="K712" s="4" t="s">
        <v>53</v>
      </c>
      <c r="L712" s="6" t="s">
        <v>53</v>
      </c>
      <c r="M712" t="s">
        <v>53</v>
      </c>
    </row>
    <row r="713" spans="1:13">
      <c r="A713" s="4" t="s">
        <v>1636</v>
      </c>
      <c r="B713" s="4" t="s">
        <v>404</v>
      </c>
      <c r="C713">
        <v>504338</v>
      </c>
      <c r="D713" s="4" t="s">
        <v>1637</v>
      </c>
      <c r="E713">
        <v>713</v>
      </c>
      <c r="F713" s="2" t="s">
        <v>53</v>
      </c>
      <c r="G713" s="4" t="s">
        <v>53</v>
      </c>
      <c r="H713" s="4" t="s">
        <v>1637</v>
      </c>
      <c r="I713" t="s">
        <v>53</v>
      </c>
      <c r="J713" s="4" t="s">
        <v>53</v>
      </c>
      <c r="K713" s="4" t="s">
        <v>53</v>
      </c>
      <c r="L713" s="6" t="s">
        <v>53</v>
      </c>
      <c r="M713" t="s">
        <v>53</v>
      </c>
    </row>
    <row r="714" spans="1:13">
      <c r="A714" s="4" t="s">
        <v>1638</v>
      </c>
      <c r="B714" s="4" t="s">
        <v>1639</v>
      </c>
      <c r="C714">
        <v>513540</v>
      </c>
      <c r="D714" s="4" t="s">
        <v>1640</v>
      </c>
      <c r="E714">
        <v>713</v>
      </c>
      <c r="F714" s="2" t="s">
        <v>53</v>
      </c>
      <c r="G714" s="4" t="s">
        <v>53</v>
      </c>
      <c r="H714" s="4" t="s">
        <v>53</v>
      </c>
      <c r="I714" t="s">
        <v>53</v>
      </c>
      <c r="J714" s="4" t="s">
        <v>53</v>
      </c>
      <c r="K714" s="4" t="s">
        <v>53</v>
      </c>
      <c r="L714" s="6" t="s">
        <v>53</v>
      </c>
      <c r="M714" t="s">
        <v>53</v>
      </c>
    </row>
    <row r="715" spans="1:13">
      <c r="A715" s="4" t="s">
        <v>1407</v>
      </c>
      <c r="B715" s="4" t="s">
        <v>5</v>
      </c>
      <c r="C715">
        <v>240453</v>
      </c>
      <c r="D715" s="4" t="s">
        <v>1641</v>
      </c>
      <c r="E715">
        <v>713</v>
      </c>
      <c r="F715" s="2" t="s">
        <v>156</v>
      </c>
      <c r="G715" s="4" t="s">
        <v>1642</v>
      </c>
      <c r="H715" s="4" t="s">
        <v>1641</v>
      </c>
      <c r="I715" t="s">
        <v>53</v>
      </c>
      <c r="J715" s="4" t="s">
        <v>53</v>
      </c>
      <c r="K715" s="4" t="s">
        <v>53</v>
      </c>
      <c r="L715" s="6" t="s">
        <v>53</v>
      </c>
      <c r="M715" t="s">
        <v>53</v>
      </c>
    </row>
    <row r="716" spans="1:13">
      <c r="A716" s="4" t="s">
        <v>399</v>
      </c>
      <c r="B716" s="4" t="s">
        <v>409</v>
      </c>
      <c r="C716">
        <v>528934</v>
      </c>
      <c r="D716" s="4" t="s">
        <v>1643</v>
      </c>
      <c r="E716">
        <v>713</v>
      </c>
      <c r="F716" s="2" t="s">
        <v>1644</v>
      </c>
      <c r="G716" s="4" t="s">
        <v>1643</v>
      </c>
      <c r="H716" s="4" t="s">
        <v>1643</v>
      </c>
      <c r="I716" t="s">
        <v>53</v>
      </c>
      <c r="J716" s="4" t="s">
        <v>53</v>
      </c>
      <c r="K716" s="4" t="s">
        <v>53</v>
      </c>
      <c r="L716" s="6" t="s">
        <v>53</v>
      </c>
      <c r="M716" t="s">
        <v>53</v>
      </c>
    </row>
    <row r="717" spans="1:13">
      <c r="A717" s="4" t="s">
        <v>1645</v>
      </c>
      <c r="B717" s="4" t="s">
        <v>1450</v>
      </c>
      <c r="C717">
        <v>503462</v>
      </c>
      <c r="D717" s="4" t="s">
        <v>1646</v>
      </c>
      <c r="E717">
        <v>718</v>
      </c>
      <c r="F717" s="2" t="s">
        <v>53</v>
      </c>
      <c r="G717" s="4" t="s">
        <v>53</v>
      </c>
      <c r="H717" s="4" t="s">
        <v>53</v>
      </c>
      <c r="I717" t="s">
        <v>53</v>
      </c>
      <c r="J717" s="4" t="s">
        <v>53</v>
      </c>
      <c r="K717" s="4" t="s">
        <v>53</v>
      </c>
      <c r="L717" s="6" t="s">
        <v>53</v>
      </c>
      <c r="M717" t="s">
        <v>53</v>
      </c>
    </row>
    <row r="718" spans="1:13">
      <c r="A718" s="4" t="s">
        <v>1647</v>
      </c>
      <c r="B718" s="4" t="s">
        <v>417</v>
      </c>
      <c r="C718">
        <v>501725</v>
      </c>
      <c r="D718" s="4" t="s">
        <v>1648</v>
      </c>
      <c r="E718">
        <v>718</v>
      </c>
      <c r="F718" s="2" t="s">
        <v>1361</v>
      </c>
      <c r="G718" s="4" t="s">
        <v>1648</v>
      </c>
      <c r="H718" s="4" t="s">
        <v>1648</v>
      </c>
      <c r="I718" t="s">
        <v>53</v>
      </c>
      <c r="J718" s="4" t="s">
        <v>53</v>
      </c>
      <c r="K718" s="4" t="s">
        <v>53</v>
      </c>
      <c r="L718" s="6" t="s">
        <v>53</v>
      </c>
      <c r="M718" t="s">
        <v>53</v>
      </c>
    </row>
    <row r="719" spans="1:13">
      <c r="A719" s="4" t="s">
        <v>1649</v>
      </c>
      <c r="B719" s="4" t="s">
        <v>1650</v>
      </c>
      <c r="C719">
        <v>500702</v>
      </c>
      <c r="D719" s="4" t="s">
        <v>1651</v>
      </c>
      <c r="E719">
        <v>718</v>
      </c>
      <c r="F719" s="2" t="s">
        <v>1484</v>
      </c>
      <c r="G719" s="4" t="s">
        <v>1651</v>
      </c>
      <c r="H719" s="4" t="s">
        <v>53</v>
      </c>
      <c r="I719" t="s">
        <v>53</v>
      </c>
      <c r="J719" s="4" t="s">
        <v>53</v>
      </c>
      <c r="K719" s="4" t="s">
        <v>53</v>
      </c>
      <c r="L719" s="6" t="s">
        <v>53</v>
      </c>
      <c r="M719" t="s">
        <v>53</v>
      </c>
    </row>
    <row r="720" spans="1:13">
      <c r="A720" s="4" t="s">
        <v>1344</v>
      </c>
      <c r="B720" s="4" t="s">
        <v>1450</v>
      </c>
      <c r="C720">
        <v>529538</v>
      </c>
      <c r="D720" s="4" t="s">
        <v>1652</v>
      </c>
      <c r="E720">
        <v>718</v>
      </c>
      <c r="F720" s="2" t="s">
        <v>1237</v>
      </c>
      <c r="G720" s="4" t="s">
        <v>1652</v>
      </c>
      <c r="H720" s="4" t="s">
        <v>1652</v>
      </c>
      <c r="I720" t="s">
        <v>53</v>
      </c>
      <c r="J720" s="4" t="s">
        <v>53</v>
      </c>
      <c r="K720" s="4" t="s">
        <v>53</v>
      </c>
      <c r="L720" s="6" t="s">
        <v>53</v>
      </c>
      <c r="M720" t="s">
        <v>53</v>
      </c>
    </row>
    <row r="721" spans="1:13">
      <c r="A721" s="4" t="s">
        <v>1653</v>
      </c>
      <c r="B721" s="4" t="s">
        <v>5</v>
      </c>
      <c r="C721">
        <v>183044</v>
      </c>
      <c r="D721" s="4" t="s">
        <v>1654</v>
      </c>
      <c r="E721">
        <v>722</v>
      </c>
      <c r="F721" s="2" t="s">
        <v>53</v>
      </c>
      <c r="G721" s="4" t="s">
        <v>53</v>
      </c>
      <c r="H721" s="4" t="s">
        <v>53</v>
      </c>
      <c r="I721" t="s">
        <v>53</v>
      </c>
      <c r="J721" s="4" t="s">
        <v>53</v>
      </c>
      <c r="K721" s="4" t="s">
        <v>53</v>
      </c>
      <c r="L721" s="6" t="s">
        <v>53</v>
      </c>
      <c r="M721" t="s">
        <v>53</v>
      </c>
    </row>
    <row r="722" spans="1:13">
      <c r="A722" s="4" t="s">
        <v>92</v>
      </c>
      <c r="B722" s="4" t="s">
        <v>93</v>
      </c>
      <c r="C722">
        <v>530039</v>
      </c>
      <c r="D722" s="4" t="s">
        <v>1655</v>
      </c>
      <c r="E722">
        <v>722</v>
      </c>
      <c r="F722" s="2" t="s">
        <v>53</v>
      </c>
      <c r="G722" s="4" t="s">
        <v>53</v>
      </c>
      <c r="H722" s="4" t="s">
        <v>53</v>
      </c>
      <c r="I722" t="s">
        <v>53</v>
      </c>
      <c r="J722" s="4" t="s">
        <v>53</v>
      </c>
      <c r="K722" s="4" t="s">
        <v>53</v>
      </c>
      <c r="L722" s="6" t="s">
        <v>53</v>
      </c>
      <c r="M722" t="s">
        <v>53</v>
      </c>
    </row>
    <row r="723" spans="1:13">
      <c r="A723" s="4" t="s">
        <v>1656</v>
      </c>
      <c r="B723" s="4" t="s">
        <v>397</v>
      </c>
      <c r="C723">
        <v>500204</v>
      </c>
      <c r="D723" s="4" t="s">
        <v>1657</v>
      </c>
      <c r="E723">
        <v>722</v>
      </c>
      <c r="F723" s="2" t="s">
        <v>53</v>
      </c>
      <c r="G723" s="4" t="s">
        <v>53</v>
      </c>
      <c r="H723" s="4" t="s">
        <v>53</v>
      </c>
      <c r="I723" t="s">
        <v>53</v>
      </c>
      <c r="J723" s="4" t="s">
        <v>53</v>
      </c>
      <c r="K723" s="4" t="s">
        <v>53</v>
      </c>
      <c r="L723" s="6" t="s">
        <v>53</v>
      </c>
      <c r="M723" t="s">
        <v>53</v>
      </c>
    </row>
    <row r="724" spans="1:13">
      <c r="A724" s="4" t="s">
        <v>1658</v>
      </c>
      <c r="B724" s="4" t="s">
        <v>5</v>
      </c>
      <c r="C724">
        <v>228769</v>
      </c>
      <c r="D724" s="4" t="s">
        <v>1659</v>
      </c>
      <c r="E724">
        <v>722</v>
      </c>
      <c r="F724" s="2" t="s">
        <v>156</v>
      </c>
      <c r="G724" s="4" t="s">
        <v>1659</v>
      </c>
      <c r="H724" s="4" t="s">
        <v>53</v>
      </c>
      <c r="I724" t="s">
        <v>53</v>
      </c>
      <c r="J724" s="4" t="s">
        <v>53</v>
      </c>
      <c r="K724" s="4" t="s">
        <v>53</v>
      </c>
      <c r="L724" s="6" t="s">
        <v>53</v>
      </c>
      <c r="M724" t="s">
        <v>53</v>
      </c>
    </row>
    <row r="725" spans="1:13">
      <c r="A725" s="4" t="s">
        <v>1051</v>
      </c>
      <c r="B725" s="4" t="s">
        <v>404</v>
      </c>
      <c r="C725">
        <v>528918</v>
      </c>
      <c r="D725" s="4" t="s">
        <v>1660</v>
      </c>
      <c r="E725">
        <v>726</v>
      </c>
      <c r="F725" s="2">
        <v>556</v>
      </c>
      <c r="G725" s="4" t="s">
        <v>1660</v>
      </c>
      <c r="H725" s="4" t="s">
        <v>53</v>
      </c>
      <c r="I725" t="s">
        <v>53</v>
      </c>
      <c r="J725" s="4" t="s">
        <v>53</v>
      </c>
      <c r="K725" s="4" t="s">
        <v>53</v>
      </c>
      <c r="L725" s="6" t="s">
        <v>53</v>
      </c>
      <c r="M725" t="s">
        <v>53</v>
      </c>
    </row>
    <row r="726" spans="1:13">
      <c r="A726" s="4" t="s">
        <v>1274</v>
      </c>
      <c r="B726" s="4" t="s">
        <v>740</v>
      </c>
      <c r="C726">
        <v>529423</v>
      </c>
      <c r="D726" s="4" t="s">
        <v>1661</v>
      </c>
      <c r="E726">
        <v>726</v>
      </c>
      <c r="F726" s="2" t="s">
        <v>53</v>
      </c>
      <c r="G726" s="4" t="s">
        <v>53</v>
      </c>
      <c r="H726" s="4" t="s">
        <v>1662</v>
      </c>
      <c r="I726" t="s">
        <v>53</v>
      </c>
      <c r="J726" s="4" t="s">
        <v>53</v>
      </c>
      <c r="K726" s="4" t="s">
        <v>53</v>
      </c>
      <c r="L726" s="6" t="s">
        <v>53</v>
      </c>
      <c r="M726" t="s">
        <v>53</v>
      </c>
    </row>
    <row r="727" spans="1:13">
      <c r="A727" s="4" t="s">
        <v>1053</v>
      </c>
      <c r="B727" s="4" t="s">
        <v>833</v>
      </c>
      <c r="C727">
        <v>529616</v>
      </c>
      <c r="D727" s="4" t="s">
        <v>1663</v>
      </c>
      <c r="E727">
        <v>726</v>
      </c>
      <c r="F727" s="2" t="s">
        <v>53</v>
      </c>
      <c r="G727" s="4" t="s">
        <v>53</v>
      </c>
      <c r="H727" s="4" t="s">
        <v>53</v>
      </c>
      <c r="I727" t="s">
        <v>53</v>
      </c>
      <c r="J727" s="4" t="s">
        <v>53</v>
      </c>
      <c r="K727" s="4" t="s">
        <v>53</v>
      </c>
      <c r="L727" s="6" t="s">
        <v>53</v>
      </c>
      <c r="M727" t="s">
        <v>53</v>
      </c>
    </row>
    <row r="728" spans="1:13">
      <c r="A728" s="4" t="s">
        <v>1664</v>
      </c>
      <c r="B728" s="4" t="s">
        <v>367</v>
      </c>
      <c r="C728">
        <v>528949</v>
      </c>
      <c r="D728" s="4" t="s">
        <v>1665</v>
      </c>
      <c r="E728">
        <v>726</v>
      </c>
      <c r="F728" s="2" t="s">
        <v>1237</v>
      </c>
      <c r="G728" s="4" t="s">
        <v>1665</v>
      </c>
      <c r="H728" s="4" t="s">
        <v>1665</v>
      </c>
      <c r="I728" t="s">
        <v>53</v>
      </c>
      <c r="J728" s="4" t="s">
        <v>53</v>
      </c>
      <c r="K728" s="4" t="s">
        <v>53</v>
      </c>
      <c r="L728">
        <v>0.425321970910489</v>
      </c>
      <c r="M728" t="s">
        <v>53</v>
      </c>
    </row>
    <row r="729" spans="1:13">
      <c r="A729" s="4" t="s">
        <v>1666</v>
      </c>
      <c r="B729" s="4" t="s">
        <v>10</v>
      </c>
      <c r="C729">
        <v>528876</v>
      </c>
      <c r="D729" s="4" t="s">
        <v>1667</v>
      </c>
      <c r="E729">
        <v>730</v>
      </c>
      <c r="F729" s="2">
        <v>431</v>
      </c>
      <c r="G729" s="4" t="s">
        <v>1667</v>
      </c>
      <c r="H729" s="4" t="s">
        <v>1667</v>
      </c>
      <c r="I729" t="s">
        <v>53</v>
      </c>
      <c r="J729" s="4" t="s">
        <v>53</v>
      </c>
      <c r="K729" s="4" t="s">
        <v>53</v>
      </c>
      <c r="L729" s="6" t="s">
        <v>53</v>
      </c>
      <c r="M729" t="s">
        <v>53</v>
      </c>
    </row>
    <row r="730" spans="1:13">
      <c r="A730" s="4" t="s">
        <v>92</v>
      </c>
      <c r="B730" s="4" t="s">
        <v>93</v>
      </c>
      <c r="C730">
        <v>528815</v>
      </c>
      <c r="D730" s="4" t="s">
        <v>1668</v>
      </c>
      <c r="E730">
        <v>730</v>
      </c>
      <c r="F730" s="2" t="s">
        <v>53</v>
      </c>
      <c r="G730" s="4" t="s">
        <v>53</v>
      </c>
      <c r="H730" s="4" t="s">
        <v>53</v>
      </c>
      <c r="I730" t="s">
        <v>53</v>
      </c>
      <c r="J730" s="4" t="s">
        <v>53</v>
      </c>
      <c r="K730" s="4" t="s">
        <v>53</v>
      </c>
      <c r="L730" s="6" t="s">
        <v>53</v>
      </c>
      <c r="M730" t="s">
        <v>53</v>
      </c>
    </row>
    <row r="731" spans="1:13">
      <c r="A731" s="4" t="s">
        <v>1669</v>
      </c>
      <c r="B731" s="4" t="s">
        <v>731</v>
      </c>
      <c r="C731">
        <v>511205</v>
      </c>
      <c r="D731" s="4" t="s">
        <v>1670</v>
      </c>
      <c r="E731">
        <v>730</v>
      </c>
      <c r="F731" s="2" t="s">
        <v>53</v>
      </c>
      <c r="G731" s="4" t="s">
        <v>53</v>
      </c>
      <c r="H731" s="4" t="s">
        <v>1670</v>
      </c>
      <c r="I731" t="s">
        <v>53</v>
      </c>
      <c r="J731" s="4" t="s">
        <v>53</v>
      </c>
      <c r="K731" s="4" t="s">
        <v>53</v>
      </c>
      <c r="L731" s="6" t="s">
        <v>53</v>
      </c>
      <c r="M731" t="s">
        <v>53</v>
      </c>
    </row>
    <row r="732" spans="1:13">
      <c r="A732" s="4" t="s">
        <v>693</v>
      </c>
      <c r="B732" s="4" t="s">
        <v>694</v>
      </c>
      <c r="C732">
        <v>530204</v>
      </c>
      <c r="D732" s="4" t="s">
        <v>1671</v>
      </c>
      <c r="E732">
        <v>730</v>
      </c>
      <c r="F732" s="2" t="s">
        <v>53</v>
      </c>
      <c r="G732" s="4" t="s">
        <v>53</v>
      </c>
      <c r="H732" s="4" t="s">
        <v>53</v>
      </c>
      <c r="I732" t="s">
        <v>53</v>
      </c>
      <c r="J732" s="4" t="s">
        <v>53</v>
      </c>
      <c r="K732" s="4" t="s">
        <v>53</v>
      </c>
      <c r="L732" s="6" t="s">
        <v>53</v>
      </c>
      <c r="M732" t="s">
        <v>53</v>
      </c>
    </row>
    <row r="733" spans="1:13">
      <c r="A733" s="4" t="s">
        <v>525</v>
      </c>
      <c r="B733" s="4" t="s">
        <v>93</v>
      </c>
      <c r="C733">
        <v>500540</v>
      </c>
      <c r="D733" s="4" t="s">
        <v>1672</v>
      </c>
      <c r="E733">
        <v>730</v>
      </c>
      <c r="F733" s="2" t="s">
        <v>53</v>
      </c>
      <c r="G733" s="4" t="s">
        <v>53</v>
      </c>
      <c r="H733" s="4" t="s">
        <v>53</v>
      </c>
      <c r="I733" t="s">
        <v>53</v>
      </c>
      <c r="J733" s="4" t="s">
        <v>53</v>
      </c>
      <c r="K733" s="4" t="s">
        <v>53</v>
      </c>
      <c r="L733" s="6" t="s">
        <v>53</v>
      </c>
      <c r="M733" t="s">
        <v>53</v>
      </c>
    </row>
    <row r="734" spans="1:13">
      <c r="A734" s="4" t="s">
        <v>1673</v>
      </c>
      <c r="B734" s="4" t="s">
        <v>17</v>
      </c>
      <c r="C734">
        <v>499985</v>
      </c>
      <c r="D734" s="4" t="s">
        <v>1674</v>
      </c>
      <c r="E734">
        <v>730</v>
      </c>
      <c r="F734" s="2" t="s">
        <v>1071</v>
      </c>
      <c r="G734" s="4" t="s">
        <v>1675</v>
      </c>
      <c r="H734" s="4" t="s">
        <v>1675</v>
      </c>
      <c r="I734" t="s">
        <v>53</v>
      </c>
      <c r="J734" s="4" t="s">
        <v>53</v>
      </c>
      <c r="K734" s="4" t="s">
        <v>53</v>
      </c>
      <c r="L734" s="6" t="s">
        <v>53</v>
      </c>
      <c r="M734" t="s">
        <v>53</v>
      </c>
    </row>
    <row r="735" spans="1:13">
      <c r="A735" s="4" t="s">
        <v>1676</v>
      </c>
      <c r="B735" s="4" t="s">
        <v>130</v>
      </c>
      <c r="C735">
        <v>528927</v>
      </c>
      <c r="D735" s="4" t="s">
        <v>985</v>
      </c>
      <c r="E735">
        <v>730</v>
      </c>
      <c r="F735" s="2" t="s">
        <v>1232</v>
      </c>
      <c r="G735" s="4" t="s">
        <v>1677</v>
      </c>
      <c r="H735" s="4" t="s">
        <v>985</v>
      </c>
      <c r="I735" t="s">
        <v>53</v>
      </c>
      <c r="J735" s="4" t="s">
        <v>53</v>
      </c>
      <c r="K735" s="4" t="s">
        <v>53</v>
      </c>
      <c r="L735" s="6" t="s">
        <v>53</v>
      </c>
      <c r="M735" t="s">
        <v>53</v>
      </c>
    </row>
    <row r="736" spans="1:13">
      <c r="A736" s="4" t="s">
        <v>1678</v>
      </c>
      <c r="B736" s="4" t="s">
        <v>833</v>
      </c>
      <c r="C736">
        <v>503585</v>
      </c>
      <c r="D736" s="4" t="s">
        <v>1679</v>
      </c>
      <c r="E736">
        <v>737</v>
      </c>
      <c r="F736" s="2">
        <v>421</v>
      </c>
      <c r="G736" s="4" t="s">
        <v>1679</v>
      </c>
      <c r="H736" s="4" t="s">
        <v>1679</v>
      </c>
      <c r="I736" t="s">
        <v>53</v>
      </c>
      <c r="J736" s="4" t="s">
        <v>53</v>
      </c>
      <c r="K736" s="4" t="s">
        <v>53</v>
      </c>
      <c r="L736" s="6" t="s">
        <v>53</v>
      </c>
      <c r="M736" t="s">
        <v>53</v>
      </c>
    </row>
    <row r="737" spans="1:13">
      <c r="A737" s="4" t="s">
        <v>1680</v>
      </c>
      <c r="B737" s="4" t="s">
        <v>1681</v>
      </c>
      <c r="C737">
        <v>530205</v>
      </c>
      <c r="D737" s="4" t="s">
        <v>1682</v>
      </c>
      <c r="E737">
        <v>737</v>
      </c>
      <c r="F737" s="2" t="s">
        <v>53</v>
      </c>
      <c r="G737" s="4" t="s">
        <v>53</v>
      </c>
      <c r="H737" s="4" t="s">
        <v>1682</v>
      </c>
      <c r="I737" t="s">
        <v>53</v>
      </c>
      <c r="J737" s="4" t="s">
        <v>53</v>
      </c>
      <c r="K737" s="4" t="s">
        <v>53</v>
      </c>
      <c r="L737" s="6" t="s">
        <v>53</v>
      </c>
      <c r="M737" t="s">
        <v>53</v>
      </c>
    </row>
    <row r="738" spans="1:13">
      <c r="A738" s="4" t="s">
        <v>1683</v>
      </c>
      <c r="B738" s="4" t="s">
        <v>93</v>
      </c>
      <c r="C738">
        <v>500938</v>
      </c>
      <c r="D738" s="4" t="s">
        <v>1684</v>
      </c>
      <c r="E738">
        <v>737</v>
      </c>
      <c r="F738" s="2" t="s">
        <v>53</v>
      </c>
      <c r="G738" s="4" t="s">
        <v>53</v>
      </c>
      <c r="H738" s="4" t="s">
        <v>1684</v>
      </c>
      <c r="I738" t="s">
        <v>53</v>
      </c>
      <c r="J738" s="4" t="s">
        <v>53</v>
      </c>
      <c r="K738" s="4" t="s">
        <v>53</v>
      </c>
      <c r="L738" s="6" t="s">
        <v>53</v>
      </c>
      <c r="M738" t="s">
        <v>53</v>
      </c>
    </row>
    <row r="739" spans="1:13">
      <c r="A739" s="4" t="s">
        <v>318</v>
      </c>
      <c r="B739" s="4" t="s">
        <v>93</v>
      </c>
      <c r="C739">
        <v>529215</v>
      </c>
      <c r="D739" s="4" t="s">
        <v>1685</v>
      </c>
      <c r="E739">
        <v>737</v>
      </c>
      <c r="F739" s="2" t="s">
        <v>53</v>
      </c>
      <c r="G739" s="4" t="s">
        <v>53</v>
      </c>
      <c r="H739" s="4" t="s">
        <v>53</v>
      </c>
      <c r="I739" t="s">
        <v>53</v>
      </c>
      <c r="J739" s="4" t="s">
        <v>53</v>
      </c>
      <c r="K739" s="4" t="s">
        <v>53</v>
      </c>
      <c r="L739" s="6" t="s">
        <v>53</v>
      </c>
      <c r="M739" t="s">
        <v>53</v>
      </c>
    </row>
    <row r="740" spans="1:13">
      <c r="A740" s="4" t="s">
        <v>1686</v>
      </c>
      <c r="B740" s="4" t="s">
        <v>194</v>
      </c>
      <c r="C740">
        <v>506202</v>
      </c>
      <c r="D740" s="4" t="s">
        <v>1687</v>
      </c>
      <c r="E740">
        <v>737</v>
      </c>
      <c r="F740" s="2" t="s">
        <v>53</v>
      </c>
      <c r="G740" s="4" t="s">
        <v>53</v>
      </c>
      <c r="H740" s="4" t="s">
        <v>1687</v>
      </c>
      <c r="I740" t="s">
        <v>53</v>
      </c>
      <c r="J740" s="4" t="s">
        <v>53</v>
      </c>
      <c r="K740" s="4" t="s">
        <v>53</v>
      </c>
      <c r="L740" s="6" t="s">
        <v>53</v>
      </c>
      <c r="M740" t="s">
        <v>53</v>
      </c>
    </row>
    <row r="741" spans="1:13">
      <c r="A741" s="4" t="s">
        <v>1688</v>
      </c>
      <c r="B741" s="4" t="s">
        <v>1450</v>
      </c>
      <c r="C741">
        <v>528843</v>
      </c>
      <c r="D741" s="4" t="s">
        <v>1689</v>
      </c>
      <c r="E741">
        <v>737</v>
      </c>
      <c r="F741" s="2" t="s">
        <v>156</v>
      </c>
      <c r="G741" s="4" t="s">
        <v>1689</v>
      </c>
      <c r="H741" s="4" t="s">
        <v>1689</v>
      </c>
      <c r="I741" t="s">
        <v>53</v>
      </c>
      <c r="J741" s="4" t="s">
        <v>53</v>
      </c>
      <c r="K741" s="4" t="s">
        <v>53</v>
      </c>
      <c r="L741" s="6" t="s">
        <v>53</v>
      </c>
      <c r="M741" t="s">
        <v>53</v>
      </c>
    </row>
    <row r="742" spans="1:13">
      <c r="A742" s="4" t="s">
        <v>1690</v>
      </c>
      <c r="B742" s="4" t="s">
        <v>833</v>
      </c>
      <c r="C742">
        <v>502182</v>
      </c>
      <c r="D742" s="4" t="s">
        <v>1691</v>
      </c>
      <c r="E742">
        <v>743</v>
      </c>
      <c r="F742" s="2">
        <v>315</v>
      </c>
      <c r="G742" s="4" t="s">
        <v>1691</v>
      </c>
      <c r="H742" s="4" t="s">
        <v>1691</v>
      </c>
      <c r="I742" t="s">
        <v>53</v>
      </c>
      <c r="J742" s="4" t="s">
        <v>53</v>
      </c>
      <c r="K742" s="4" t="s">
        <v>53</v>
      </c>
      <c r="L742" s="6" t="s">
        <v>53</v>
      </c>
      <c r="M742" t="s">
        <v>53</v>
      </c>
    </row>
    <row r="743" spans="1:13">
      <c r="A743" s="4" t="s">
        <v>1692</v>
      </c>
      <c r="B743" s="4" t="s">
        <v>335</v>
      </c>
      <c r="C743">
        <v>529549</v>
      </c>
      <c r="D743" s="4" t="s">
        <v>1693</v>
      </c>
      <c r="E743">
        <v>743</v>
      </c>
      <c r="F743" s="2" t="s">
        <v>53</v>
      </c>
      <c r="G743" s="4" t="s">
        <v>53</v>
      </c>
      <c r="H743" s="4" t="s">
        <v>53</v>
      </c>
      <c r="I743" t="s">
        <v>53</v>
      </c>
      <c r="J743" s="4" t="s">
        <v>53</v>
      </c>
      <c r="K743" s="4" t="s">
        <v>53</v>
      </c>
      <c r="L743" s="6" t="s">
        <v>53</v>
      </c>
      <c r="M743" t="s">
        <v>53</v>
      </c>
    </row>
    <row r="744" spans="1:13">
      <c r="A744" s="4" t="s">
        <v>739</v>
      </c>
      <c r="B744" s="4" t="s">
        <v>740</v>
      </c>
      <c r="C744">
        <v>529414</v>
      </c>
      <c r="D744" s="4" t="s">
        <v>1694</v>
      </c>
      <c r="E744">
        <v>743</v>
      </c>
      <c r="F744" s="2" t="s">
        <v>53</v>
      </c>
      <c r="G744" s="4" t="s">
        <v>53</v>
      </c>
      <c r="H744" s="4" t="s">
        <v>1694</v>
      </c>
      <c r="I744" t="s">
        <v>53</v>
      </c>
      <c r="J744" s="4" t="s">
        <v>53</v>
      </c>
      <c r="K744" s="4" t="s">
        <v>53</v>
      </c>
      <c r="L744" s="6" t="s">
        <v>53</v>
      </c>
      <c r="M744" t="s">
        <v>53</v>
      </c>
    </row>
    <row r="745" spans="1:13">
      <c r="A745" s="4" t="s">
        <v>1002</v>
      </c>
      <c r="B745" s="4" t="s">
        <v>417</v>
      </c>
      <c r="C745">
        <v>500178</v>
      </c>
      <c r="D745" s="4" t="s">
        <v>1695</v>
      </c>
      <c r="E745">
        <v>743</v>
      </c>
      <c r="F745" s="2" t="s">
        <v>1168</v>
      </c>
      <c r="G745" s="4" t="s">
        <v>1696</v>
      </c>
      <c r="H745" s="4" t="s">
        <v>1695</v>
      </c>
      <c r="I745" t="s">
        <v>53</v>
      </c>
      <c r="J745" s="4" t="s">
        <v>53</v>
      </c>
      <c r="K745" s="4" t="s">
        <v>53</v>
      </c>
      <c r="L745" s="6" t="s">
        <v>53</v>
      </c>
      <c r="M745" t="s">
        <v>53</v>
      </c>
    </row>
    <row r="746" spans="1:13">
      <c r="A746" s="4" t="s">
        <v>1697</v>
      </c>
      <c r="B746" s="4" t="s">
        <v>417</v>
      </c>
      <c r="C746">
        <v>504367</v>
      </c>
      <c r="D746" s="4" t="s">
        <v>1698</v>
      </c>
      <c r="E746">
        <v>743</v>
      </c>
      <c r="F746" s="2" t="s">
        <v>1237</v>
      </c>
      <c r="G746" s="4" t="s">
        <v>1699</v>
      </c>
      <c r="H746" s="4" t="s">
        <v>1698</v>
      </c>
      <c r="I746" t="s">
        <v>53</v>
      </c>
      <c r="J746" s="4" t="s">
        <v>53</v>
      </c>
      <c r="K746" s="4" t="s">
        <v>53</v>
      </c>
      <c r="L746" s="6" t="s">
        <v>53</v>
      </c>
      <c r="M746" t="s">
        <v>53</v>
      </c>
    </row>
    <row r="747" spans="1:13">
      <c r="A747" s="4" t="s">
        <v>525</v>
      </c>
      <c r="B747" s="4" t="s">
        <v>93</v>
      </c>
      <c r="C747">
        <v>529427</v>
      </c>
      <c r="D747" s="4" t="s">
        <v>1700</v>
      </c>
      <c r="E747">
        <v>748</v>
      </c>
      <c r="F747" s="2" t="s">
        <v>53</v>
      </c>
      <c r="G747" s="4" t="s">
        <v>53</v>
      </c>
      <c r="H747" s="4" t="s">
        <v>53</v>
      </c>
      <c r="I747" t="s">
        <v>53</v>
      </c>
      <c r="J747" s="4" t="s">
        <v>53</v>
      </c>
      <c r="K747" s="4" t="s">
        <v>53</v>
      </c>
      <c r="L747" s="6" t="s">
        <v>53</v>
      </c>
      <c r="M747" t="s">
        <v>53</v>
      </c>
    </row>
    <row r="748" spans="1:13">
      <c r="A748" s="4" t="s">
        <v>1074</v>
      </c>
      <c r="B748" s="4" t="s">
        <v>93</v>
      </c>
      <c r="C748">
        <v>529097</v>
      </c>
      <c r="D748" s="4" t="s">
        <v>1701</v>
      </c>
      <c r="E748">
        <v>749</v>
      </c>
      <c r="F748" s="2" t="s">
        <v>53</v>
      </c>
      <c r="G748" s="4" t="s">
        <v>53</v>
      </c>
      <c r="H748" s="4" t="s">
        <v>53</v>
      </c>
      <c r="I748" t="s">
        <v>53</v>
      </c>
      <c r="J748" s="4" t="s">
        <v>53</v>
      </c>
      <c r="K748" s="4" t="s">
        <v>53</v>
      </c>
      <c r="L748" s="6" t="s">
        <v>53</v>
      </c>
      <c r="M748" t="s">
        <v>53</v>
      </c>
    </row>
    <row r="749" spans="1:13">
      <c r="A749" s="4" t="s">
        <v>1702</v>
      </c>
      <c r="B749" s="4" t="s">
        <v>1681</v>
      </c>
      <c r="C749">
        <v>529441</v>
      </c>
      <c r="D749" s="4" t="s">
        <v>1703</v>
      </c>
      <c r="E749">
        <v>749</v>
      </c>
      <c r="F749" s="2" t="s">
        <v>53</v>
      </c>
      <c r="G749" s="4" t="s">
        <v>53</v>
      </c>
      <c r="H749" s="4" t="s">
        <v>53</v>
      </c>
      <c r="I749" t="s">
        <v>53</v>
      </c>
      <c r="J749" s="4" t="s">
        <v>53</v>
      </c>
      <c r="K749" s="4" t="s">
        <v>53</v>
      </c>
      <c r="L749" s="6" t="s">
        <v>53</v>
      </c>
      <c r="M749" t="s">
        <v>53</v>
      </c>
    </row>
    <row r="750" spans="1:13">
      <c r="A750" s="4" t="s">
        <v>1704</v>
      </c>
      <c r="B750" s="4" t="s">
        <v>1450</v>
      </c>
      <c r="C750">
        <v>500533</v>
      </c>
      <c r="D750" s="4" t="s">
        <v>1705</v>
      </c>
      <c r="E750">
        <v>749</v>
      </c>
      <c r="F750" s="2" t="s">
        <v>53</v>
      </c>
      <c r="G750" s="4" t="s">
        <v>53</v>
      </c>
      <c r="H750" s="4" t="s">
        <v>53</v>
      </c>
      <c r="I750" t="s">
        <v>53</v>
      </c>
      <c r="J750" s="4" t="s">
        <v>53</v>
      </c>
      <c r="K750" s="4" t="s">
        <v>53</v>
      </c>
      <c r="L750" s="6" t="s">
        <v>53</v>
      </c>
      <c r="M750" t="s">
        <v>53</v>
      </c>
    </row>
    <row r="751" spans="1:13">
      <c r="A751" s="4" t="s">
        <v>1706</v>
      </c>
      <c r="B751" s="4" t="s">
        <v>5</v>
      </c>
      <c r="C751">
        <v>217484</v>
      </c>
      <c r="D751" s="4" t="s">
        <v>1707</v>
      </c>
      <c r="E751">
        <v>749</v>
      </c>
      <c r="F751" s="2" t="s">
        <v>156</v>
      </c>
      <c r="G751" s="4" t="s">
        <v>1708</v>
      </c>
      <c r="H751" s="4" t="s">
        <v>1707</v>
      </c>
      <c r="I751" t="s">
        <v>53</v>
      </c>
      <c r="J751" s="4" t="s">
        <v>53</v>
      </c>
      <c r="K751" s="4" t="s">
        <v>53</v>
      </c>
      <c r="L751" s="6" t="s">
        <v>53</v>
      </c>
      <c r="M751" t="s">
        <v>53</v>
      </c>
    </row>
    <row r="752" spans="1:13">
      <c r="A752" s="4" t="s">
        <v>1709</v>
      </c>
      <c r="B752" s="4" t="s">
        <v>260</v>
      </c>
      <c r="C752">
        <v>512768</v>
      </c>
      <c r="D752" s="4" t="s">
        <v>1710</v>
      </c>
      <c r="E752">
        <v>749</v>
      </c>
      <c r="F752" s="2" t="s">
        <v>156</v>
      </c>
      <c r="G752" s="4" t="s">
        <v>1710</v>
      </c>
      <c r="H752" s="4" t="s">
        <v>1710</v>
      </c>
      <c r="I752" t="s">
        <v>53</v>
      </c>
      <c r="J752" s="4" t="s">
        <v>53</v>
      </c>
      <c r="K752" s="4" t="s">
        <v>53</v>
      </c>
      <c r="L752" s="6" t="s">
        <v>53</v>
      </c>
      <c r="M752" t="s">
        <v>53</v>
      </c>
    </row>
    <row r="753" spans="1:13">
      <c r="A753" s="4" t="s">
        <v>1711</v>
      </c>
      <c r="B753" s="4" t="s">
        <v>5</v>
      </c>
      <c r="C753">
        <v>230728</v>
      </c>
      <c r="D753" s="4" t="s">
        <v>1712</v>
      </c>
      <c r="E753">
        <v>749</v>
      </c>
      <c r="F753" s="2" t="s">
        <v>156</v>
      </c>
      <c r="G753" s="4" t="s">
        <v>1713</v>
      </c>
      <c r="H753" s="4" t="s">
        <v>53</v>
      </c>
      <c r="I753" t="s">
        <v>53</v>
      </c>
      <c r="J753" s="4" t="s">
        <v>53</v>
      </c>
      <c r="K753" s="4" t="s">
        <v>53</v>
      </c>
      <c r="L753" s="6" t="s">
        <v>53</v>
      </c>
      <c r="M753" t="s">
        <v>53</v>
      </c>
    </row>
    <row r="754" spans="1:13">
      <c r="A754" s="4" t="s">
        <v>1714</v>
      </c>
      <c r="B754" s="4" t="s">
        <v>284</v>
      </c>
      <c r="C754">
        <v>529703</v>
      </c>
      <c r="D754" s="4" t="s">
        <v>1715</v>
      </c>
      <c r="E754">
        <v>755</v>
      </c>
      <c r="F754" s="2" t="s">
        <v>53</v>
      </c>
      <c r="G754" s="4" t="s">
        <v>53</v>
      </c>
      <c r="H754" s="4" t="s">
        <v>53</v>
      </c>
      <c r="I754" t="s">
        <v>53</v>
      </c>
      <c r="J754" s="4" t="s">
        <v>53</v>
      </c>
      <c r="K754" s="4" t="s">
        <v>53</v>
      </c>
      <c r="L754" s="6" t="s">
        <v>53</v>
      </c>
      <c r="M754" t="s">
        <v>53</v>
      </c>
    </row>
    <row r="755" spans="1:13">
      <c r="A755" s="4" t="s">
        <v>1716</v>
      </c>
      <c r="B755" s="4" t="s">
        <v>1717</v>
      </c>
      <c r="C755">
        <v>504529</v>
      </c>
      <c r="D755" s="4" t="s">
        <v>1718</v>
      </c>
      <c r="E755">
        <v>755</v>
      </c>
      <c r="F755" s="2" t="s">
        <v>53</v>
      </c>
      <c r="G755" s="4" t="s">
        <v>53</v>
      </c>
      <c r="H755" s="4" t="s">
        <v>53</v>
      </c>
      <c r="I755" t="s">
        <v>53</v>
      </c>
      <c r="J755" s="4" t="s">
        <v>53</v>
      </c>
      <c r="K755" s="4" t="s">
        <v>53</v>
      </c>
      <c r="L755" s="6" t="s">
        <v>53</v>
      </c>
      <c r="M755" t="s">
        <v>53</v>
      </c>
    </row>
    <row r="756" spans="1:13">
      <c r="A756" s="4" t="s">
        <v>1719</v>
      </c>
      <c r="B756" s="4" t="s">
        <v>641</v>
      </c>
      <c r="C756">
        <v>529037</v>
      </c>
      <c r="D756" s="4" t="s">
        <v>1720</v>
      </c>
      <c r="E756">
        <v>755</v>
      </c>
      <c r="F756" s="2" t="s">
        <v>1017</v>
      </c>
      <c r="G756" s="4" t="s">
        <v>1720</v>
      </c>
      <c r="H756" s="4" t="s">
        <v>1721</v>
      </c>
      <c r="I756" t="s">
        <v>53</v>
      </c>
      <c r="J756" s="4" t="s">
        <v>53</v>
      </c>
      <c r="K756" s="4" t="s">
        <v>53</v>
      </c>
      <c r="L756" s="6" t="s">
        <v>53</v>
      </c>
      <c r="M756" t="s">
        <v>53</v>
      </c>
    </row>
    <row r="757" spans="1:13">
      <c r="A757" s="4" t="s">
        <v>669</v>
      </c>
      <c r="B757" s="4" t="s">
        <v>404</v>
      </c>
      <c r="C757">
        <v>529059</v>
      </c>
      <c r="D757" s="4" t="s">
        <v>1722</v>
      </c>
      <c r="E757">
        <v>758</v>
      </c>
      <c r="F757" s="2" t="s">
        <v>53</v>
      </c>
      <c r="G757" s="4" t="s">
        <v>53</v>
      </c>
      <c r="H757" s="4" t="s">
        <v>53</v>
      </c>
      <c r="I757" t="s">
        <v>53</v>
      </c>
      <c r="J757" s="4" t="s">
        <v>53</v>
      </c>
      <c r="K757" s="4" t="s">
        <v>53</v>
      </c>
      <c r="L757" s="6" t="s">
        <v>53</v>
      </c>
      <c r="M757" t="s">
        <v>53</v>
      </c>
    </row>
    <row r="758" spans="1:13">
      <c r="A758" s="4" t="s">
        <v>739</v>
      </c>
      <c r="B758" s="4" t="s">
        <v>740</v>
      </c>
      <c r="C758">
        <v>501678</v>
      </c>
      <c r="D758" s="4" t="s">
        <v>1723</v>
      </c>
      <c r="E758">
        <v>758</v>
      </c>
      <c r="F758" s="2" t="s">
        <v>53</v>
      </c>
      <c r="G758" s="4" t="s">
        <v>53</v>
      </c>
      <c r="H758" s="4" t="s">
        <v>1724</v>
      </c>
      <c r="I758" t="s">
        <v>53</v>
      </c>
      <c r="J758" s="4" t="s">
        <v>53</v>
      </c>
      <c r="K758" s="4" t="s">
        <v>53</v>
      </c>
      <c r="L758" s="6" t="s">
        <v>53</v>
      </c>
      <c r="M758" t="s">
        <v>53</v>
      </c>
    </row>
    <row r="759" spans="1:13">
      <c r="A759" s="4" t="s">
        <v>212</v>
      </c>
      <c r="B759" s="4" t="s">
        <v>93</v>
      </c>
      <c r="C759">
        <v>529079</v>
      </c>
      <c r="D759" s="4" t="s">
        <v>1725</v>
      </c>
      <c r="E759">
        <v>758</v>
      </c>
      <c r="F759" s="2" t="s">
        <v>53</v>
      </c>
      <c r="G759" s="4" t="s">
        <v>53</v>
      </c>
      <c r="H759" s="4" t="s">
        <v>53</v>
      </c>
      <c r="I759" t="s">
        <v>53</v>
      </c>
      <c r="J759" s="4" t="s">
        <v>53</v>
      </c>
      <c r="K759" s="4" t="s">
        <v>53</v>
      </c>
      <c r="L759" s="6" t="s">
        <v>53</v>
      </c>
      <c r="M759" t="s">
        <v>53</v>
      </c>
    </row>
    <row r="760" spans="1:13">
      <c r="A760" s="4" t="s">
        <v>1726</v>
      </c>
      <c r="B760" s="4" t="s">
        <v>198</v>
      </c>
      <c r="C760">
        <v>528960</v>
      </c>
      <c r="D760" s="4" t="s">
        <v>1727</v>
      </c>
      <c r="E760">
        <v>761</v>
      </c>
      <c r="F760" s="2">
        <v>551</v>
      </c>
      <c r="G760" s="4" t="s">
        <v>1728</v>
      </c>
      <c r="H760" s="4" t="s">
        <v>1727</v>
      </c>
      <c r="I760" t="s">
        <v>53</v>
      </c>
      <c r="J760" s="4" t="s">
        <v>53</v>
      </c>
      <c r="K760" s="4" t="s">
        <v>53</v>
      </c>
      <c r="L760" s="6" t="s">
        <v>53</v>
      </c>
      <c r="M760" t="s">
        <v>53</v>
      </c>
    </row>
    <row r="761" spans="1:13">
      <c r="A761" s="4" t="s">
        <v>174</v>
      </c>
      <c r="B761" s="4" t="s">
        <v>175</v>
      </c>
      <c r="C761">
        <v>529092</v>
      </c>
      <c r="D761" s="4" t="s">
        <v>1729</v>
      </c>
      <c r="E761">
        <v>761</v>
      </c>
      <c r="F761" s="2" t="s">
        <v>53</v>
      </c>
      <c r="G761" s="4" t="s">
        <v>53</v>
      </c>
      <c r="H761" s="4" t="s">
        <v>53</v>
      </c>
      <c r="I761" t="s">
        <v>53</v>
      </c>
      <c r="J761" s="4" t="s">
        <v>53</v>
      </c>
      <c r="K761" s="4" t="s">
        <v>53</v>
      </c>
      <c r="L761" s="6" t="s">
        <v>53</v>
      </c>
      <c r="M761" t="s">
        <v>53</v>
      </c>
    </row>
    <row r="762" spans="1:13">
      <c r="A762" s="4" t="s">
        <v>488</v>
      </c>
      <c r="B762" s="4" t="s">
        <v>489</v>
      </c>
      <c r="C762">
        <v>506575</v>
      </c>
      <c r="D762" s="4" t="s">
        <v>1730</v>
      </c>
      <c r="E762">
        <v>761</v>
      </c>
      <c r="F762" s="2" t="s">
        <v>53</v>
      </c>
      <c r="G762" s="4" t="s">
        <v>53</v>
      </c>
      <c r="H762" s="4" t="s">
        <v>53</v>
      </c>
      <c r="I762" t="s">
        <v>53</v>
      </c>
      <c r="J762" s="4" t="s">
        <v>53</v>
      </c>
      <c r="K762" s="4" t="s">
        <v>53</v>
      </c>
      <c r="L762" s="6" t="s">
        <v>53</v>
      </c>
      <c r="M762" t="s">
        <v>53</v>
      </c>
    </row>
    <row r="763" spans="1:13">
      <c r="A763" s="4" t="s">
        <v>1686</v>
      </c>
      <c r="B763" s="4" t="s">
        <v>194</v>
      </c>
      <c r="C763">
        <v>502293</v>
      </c>
      <c r="D763" s="4" t="s">
        <v>1731</v>
      </c>
      <c r="E763">
        <v>761</v>
      </c>
      <c r="F763" s="2" t="s">
        <v>53</v>
      </c>
      <c r="G763" s="4" t="s">
        <v>53</v>
      </c>
      <c r="H763" s="4" t="s">
        <v>53</v>
      </c>
      <c r="I763" t="s">
        <v>53</v>
      </c>
      <c r="J763" s="4" t="s">
        <v>53</v>
      </c>
      <c r="K763" s="4" t="s">
        <v>53</v>
      </c>
      <c r="L763" s="6" t="s">
        <v>53</v>
      </c>
      <c r="M763" t="s">
        <v>53</v>
      </c>
    </row>
    <row r="764" spans="1:13">
      <c r="A764" s="4" t="s">
        <v>1732</v>
      </c>
      <c r="B764" s="4" t="s">
        <v>10</v>
      </c>
      <c r="C764">
        <v>500995</v>
      </c>
      <c r="D764" s="4" t="s">
        <v>1733</v>
      </c>
      <c r="E764">
        <v>761</v>
      </c>
      <c r="F764" s="2" t="s">
        <v>53</v>
      </c>
      <c r="G764" s="4" t="s">
        <v>53</v>
      </c>
      <c r="H764" s="4" t="s">
        <v>1733</v>
      </c>
      <c r="I764" t="s">
        <v>53</v>
      </c>
      <c r="J764" s="4" t="s">
        <v>53</v>
      </c>
      <c r="K764" s="4" t="s">
        <v>53</v>
      </c>
      <c r="L764" s="6" t="s">
        <v>53</v>
      </c>
      <c r="M764" t="s">
        <v>53</v>
      </c>
    </row>
    <row r="765" spans="1:13">
      <c r="A765" s="4" t="s">
        <v>220</v>
      </c>
      <c r="B765" s="4" t="s">
        <v>17</v>
      </c>
      <c r="C765">
        <v>504868</v>
      </c>
      <c r="D765" s="4" t="s">
        <v>1734</v>
      </c>
      <c r="E765">
        <v>761</v>
      </c>
      <c r="F765" s="2" t="s">
        <v>53</v>
      </c>
      <c r="G765" s="4" t="s">
        <v>53</v>
      </c>
      <c r="H765" s="4" t="s">
        <v>53</v>
      </c>
      <c r="I765" t="s">
        <v>53</v>
      </c>
      <c r="J765" s="4" t="s">
        <v>53</v>
      </c>
      <c r="K765" s="4" t="s">
        <v>53</v>
      </c>
      <c r="L765" s="6" t="s">
        <v>53</v>
      </c>
      <c r="M765" t="s">
        <v>53</v>
      </c>
    </row>
    <row r="766" spans="1:13">
      <c r="A766" s="4" t="s">
        <v>1735</v>
      </c>
      <c r="B766" s="4" t="s">
        <v>740</v>
      </c>
      <c r="C766">
        <v>529398</v>
      </c>
      <c r="D766" s="4" t="s">
        <v>1736</v>
      </c>
      <c r="E766">
        <v>761</v>
      </c>
      <c r="F766" s="2" t="s">
        <v>53</v>
      </c>
      <c r="G766" s="4" t="s">
        <v>53</v>
      </c>
      <c r="H766" s="4" t="s">
        <v>53</v>
      </c>
      <c r="I766" t="s">
        <v>53</v>
      </c>
      <c r="J766" s="4" t="s">
        <v>53</v>
      </c>
      <c r="K766" s="4" t="s">
        <v>53</v>
      </c>
      <c r="L766" s="6" t="s">
        <v>53</v>
      </c>
      <c r="M766" t="s">
        <v>53</v>
      </c>
    </row>
    <row r="767" spans="1:13">
      <c r="A767" s="4" t="s">
        <v>976</v>
      </c>
      <c r="B767" s="4" t="s">
        <v>977</v>
      </c>
      <c r="C767">
        <v>499894</v>
      </c>
      <c r="D767" s="4" t="s">
        <v>1737</v>
      </c>
      <c r="E767">
        <v>761</v>
      </c>
      <c r="F767" s="2" t="s">
        <v>1443</v>
      </c>
      <c r="G767" s="4" t="s">
        <v>1737</v>
      </c>
      <c r="H767" s="4" t="s">
        <v>1737</v>
      </c>
      <c r="I767" t="s">
        <v>53</v>
      </c>
      <c r="J767" s="4" t="s">
        <v>53</v>
      </c>
      <c r="K767" s="4" t="s">
        <v>53</v>
      </c>
      <c r="L767" s="6" t="s">
        <v>53</v>
      </c>
      <c r="M767" t="s">
        <v>53</v>
      </c>
    </row>
    <row r="768" spans="1:13">
      <c r="A768" s="4" t="s">
        <v>1738</v>
      </c>
      <c r="B768" s="4" t="s">
        <v>274</v>
      </c>
      <c r="C768">
        <v>502705</v>
      </c>
      <c r="D768" s="4" t="s">
        <v>1739</v>
      </c>
      <c r="E768">
        <v>769</v>
      </c>
      <c r="F768" s="2">
        <v>534</v>
      </c>
      <c r="G768" s="4" t="s">
        <v>1739</v>
      </c>
      <c r="H768" s="4" t="s">
        <v>1739</v>
      </c>
      <c r="I768" t="s">
        <v>53</v>
      </c>
      <c r="J768" s="4" t="s">
        <v>53</v>
      </c>
      <c r="K768" s="4" t="s">
        <v>53</v>
      </c>
      <c r="L768" s="6" t="s">
        <v>53</v>
      </c>
      <c r="M768" t="s">
        <v>53</v>
      </c>
    </row>
    <row r="769" spans="1:13">
      <c r="A769" s="4" t="s">
        <v>69</v>
      </c>
      <c r="B769" s="4" t="s">
        <v>5</v>
      </c>
      <c r="C769">
        <v>190567</v>
      </c>
      <c r="D769" s="4" t="s">
        <v>1740</v>
      </c>
      <c r="E769">
        <v>769</v>
      </c>
      <c r="F769" s="2" t="s">
        <v>53</v>
      </c>
      <c r="G769" s="4" t="s">
        <v>53</v>
      </c>
      <c r="H769" s="4" t="s">
        <v>53</v>
      </c>
      <c r="I769" t="s">
        <v>53</v>
      </c>
      <c r="J769" s="4" t="s">
        <v>53</v>
      </c>
      <c r="K769" s="4" t="s">
        <v>53</v>
      </c>
      <c r="L769" s="6" t="s">
        <v>53</v>
      </c>
      <c r="M769" t="s">
        <v>53</v>
      </c>
    </row>
    <row r="770" spans="1:13">
      <c r="A770" s="4" t="s">
        <v>488</v>
      </c>
      <c r="B770" s="4" t="s">
        <v>489</v>
      </c>
      <c r="C770">
        <v>503075</v>
      </c>
      <c r="D770" s="4" t="s">
        <v>1741</v>
      </c>
      <c r="E770">
        <v>769</v>
      </c>
      <c r="F770" s="2" t="s">
        <v>53</v>
      </c>
      <c r="G770" s="4" t="s">
        <v>53</v>
      </c>
      <c r="H770" s="4" t="s">
        <v>1741</v>
      </c>
      <c r="I770" t="s">
        <v>53</v>
      </c>
      <c r="J770" s="4" t="s">
        <v>53</v>
      </c>
      <c r="K770" s="4" t="s">
        <v>53</v>
      </c>
      <c r="L770" s="6" t="s">
        <v>53</v>
      </c>
      <c r="M770" t="s">
        <v>53</v>
      </c>
    </row>
    <row r="771" spans="1:13">
      <c r="A771" s="4" t="s">
        <v>1742</v>
      </c>
      <c r="B771" s="4" t="s">
        <v>740</v>
      </c>
      <c r="C771">
        <v>529310</v>
      </c>
      <c r="D771" s="4" t="s">
        <v>1743</v>
      </c>
      <c r="E771">
        <v>769</v>
      </c>
      <c r="F771" s="2" t="s">
        <v>53</v>
      </c>
      <c r="G771" s="4" t="s">
        <v>53</v>
      </c>
      <c r="H771" s="4" t="s">
        <v>1743</v>
      </c>
      <c r="I771" t="s">
        <v>53</v>
      </c>
      <c r="J771" s="4" t="s">
        <v>53</v>
      </c>
      <c r="K771" s="4" t="s">
        <v>53</v>
      </c>
      <c r="L771" s="6" t="s">
        <v>53</v>
      </c>
      <c r="M771" t="s">
        <v>53</v>
      </c>
    </row>
    <row r="772" spans="1:13">
      <c r="A772" s="4" t="s">
        <v>1415</v>
      </c>
      <c r="B772" s="4" t="s">
        <v>274</v>
      </c>
      <c r="C772">
        <v>528855</v>
      </c>
      <c r="D772" s="4" t="s">
        <v>1744</v>
      </c>
      <c r="E772">
        <v>769</v>
      </c>
      <c r="F772" s="2" t="s">
        <v>53</v>
      </c>
      <c r="G772" s="4" t="s">
        <v>53</v>
      </c>
      <c r="H772" s="4" t="s">
        <v>53</v>
      </c>
      <c r="I772" t="s">
        <v>53</v>
      </c>
      <c r="J772" s="4" t="s">
        <v>53</v>
      </c>
      <c r="K772" s="4" t="s">
        <v>53</v>
      </c>
      <c r="L772" s="6" t="s">
        <v>53</v>
      </c>
      <c r="M772" t="s">
        <v>53</v>
      </c>
    </row>
    <row r="773" spans="1:13">
      <c r="A773" s="4" t="s">
        <v>1745</v>
      </c>
      <c r="B773" s="4" t="s">
        <v>93</v>
      </c>
      <c r="C773">
        <v>529826</v>
      </c>
      <c r="D773" s="4" t="s">
        <v>1746</v>
      </c>
      <c r="E773">
        <v>769</v>
      </c>
      <c r="F773" s="2" t="s">
        <v>53</v>
      </c>
      <c r="G773" s="4" t="s">
        <v>53</v>
      </c>
      <c r="H773" s="4" t="s">
        <v>1746</v>
      </c>
      <c r="I773" t="s">
        <v>53</v>
      </c>
      <c r="J773" s="4" t="s">
        <v>53</v>
      </c>
      <c r="K773" s="4" t="s">
        <v>53</v>
      </c>
      <c r="L773" s="6" t="s">
        <v>53</v>
      </c>
      <c r="M773" t="s">
        <v>53</v>
      </c>
    </row>
    <row r="774" spans="1:13">
      <c r="A774" s="4" t="s">
        <v>1060</v>
      </c>
      <c r="B774" s="4" t="s">
        <v>93</v>
      </c>
      <c r="C774">
        <v>529234</v>
      </c>
      <c r="D774" s="4" t="s">
        <v>1747</v>
      </c>
      <c r="E774">
        <v>769</v>
      </c>
      <c r="F774" s="2" t="s">
        <v>53</v>
      </c>
      <c r="G774" s="4" t="s">
        <v>53</v>
      </c>
      <c r="H774" s="4" t="s">
        <v>53</v>
      </c>
      <c r="I774" t="s">
        <v>53</v>
      </c>
      <c r="J774" s="4" t="s">
        <v>53</v>
      </c>
      <c r="K774" s="4" t="s">
        <v>53</v>
      </c>
      <c r="L774" s="6" t="s">
        <v>53</v>
      </c>
      <c r="M774" t="s">
        <v>53</v>
      </c>
    </row>
    <row r="775" spans="1:13">
      <c r="A775" s="4" t="s">
        <v>1748</v>
      </c>
      <c r="B775" s="4" t="s">
        <v>1450</v>
      </c>
      <c r="C775">
        <v>530173</v>
      </c>
      <c r="D775" s="4" t="s">
        <v>1749</v>
      </c>
      <c r="E775">
        <v>769</v>
      </c>
      <c r="F775" s="2" t="s">
        <v>53</v>
      </c>
      <c r="G775" s="4" t="s">
        <v>53</v>
      </c>
      <c r="H775" s="4" t="s">
        <v>53</v>
      </c>
      <c r="I775" t="s">
        <v>53</v>
      </c>
      <c r="J775" s="4" t="s">
        <v>53</v>
      </c>
      <c r="K775" s="4" t="s">
        <v>53</v>
      </c>
      <c r="L775" s="6" t="s">
        <v>53</v>
      </c>
      <c r="M775" t="s">
        <v>53</v>
      </c>
    </row>
    <row r="776" spans="1:13">
      <c r="A776" s="4" t="s">
        <v>1750</v>
      </c>
      <c r="B776" s="4" t="s">
        <v>833</v>
      </c>
      <c r="C776">
        <v>529237</v>
      </c>
      <c r="D776" s="4" t="s">
        <v>1751</v>
      </c>
      <c r="E776">
        <v>769</v>
      </c>
      <c r="F776" s="2" t="s">
        <v>53</v>
      </c>
      <c r="G776" s="4" t="s">
        <v>53</v>
      </c>
      <c r="H776" s="4" t="s">
        <v>1751</v>
      </c>
      <c r="I776" t="s">
        <v>53</v>
      </c>
      <c r="J776" s="4" t="s">
        <v>53</v>
      </c>
      <c r="K776" s="4" t="s">
        <v>53</v>
      </c>
      <c r="L776" s="6" t="s">
        <v>53</v>
      </c>
      <c r="M776" t="s">
        <v>53</v>
      </c>
    </row>
    <row r="777" spans="1:13">
      <c r="A777" s="4" t="s">
        <v>1213</v>
      </c>
      <c r="B777" s="4" t="s">
        <v>489</v>
      </c>
      <c r="C777">
        <v>502403</v>
      </c>
      <c r="D777" s="4" t="s">
        <v>1752</v>
      </c>
      <c r="E777">
        <v>769</v>
      </c>
      <c r="F777" s="2" t="s">
        <v>1232</v>
      </c>
      <c r="G777" s="4" t="s">
        <v>1752</v>
      </c>
      <c r="H777" s="4" t="s">
        <v>1752</v>
      </c>
      <c r="I777" t="s">
        <v>53</v>
      </c>
      <c r="J777" s="4" t="s">
        <v>53</v>
      </c>
      <c r="K777" s="4" t="s">
        <v>53</v>
      </c>
      <c r="L777" s="6" t="s">
        <v>53</v>
      </c>
      <c r="M777" t="s">
        <v>53</v>
      </c>
    </row>
    <row r="778" spans="1:13">
      <c r="A778" s="4" t="s">
        <v>1753</v>
      </c>
      <c r="B778" s="4" t="s">
        <v>424</v>
      </c>
      <c r="C778">
        <v>505206</v>
      </c>
      <c r="D778" s="4" t="s">
        <v>1754</v>
      </c>
      <c r="E778">
        <v>779</v>
      </c>
      <c r="F778" s="2">
        <v>545</v>
      </c>
      <c r="G778" s="4" t="s">
        <v>1755</v>
      </c>
      <c r="H778" s="4" t="s">
        <v>1755</v>
      </c>
      <c r="I778" t="s">
        <v>53</v>
      </c>
      <c r="J778" s="4" t="s">
        <v>53</v>
      </c>
      <c r="K778" s="4" t="s">
        <v>53</v>
      </c>
      <c r="L778" s="6" t="s">
        <v>53</v>
      </c>
      <c r="M778" t="s">
        <v>53</v>
      </c>
    </row>
    <row r="779" spans="1:13">
      <c r="A779" s="4" t="s">
        <v>1756</v>
      </c>
      <c r="B779" s="4" t="s">
        <v>5</v>
      </c>
      <c r="C779">
        <v>182290</v>
      </c>
      <c r="D779" s="4" t="s">
        <v>1757</v>
      </c>
      <c r="E779">
        <v>779</v>
      </c>
      <c r="F779" s="2" t="s">
        <v>53</v>
      </c>
      <c r="G779" s="4" t="s">
        <v>53</v>
      </c>
      <c r="H779" s="4" t="s">
        <v>53</v>
      </c>
      <c r="I779" t="s">
        <v>53</v>
      </c>
      <c r="J779" s="4" t="s">
        <v>53</v>
      </c>
      <c r="K779" s="4" t="s">
        <v>53</v>
      </c>
      <c r="L779" s="6" t="s">
        <v>53</v>
      </c>
      <c r="M779" t="s">
        <v>53</v>
      </c>
    </row>
    <row r="780" spans="1:13">
      <c r="A780" s="4" t="s">
        <v>1758</v>
      </c>
      <c r="B780" s="4" t="s">
        <v>194</v>
      </c>
      <c r="C780">
        <v>502865</v>
      </c>
      <c r="D780" s="4" t="s">
        <v>1759</v>
      </c>
      <c r="E780">
        <v>779</v>
      </c>
      <c r="F780" s="2" t="s">
        <v>53</v>
      </c>
      <c r="G780" s="4" t="s">
        <v>53</v>
      </c>
      <c r="H780" s="4" t="s">
        <v>1759</v>
      </c>
      <c r="I780">
        <v>179</v>
      </c>
      <c r="J780" s="4" t="s">
        <v>53</v>
      </c>
      <c r="K780" s="4" t="s">
        <v>53</v>
      </c>
      <c r="L780" s="6" t="s">
        <v>53</v>
      </c>
      <c r="M780" t="s">
        <v>53</v>
      </c>
    </row>
    <row r="781" spans="1:13">
      <c r="A781" s="4" t="s">
        <v>474</v>
      </c>
      <c r="B781" s="4" t="s">
        <v>93</v>
      </c>
      <c r="C781">
        <v>528986</v>
      </c>
      <c r="D781" s="4" t="s">
        <v>1760</v>
      </c>
      <c r="E781">
        <v>779</v>
      </c>
      <c r="F781" s="2" t="s">
        <v>156</v>
      </c>
      <c r="G781" s="4" t="s">
        <v>1760</v>
      </c>
      <c r="H781" s="4" t="s">
        <v>1760</v>
      </c>
      <c r="I781" t="s">
        <v>53</v>
      </c>
      <c r="J781" s="4" t="s">
        <v>53</v>
      </c>
      <c r="K781" s="4" t="s">
        <v>53</v>
      </c>
      <c r="L781" s="6" t="s">
        <v>53</v>
      </c>
      <c r="M781" t="s">
        <v>53</v>
      </c>
    </row>
    <row r="782" spans="1:13">
      <c r="A782" s="4" t="s">
        <v>1761</v>
      </c>
      <c r="B782" s="4" t="s">
        <v>5</v>
      </c>
      <c r="C782">
        <v>230038</v>
      </c>
      <c r="D782" s="4" t="s">
        <v>1762</v>
      </c>
      <c r="E782">
        <v>779</v>
      </c>
      <c r="F782" s="2" t="s">
        <v>156</v>
      </c>
      <c r="G782" s="4" t="s">
        <v>1762</v>
      </c>
      <c r="H782" s="4" t="s">
        <v>53</v>
      </c>
      <c r="I782" t="s">
        <v>53</v>
      </c>
      <c r="J782" s="4" t="s">
        <v>53</v>
      </c>
      <c r="K782" s="4" t="s">
        <v>53</v>
      </c>
      <c r="L782" s="6" t="s">
        <v>53</v>
      </c>
      <c r="M782" t="s">
        <v>53</v>
      </c>
    </row>
    <row r="783" spans="1:13">
      <c r="A783" s="4" t="s">
        <v>1763</v>
      </c>
      <c r="B783" s="4" t="s">
        <v>5</v>
      </c>
      <c r="C783">
        <v>106397</v>
      </c>
      <c r="D783" s="4" t="s">
        <v>1764</v>
      </c>
      <c r="E783">
        <v>784</v>
      </c>
      <c r="F783" s="2" t="s">
        <v>53</v>
      </c>
      <c r="G783" s="4" t="s">
        <v>53</v>
      </c>
      <c r="H783" s="4" t="s">
        <v>1764</v>
      </c>
      <c r="I783" t="s">
        <v>53</v>
      </c>
      <c r="J783" s="4" t="s">
        <v>53</v>
      </c>
      <c r="K783" s="4" t="s">
        <v>53</v>
      </c>
      <c r="L783" s="6" t="s">
        <v>53</v>
      </c>
      <c r="M783" t="s">
        <v>53</v>
      </c>
    </row>
    <row r="784" spans="1:13">
      <c r="A784" s="4" t="s">
        <v>1765</v>
      </c>
      <c r="B784" s="4" t="s">
        <v>774</v>
      </c>
      <c r="C784">
        <v>530206</v>
      </c>
      <c r="D784" s="4" t="s">
        <v>1766</v>
      </c>
      <c r="E784">
        <v>784</v>
      </c>
      <c r="F784" s="2" t="s">
        <v>53</v>
      </c>
      <c r="G784" s="4" t="s">
        <v>53</v>
      </c>
      <c r="H784" s="4" t="s">
        <v>53</v>
      </c>
      <c r="I784" t="s">
        <v>53</v>
      </c>
      <c r="J784" s="4" t="s">
        <v>53</v>
      </c>
      <c r="K784" s="4" t="s">
        <v>53</v>
      </c>
      <c r="L784" s="6" t="s">
        <v>53</v>
      </c>
      <c r="M784" t="s">
        <v>53</v>
      </c>
    </row>
    <row r="785" spans="1:13">
      <c r="A785" s="4" t="s">
        <v>1767</v>
      </c>
      <c r="B785" s="4" t="s">
        <v>757</v>
      </c>
      <c r="C785">
        <v>529338</v>
      </c>
      <c r="D785" s="4" t="s">
        <v>1768</v>
      </c>
      <c r="E785">
        <v>784</v>
      </c>
      <c r="F785" s="2" t="s">
        <v>53</v>
      </c>
      <c r="G785" s="4" t="s">
        <v>53</v>
      </c>
      <c r="H785" s="4" t="s">
        <v>1768</v>
      </c>
      <c r="I785" t="s">
        <v>53</v>
      </c>
      <c r="J785" s="4" t="s">
        <v>53</v>
      </c>
      <c r="K785" s="4" t="s">
        <v>53</v>
      </c>
      <c r="L785" s="6" t="s">
        <v>53</v>
      </c>
      <c r="M785" t="s">
        <v>53</v>
      </c>
    </row>
    <row r="786" spans="1:13">
      <c r="A786" s="4" t="s">
        <v>212</v>
      </c>
      <c r="B786" s="4" t="s">
        <v>93</v>
      </c>
      <c r="C786">
        <v>529139</v>
      </c>
      <c r="D786" s="4" t="s">
        <v>1769</v>
      </c>
      <c r="E786">
        <v>784</v>
      </c>
      <c r="F786" s="2" t="s">
        <v>53</v>
      </c>
      <c r="G786" s="4" t="s">
        <v>53</v>
      </c>
      <c r="H786" s="4" t="s">
        <v>53</v>
      </c>
      <c r="I786" t="s">
        <v>53</v>
      </c>
      <c r="J786" s="4" t="s">
        <v>53</v>
      </c>
      <c r="K786" s="4" t="s">
        <v>53</v>
      </c>
      <c r="L786" s="6" t="s">
        <v>53</v>
      </c>
      <c r="M786" t="s">
        <v>53</v>
      </c>
    </row>
    <row r="787" spans="1:13">
      <c r="A787" s="4" t="s">
        <v>728</v>
      </c>
      <c r="B787" s="4" t="s">
        <v>5</v>
      </c>
      <c r="C787">
        <v>131159</v>
      </c>
      <c r="D787" s="4" t="s">
        <v>1770</v>
      </c>
      <c r="E787">
        <v>784</v>
      </c>
      <c r="F787" s="2" t="s">
        <v>1159</v>
      </c>
      <c r="G787" s="4" t="s">
        <v>1770</v>
      </c>
      <c r="H787" s="4" t="s">
        <v>1770</v>
      </c>
      <c r="I787" t="s">
        <v>53</v>
      </c>
      <c r="J787" s="4" t="s">
        <v>53</v>
      </c>
      <c r="K787" s="4" t="s">
        <v>53</v>
      </c>
      <c r="L787" s="6" t="s">
        <v>53</v>
      </c>
      <c r="M787" t="s">
        <v>53</v>
      </c>
    </row>
    <row r="788" spans="1:13">
      <c r="A788" s="4" t="s">
        <v>1771</v>
      </c>
      <c r="B788" s="4" t="s">
        <v>10</v>
      </c>
      <c r="C788">
        <v>505254</v>
      </c>
      <c r="D788" s="4" t="s">
        <v>1772</v>
      </c>
      <c r="E788">
        <v>789</v>
      </c>
      <c r="F788" s="2">
        <v>523</v>
      </c>
      <c r="G788" s="4" t="s">
        <v>1772</v>
      </c>
      <c r="H788" s="4" t="s">
        <v>1772</v>
      </c>
      <c r="I788" t="s">
        <v>53</v>
      </c>
      <c r="J788" s="4" t="s">
        <v>53</v>
      </c>
      <c r="K788" s="4" t="s">
        <v>53</v>
      </c>
      <c r="L788" s="6" t="s">
        <v>53</v>
      </c>
      <c r="M788" t="s">
        <v>53</v>
      </c>
    </row>
    <row r="789" spans="1:13">
      <c r="A789" s="4" t="s">
        <v>1690</v>
      </c>
      <c r="B789" s="4" t="s">
        <v>833</v>
      </c>
      <c r="C789">
        <v>529154</v>
      </c>
      <c r="D789" s="4" t="s">
        <v>1773</v>
      </c>
      <c r="E789">
        <v>789</v>
      </c>
      <c r="F789" s="2">
        <v>542</v>
      </c>
      <c r="G789" s="4" t="s">
        <v>1773</v>
      </c>
      <c r="H789" s="4" t="s">
        <v>1773</v>
      </c>
      <c r="I789" t="s">
        <v>53</v>
      </c>
      <c r="J789" s="4" t="s">
        <v>53</v>
      </c>
      <c r="K789" s="4" t="s">
        <v>53</v>
      </c>
      <c r="L789" s="6" t="s">
        <v>53</v>
      </c>
      <c r="M789" t="s">
        <v>53</v>
      </c>
    </row>
    <row r="790" spans="1:13">
      <c r="A790" s="4" t="s">
        <v>279</v>
      </c>
      <c r="B790" s="4" t="s">
        <v>93</v>
      </c>
      <c r="C790">
        <v>528958</v>
      </c>
      <c r="D790" s="4" t="s">
        <v>1774</v>
      </c>
      <c r="E790">
        <v>789</v>
      </c>
      <c r="F790" s="2" t="s">
        <v>53</v>
      </c>
      <c r="G790" s="4" t="s">
        <v>53</v>
      </c>
      <c r="H790" s="4" t="s">
        <v>53</v>
      </c>
      <c r="I790" t="s">
        <v>53</v>
      </c>
      <c r="J790" s="4" t="s">
        <v>53</v>
      </c>
      <c r="K790" s="4" t="s">
        <v>53</v>
      </c>
      <c r="L790" s="6" t="s">
        <v>53</v>
      </c>
      <c r="M790" t="s">
        <v>53</v>
      </c>
    </row>
    <row r="791" spans="1:13">
      <c r="A791" s="4" t="s">
        <v>689</v>
      </c>
      <c r="B791" s="4" t="s">
        <v>690</v>
      </c>
      <c r="C791">
        <v>529098</v>
      </c>
      <c r="D791" s="4" t="s">
        <v>1775</v>
      </c>
      <c r="E791">
        <v>789</v>
      </c>
      <c r="F791" s="2" t="s">
        <v>53</v>
      </c>
      <c r="G791" s="4" t="s">
        <v>53</v>
      </c>
      <c r="H791" s="4" t="s">
        <v>53</v>
      </c>
      <c r="I791" t="s">
        <v>53</v>
      </c>
      <c r="J791" s="4" t="s">
        <v>53</v>
      </c>
      <c r="K791" s="4" t="s">
        <v>53</v>
      </c>
      <c r="L791" s="6" t="s">
        <v>53</v>
      </c>
      <c r="M791" t="s">
        <v>53</v>
      </c>
    </row>
    <row r="792" spans="1:13">
      <c r="A792" s="4" t="s">
        <v>566</v>
      </c>
      <c r="B792" s="4" t="s">
        <v>5</v>
      </c>
      <c r="C792">
        <v>195003</v>
      </c>
      <c r="D792" s="4" t="s">
        <v>1776</v>
      </c>
      <c r="E792">
        <v>789</v>
      </c>
      <c r="F792" s="2" t="s">
        <v>53</v>
      </c>
      <c r="G792" s="4" t="s">
        <v>53</v>
      </c>
      <c r="H792" s="4" t="s">
        <v>1776</v>
      </c>
      <c r="I792" t="s">
        <v>53</v>
      </c>
      <c r="J792" s="4" t="s">
        <v>53</v>
      </c>
      <c r="K792" s="4" t="s">
        <v>53</v>
      </c>
      <c r="L792" s="6" t="s">
        <v>53</v>
      </c>
      <c r="M792" t="s">
        <v>53</v>
      </c>
    </row>
    <row r="793" spans="1:13">
      <c r="A793" s="4" t="s">
        <v>739</v>
      </c>
      <c r="B793" s="4" t="s">
        <v>740</v>
      </c>
      <c r="C793">
        <v>505518</v>
      </c>
      <c r="D793" s="4" t="s">
        <v>1777</v>
      </c>
      <c r="E793">
        <v>789</v>
      </c>
      <c r="F793" s="2" t="s">
        <v>53</v>
      </c>
      <c r="G793" s="4" t="s">
        <v>53</v>
      </c>
      <c r="H793" s="4" t="s">
        <v>53</v>
      </c>
      <c r="I793" t="s">
        <v>53</v>
      </c>
      <c r="J793" s="4" t="s">
        <v>53</v>
      </c>
      <c r="K793" s="4" t="s">
        <v>53</v>
      </c>
      <c r="L793" s="6" t="s">
        <v>53</v>
      </c>
      <c r="M793" t="s">
        <v>53</v>
      </c>
    </row>
    <row r="794" spans="1:13">
      <c r="A794" s="4" t="s">
        <v>1778</v>
      </c>
      <c r="B794" s="4" t="s">
        <v>833</v>
      </c>
      <c r="C794">
        <v>529019</v>
      </c>
      <c r="D794" s="4" t="s">
        <v>1779</v>
      </c>
      <c r="E794">
        <v>789</v>
      </c>
      <c r="F794" s="2" t="s">
        <v>1780</v>
      </c>
      <c r="G794" s="4" t="s">
        <v>1779</v>
      </c>
      <c r="H794" s="4" t="s">
        <v>1779</v>
      </c>
      <c r="I794" t="s">
        <v>53</v>
      </c>
      <c r="J794" s="4" t="s">
        <v>53</v>
      </c>
      <c r="K794" s="4" t="s">
        <v>53</v>
      </c>
      <c r="L794" s="6" t="s">
        <v>53</v>
      </c>
      <c r="M794" t="s">
        <v>53</v>
      </c>
    </row>
    <row r="795" spans="1:13">
      <c r="A795" s="4" t="s">
        <v>121</v>
      </c>
      <c r="B795" s="4" t="s">
        <v>5</v>
      </c>
      <c r="C795">
        <v>145725</v>
      </c>
      <c r="D795" s="4" t="s">
        <v>1781</v>
      </c>
      <c r="E795">
        <v>796</v>
      </c>
      <c r="F795" s="2">
        <v>469</v>
      </c>
      <c r="G795" s="4" t="s">
        <v>1781</v>
      </c>
      <c r="H795" s="4" t="s">
        <v>1781</v>
      </c>
      <c r="I795" t="s">
        <v>53</v>
      </c>
      <c r="J795" s="4" t="s">
        <v>53</v>
      </c>
      <c r="K795" s="4" t="s">
        <v>53</v>
      </c>
      <c r="L795" s="6" t="s">
        <v>53</v>
      </c>
      <c r="M795" t="s">
        <v>53</v>
      </c>
    </row>
    <row r="796" spans="1:13">
      <c r="A796" s="4" t="s">
        <v>1782</v>
      </c>
      <c r="B796" s="4" t="s">
        <v>5</v>
      </c>
      <c r="C796">
        <v>204857</v>
      </c>
      <c r="D796" s="4" t="s">
        <v>1783</v>
      </c>
      <c r="E796">
        <v>796</v>
      </c>
      <c r="F796" s="2" t="s">
        <v>53</v>
      </c>
      <c r="G796" s="4" t="s">
        <v>1783</v>
      </c>
      <c r="H796" s="4" t="s">
        <v>1783</v>
      </c>
      <c r="I796" t="s">
        <v>53</v>
      </c>
      <c r="J796" s="4" t="s">
        <v>53</v>
      </c>
      <c r="K796" s="4" t="s">
        <v>53</v>
      </c>
      <c r="L796" s="6" t="s">
        <v>53</v>
      </c>
      <c r="M796" t="s">
        <v>53</v>
      </c>
    </row>
    <row r="797" spans="1:13">
      <c r="A797" s="4" t="s">
        <v>1784</v>
      </c>
      <c r="B797" s="4" t="s">
        <v>274</v>
      </c>
      <c r="C797">
        <v>502343</v>
      </c>
      <c r="D797" s="4" t="s">
        <v>1785</v>
      </c>
      <c r="E797">
        <v>796</v>
      </c>
      <c r="F797" s="2" t="s">
        <v>53</v>
      </c>
      <c r="G797" s="4" t="s">
        <v>53</v>
      </c>
      <c r="H797" s="4" t="s">
        <v>1785</v>
      </c>
      <c r="I797" t="s">
        <v>53</v>
      </c>
      <c r="J797" s="4" t="s">
        <v>53</v>
      </c>
      <c r="K797" s="4" t="s">
        <v>53</v>
      </c>
      <c r="L797" s="6" t="s">
        <v>53</v>
      </c>
      <c r="M797" t="s">
        <v>53</v>
      </c>
    </row>
    <row r="798" spans="1:13">
      <c r="A798" s="4" t="s">
        <v>1786</v>
      </c>
      <c r="B798" s="4" t="s">
        <v>1197</v>
      </c>
      <c r="C798">
        <v>501065</v>
      </c>
      <c r="D798" s="4" t="s">
        <v>1787</v>
      </c>
      <c r="E798">
        <v>796</v>
      </c>
      <c r="F798" s="2" t="s">
        <v>53</v>
      </c>
      <c r="G798" s="4" t="s">
        <v>53</v>
      </c>
      <c r="H798" s="4" t="s">
        <v>53</v>
      </c>
      <c r="I798" t="s">
        <v>53</v>
      </c>
      <c r="J798" s="4" t="s">
        <v>53</v>
      </c>
      <c r="K798" s="4" t="s">
        <v>53</v>
      </c>
      <c r="L798" s="6" t="s">
        <v>53</v>
      </c>
      <c r="M798" t="s">
        <v>53</v>
      </c>
    </row>
    <row r="799" spans="1:13">
      <c r="A799" s="4" t="s">
        <v>1213</v>
      </c>
      <c r="B799" s="4" t="s">
        <v>489</v>
      </c>
      <c r="C799">
        <v>529650</v>
      </c>
      <c r="D799" s="4" t="s">
        <v>1788</v>
      </c>
      <c r="E799">
        <v>796</v>
      </c>
      <c r="F799" s="2" t="s">
        <v>859</v>
      </c>
      <c r="G799" s="4" t="s">
        <v>1789</v>
      </c>
      <c r="H799" s="4" t="s">
        <v>53</v>
      </c>
      <c r="I799" t="s">
        <v>53</v>
      </c>
      <c r="J799" s="4" t="s">
        <v>53</v>
      </c>
      <c r="K799" s="4" t="s">
        <v>53</v>
      </c>
      <c r="L799" s="6" t="s">
        <v>53</v>
      </c>
      <c r="M799" t="s">
        <v>53</v>
      </c>
    </row>
    <row r="800" spans="1:13">
      <c r="A800" s="4" t="s">
        <v>1790</v>
      </c>
      <c r="B800" s="4" t="s">
        <v>175</v>
      </c>
      <c r="C800">
        <v>529386</v>
      </c>
      <c r="D800" s="4" t="s">
        <v>1791</v>
      </c>
      <c r="E800">
        <v>801</v>
      </c>
      <c r="F800" s="2" t="s">
        <v>859</v>
      </c>
      <c r="G800" s="4" t="s">
        <v>1792</v>
      </c>
      <c r="H800" s="4" t="s">
        <v>53</v>
      </c>
      <c r="I800" t="s">
        <v>53</v>
      </c>
      <c r="J800" s="4" t="s">
        <v>53</v>
      </c>
      <c r="K800" s="4" t="s">
        <v>53</v>
      </c>
      <c r="L800" s="6" t="s">
        <v>53</v>
      </c>
      <c r="M800" t="s">
        <v>53</v>
      </c>
    </row>
    <row r="801" spans="1:13">
      <c r="A801" s="4" t="s">
        <v>1793</v>
      </c>
      <c r="B801" s="4" t="s">
        <v>5</v>
      </c>
      <c r="C801">
        <v>182281</v>
      </c>
      <c r="D801" s="4" t="s">
        <v>1794</v>
      </c>
      <c r="E801">
        <v>802</v>
      </c>
      <c r="F801" s="2" t="s">
        <v>53</v>
      </c>
      <c r="G801" s="4" t="s">
        <v>53</v>
      </c>
      <c r="H801" s="4" t="s">
        <v>1795</v>
      </c>
      <c r="I801" t="s">
        <v>53</v>
      </c>
      <c r="J801" s="4" t="s">
        <v>53</v>
      </c>
      <c r="K801" s="4" t="s">
        <v>53</v>
      </c>
      <c r="L801" s="6" t="s">
        <v>53</v>
      </c>
      <c r="M801" t="s">
        <v>53</v>
      </c>
    </row>
    <row r="802" spans="1:13">
      <c r="A802" s="4" t="s">
        <v>1796</v>
      </c>
      <c r="B802" s="4" t="s">
        <v>274</v>
      </c>
      <c r="C802">
        <v>502362</v>
      </c>
      <c r="D802" s="4" t="s">
        <v>1797</v>
      </c>
      <c r="E802">
        <v>802</v>
      </c>
      <c r="F802" s="2" t="s">
        <v>53</v>
      </c>
      <c r="G802" s="4" t="s">
        <v>53</v>
      </c>
      <c r="H802" s="4" t="s">
        <v>53</v>
      </c>
      <c r="I802" t="s">
        <v>53</v>
      </c>
      <c r="J802" s="4" t="s">
        <v>53</v>
      </c>
      <c r="K802" s="4" t="s">
        <v>53</v>
      </c>
      <c r="L802" s="6" t="s">
        <v>53</v>
      </c>
      <c r="M802" t="s">
        <v>53</v>
      </c>
    </row>
    <row r="803" spans="1:13">
      <c r="A803" s="4" t="s">
        <v>1798</v>
      </c>
      <c r="B803" s="4" t="s">
        <v>194</v>
      </c>
      <c r="C803">
        <v>500728</v>
      </c>
      <c r="D803" s="4" t="s">
        <v>1799</v>
      </c>
      <c r="E803">
        <v>804</v>
      </c>
      <c r="F803" s="2">
        <v>509</v>
      </c>
      <c r="G803" s="4" t="s">
        <v>1799</v>
      </c>
      <c r="H803" s="4" t="s">
        <v>1799</v>
      </c>
      <c r="I803" t="s">
        <v>53</v>
      </c>
      <c r="J803" s="4" t="s">
        <v>53</v>
      </c>
      <c r="K803" s="4" t="s">
        <v>53</v>
      </c>
      <c r="L803" s="6" t="s">
        <v>53</v>
      </c>
      <c r="M803" t="s">
        <v>53</v>
      </c>
    </row>
    <row r="804" spans="1:13">
      <c r="A804" s="4" t="s">
        <v>1800</v>
      </c>
      <c r="B804" s="4" t="s">
        <v>1450</v>
      </c>
      <c r="C804">
        <v>528886</v>
      </c>
      <c r="D804" s="4" t="s">
        <v>1801</v>
      </c>
      <c r="E804">
        <v>804</v>
      </c>
      <c r="F804" s="2" t="s">
        <v>53</v>
      </c>
      <c r="G804" s="4" t="s">
        <v>53</v>
      </c>
      <c r="H804" s="4" t="s">
        <v>53</v>
      </c>
      <c r="I804" t="s">
        <v>53</v>
      </c>
      <c r="J804" s="4" t="s">
        <v>53</v>
      </c>
      <c r="K804" s="4" t="s">
        <v>53</v>
      </c>
      <c r="L804" s="6" t="s">
        <v>53</v>
      </c>
      <c r="M804" t="s">
        <v>53</v>
      </c>
    </row>
    <row r="805" spans="1:13">
      <c r="A805" s="4" t="s">
        <v>525</v>
      </c>
      <c r="B805" s="4" t="s">
        <v>93</v>
      </c>
      <c r="C805">
        <v>529190</v>
      </c>
      <c r="D805" s="4" t="s">
        <v>1802</v>
      </c>
      <c r="E805">
        <v>804</v>
      </c>
      <c r="F805" s="2" t="s">
        <v>53</v>
      </c>
      <c r="G805" s="4" t="s">
        <v>53</v>
      </c>
      <c r="H805" s="4" t="s">
        <v>53</v>
      </c>
      <c r="I805" t="s">
        <v>53</v>
      </c>
      <c r="J805" s="4" t="s">
        <v>53</v>
      </c>
      <c r="K805" s="4" t="s">
        <v>53</v>
      </c>
      <c r="L805" s="6" t="s">
        <v>53</v>
      </c>
      <c r="M805" t="s">
        <v>53</v>
      </c>
    </row>
    <row r="806" spans="1:13">
      <c r="A806" s="4" t="s">
        <v>1803</v>
      </c>
      <c r="B806" s="4" t="s">
        <v>931</v>
      </c>
      <c r="C806">
        <v>506070</v>
      </c>
      <c r="D806" s="4" t="s">
        <v>1804</v>
      </c>
      <c r="E806">
        <v>804</v>
      </c>
      <c r="F806" s="2" t="s">
        <v>1085</v>
      </c>
      <c r="G806" s="4" t="s">
        <v>1805</v>
      </c>
      <c r="H806" s="4" t="s">
        <v>53</v>
      </c>
      <c r="I806" t="s">
        <v>53</v>
      </c>
      <c r="J806" s="4" t="s">
        <v>53</v>
      </c>
      <c r="K806" s="4" t="s">
        <v>53</v>
      </c>
      <c r="L806" s="6" t="s">
        <v>53</v>
      </c>
      <c r="M806" t="s">
        <v>53</v>
      </c>
    </row>
    <row r="807" spans="1:13">
      <c r="A807" s="4" t="s">
        <v>1806</v>
      </c>
      <c r="B807" s="4" t="s">
        <v>1807</v>
      </c>
      <c r="C807">
        <v>528833</v>
      </c>
      <c r="D807" s="4" t="s">
        <v>1808</v>
      </c>
      <c r="E807">
        <v>804</v>
      </c>
      <c r="F807" s="2" t="s">
        <v>1237</v>
      </c>
      <c r="G807" s="4" t="s">
        <v>1808</v>
      </c>
      <c r="H807" s="4" t="s">
        <v>1808</v>
      </c>
      <c r="I807" t="s">
        <v>53</v>
      </c>
      <c r="J807" s="4" t="s">
        <v>53</v>
      </c>
      <c r="K807" s="4" t="s">
        <v>53</v>
      </c>
      <c r="L807" s="6" t="s">
        <v>53</v>
      </c>
      <c r="M807" t="s">
        <v>53</v>
      </c>
    </row>
    <row r="808" spans="1:13">
      <c r="A808" s="4" t="s">
        <v>1690</v>
      </c>
      <c r="B808" s="4" t="s">
        <v>833</v>
      </c>
      <c r="C808">
        <v>529065</v>
      </c>
      <c r="D808" s="4" t="s">
        <v>1809</v>
      </c>
      <c r="E808">
        <v>809</v>
      </c>
      <c r="F808" s="2">
        <v>534</v>
      </c>
      <c r="G808" s="4" t="s">
        <v>1809</v>
      </c>
      <c r="H808" s="4" t="s">
        <v>1810</v>
      </c>
      <c r="I808" t="s">
        <v>53</v>
      </c>
      <c r="J808" s="4" t="s">
        <v>53</v>
      </c>
      <c r="K808" s="4" t="s">
        <v>53</v>
      </c>
      <c r="L808" s="6" t="s">
        <v>53</v>
      </c>
      <c r="M808" t="s">
        <v>53</v>
      </c>
    </row>
    <row r="809" spans="1:13">
      <c r="A809" s="4" t="s">
        <v>1811</v>
      </c>
      <c r="B809" s="4" t="s">
        <v>1812</v>
      </c>
      <c r="C809">
        <v>529357</v>
      </c>
      <c r="D809" s="4" t="s">
        <v>1813</v>
      </c>
      <c r="E809">
        <v>809</v>
      </c>
      <c r="F809" s="2" t="s">
        <v>53</v>
      </c>
      <c r="G809" s="4" t="s">
        <v>53</v>
      </c>
      <c r="H809" s="4" t="s">
        <v>1813</v>
      </c>
      <c r="I809" t="s">
        <v>53</v>
      </c>
      <c r="J809" s="4" t="s">
        <v>53</v>
      </c>
      <c r="K809" s="4" t="s">
        <v>53</v>
      </c>
      <c r="L809" s="6" t="s">
        <v>53</v>
      </c>
      <c r="M809" t="s">
        <v>53</v>
      </c>
    </row>
    <row r="810" spans="1:13">
      <c r="A810" s="4" t="s">
        <v>1814</v>
      </c>
      <c r="B810" s="4" t="s">
        <v>1815</v>
      </c>
      <c r="C810">
        <v>529444</v>
      </c>
      <c r="D810" s="4" t="s">
        <v>1816</v>
      </c>
      <c r="E810">
        <v>809</v>
      </c>
      <c r="F810" s="2" t="s">
        <v>156</v>
      </c>
      <c r="G810" s="4" t="s">
        <v>1816</v>
      </c>
      <c r="H810" s="4" t="s">
        <v>1816</v>
      </c>
      <c r="I810" t="s">
        <v>53</v>
      </c>
      <c r="J810" s="4" t="s">
        <v>53</v>
      </c>
      <c r="K810" s="4" t="s">
        <v>53</v>
      </c>
      <c r="L810" s="6" t="s">
        <v>53</v>
      </c>
      <c r="M810" t="s">
        <v>53</v>
      </c>
    </row>
    <row r="811" spans="1:13">
      <c r="A811" s="4" t="s">
        <v>835</v>
      </c>
      <c r="B811" s="4" t="s">
        <v>93</v>
      </c>
      <c r="C811">
        <v>529807</v>
      </c>
      <c r="D811" s="4" t="s">
        <v>1817</v>
      </c>
      <c r="E811">
        <v>809</v>
      </c>
      <c r="F811" s="2" t="s">
        <v>156</v>
      </c>
      <c r="G811" s="4" t="s">
        <v>1818</v>
      </c>
      <c r="H811" s="4" t="s">
        <v>1819</v>
      </c>
      <c r="I811" t="s">
        <v>53</v>
      </c>
      <c r="J811" s="4" t="s">
        <v>53</v>
      </c>
      <c r="K811" s="4" t="s">
        <v>53</v>
      </c>
      <c r="L811" s="6" t="s">
        <v>53</v>
      </c>
      <c r="M811" t="s">
        <v>53</v>
      </c>
    </row>
    <row r="812" spans="1:13">
      <c r="A812" s="4" t="s">
        <v>1820</v>
      </c>
      <c r="B812" s="4" t="s">
        <v>397</v>
      </c>
      <c r="C812">
        <v>504217</v>
      </c>
      <c r="D812" s="4" t="s">
        <v>1821</v>
      </c>
      <c r="E812">
        <v>809</v>
      </c>
      <c r="F812" s="2" t="s">
        <v>619</v>
      </c>
      <c r="G812" s="4" t="s">
        <v>1822</v>
      </c>
      <c r="H812" s="4" t="s">
        <v>53</v>
      </c>
      <c r="I812" t="s">
        <v>53</v>
      </c>
      <c r="J812" s="4" t="s">
        <v>53</v>
      </c>
      <c r="K812" s="4" t="s">
        <v>53</v>
      </c>
      <c r="L812">
        <v>0.0450166978746405</v>
      </c>
      <c r="M812" t="s">
        <v>53</v>
      </c>
    </row>
    <row r="813" spans="1:13">
      <c r="A813" s="4" t="s">
        <v>60</v>
      </c>
      <c r="B813" s="4" t="s">
        <v>10</v>
      </c>
      <c r="C813">
        <v>529443</v>
      </c>
      <c r="D813" s="4" t="s">
        <v>1823</v>
      </c>
      <c r="E813">
        <v>814</v>
      </c>
      <c r="F813" s="2" t="s">
        <v>53</v>
      </c>
      <c r="G813" s="4" t="s">
        <v>53</v>
      </c>
      <c r="H813" s="4" t="s">
        <v>53</v>
      </c>
      <c r="I813" t="s">
        <v>53</v>
      </c>
      <c r="J813" s="4" t="s">
        <v>53</v>
      </c>
      <c r="K813" s="4" t="s">
        <v>53</v>
      </c>
      <c r="L813" s="6" t="s">
        <v>53</v>
      </c>
      <c r="M813" t="s">
        <v>53</v>
      </c>
    </row>
    <row r="814" spans="1:13">
      <c r="A814" s="4" t="s">
        <v>708</v>
      </c>
      <c r="B814" s="4" t="s">
        <v>709</v>
      </c>
      <c r="C814">
        <v>529500</v>
      </c>
      <c r="D814" s="4" t="s">
        <v>1824</v>
      </c>
      <c r="E814">
        <v>814</v>
      </c>
      <c r="F814" s="2" t="s">
        <v>53</v>
      </c>
      <c r="G814" s="4" t="s">
        <v>53</v>
      </c>
      <c r="H814" s="4" t="s">
        <v>53</v>
      </c>
      <c r="I814" t="s">
        <v>53</v>
      </c>
      <c r="J814" s="4" t="s">
        <v>53</v>
      </c>
      <c r="K814" s="4" t="s">
        <v>53</v>
      </c>
      <c r="L814" s="6" t="s">
        <v>53</v>
      </c>
      <c r="M814" t="s">
        <v>53</v>
      </c>
    </row>
    <row r="815" spans="1:13">
      <c r="A815" s="4" t="s">
        <v>472</v>
      </c>
      <c r="B815" s="4" t="s">
        <v>10</v>
      </c>
      <c r="C815">
        <v>529055</v>
      </c>
      <c r="D815" s="4" t="s">
        <v>1825</v>
      </c>
      <c r="E815">
        <v>814</v>
      </c>
      <c r="F815" s="2" t="s">
        <v>53</v>
      </c>
      <c r="G815" s="4" t="s">
        <v>53</v>
      </c>
      <c r="H815" s="4" t="s">
        <v>1825</v>
      </c>
      <c r="I815" t="s">
        <v>53</v>
      </c>
      <c r="J815" s="4" t="s">
        <v>53</v>
      </c>
      <c r="K815" s="4" t="s">
        <v>53</v>
      </c>
      <c r="L815" s="6" t="s">
        <v>53</v>
      </c>
      <c r="M815" t="s">
        <v>53</v>
      </c>
    </row>
    <row r="816" spans="1:13">
      <c r="A816" s="4" t="s">
        <v>161</v>
      </c>
      <c r="B816" s="4" t="s">
        <v>10</v>
      </c>
      <c r="C816">
        <v>529991</v>
      </c>
      <c r="D816" s="4" t="s">
        <v>1826</v>
      </c>
      <c r="E816">
        <v>814</v>
      </c>
      <c r="F816" s="2" t="s">
        <v>619</v>
      </c>
      <c r="G816" s="4" t="s">
        <v>1826</v>
      </c>
      <c r="H816" s="4" t="s">
        <v>1826</v>
      </c>
      <c r="I816" t="s">
        <v>53</v>
      </c>
      <c r="J816" s="4" t="s">
        <v>53</v>
      </c>
      <c r="K816" s="4" t="s">
        <v>53</v>
      </c>
      <c r="L816" s="6" t="s">
        <v>53</v>
      </c>
      <c r="M816" t="s">
        <v>53</v>
      </c>
    </row>
    <row r="817" spans="1:13">
      <c r="A817" s="4" t="s">
        <v>899</v>
      </c>
      <c r="B817" s="4" t="s">
        <v>93</v>
      </c>
      <c r="C817">
        <v>503882</v>
      </c>
      <c r="D817" s="4" t="s">
        <v>1827</v>
      </c>
      <c r="E817">
        <v>818</v>
      </c>
      <c r="F817" s="2" t="s">
        <v>53</v>
      </c>
      <c r="G817" s="4" t="s">
        <v>53</v>
      </c>
      <c r="H817" s="4" t="s">
        <v>53</v>
      </c>
      <c r="I817" t="s">
        <v>53</v>
      </c>
      <c r="J817" s="4" t="s">
        <v>53</v>
      </c>
      <c r="K817" s="4" t="s">
        <v>53</v>
      </c>
      <c r="L817" s="6" t="s">
        <v>53</v>
      </c>
      <c r="M817" t="s">
        <v>53</v>
      </c>
    </row>
    <row r="818" spans="1:13">
      <c r="A818" s="4" t="s">
        <v>1828</v>
      </c>
      <c r="B818" s="4" t="s">
        <v>740</v>
      </c>
      <c r="C818">
        <v>502590</v>
      </c>
      <c r="D818" s="4" t="s">
        <v>1829</v>
      </c>
      <c r="E818">
        <v>818</v>
      </c>
      <c r="F818" s="2" t="s">
        <v>53</v>
      </c>
      <c r="G818" s="4" t="s">
        <v>53</v>
      </c>
      <c r="H818" s="4" t="s">
        <v>1829</v>
      </c>
      <c r="I818" t="s">
        <v>53</v>
      </c>
      <c r="J818" s="4" t="s">
        <v>53</v>
      </c>
      <c r="K818" s="4" t="s">
        <v>53</v>
      </c>
      <c r="L818" s="6" t="s">
        <v>53</v>
      </c>
      <c r="M818" t="s">
        <v>53</v>
      </c>
    </row>
    <row r="819" spans="1:13">
      <c r="A819" s="4" t="s">
        <v>1830</v>
      </c>
      <c r="B819" s="4" t="s">
        <v>130</v>
      </c>
      <c r="C819">
        <v>528963</v>
      </c>
      <c r="D819" s="4" t="s">
        <v>1831</v>
      </c>
      <c r="E819">
        <v>818</v>
      </c>
      <c r="F819" s="2" t="s">
        <v>1085</v>
      </c>
      <c r="G819" s="4" t="s">
        <v>1832</v>
      </c>
      <c r="H819" s="4" t="s">
        <v>1831</v>
      </c>
      <c r="I819" t="s">
        <v>53</v>
      </c>
      <c r="J819" s="4" t="s">
        <v>53</v>
      </c>
      <c r="K819" s="4" t="s">
        <v>53</v>
      </c>
      <c r="L819" s="6" t="s">
        <v>53</v>
      </c>
      <c r="M819" t="s">
        <v>53</v>
      </c>
    </row>
    <row r="820" spans="1:13">
      <c r="A820" s="4" t="s">
        <v>1833</v>
      </c>
      <c r="B820" s="4" t="s">
        <v>274</v>
      </c>
      <c r="C820">
        <v>505924</v>
      </c>
      <c r="D820" s="4" t="s">
        <v>1834</v>
      </c>
      <c r="E820">
        <v>818</v>
      </c>
      <c r="F820" s="2" t="s">
        <v>1017</v>
      </c>
      <c r="G820" s="4" t="s">
        <v>1834</v>
      </c>
      <c r="H820" s="4" t="s">
        <v>53</v>
      </c>
      <c r="I820" t="s">
        <v>53</v>
      </c>
      <c r="J820" s="4" t="s">
        <v>53</v>
      </c>
      <c r="K820" s="4" t="s">
        <v>53</v>
      </c>
      <c r="L820" s="6" t="s">
        <v>53</v>
      </c>
      <c r="M820" t="s">
        <v>53</v>
      </c>
    </row>
    <row r="821" spans="1:13">
      <c r="A821" s="4" t="s">
        <v>1835</v>
      </c>
      <c r="B821" s="4" t="s">
        <v>5</v>
      </c>
      <c r="C821">
        <v>194824</v>
      </c>
      <c r="D821" s="4" t="s">
        <v>1836</v>
      </c>
      <c r="E821">
        <v>822</v>
      </c>
      <c r="F821" s="2">
        <v>494</v>
      </c>
      <c r="G821" s="4" t="s">
        <v>1836</v>
      </c>
      <c r="H821" s="4" t="s">
        <v>1836</v>
      </c>
      <c r="I821" t="s">
        <v>53</v>
      </c>
      <c r="J821" s="4" t="s">
        <v>53</v>
      </c>
      <c r="K821" s="4" t="s">
        <v>53</v>
      </c>
      <c r="L821" s="6" t="s">
        <v>53</v>
      </c>
      <c r="M821" t="s">
        <v>53</v>
      </c>
    </row>
    <row r="822" spans="1:13">
      <c r="A822" s="4" t="s">
        <v>861</v>
      </c>
      <c r="B822" s="4" t="s">
        <v>740</v>
      </c>
      <c r="C822">
        <v>529621</v>
      </c>
      <c r="D822" s="4" t="s">
        <v>1837</v>
      </c>
      <c r="E822">
        <v>822</v>
      </c>
      <c r="F822" s="2" t="s">
        <v>53</v>
      </c>
      <c r="G822" s="4" t="s">
        <v>53</v>
      </c>
      <c r="H822" s="4" t="s">
        <v>1838</v>
      </c>
      <c r="I822" t="s">
        <v>53</v>
      </c>
      <c r="J822" s="4" t="s">
        <v>53</v>
      </c>
      <c r="K822" s="4" t="s">
        <v>53</v>
      </c>
      <c r="L822" s="6" t="s">
        <v>53</v>
      </c>
      <c r="M822" t="s">
        <v>53</v>
      </c>
    </row>
    <row r="823" spans="1:13">
      <c r="A823" s="4" t="s">
        <v>1839</v>
      </c>
      <c r="B823" s="4" t="s">
        <v>284</v>
      </c>
      <c r="C823">
        <v>528948</v>
      </c>
      <c r="D823" s="4" t="s">
        <v>1840</v>
      </c>
      <c r="E823">
        <v>822</v>
      </c>
      <c r="F823" s="2" t="s">
        <v>53</v>
      </c>
      <c r="G823" s="4" t="s">
        <v>53</v>
      </c>
      <c r="H823" s="4" t="s">
        <v>53</v>
      </c>
      <c r="I823" t="s">
        <v>53</v>
      </c>
      <c r="J823" s="4" t="s">
        <v>53</v>
      </c>
      <c r="K823" s="4" t="s">
        <v>53</v>
      </c>
      <c r="L823" s="6" t="s">
        <v>53</v>
      </c>
      <c r="M823" t="s">
        <v>53</v>
      </c>
    </row>
    <row r="824" spans="1:13">
      <c r="A824" s="4" t="s">
        <v>1841</v>
      </c>
      <c r="B824" s="4" t="s">
        <v>404</v>
      </c>
      <c r="C824">
        <v>528853</v>
      </c>
      <c r="D824" s="4" t="s">
        <v>1842</v>
      </c>
      <c r="E824">
        <v>822</v>
      </c>
      <c r="F824" s="2" t="s">
        <v>53</v>
      </c>
      <c r="G824" s="4" t="s">
        <v>53</v>
      </c>
      <c r="H824" s="4" t="s">
        <v>1842</v>
      </c>
      <c r="I824" t="s">
        <v>53</v>
      </c>
      <c r="J824" s="4" t="s">
        <v>53</v>
      </c>
      <c r="K824" s="4" t="s">
        <v>53</v>
      </c>
      <c r="L824" s="6" t="s">
        <v>53</v>
      </c>
      <c r="M824" t="s">
        <v>53</v>
      </c>
    </row>
    <row r="825" spans="1:13">
      <c r="A825" s="4" t="s">
        <v>1843</v>
      </c>
      <c r="B825" s="4" t="s">
        <v>740</v>
      </c>
      <c r="C825">
        <v>529286</v>
      </c>
      <c r="D825" s="4" t="s">
        <v>1844</v>
      </c>
      <c r="E825">
        <v>822</v>
      </c>
      <c r="F825" s="2" t="s">
        <v>53</v>
      </c>
      <c r="G825" s="4" t="s">
        <v>53</v>
      </c>
      <c r="H825" s="4" t="s">
        <v>1845</v>
      </c>
      <c r="I825" t="s">
        <v>53</v>
      </c>
      <c r="J825" s="4" t="s">
        <v>53</v>
      </c>
      <c r="K825" s="4" t="s">
        <v>53</v>
      </c>
      <c r="L825" s="6" t="s">
        <v>53</v>
      </c>
      <c r="M825" t="s">
        <v>53</v>
      </c>
    </row>
    <row r="826" spans="1:13">
      <c r="A826" s="4" t="s">
        <v>667</v>
      </c>
      <c r="B826" s="4" t="s">
        <v>404</v>
      </c>
      <c r="C826">
        <v>529393</v>
      </c>
      <c r="D826" s="4" t="s">
        <v>1846</v>
      </c>
      <c r="E826">
        <v>822</v>
      </c>
      <c r="F826" s="2" t="s">
        <v>53</v>
      </c>
      <c r="G826" s="4" t="s">
        <v>53</v>
      </c>
      <c r="H826" s="4" t="s">
        <v>53</v>
      </c>
      <c r="I826" t="s">
        <v>53</v>
      </c>
      <c r="J826" s="4" t="s">
        <v>53</v>
      </c>
      <c r="K826" s="4" t="s">
        <v>53</v>
      </c>
      <c r="L826" s="6" t="s">
        <v>53</v>
      </c>
      <c r="M826" t="s">
        <v>53</v>
      </c>
    </row>
    <row r="827" spans="1:13">
      <c r="A827" s="4" t="s">
        <v>1053</v>
      </c>
      <c r="B827" s="4" t="s">
        <v>833</v>
      </c>
      <c r="C827">
        <v>529683</v>
      </c>
      <c r="D827" s="4" t="s">
        <v>1847</v>
      </c>
      <c r="E827">
        <v>822</v>
      </c>
      <c r="F827" s="2" t="s">
        <v>53</v>
      </c>
      <c r="G827" s="4" t="s">
        <v>53</v>
      </c>
      <c r="H827" s="4" t="s">
        <v>53</v>
      </c>
      <c r="I827" t="s">
        <v>53</v>
      </c>
      <c r="J827" s="4" t="s">
        <v>53</v>
      </c>
      <c r="K827" s="4" t="s">
        <v>53</v>
      </c>
      <c r="L827" s="6" t="s">
        <v>53</v>
      </c>
      <c r="M827" t="s">
        <v>53</v>
      </c>
    </row>
    <row r="828" spans="1:13">
      <c r="A828" s="4" t="s">
        <v>1848</v>
      </c>
      <c r="B828" s="4" t="s">
        <v>93</v>
      </c>
      <c r="C828">
        <v>529189</v>
      </c>
      <c r="D828" s="4" t="s">
        <v>1849</v>
      </c>
      <c r="E828">
        <v>822</v>
      </c>
      <c r="F828" s="2" t="s">
        <v>53</v>
      </c>
      <c r="G828" s="4" t="s">
        <v>53</v>
      </c>
      <c r="H828" s="4" t="s">
        <v>53</v>
      </c>
      <c r="I828" t="s">
        <v>53</v>
      </c>
      <c r="J828" s="4" t="s">
        <v>53</v>
      </c>
      <c r="K828" s="4" t="s">
        <v>53</v>
      </c>
      <c r="L828" s="6" t="s">
        <v>53</v>
      </c>
      <c r="M828" t="s">
        <v>53</v>
      </c>
    </row>
    <row r="829" spans="1:13">
      <c r="A829" s="4" t="s">
        <v>328</v>
      </c>
      <c r="B829" s="4" t="s">
        <v>93</v>
      </c>
      <c r="C829">
        <v>530034</v>
      </c>
      <c r="D829" s="4" t="s">
        <v>1850</v>
      </c>
      <c r="E829">
        <v>822</v>
      </c>
      <c r="F829" s="2" t="s">
        <v>53</v>
      </c>
      <c r="G829" s="4" t="s">
        <v>53</v>
      </c>
      <c r="H829" s="4" t="s">
        <v>53</v>
      </c>
      <c r="I829" t="s">
        <v>53</v>
      </c>
      <c r="J829" s="4" t="s">
        <v>53</v>
      </c>
      <c r="K829" s="4" t="s">
        <v>53</v>
      </c>
      <c r="L829" s="6" t="s">
        <v>53</v>
      </c>
      <c r="M829" t="s">
        <v>53</v>
      </c>
    </row>
    <row r="830" spans="1:13">
      <c r="A830" s="4" t="s">
        <v>1851</v>
      </c>
      <c r="B830" s="4" t="s">
        <v>5</v>
      </c>
      <c r="C830">
        <v>240727</v>
      </c>
      <c r="D830" s="4" t="s">
        <v>1852</v>
      </c>
      <c r="E830">
        <v>822</v>
      </c>
      <c r="F830" s="2" t="s">
        <v>156</v>
      </c>
      <c r="G830" s="4" t="s">
        <v>1852</v>
      </c>
      <c r="H830" s="4" t="s">
        <v>1852</v>
      </c>
      <c r="I830" t="s">
        <v>53</v>
      </c>
      <c r="J830" s="4" t="s">
        <v>53</v>
      </c>
      <c r="K830" s="4" t="s">
        <v>53</v>
      </c>
      <c r="L830" s="6" t="s">
        <v>53</v>
      </c>
      <c r="M830" t="s">
        <v>53</v>
      </c>
    </row>
    <row r="831" spans="1:13">
      <c r="A831" s="4" t="s">
        <v>1853</v>
      </c>
      <c r="B831" s="4" t="s">
        <v>1853</v>
      </c>
      <c r="C831">
        <v>530207</v>
      </c>
      <c r="D831" s="4" t="s">
        <v>1854</v>
      </c>
      <c r="E831">
        <v>832</v>
      </c>
      <c r="F831" s="2" t="s">
        <v>53</v>
      </c>
      <c r="G831" s="4" t="s">
        <v>53</v>
      </c>
      <c r="H831" s="4" t="s">
        <v>1854</v>
      </c>
      <c r="I831" t="s">
        <v>53</v>
      </c>
      <c r="J831" s="4" t="s">
        <v>53</v>
      </c>
      <c r="K831" s="4" t="s">
        <v>53</v>
      </c>
      <c r="L831" s="6" t="s">
        <v>53</v>
      </c>
      <c r="M831" t="s">
        <v>53</v>
      </c>
    </row>
    <row r="832" spans="1:13">
      <c r="A832" s="4" t="s">
        <v>1855</v>
      </c>
      <c r="B832" s="4" t="s">
        <v>175</v>
      </c>
      <c r="C832">
        <v>529145</v>
      </c>
      <c r="D832" s="4" t="s">
        <v>1856</v>
      </c>
      <c r="E832">
        <v>832</v>
      </c>
      <c r="F832" s="2" t="s">
        <v>53</v>
      </c>
      <c r="G832" s="4" t="s">
        <v>53</v>
      </c>
      <c r="H832" s="4" t="s">
        <v>53</v>
      </c>
      <c r="I832" t="s">
        <v>53</v>
      </c>
      <c r="J832" s="4" t="s">
        <v>53</v>
      </c>
      <c r="K832" s="4" t="s">
        <v>53</v>
      </c>
      <c r="L832" s="6" t="s">
        <v>53</v>
      </c>
      <c r="M832" t="s">
        <v>53</v>
      </c>
    </row>
    <row r="833" spans="1:13">
      <c r="A833" s="4" t="s">
        <v>1857</v>
      </c>
      <c r="B833" s="4" t="s">
        <v>5</v>
      </c>
      <c r="C833">
        <v>176080</v>
      </c>
      <c r="D833" s="4" t="s">
        <v>1857</v>
      </c>
      <c r="E833">
        <v>832</v>
      </c>
      <c r="F833" s="2" t="s">
        <v>156</v>
      </c>
      <c r="G833" s="4" t="s">
        <v>1857</v>
      </c>
      <c r="H833" s="4" t="s">
        <v>1857</v>
      </c>
      <c r="I833" t="s">
        <v>53</v>
      </c>
      <c r="J833" s="4" t="s">
        <v>53</v>
      </c>
      <c r="K833" s="4" t="s">
        <v>53</v>
      </c>
      <c r="L833" s="6" t="s">
        <v>53</v>
      </c>
      <c r="M833" t="s">
        <v>53</v>
      </c>
    </row>
    <row r="834" spans="1:13">
      <c r="A834" s="4" t="s">
        <v>161</v>
      </c>
      <c r="B834" s="4" t="s">
        <v>10</v>
      </c>
      <c r="C834">
        <v>506192</v>
      </c>
      <c r="D834" s="4" t="s">
        <v>1858</v>
      </c>
      <c r="E834">
        <v>832</v>
      </c>
      <c r="F834" s="2" t="s">
        <v>1859</v>
      </c>
      <c r="G834" s="4" t="s">
        <v>1858</v>
      </c>
      <c r="H834" s="4" t="s">
        <v>1858</v>
      </c>
      <c r="I834" t="s">
        <v>53</v>
      </c>
      <c r="J834" s="4" t="s">
        <v>53</v>
      </c>
      <c r="K834" s="4" t="s">
        <v>53</v>
      </c>
      <c r="L834" s="6" t="s">
        <v>53</v>
      </c>
      <c r="M834" t="s">
        <v>53</v>
      </c>
    </row>
    <row r="835" spans="1:13">
      <c r="A835" s="4" t="s">
        <v>1860</v>
      </c>
      <c r="B835" s="4" t="s">
        <v>5</v>
      </c>
      <c r="C835">
        <v>178411</v>
      </c>
      <c r="D835" s="4" t="s">
        <v>1861</v>
      </c>
      <c r="E835">
        <v>832</v>
      </c>
      <c r="F835" s="2" t="s">
        <v>1862</v>
      </c>
      <c r="G835" s="4" t="s">
        <v>1861</v>
      </c>
      <c r="H835" s="4" t="s">
        <v>1861</v>
      </c>
      <c r="I835" t="s">
        <v>53</v>
      </c>
      <c r="J835" s="4" t="s">
        <v>53</v>
      </c>
      <c r="K835" s="4" t="s">
        <v>53</v>
      </c>
      <c r="L835" s="6" t="s">
        <v>53</v>
      </c>
      <c r="M835" t="s">
        <v>53</v>
      </c>
    </row>
    <row r="836" spans="1:13">
      <c r="A836" s="4" t="s">
        <v>434</v>
      </c>
      <c r="B836" s="4" t="s">
        <v>260</v>
      </c>
      <c r="C836">
        <v>530061</v>
      </c>
      <c r="D836" s="4" t="s">
        <v>1863</v>
      </c>
      <c r="E836">
        <v>832</v>
      </c>
      <c r="F836" s="2" t="s">
        <v>1443</v>
      </c>
      <c r="G836" s="4" t="s">
        <v>1863</v>
      </c>
      <c r="H836" s="4" t="s">
        <v>1863</v>
      </c>
      <c r="I836" t="s">
        <v>53</v>
      </c>
      <c r="J836" s="4" t="s">
        <v>53</v>
      </c>
      <c r="K836" s="4" t="s">
        <v>53</v>
      </c>
      <c r="L836" s="6" t="s">
        <v>53</v>
      </c>
      <c r="M836" t="s">
        <v>53</v>
      </c>
    </row>
    <row r="837" spans="1:13">
      <c r="A837" s="4" t="s">
        <v>1864</v>
      </c>
      <c r="B837" s="4" t="s">
        <v>274</v>
      </c>
      <c r="C837">
        <v>503573</v>
      </c>
      <c r="D837" s="4" t="s">
        <v>1865</v>
      </c>
      <c r="E837">
        <v>832</v>
      </c>
      <c r="F837" s="2" t="s">
        <v>1017</v>
      </c>
      <c r="G837" s="4" t="s">
        <v>1865</v>
      </c>
      <c r="H837" s="4" t="s">
        <v>1865</v>
      </c>
      <c r="I837" t="s">
        <v>53</v>
      </c>
      <c r="J837" s="4" t="s">
        <v>53</v>
      </c>
      <c r="K837" s="4" t="s">
        <v>53</v>
      </c>
      <c r="L837" s="6" t="s">
        <v>53</v>
      </c>
      <c r="M837" t="s">
        <v>53</v>
      </c>
    </row>
    <row r="838" spans="1:13">
      <c r="A838" s="4" t="s">
        <v>778</v>
      </c>
      <c r="B838" s="4" t="s">
        <v>93</v>
      </c>
      <c r="C838">
        <v>529341</v>
      </c>
      <c r="D838" s="4" t="s">
        <v>1866</v>
      </c>
      <c r="E838">
        <v>839</v>
      </c>
      <c r="F838" s="2" t="s">
        <v>53</v>
      </c>
      <c r="G838" s="4" t="s">
        <v>53</v>
      </c>
      <c r="H838" s="4" t="s">
        <v>53</v>
      </c>
      <c r="I838" t="s">
        <v>53</v>
      </c>
      <c r="J838" s="4" t="s">
        <v>53</v>
      </c>
      <c r="K838" s="4" t="s">
        <v>53</v>
      </c>
      <c r="L838" s="6" t="s">
        <v>53</v>
      </c>
      <c r="M838" t="s">
        <v>53</v>
      </c>
    </row>
    <row r="839" spans="1:13">
      <c r="A839" s="4" t="s">
        <v>1867</v>
      </c>
      <c r="B839" s="4" t="s">
        <v>93</v>
      </c>
      <c r="C839">
        <v>529507</v>
      </c>
      <c r="D839" s="4" t="s">
        <v>1868</v>
      </c>
      <c r="E839">
        <v>839</v>
      </c>
      <c r="F839" s="2" t="s">
        <v>53</v>
      </c>
      <c r="G839" s="4" t="s">
        <v>53</v>
      </c>
      <c r="H839" s="4" t="s">
        <v>53</v>
      </c>
      <c r="I839" t="s">
        <v>53</v>
      </c>
      <c r="J839" s="4" t="s">
        <v>53</v>
      </c>
      <c r="K839" s="4" t="s">
        <v>53</v>
      </c>
      <c r="L839" s="6" t="s">
        <v>53</v>
      </c>
      <c r="M839" t="s">
        <v>53</v>
      </c>
    </row>
    <row r="840" spans="1:13">
      <c r="A840" s="4" t="s">
        <v>996</v>
      </c>
      <c r="B840" s="4" t="s">
        <v>997</v>
      </c>
      <c r="C840">
        <v>504859</v>
      </c>
      <c r="D840" s="4" t="s">
        <v>1869</v>
      </c>
      <c r="E840">
        <v>839</v>
      </c>
      <c r="F840" s="2" t="s">
        <v>53</v>
      </c>
      <c r="G840" s="4" t="s">
        <v>53</v>
      </c>
      <c r="H840" s="4" t="s">
        <v>1869</v>
      </c>
      <c r="I840" t="s">
        <v>53</v>
      </c>
      <c r="J840" s="4" t="s">
        <v>53</v>
      </c>
      <c r="K840" s="4" t="s">
        <v>53</v>
      </c>
      <c r="L840" s="6" t="s">
        <v>53</v>
      </c>
      <c r="M840" t="s">
        <v>53</v>
      </c>
    </row>
    <row r="841" spans="1:13">
      <c r="A841" s="4" t="s">
        <v>1870</v>
      </c>
      <c r="B841" s="4" t="s">
        <v>605</v>
      </c>
      <c r="C841">
        <v>501360</v>
      </c>
      <c r="D841" s="4" t="s">
        <v>1871</v>
      </c>
      <c r="E841">
        <v>839</v>
      </c>
      <c r="F841" s="2" t="s">
        <v>156</v>
      </c>
      <c r="G841" s="4" t="s">
        <v>1871</v>
      </c>
      <c r="H841" s="4" t="s">
        <v>1871</v>
      </c>
      <c r="I841" t="s">
        <v>53</v>
      </c>
      <c r="J841" s="4" t="s">
        <v>53</v>
      </c>
      <c r="K841" s="4" t="s">
        <v>53</v>
      </c>
      <c r="L841" s="6" t="s">
        <v>53</v>
      </c>
      <c r="M841" t="s">
        <v>53</v>
      </c>
    </row>
    <row r="842" spans="1:13">
      <c r="A842" s="4" t="s">
        <v>1872</v>
      </c>
      <c r="B842" s="4" t="s">
        <v>1681</v>
      </c>
      <c r="C842">
        <v>529375</v>
      </c>
      <c r="D842" s="4" t="s">
        <v>1873</v>
      </c>
      <c r="E842">
        <v>839</v>
      </c>
      <c r="F842" s="2" t="s">
        <v>1237</v>
      </c>
      <c r="G842" s="4" t="s">
        <v>1873</v>
      </c>
      <c r="H842" s="4" t="s">
        <v>1873</v>
      </c>
      <c r="I842" t="s">
        <v>53</v>
      </c>
      <c r="J842" s="4" t="s">
        <v>53</v>
      </c>
      <c r="K842" s="4" t="s">
        <v>53</v>
      </c>
      <c r="L842" s="6" t="s">
        <v>53</v>
      </c>
      <c r="M842" t="s">
        <v>53</v>
      </c>
    </row>
    <row r="843" spans="1:13">
      <c r="A843" s="4" t="s">
        <v>1344</v>
      </c>
      <c r="B843" s="4" t="s">
        <v>1450</v>
      </c>
      <c r="C843">
        <v>504916</v>
      </c>
      <c r="D843" s="4" t="s">
        <v>1874</v>
      </c>
      <c r="E843">
        <v>844</v>
      </c>
      <c r="F843" s="2">
        <v>407</v>
      </c>
      <c r="G843" s="4" t="s">
        <v>1874</v>
      </c>
      <c r="H843" s="4" t="s">
        <v>1874</v>
      </c>
      <c r="I843" t="s">
        <v>53</v>
      </c>
      <c r="J843" s="4" t="s">
        <v>53</v>
      </c>
      <c r="K843" s="4" t="s">
        <v>53</v>
      </c>
      <c r="L843" s="6" t="s">
        <v>53</v>
      </c>
      <c r="M843" t="s">
        <v>53</v>
      </c>
    </row>
    <row r="844" spans="1:13">
      <c r="A844" s="4" t="s">
        <v>474</v>
      </c>
      <c r="B844" s="4" t="s">
        <v>93</v>
      </c>
      <c r="C844">
        <v>529520</v>
      </c>
      <c r="D844" s="4" t="s">
        <v>1875</v>
      </c>
      <c r="E844">
        <v>844</v>
      </c>
      <c r="F844" s="2" t="s">
        <v>53</v>
      </c>
      <c r="G844" s="4" t="s">
        <v>53</v>
      </c>
      <c r="H844" s="4" t="s">
        <v>53</v>
      </c>
      <c r="I844" t="s">
        <v>53</v>
      </c>
      <c r="J844" s="4" t="s">
        <v>53</v>
      </c>
      <c r="K844" s="4" t="s">
        <v>53</v>
      </c>
      <c r="L844" s="6" t="s">
        <v>53</v>
      </c>
      <c r="M844" t="s">
        <v>53</v>
      </c>
    </row>
    <row r="845" spans="1:13">
      <c r="A845" s="4" t="s">
        <v>1876</v>
      </c>
      <c r="B845" s="4" t="s">
        <v>1337</v>
      </c>
      <c r="C845">
        <v>529904</v>
      </c>
      <c r="D845" s="4" t="s">
        <v>1877</v>
      </c>
      <c r="E845">
        <v>844</v>
      </c>
      <c r="F845" s="2" t="s">
        <v>53</v>
      </c>
      <c r="G845" s="4" t="s">
        <v>53</v>
      </c>
      <c r="H845" s="4" t="s">
        <v>1877</v>
      </c>
      <c r="I845" t="s">
        <v>53</v>
      </c>
      <c r="J845" s="4" t="s">
        <v>53</v>
      </c>
      <c r="K845" s="4" t="s">
        <v>53</v>
      </c>
      <c r="L845" s="6" t="s">
        <v>53</v>
      </c>
      <c r="M845" t="s">
        <v>53</v>
      </c>
    </row>
    <row r="846" spans="1:13">
      <c r="A846" s="4" t="s">
        <v>1878</v>
      </c>
      <c r="B846" s="4" t="s">
        <v>194</v>
      </c>
      <c r="C846">
        <v>500634</v>
      </c>
      <c r="D846" s="4" t="s">
        <v>1879</v>
      </c>
      <c r="E846">
        <v>844</v>
      </c>
      <c r="F846" s="2" t="s">
        <v>53</v>
      </c>
      <c r="G846" s="4" t="s">
        <v>53</v>
      </c>
      <c r="H846" s="4" t="s">
        <v>53</v>
      </c>
      <c r="I846" t="s">
        <v>53</v>
      </c>
      <c r="J846" s="4" t="s">
        <v>53</v>
      </c>
      <c r="K846" s="4" t="s">
        <v>53</v>
      </c>
      <c r="L846" s="6" t="s">
        <v>53</v>
      </c>
      <c r="M846" t="s">
        <v>53</v>
      </c>
    </row>
    <row r="847" spans="1:13">
      <c r="A847" s="4" t="s">
        <v>1880</v>
      </c>
      <c r="B847" s="4" t="s">
        <v>774</v>
      </c>
      <c r="C847">
        <v>529479</v>
      </c>
      <c r="D847" s="4" t="s">
        <v>1881</v>
      </c>
      <c r="E847">
        <v>844</v>
      </c>
      <c r="F847" s="2" t="s">
        <v>1237</v>
      </c>
      <c r="G847" s="4" t="s">
        <v>1881</v>
      </c>
      <c r="H847" s="4" t="s">
        <v>1881</v>
      </c>
      <c r="I847" t="s">
        <v>53</v>
      </c>
      <c r="J847" s="4" t="s">
        <v>53</v>
      </c>
      <c r="K847" s="4" t="s">
        <v>53</v>
      </c>
      <c r="L847" s="6" t="s">
        <v>53</v>
      </c>
      <c r="M847" t="s">
        <v>53</v>
      </c>
    </row>
    <row r="848" spans="1:13">
      <c r="A848" s="4" t="s">
        <v>1882</v>
      </c>
      <c r="B848" s="4" t="s">
        <v>694</v>
      </c>
      <c r="C848">
        <v>529331</v>
      </c>
      <c r="D848" s="4" t="s">
        <v>1883</v>
      </c>
      <c r="E848">
        <v>844</v>
      </c>
      <c r="F848" s="2" t="s">
        <v>1237</v>
      </c>
      <c r="G848" s="4" t="s">
        <v>1884</v>
      </c>
      <c r="H848" s="4" t="s">
        <v>1885</v>
      </c>
      <c r="I848" t="s">
        <v>53</v>
      </c>
      <c r="J848" s="4" t="s">
        <v>53</v>
      </c>
      <c r="K848" s="4" t="s">
        <v>53</v>
      </c>
      <c r="L848" s="6" t="s">
        <v>53</v>
      </c>
      <c r="M848" t="s">
        <v>53</v>
      </c>
    </row>
    <row r="849" spans="1:13">
      <c r="A849" s="4" t="s">
        <v>1886</v>
      </c>
      <c r="B849" s="4" t="s">
        <v>404</v>
      </c>
      <c r="C849">
        <v>505594</v>
      </c>
      <c r="D849" s="4" t="s">
        <v>1887</v>
      </c>
      <c r="E849">
        <v>844</v>
      </c>
      <c r="F849" s="2" t="s">
        <v>1237</v>
      </c>
      <c r="G849" s="4" t="s">
        <v>1887</v>
      </c>
      <c r="H849" s="4" t="s">
        <v>1887</v>
      </c>
      <c r="I849" t="s">
        <v>53</v>
      </c>
      <c r="J849" s="4" t="s">
        <v>53</v>
      </c>
      <c r="K849" s="4" t="s">
        <v>53</v>
      </c>
      <c r="L849" s="6" t="s">
        <v>53</v>
      </c>
      <c r="M849" t="s">
        <v>53</v>
      </c>
    </row>
    <row r="850" spans="1:13">
      <c r="A850" s="4" t="s">
        <v>1888</v>
      </c>
      <c r="B850" s="4" t="s">
        <v>10</v>
      </c>
      <c r="C850">
        <v>528872</v>
      </c>
      <c r="D850" s="4" t="s">
        <v>1889</v>
      </c>
      <c r="E850">
        <v>851</v>
      </c>
      <c r="F850" s="2">
        <v>498</v>
      </c>
      <c r="G850" s="4" t="s">
        <v>1889</v>
      </c>
      <c r="H850" s="4" t="s">
        <v>1889</v>
      </c>
      <c r="I850" t="s">
        <v>53</v>
      </c>
      <c r="J850" s="4" t="s">
        <v>53</v>
      </c>
      <c r="K850" s="4" t="s">
        <v>53</v>
      </c>
      <c r="L850" s="6" t="s">
        <v>53</v>
      </c>
      <c r="M850" t="s">
        <v>53</v>
      </c>
    </row>
    <row r="851" spans="1:13">
      <c r="A851" s="4" t="s">
        <v>1890</v>
      </c>
      <c r="B851" s="4" t="s">
        <v>641</v>
      </c>
      <c r="C851">
        <v>529818</v>
      </c>
      <c r="D851" s="4" t="s">
        <v>1891</v>
      </c>
      <c r="E851">
        <v>851</v>
      </c>
      <c r="F851" s="2" t="s">
        <v>53</v>
      </c>
      <c r="G851" s="4" t="s">
        <v>53</v>
      </c>
      <c r="H851" s="4" t="s">
        <v>53</v>
      </c>
      <c r="I851" t="s">
        <v>53</v>
      </c>
      <c r="J851" s="4" t="s">
        <v>53</v>
      </c>
      <c r="K851" s="4" t="s">
        <v>53</v>
      </c>
      <c r="L851" s="6" t="s">
        <v>53</v>
      </c>
      <c r="M851" t="s">
        <v>53</v>
      </c>
    </row>
    <row r="852" spans="1:13">
      <c r="A852" s="4" t="s">
        <v>1892</v>
      </c>
      <c r="B852" s="4" t="s">
        <v>1893</v>
      </c>
      <c r="C852">
        <v>530208</v>
      </c>
      <c r="D852" s="4" t="s">
        <v>1894</v>
      </c>
      <c r="E852">
        <v>851</v>
      </c>
      <c r="F852" s="2" t="s">
        <v>53</v>
      </c>
      <c r="G852" s="4" t="s">
        <v>53</v>
      </c>
      <c r="H852" s="4" t="s">
        <v>53</v>
      </c>
      <c r="I852" t="s">
        <v>53</v>
      </c>
      <c r="J852" s="4" t="s">
        <v>53</v>
      </c>
      <c r="K852" s="4" t="s">
        <v>53</v>
      </c>
      <c r="L852" s="6" t="s">
        <v>53</v>
      </c>
      <c r="M852" t="s">
        <v>53</v>
      </c>
    </row>
    <row r="853" spans="1:13">
      <c r="A853" s="4" t="s">
        <v>434</v>
      </c>
      <c r="B853" s="4" t="s">
        <v>260</v>
      </c>
      <c r="C853">
        <v>530033</v>
      </c>
      <c r="D853" s="4" t="s">
        <v>1895</v>
      </c>
      <c r="E853">
        <v>851</v>
      </c>
      <c r="F853" s="2" t="s">
        <v>156</v>
      </c>
      <c r="G853" s="4" t="s">
        <v>1896</v>
      </c>
      <c r="H853" s="4" t="s">
        <v>53</v>
      </c>
      <c r="I853" t="s">
        <v>53</v>
      </c>
      <c r="J853" s="4" t="s">
        <v>53</v>
      </c>
      <c r="K853" s="4" t="s">
        <v>53</v>
      </c>
      <c r="L853" s="6" t="s">
        <v>53</v>
      </c>
      <c r="M853" t="s">
        <v>53</v>
      </c>
    </row>
    <row r="854" spans="1:13">
      <c r="A854" s="4" t="s">
        <v>1897</v>
      </c>
      <c r="B854" s="4" t="s">
        <v>1095</v>
      </c>
      <c r="C854">
        <v>528980</v>
      </c>
      <c r="D854" s="4" t="s">
        <v>1898</v>
      </c>
      <c r="E854">
        <v>851</v>
      </c>
      <c r="F854" s="2" t="s">
        <v>1193</v>
      </c>
      <c r="G854" s="4" t="s">
        <v>1898</v>
      </c>
      <c r="H854" s="4" t="s">
        <v>53</v>
      </c>
      <c r="I854" t="s">
        <v>53</v>
      </c>
      <c r="J854" s="4" t="s">
        <v>53</v>
      </c>
      <c r="K854" s="4" t="s">
        <v>53</v>
      </c>
      <c r="L854" s="6" t="s">
        <v>53</v>
      </c>
      <c r="M854" t="s">
        <v>53</v>
      </c>
    </row>
    <row r="855" spans="1:13">
      <c r="A855" s="4" t="s">
        <v>1899</v>
      </c>
      <c r="B855" s="4" t="s">
        <v>1450</v>
      </c>
      <c r="C855">
        <v>528828</v>
      </c>
      <c r="D855" s="4" t="s">
        <v>1900</v>
      </c>
      <c r="E855">
        <v>856</v>
      </c>
      <c r="F855" s="2">
        <v>369</v>
      </c>
      <c r="G855" s="4" t="s">
        <v>1901</v>
      </c>
      <c r="H855" s="4" t="s">
        <v>53</v>
      </c>
      <c r="I855" t="s">
        <v>53</v>
      </c>
      <c r="J855" s="4" t="s">
        <v>53</v>
      </c>
      <c r="K855" s="4" t="s">
        <v>53</v>
      </c>
      <c r="L855" s="6" t="s">
        <v>53</v>
      </c>
      <c r="M855" t="s">
        <v>53</v>
      </c>
    </row>
    <row r="856" spans="1:13">
      <c r="A856" s="4" t="s">
        <v>1902</v>
      </c>
      <c r="B856" s="4" t="s">
        <v>757</v>
      </c>
      <c r="C856">
        <v>530043</v>
      </c>
      <c r="D856" s="4" t="s">
        <v>1903</v>
      </c>
      <c r="E856">
        <v>856</v>
      </c>
      <c r="F856" s="2">
        <v>586</v>
      </c>
      <c r="G856" s="4" t="s">
        <v>1903</v>
      </c>
      <c r="H856" s="4" t="s">
        <v>1903</v>
      </c>
      <c r="I856" t="s">
        <v>53</v>
      </c>
      <c r="J856" s="4" t="s">
        <v>53</v>
      </c>
      <c r="K856" s="4" t="s">
        <v>53</v>
      </c>
      <c r="L856" s="6" t="s">
        <v>53</v>
      </c>
      <c r="M856" t="s">
        <v>53</v>
      </c>
    </row>
    <row r="857" spans="1:13">
      <c r="A857" s="4" t="s">
        <v>1904</v>
      </c>
      <c r="B857" s="4" t="s">
        <v>641</v>
      </c>
      <c r="C857">
        <v>501875</v>
      </c>
      <c r="D857" s="4" t="s">
        <v>1905</v>
      </c>
      <c r="E857">
        <v>856</v>
      </c>
      <c r="F857" s="2" t="s">
        <v>53</v>
      </c>
      <c r="G857" s="4" t="s">
        <v>53</v>
      </c>
      <c r="H857" s="4" t="s">
        <v>53</v>
      </c>
      <c r="I857" t="s">
        <v>53</v>
      </c>
      <c r="J857" s="4" t="s">
        <v>53</v>
      </c>
      <c r="K857" s="4" t="s">
        <v>53</v>
      </c>
      <c r="L857" s="6" t="s">
        <v>53</v>
      </c>
      <c r="M857" t="s">
        <v>53</v>
      </c>
    </row>
    <row r="858" spans="1:13">
      <c r="A858" s="4" t="s">
        <v>1906</v>
      </c>
      <c r="B858" s="4" t="s">
        <v>1893</v>
      </c>
      <c r="C858">
        <v>529470</v>
      </c>
      <c r="D858" s="4" t="s">
        <v>1907</v>
      </c>
      <c r="E858">
        <v>856</v>
      </c>
      <c r="F858" s="2" t="s">
        <v>53</v>
      </c>
      <c r="G858" s="4" t="s">
        <v>53</v>
      </c>
      <c r="H858" s="4" t="s">
        <v>53</v>
      </c>
      <c r="I858" t="s">
        <v>53</v>
      </c>
      <c r="J858" s="4" t="s">
        <v>53</v>
      </c>
      <c r="K858" s="4" t="s">
        <v>53</v>
      </c>
      <c r="L858" s="6" t="s">
        <v>53</v>
      </c>
      <c r="M858" t="s">
        <v>53</v>
      </c>
    </row>
    <row r="859" spans="1:13">
      <c r="A859" s="4" t="s">
        <v>1908</v>
      </c>
      <c r="B859" s="4" t="s">
        <v>93</v>
      </c>
      <c r="C859">
        <v>529731</v>
      </c>
      <c r="D859" s="4" t="s">
        <v>1909</v>
      </c>
      <c r="E859">
        <v>856</v>
      </c>
      <c r="F859" s="2" t="s">
        <v>53</v>
      </c>
      <c r="G859" s="4" t="s">
        <v>53</v>
      </c>
      <c r="H859" s="4" t="s">
        <v>53</v>
      </c>
      <c r="I859" t="s">
        <v>53</v>
      </c>
      <c r="J859" s="4" t="s">
        <v>53</v>
      </c>
      <c r="K859" s="4" t="s">
        <v>53</v>
      </c>
      <c r="L859" s="6" t="s">
        <v>53</v>
      </c>
      <c r="M859" t="s">
        <v>53</v>
      </c>
    </row>
    <row r="860" spans="1:13">
      <c r="A860" s="4" t="s">
        <v>1910</v>
      </c>
      <c r="B860" s="4" t="s">
        <v>10</v>
      </c>
      <c r="C860">
        <v>501237</v>
      </c>
      <c r="D860" s="4" t="s">
        <v>1911</v>
      </c>
      <c r="E860">
        <v>861</v>
      </c>
      <c r="F860" s="2">
        <v>413</v>
      </c>
      <c r="G860" s="4" t="s">
        <v>1912</v>
      </c>
      <c r="H860" s="4" t="s">
        <v>1911</v>
      </c>
      <c r="I860" t="s">
        <v>53</v>
      </c>
      <c r="J860" s="4" t="s">
        <v>53</v>
      </c>
      <c r="K860" s="4" t="s">
        <v>53</v>
      </c>
      <c r="L860" s="6" t="s">
        <v>53</v>
      </c>
      <c r="M860" t="s">
        <v>53</v>
      </c>
    </row>
    <row r="861" spans="1:13">
      <c r="A861" s="4" t="s">
        <v>583</v>
      </c>
      <c r="B861" s="4" t="s">
        <v>584</v>
      </c>
      <c r="C861">
        <v>528873</v>
      </c>
      <c r="D861" s="4" t="s">
        <v>1913</v>
      </c>
      <c r="E861">
        <v>861</v>
      </c>
      <c r="F861" s="2">
        <v>436</v>
      </c>
      <c r="G861" s="4" t="s">
        <v>1913</v>
      </c>
      <c r="H861" s="4" t="s">
        <v>1913</v>
      </c>
      <c r="I861" t="s">
        <v>53</v>
      </c>
      <c r="J861" s="4" t="s">
        <v>53</v>
      </c>
      <c r="K861" s="4" t="s">
        <v>53</v>
      </c>
      <c r="L861" s="6" t="s">
        <v>53</v>
      </c>
      <c r="M861" t="s">
        <v>53</v>
      </c>
    </row>
    <row r="862" spans="1:13">
      <c r="A862" s="4" t="s">
        <v>1547</v>
      </c>
      <c r="B862" s="4" t="s">
        <v>774</v>
      </c>
      <c r="C862">
        <v>529178</v>
      </c>
      <c r="D862" s="4" t="s">
        <v>1689</v>
      </c>
      <c r="E862">
        <v>861</v>
      </c>
      <c r="F862" s="2" t="s">
        <v>53</v>
      </c>
      <c r="G862" s="4" t="s">
        <v>53</v>
      </c>
      <c r="H862" s="4" t="s">
        <v>53</v>
      </c>
      <c r="I862" t="s">
        <v>53</v>
      </c>
      <c r="J862" s="4" t="s">
        <v>53</v>
      </c>
      <c r="K862" s="4" t="s">
        <v>53</v>
      </c>
      <c r="L862">
        <v>0.291231148557685</v>
      </c>
      <c r="M862">
        <v>0.132370038199635</v>
      </c>
    </row>
    <row r="863" spans="1:13">
      <c r="A863" s="4" t="s">
        <v>1914</v>
      </c>
      <c r="B863" s="4" t="s">
        <v>367</v>
      </c>
      <c r="C863">
        <v>529170</v>
      </c>
      <c r="D863" s="4" t="s">
        <v>1915</v>
      </c>
      <c r="E863">
        <v>861</v>
      </c>
      <c r="F863" s="2" t="s">
        <v>800</v>
      </c>
      <c r="G863" s="4" t="s">
        <v>1915</v>
      </c>
      <c r="H863" s="4" t="s">
        <v>1915</v>
      </c>
      <c r="I863" t="s">
        <v>53</v>
      </c>
      <c r="J863" s="4" t="s">
        <v>53</v>
      </c>
      <c r="K863" s="4" t="s">
        <v>53</v>
      </c>
      <c r="L863" s="6" t="s">
        <v>53</v>
      </c>
      <c r="M863" t="s">
        <v>53</v>
      </c>
    </row>
    <row r="864" spans="1:13">
      <c r="A864" s="4" t="s">
        <v>742</v>
      </c>
      <c r="B864" s="4" t="s">
        <v>274</v>
      </c>
      <c r="C864">
        <v>528978</v>
      </c>
      <c r="D864" s="4" t="s">
        <v>1916</v>
      </c>
      <c r="E864">
        <v>865</v>
      </c>
      <c r="F864" s="2">
        <v>538</v>
      </c>
      <c r="G864" s="4" t="s">
        <v>1916</v>
      </c>
      <c r="H864" s="4" t="s">
        <v>53</v>
      </c>
      <c r="I864" t="s">
        <v>53</v>
      </c>
      <c r="J864" s="4" t="s">
        <v>53</v>
      </c>
      <c r="K864" s="4" t="s">
        <v>53</v>
      </c>
      <c r="L864" s="6" t="s">
        <v>53</v>
      </c>
      <c r="M864" t="s">
        <v>53</v>
      </c>
    </row>
    <row r="865" spans="1:13">
      <c r="A865" s="4" t="s">
        <v>1917</v>
      </c>
      <c r="B865" s="4" t="s">
        <v>207</v>
      </c>
      <c r="C865">
        <v>528966</v>
      </c>
      <c r="D865" s="4" t="s">
        <v>1918</v>
      </c>
      <c r="E865">
        <v>865</v>
      </c>
      <c r="F865" s="2" t="s">
        <v>53</v>
      </c>
      <c r="G865" s="4" t="s">
        <v>53</v>
      </c>
      <c r="H865" s="4" t="s">
        <v>1918</v>
      </c>
      <c r="I865" t="s">
        <v>53</v>
      </c>
      <c r="J865" s="4" t="s">
        <v>53</v>
      </c>
      <c r="K865" s="4" t="s">
        <v>53</v>
      </c>
      <c r="L865" s="6" t="s">
        <v>53</v>
      </c>
      <c r="M865" t="s">
        <v>53</v>
      </c>
    </row>
    <row r="866" spans="1:13">
      <c r="A866" s="4" t="s">
        <v>1074</v>
      </c>
      <c r="B866" s="4" t="s">
        <v>93</v>
      </c>
      <c r="C866">
        <v>529517</v>
      </c>
      <c r="D866" s="4" t="s">
        <v>1919</v>
      </c>
      <c r="E866">
        <v>865</v>
      </c>
      <c r="F866" s="2" t="s">
        <v>53</v>
      </c>
      <c r="G866" s="4" t="s">
        <v>53</v>
      </c>
      <c r="H866" s="4" t="s">
        <v>1919</v>
      </c>
      <c r="I866" t="s">
        <v>53</v>
      </c>
      <c r="J866" s="4" t="s">
        <v>53</v>
      </c>
      <c r="K866" s="4" t="s">
        <v>53</v>
      </c>
      <c r="L866" s="6" t="s">
        <v>53</v>
      </c>
      <c r="M866" t="s">
        <v>53</v>
      </c>
    </row>
    <row r="867" spans="1:13">
      <c r="A867" s="4" t="s">
        <v>693</v>
      </c>
      <c r="B867" s="4" t="s">
        <v>694</v>
      </c>
      <c r="C867">
        <v>529532</v>
      </c>
      <c r="D867" s="4" t="s">
        <v>1920</v>
      </c>
      <c r="E867">
        <v>865</v>
      </c>
      <c r="F867" s="2" t="s">
        <v>53</v>
      </c>
      <c r="G867" s="4" t="s">
        <v>53</v>
      </c>
      <c r="H867" s="4" t="s">
        <v>53</v>
      </c>
      <c r="I867" t="s">
        <v>53</v>
      </c>
      <c r="J867" s="4" t="s">
        <v>53</v>
      </c>
      <c r="K867" s="4" t="s">
        <v>53</v>
      </c>
      <c r="L867" s="6" t="s">
        <v>53</v>
      </c>
      <c r="M867" t="s">
        <v>53</v>
      </c>
    </row>
    <row r="868" spans="1:13">
      <c r="A868" s="4" t="s">
        <v>351</v>
      </c>
      <c r="B868" s="4" t="s">
        <v>5</v>
      </c>
      <c r="C868">
        <v>228246</v>
      </c>
      <c r="D868" s="4" t="s">
        <v>1921</v>
      </c>
      <c r="E868">
        <v>865</v>
      </c>
      <c r="F868" s="2" t="s">
        <v>156</v>
      </c>
      <c r="G868" s="4" t="s">
        <v>1921</v>
      </c>
      <c r="H868" s="4" t="s">
        <v>53</v>
      </c>
      <c r="I868" t="s">
        <v>53</v>
      </c>
      <c r="J868" s="4" t="s">
        <v>53</v>
      </c>
      <c r="K868" s="4" t="s">
        <v>53</v>
      </c>
      <c r="L868" s="6" t="s">
        <v>53</v>
      </c>
      <c r="M868" t="s">
        <v>53</v>
      </c>
    </row>
    <row r="869" spans="1:13">
      <c r="A869" s="4" t="s">
        <v>1922</v>
      </c>
      <c r="B869" s="4" t="s">
        <v>1263</v>
      </c>
      <c r="C869">
        <v>528851</v>
      </c>
      <c r="D869" s="4" t="s">
        <v>1923</v>
      </c>
      <c r="E869">
        <v>865</v>
      </c>
      <c r="F869" s="2" t="s">
        <v>859</v>
      </c>
      <c r="G869" s="4" t="s">
        <v>1923</v>
      </c>
      <c r="H869" s="4" t="s">
        <v>1923</v>
      </c>
      <c r="I869" t="s">
        <v>53</v>
      </c>
      <c r="J869" s="4" t="s">
        <v>53</v>
      </c>
      <c r="K869" s="4" t="s">
        <v>53</v>
      </c>
      <c r="L869" s="6" t="s">
        <v>53</v>
      </c>
      <c r="M869" t="s">
        <v>53</v>
      </c>
    </row>
    <row r="870" spans="1:13">
      <c r="A870" s="4" t="s">
        <v>92</v>
      </c>
      <c r="B870" s="4" t="s">
        <v>93</v>
      </c>
      <c r="C870">
        <v>504555</v>
      </c>
      <c r="D870" s="4" t="s">
        <v>1924</v>
      </c>
      <c r="E870">
        <v>871</v>
      </c>
      <c r="F870" s="2" t="s">
        <v>53</v>
      </c>
      <c r="G870" s="4" t="s">
        <v>53</v>
      </c>
      <c r="H870" s="4" t="s">
        <v>1924</v>
      </c>
      <c r="I870" t="s">
        <v>53</v>
      </c>
      <c r="J870" s="4" t="s">
        <v>53</v>
      </c>
      <c r="K870" s="4" t="s">
        <v>53</v>
      </c>
      <c r="L870">
        <v>0.0751549121949965</v>
      </c>
      <c r="M870" t="s">
        <v>53</v>
      </c>
    </row>
    <row r="871" spans="1:13">
      <c r="A871" s="4" t="s">
        <v>1925</v>
      </c>
      <c r="B871" s="4" t="s">
        <v>731</v>
      </c>
      <c r="C871">
        <v>514394</v>
      </c>
      <c r="D871" s="4" t="s">
        <v>1926</v>
      </c>
      <c r="E871">
        <v>872</v>
      </c>
      <c r="F871" s="2" t="s">
        <v>53</v>
      </c>
      <c r="G871" s="4" t="s">
        <v>53</v>
      </c>
      <c r="H871" s="4" t="s">
        <v>1927</v>
      </c>
      <c r="I871" t="s">
        <v>53</v>
      </c>
      <c r="J871" s="4" t="s">
        <v>53</v>
      </c>
      <c r="K871" s="4" t="s">
        <v>53</v>
      </c>
      <c r="L871" s="6" t="s">
        <v>53</v>
      </c>
      <c r="M871" t="s">
        <v>53</v>
      </c>
    </row>
    <row r="872" spans="1:13">
      <c r="A872" s="4" t="s">
        <v>1928</v>
      </c>
      <c r="B872" s="4" t="s">
        <v>274</v>
      </c>
      <c r="C872">
        <v>528856</v>
      </c>
      <c r="D872" s="4" t="s">
        <v>1929</v>
      </c>
      <c r="E872">
        <v>872</v>
      </c>
      <c r="F872" s="2" t="s">
        <v>53</v>
      </c>
      <c r="G872" s="4" t="s">
        <v>53</v>
      </c>
      <c r="H872" s="4" t="s">
        <v>53</v>
      </c>
      <c r="I872" t="s">
        <v>53</v>
      </c>
      <c r="J872" s="4" t="s">
        <v>53</v>
      </c>
      <c r="K872" s="4" t="s">
        <v>53</v>
      </c>
      <c r="L872" s="6" t="s">
        <v>53</v>
      </c>
      <c r="M872" t="s">
        <v>53</v>
      </c>
    </row>
    <row r="873" spans="1:13">
      <c r="A873" s="4" t="s">
        <v>1930</v>
      </c>
      <c r="B873" s="4" t="s">
        <v>5</v>
      </c>
      <c r="C873">
        <v>180461</v>
      </c>
      <c r="D873" s="4" t="s">
        <v>1931</v>
      </c>
      <c r="E873">
        <v>872</v>
      </c>
      <c r="F873" s="2" t="s">
        <v>53</v>
      </c>
      <c r="G873" s="4" t="s">
        <v>53</v>
      </c>
      <c r="H873" s="4" t="s">
        <v>1931</v>
      </c>
      <c r="I873" t="s">
        <v>53</v>
      </c>
      <c r="J873" s="4" t="s">
        <v>53</v>
      </c>
      <c r="K873" s="4" t="s">
        <v>53</v>
      </c>
      <c r="L873" s="6" t="s">
        <v>53</v>
      </c>
      <c r="M873" t="s">
        <v>53</v>
      </c>
    </row>
    <row r="874" spans="1:13">
      <c r="A874" s="4" t="s">
        <v>1078</v>
      </c>
      <c r="B874" s="4" t="s">
        <v>5</v>
      </c>
      <c r="C874">
        <v>185828</v>
      </c>
      <c r="D874" s="4" t="s">
        <v>1932</v>
      </c>
      <c r="E874">
        <v>872</v>
      </c>
      <c r="F874" s="2" t="s">
        <v>53</v>
      </c>
      <c r="G874" s="4" t="s">
        <v>53</v>
      </c>
      <c r="H874" s="4" t="s">
        <v>1932</v>
      </c>
      <c r="I874" t="s">
        <v>53</v>
      </c>
      <c r="J874" s="4" t="s">
        <v>53</v>
      </c>
      <c r="K874" s="4" t="s">
        <v>53</v>
      </c>
      <c r="L874" s="6" t="s">
        <v>53</v>
      </c>
      <c r="M874" t="s">
        <v>53</v>
      </c>
    </row>
    <row r="875" spans="1:13">
      <c r="A875" s="4" t="s">
        <v>1344</v>
      </c>
      <c r="B875" s="4" t="s">
        <v>1450</v>
      </c>
      <c r="C875">
        <v>500492</v>
      </c>
      <c r="D875" s="4" t="s">
        <v>1933</v>
      </c>
      <c r="E875">
        <v>872</v>
      </c>
      <c r="F875" s="2" t="s">
        <v>53</v>
      </c>
      <c r="G875" s="4" t="s">
        <v>53</v>
      </c>
      <c r="H875" s="4" t="s">
        <v>53</v>
      </c>
      <c r="I875" t="s">
        <v>53</v>
      </c>
      <c r="J875" s="4" t="s">
        <v>53</v>
      </c>
      <c r="K875" s="4" t="s">
        <v>53</v>
      </c>
      <c r="L875" s="6" t="s">
        <v>53</v>
      </c>
      <c r="M875" t="s">
        <v>53</v>
      </c>
    </row>
    <row r="876" spans="1:13">
      <c r="A876" s="4" t="s">
        <v>77</v>
      </c>
      <c r="B876" s="4" t="s">
        <v>5</v>
      </c>
      <c r="C876">
        <v>530209</v>
      </c>
      <c r="D876" s="4" t="s">
        <v>1934</v>
      </c>
      <c r="E876">
        <v>872</v>
      </c>
      <c r="F876" s="2" t="s">
        <v>853</v>
      </c>
      <c r="G876" s="4" t="s">
        <v>1935</v>
      </c>
      <c r="H876" s="4" t="s">
        <v>53</v>
      </c>
      <c r="I876" t="s">
        <v>53</v>
      </c>
      <c r="J876" s="4" t="s">
        <v>53</v>
      </c>
      <c r="K876" s="4" t="s">
        <v>53</v>
      </c>
      <c r="L876" s="6" t="s">
        <v>53</v>
      </c>
      <c r="M876" t="s">
        <v>53</v>
      </c>
    </row>
    <row r="877" spans="1:13">
      <c r="A877" s="4" t="s">
        <v>1936</v>
      </c>
      <c r="B877" s="4" t="s">
        <v>5</v>
      </c>
      <c r="C877">
        <v>102614</v>
      </c>
      <c r="D877" s="4" t="s">
        <v>1937</v>
      </c>
      <c r="E877">
        <v>872</v>
      </c>
      <c r="F877" s="2" t="s">
        <v>884</v>
      </c>
      <c r="G877" s="4" t="s">
        <v>1937</v>
      </c>
      <c r="H877" s="4" t="s">
        <v>1937</v>
      </c>
      <c r="I877" t="s">
        <v>53</v>
      </c>
      <c r="J877" s="4" t="s">
        <v>53</v>
      </c>
      <c r="K877" s="4" t="s">
        <v>53</v>
      </c>
      <c r="L877" s="6" t="s">
        <v>53</v>
      </c>
      <c r="M877" t="s">
        <v>53</v>
      </c>
    </row>
    <row r="878" spans="1:13">
      <c r="A878" s="4" t="s">
        <v>1938</v>
      </c>
      <c r="B878" s="4" t="s">
        <v>5</v>
      </c>
      <c r="C878">
        <v>171128</v>
      </c>
      <c r="D878" s="4" t="s">
        <v>1939</v>
      </c>
      <c r="E878">
        <v>872</v>
      </c>
      <c r="F878" s="2" t="s">
        <v>800</v>
      </c>
      <c r="G878" s="4" t="s">
        <v>1939</v>
      </c>
      <c r="H878" s="4" t="s">
        <v>53</v>
      </c>
      <c r="I878" t="s">
        <v>53</v>
      </c>
      <c r="J878" s="4" t="s">
        <v>53</v>
      </c>
      <c r="K878" s="4" t="s">
        <v>53</v>
      </c>
      <c r="L878" s="6" t="s">
        <v>53</v>
      </c>
      <c r="M878" t="s">
        <v>53</v>
      </c>
    </row>
    <row r="879" spans="1:13">
      <c r="A879" s="4" t="s">
        <v>1940</v>
      </c>
      <c r="B879" s="4" t="s">
        <v>757</v>
      </c>
      <c r="C879">
        <v>530038</v>
      </c>
      <c r="D879" s="4" t="s">
        <v>1941</v>
      </c>
      <c r="E879">
        <v>880</v>
      </c>
      <c r="F879" s="2" t="s">
        <v>53</v>
      </c>
      <c r="G879" s="4" t="s">
        <v>53</v>
      </c>
      <c r="H879" s="4" t="s">
        <v>53</v>
      </c>
      <c r="I879" t="s">
        <v>53</v>
      </c>
      <c r="J879" s="4" t="s">
        <v>53</v>
      </c>
      <c r="K879" s="4" t="s">
        <v>53</v>
      </c>
      <c r="L879" s="6" t="s">
        <v>53</v>
      </c>
      <c r="M879" t="s">
        <v>53</v>
      </c>
    </row>
    <row r="880" spans="1:13">
      <c r="A880" s="4" t="s">
        <v>1942</v>
      </c>
      <c r="B880" s="4" t="s">
        <v>335</v>
      </c>
      <c r="C880">
        <v>528819</v>
      </c>
      <c r="D880" s="4" t="s">
        <v>1943</v>
      </c>
      <c r="E880">
        <v>880</v>
      </c>
      <c r="F880" s="2" t="s">
        <v>53</v>
      </c>
      <c r="G880" s="4" t="s">
        <v>53</v>
      </c>
      <c r="H880" s="4" t="s">
        <v>1943</v>
      </c>
      <c r="I880" t="s">
        <v>53</v>
      </c>
      <c r="J880" s="4" t="s">
        <v>53</v>
      </c>
      <c r="K880" s="4" t="s">
        <v>53</v>
      </c>
      <c r="L880" s="6" t="s">
        <v>53</v>
      </c>
      <c r="M880" t="s">
        <v>53</v>
      </c>
    </row>
    <row r="881" spans="1:13">
      <c r="A881" s="4" t="s">
        <v>1944</v>
      </c>
      <c r="B881" s="4" t="s">
        <v>175</v>
      </c>
      <c r="C881">
        <v>501087</v>
      </c>
      <c r="D881" s="4" t="s">
        <v>1945</v>
      </c>
      <c r="E881">
        <v>880</v>
      </c>
      <c r="F881" s="2" t="s">
        <v>53</v>
      </c>
      <c r="G881" s="4" t="s">
        <v>53</v>
      </c>
      <c r="H881" s="4" t="s">
        <v>53</v>
      </c>
      <c r="I881" t="s">
        <v>53</v>
      </c>
      <c r="J881" s="4" t="s">
        <v>53</v>
      </c>
      <c r="K881" s="4" t="s">
        <v>53</v>
      </c>
      <c r="L881" s="6" t="s">
        <v>53</v>
      </c>
      <c r="M881" t="s">
        <v>53</v>
      </c>
    </row>
    <row r="882" spans="1:13">
      <c r="A882" s="4" t="s">
        <v>1060</v>
      </c>
      <c r="B882" s="4" t="s">
        <v>93</v>
      </c>
      <c r="C882">
        <v>529642</v>
      </c>
      <c r="D882" s="4" t="s">
        <v>1946</v>
      </c>
      <c r="E882">
        <v>880</v>
      </c>
      <c r="F882" s="2" t="s">
        <v>53</v>
      </c>
      <c r="G882" s="4" t="s">
        <v>53</v>
      </c>
      <c r="H882" s="4" t="s">
        <v>53</v>
      </c>
      <c r="I882" t="s">
        <v>53</v>
      </c>
      <c r="J882" s="4" t="s">
        <v>53</v>
      </c>
      <c r="K882" s="4" t="s">
        <v>53</v>
      </c>
      <c r="L882" s="6" t="s">
        <v>53</v>
      </c>
      <c r="M882" t="s">
        <v>53</v>
      </c>
    </row>
    <row r="883" spans="1:13">
      <c r="A883" s="4" t="s">
        <v>228</v>
      </c>
      <c r="B883" s="4" t="s">
        <v>10</v>
      </c>
      <c r="C883">
        <v>530028</v>
      </c>
      <c r="D883" s="4" t="s">
        <v>1947</v>
      </c>
      <c r="E883">
        <v>880</v>
      </c>
      <c r="F883" s="2" t="s">
        <v>53</v>
      </c>
      <c r="G883" s="4" t="s">
        <v>53</v>
      </c>
      <c r="H883" s="4" t="s">
        <v>53</v>
      </c>
      <c r="I883" t="s">
        <v>53</v>
      </c>
      <c r="J883" s="4" t="s">
        <v>53</v>
      </c>
      <c r="K883" s="4" t="s">
        <v>53</v>
      </c>
      <c r="L883" s="6" t="s">
        <v>53</v>
      </c>
      <c r="M883" t="s">
        <v>53</v>
      </c>
    </row>
    <row r="884" spans="1:13">
      <c r="A884" s="4" t="s">
        <v>604</v>
      </c>
      <c r="B884" s="4" t="s">
        <v>605</v>
      </c>
      <c r="C884">
        <v>529124</v>
      </c>
      <c r="D884" s="4" t="s">
        <v>1948</v>
      </c>
      <c r="E884">
        <v>880</v>
      </c>
      <c r="F884" s="2" t="s">
        <v>53</v>
      </c>
      <c r="G884" s="4" t="s">
        <v>53</v>
      </c>
      <c r="H884" s="4" t="s">
        <v>53</v>
      </c>
      <c r="I884" t="s">
        <v>53</v>
      </c>
      <c r="J884" s="4" t="s">
        <v>53</v>
      </c>
      <c r="K884" s="4" t="s">
        <v>53</v>
      </c>
      <c r="L884" s="6" t="s">
        <v>53</v>
      </c>
      <c r="M884" t="s">
        <v>53</v>
      </c>
    </row>
    <row r="885" spans="1:13">
      <c r="A885" s="4" t="s">
        <v>1949</v>
      </c>
      <c r="B885" s="4" t="s">
        <v>93</v>
      </c>
      <c r="C885">
        <v>529253</v>
      </c>
      <c r="D885" s="4" t="s">
        <v>1950</v>
      </c>
      <c r="E885">
        <v>880</v>
      </c>
      <c r="F885" s="2" t="s">
        <v>53</v>
      </c>
      <c r="G885" s="4" t="s">
        <v>53</v>
      </c>
      <c r="H885" s="4" t="s">
        <v>1950</v>
      </c>
      <c r="I885" t="s">
        <v>53</v>
      </c>
      <c r="J885" s="4" t="s">
        <v>53</v>
      </c>
      <c r="K885" s="4" t="s">
        <v>53</v>
      </c>
      <c r="L885" s="6" t="s">
        <v>53</v>
      </c>
      <c r="M885" t="s">
        <v>53</v>
      </c>
    </row>
    <row r="886" spans="1:13">
      <c r="A886" s="4" t="s">
        <v>1951</v>
      </c>
      <c r="B886" s="4" t="s">
        <v>1717</v>
      </c>
      <c r="C886">
        <v>529684</v>
      </c>
      <c r="D886" s="4" t="s">
        <v>1952</v>
      </c>
      <c r="E886">
        <v>880</v>
      </c>
      <c r="F886" s="2" t="s">
        <v>859</v>
      </c>
      <c r="G886" s="4" t="s">
        <v>1952</v>
      </c>
      <c r="H886" s="4" t="s">
        <v>1953</v>
      </c>
      <c r="I886" t="s">
        <v>53</v>
      </c>
      <c r="J886" s="4" t="s">
        <v>53</v>
      </c>
      <c r="K886" s="4" t="s">
        <v>53</v>
      </c>
      <c r="L886" s="6" t="s">
        <v>53</v>
      </c>
      <c r="M886" t="s">
        <v>53</v>
      </c>
    </row>
    <row r="887" spans="1:13">
      <c r="A887" s="4" t="s">
        <v>1954</v>
      </c>
      <c r="B887" s="4" t="s">
        <v>1450</v>
      </c>
      <c r="C887">
        <v>506622</v>
      </c>
      <c r="D887" s="4" t="s">
        <v>1955</v>
      </c>
      <c r="E887">
        <v>888</v>
      </c>
      <c r="F887" s="2">
        <v>278</v>
      </c>
      <c r="G887" s="4" t="s">
        <v>1956</v>
      </c>
      <c r="H887" s="4" t="s">
        <v>53</v>
      </c>
      <c r="I887" t="s">
        <v>53</v>
      </c>
      <c r="J887" s="4" t="s">
        <v>53</v>
      </c>
      <c r="K887" s="4" t="s">
        <v>53</v>
      </c>
      <c r="L887" s="6" t="s">
        <v>53</v>
      </c>
      <c r="M887" t="s">
        <v>53</v>
      </c>
    </row>
    <row r="888" spans="1:13">
      <c r="A888" s="4" t="s">
        <v>689</v>
      </c>
      <c r="B888" s="4" t="s">
        <v>690</v>
      </c>
      <c r="C888">
        <v>502255</v>
      </c>
      <c r="D888" s="4" t="s">
        <v>1957</v>
      </c>
      <c r="E888">
        <v>888</v>
      </c>
      <c r="F888" s="2" t="s">
        <v>53</v>
      </c>
      <c r="G888" s="4" t="s">
        <v>53</v>
      </c>
      <c r="H888" s="4" t="s">
        <v>53</v>
      </c>
      <c r="I888" t="s">
        <v>53</v>
      </c>
      <c r="J888" s="4" t="s">
        <v>53</v>
      </c>
      <c r="K888" s="4" t="s">
        <v>53</v>
      </c>
      <c r="L888" s="6" t="s">
        <v>53</v>
      </c>
      <c r="M888" t="s">
        <v>53</v>
      </c>
    </row>
    <row r="889" spans="1:13">
      <c r="A889" s="4" t="s">
        <v>1958</v>
      </c>
      <c r="B889" s="4" t="s">
        <v>93</v>
      </c>
      <c r="C889">
        <v>529489</v>
      </c>
      <c r="D889" s="4" t="s">
        <v>1959</v>
      </c>
      <c r="E889">
        <v>888</v>
      </c>
      <c r="F889" s="2" t="s">
        <v>53</v>
      </c>
      <c r="G889" s="4" t="s">
        <v>53</v>
      </c>
      <c r="H889" s="4" t="s">
        <v>53</v>
      </c>
      <c r="I889" t="s">
        <v>53</v>
      </c>
      <c r="J889" s="4" t="s">
        <v>53</v>
      </c>
      <c r="K889" s="4" t="s">
        <v>53</v>
      </c>
      <c r="L889" s="6" t="s">
        <v>53</v>
      </c>
      <c r="M889" t="s">
        <v>53</v>
      </c>
    </row>
    <row r="890" spans="1:13">
      <c r="A890" s="4" t="s">
        <v>1960</v>
      </c>
      <c r="B890" s="4" t="s">
        <v>605</v>
      </c>
      <c r="C890">
        <v>529034</v>
      </c>
      <c r="D890" s="4" t="s">
        <v>1961</v>
      </c>
      <c r="E890">
        <v>888</v>
      </c>
      <c r="F890" s="2" t="s">
        <v>53</v>
      </c>
      <c r="G890" s="4" t="s">
        <v>53</v>
      </c>
      <c r="H890" s="4" t="s">
        <v>1961</v>
      </c>
      <c r="I890" t="s">
        <v>53</v>
      </c>
      <c r="J890" s="4" t="s">
        <v>53</v>
      </c>
      <c r="K890" s="4" t="s">
        <v>53</v>
      </c>
      <c r="L890" s="6" t="s">
        <v>53</v>
      </c>
      <c r="M890" t="s">
        <v>53</v>
      </c>
    </row>
    <row r="891" spans="1:13">
      <c r="A891" s="4" t="s">
        <v>1962</v>
      </c>
      <c r="B891" s="4" t="s">
        <v>10</v>
      </c>
      <c r="C891">
        <v>506455</v>
      </c>
      <c r="D891" s="4" t="s">
        <v>1963</v>
      </c>
      <c r="E891">
        <v>888</v>
      </c>
      <c r="F891" s="2" t="s">
        <v>53</v>
      </c>
      <c r="G891" s="4" t="s">
        <v>53</v>
      </c>
      <c r="H891" s="4" t="s">
        <v>53</v>
      </c>
      <c r="I891" t="s">
        <v>53</v>
      </c>
      <c r="J891" s="4" t="s">
        <v>53</v>
      </c>
      <c r="K891" s="4" t="s">
        <v>53</v>
      </c>
      <c r="L891" s="6" t="s">
        <v>53</v>
      </c>
      <c r="M891" t="s">
        <v>53</v>
      </c>
    </row>
    <row r="892" spans="1:13">
      <c r="A892" s="4" t="s">
        <v>83</v>
      </c>
      <c r="B892" s="4" t="s">
        <v>5</v>
      </c>
      <c r="C892">
        <v>163268</v>
      </c>
      <c r="D892" s="4" t="s">
        <v>1964</v>
      </c>
      <c r="E892">
        <v>888</v>
      </c>
      <c r="F892" s="2" t="s">
        <v>1232</v>
      </c>
      <c r="G892" s="4" t="s">
        <v>1965</v>
      </c>
      <c r="H892" s="4" t="s">
        <v>1965</v>
      </c>
      <c r="I892" t="s">
        <v>53</v>
      </c>
      <c r="J892" s="4" t="s">
        <v>53</v>
      </c>
      <c r="K892" s="4" t="s">
        <v>53</v>
      </c>
      <c r="L892" s="6" t="s">
        <v>53</v>
      </c>
      <c r="M892" t="s">
        <v>53</v>
      </c>
    </row>
    <row r="893" spans="1:13">
      <c r="A893" s="4" t="s">
        <v>1966</v>
      </c>
      <c r="B893" s="4" t="s">
        <v>5</v>
      </c>
      <c r="C893">
        <v>203517</v>
      </c>
      <c r="D893" s="4" t="s">
        <v>1967</v>
      </c>
      <c r="E893">
        <v>894</v>
      </c>
      <c r="F893" s="2" t="s">
        <v>53</v>
      </c>
      <c r="G893" s="4" t="s">
        <v>53</v>
      </c>
      <c r="H893" s="4" t="s">
        <v>53</v>
      </c>
      <c r="I893" t="s">
        <v>53</v>
      </c>
      <c r="J893" s="4" t="s">
        <v>53</v>
      </c>
      <c r="K893" s="4" t="s">
        <v>53</v>
      </c>
      <c r="L893" s="6" t="s">
        <v>53</v>
      </c>
      <c r="M893" t="s">
        <v>53</v>
      </c>
    </row>
    <row r="894" spans="1:13">
      <c r="A894" s="4" t="s">
        <v>62</v>
      </c>
      <c r="B894" s="4" t="s">
        <v>10</v>
      </c>
      <c r="C894">
        <v>504845</v>
      </c>
      <c r="D894" s="4" t="s">
        <v>1968</v>
      </c>
      <c r="E894">
        <v>894</v>
      </c>
      <c r="F894" s="2" t="s">
        <v>53</v>
      </c>
      <c r="G894" s="4" t="s">
        <v>53</v>
      </c>
      <c r="H894" s="4" t="s">
        <v>1968</v>
      </c>
      <c r="I894" t="s">
        <v>53</v>
      </c>
      <c r="J894" s="4" t="s">
        <v>53</v>
      </c>
      <c r="K894" s="4" t="s">
        <v>53</v>
      </c>
      <c r="L894" s="6" t="s">
        <v>53</v>
      </c>
      <c r="M894" t="s">
        <v>53</v>
      </c>
    </row>
    <row r="895" spans="1:13">
      <c r="A895" s="4" t="s">
        <v>1969</v>
      </c>
      <c r="B895" s="4" t="s">
        <v>5</v>
      </c>
      <c r="C895">
        <v>216597</v>
      </c>
      <c r="D895" s="4" t="s">
        <v>1970</v>
      </c>
      <c r="E895">
        <v>894</v>
      </c>
      <c r="F895" s="2" t="s">
        <v>53</v>
      </c>
      <c r="G895" s="4" t="s">
        <v>53</v>
      </c>
      <c r="H895" s="4" t="s">
        <v>53</v>
      </c>
      <c r="I895" t="s">
        <v>53</v>
      </c>
      <c r="J895" s="4" t="s">
        <v>53</v>
      </c>
      <c r="K895" s="4" t="s">
        <v>53</v>
      </c>
      <c r="L895" s="6" t="s">
        <v>53</v>
      </c>
      <c r="M895" t="s">
        <v>53</v>
      </c>
    </row>
    <row r="896" spans="1:13">
      <c r="A896" s="4" t="s">
        <v>318</v>
      </c>
      <c r="B896" s="4" t="s">
        <v>93</v>
      </c>
      <c r="C896">
        <v>502614</v>
      </c>
      <c r="D896" s="4" t="s">
        <v>1971</v>
      </c>
      <c r="E896">
        <v>894</v>
      </c>
      <c r="F896" s="2" t="s">
        <v>53</v>
      </c>
      <c r="G896" s="4" t="s">
        <v>53</v>
      </c>
      <c r="H896" s="4" t="s">
        <v>1971</v>
      </c>
      <c r="I896" t="s">
        <v>53</v>
      </c>
      <c r="J896" s="4" t="s">
        <v>53</v>
      </c>
      <c r="K896" s="4" t="s">
        <v>53</v>
      </c>
      <c r="L896" s="6" t="s">
        <v>53</v>
      </c>
      <c r="M896" t="s">
        <v>53</v>
      </c>
    </row>
    <row r="897" spans="1:13">
      <c r="A897" s="4" t="s">
        <v>1972</v>
      </c>
      <c r="B897" s="4" t="s">
        <v>284</v>
      </c>
      <c r="C897">
        <v>503793</v>
      </c>
      <c r="D897" s="4" t="s">
        <v>1973</v>
      </c>
      <c r="E897">
        <v>894</v>
      </c>
      <c r="F897" s="2" t="s">
        <v>1193</v>
      </c>
      <c r="G897" s="4" t="s">
        <v>1973</v>
      </c>
      <c r="H897" s="4" t="s">
        <v>1973</v>
      </c>
      <c r="I897" t="s">
        <v>53</v>
      </c>
      <c r="J897" s="4" t="s">
        <v>53</v>
      </c>
      <c r="K897" s="4" t="s">
        <v>53</v>
      </c>
      <c r="L897" s="6" t="s">
        <v>53</v>
      </c>
      <c r="M897" t="s">
        <v>53</v>
      </c>
    </row>
    <row r="898" spans="1:13">
      <c r="A898" s="4" t="s">
        <v>1974</v>
      </c>
      <c r="B898" s="4" t="s">
        <v>605</v>
      </c>
      <c r="C898">
        <v>503205</v>
      </c>
      <c r="D898" s="4" t="s">
        <v>1975</v>
      </c>
      <c r="E898">
        <v>894</v>
      </c>
      <c r="F898" s="2" t="s">
        <v>1159</v>
      </c>
      <c r="G898" s="4" t="s">
        <v>1975</v>
      </c>
      <c r="H898" s="4" t="s">
        <v>1975</v>
      </c>
      <c r="I898" t="s">
        <v>53</v>
      </c>
      <c r="J898" s="4" t="s">
        <v>53</v>
      </c>
      <c r="K898" s="4" t="s">
        <v>53</v>
      </c>
      <c r="L898" s="6" t="s">
        <v>53</v>
      </c>
      <c r="M898" t="s">
        <v>53</v>
      </c>
    </row>
    <row r="899" spans="1:13">
      <c r="A899" s="4" t="s">
        <v>1976</v>
      </c>
      <c r="B899" s="4" t="s">
        <v>10</v>
      </c>
      <c r="C899">
        <v>528852</v>
      </c>
      <c r="D899" s="4" t="s">
        <v>1977</v>
      </c>
      <c r="E899">
        <v>900</v>
      </c>
      <c r="F899" s="2">
        <v>481</v>
      </c>
      <c r="G899" s="4" t="s">
        <v>1977</v>
      </c>
      <c r="H899" s="4" t="s">
        <v>1977</v>
      </c>
      <c r="I899" t="s">
        <v>53</v>
      </c>
      <c r="J899" s="4" t="s">
        <v>53</v>
      </c>
      <c r="K899" s="4" t="s">
        <v>53</v>
      </c>
      <c r="L899" s="6" t="s">
        <v>53</v>
      </c>
      <c r="M899" t="s">
        <v>53</v>
      </c>
    </row>
    <row r="900" spans="1:13">
      <c r="A900" s="4" t="s">
        <v>416</v>
      </c>
      <c r="B900" s="4" t="s">
        <v>417</v>
      </c>
      <c r="C900">
        <v>529173</v>
      </c>
      <c r="D900" s="4" t="s">
        <v>1978</v>
      </c>
      <c r="E900">
        <v>900</v>
      </c>
      <c r="F900" s="2" t="s">
        <v>1064</v>
      </c>
      <c r="G900" s="4" t="s">
        <v>1979</v>
      </c>
      <c r="H900" s="4" t="s">
        <v>53</v>
      </c>
      <c r="I900" t="s">
        <v>53</v>
      </c>
      <c r="J900" s="4" t="s">
        <v>53</v>
      </c>
      <c r="K900" s="4" t="s">
        <v>53</v>
      </c>
      <c r="L900" s="6" t="s">
        <v>53</v>
      </c>
      <c r="M900" t="s">
        <v>53</v>
      </c>
    </row>
    <row r="901" spans="1:13">
      <c r="A901" s="4" t="s">
        <v>416</v>
      </c>
      <c r="B901" s="4" t="s">
        <v>417</v>
      </c>
      <c r="C901">
        <v>504624</v>
      </c>
      <c r="D901" s="4" t="s">
        <v>1980</v>
      </c>
      <c r="E901">
        <v>902</v>
      </c>
      <c r="F901" s="2">
        <v>498</v>
      </c>
      <c r="G901" s="4" t="s">
        <v>1980</v>
      </c>
      <c r="H901" s="4" t="s">
        <v>1980</v>
      </c>
      <c r="I901" t="s">
        <v>53</v>
      </c>
      <c r="J901" s="4" t="s">
        <v>53</v>
      </c>
      <c r="K901" s="4" t="s">
        <v>53</v>
      </c>
      <c r="L901" s="6" t="s">
        <v>53</v>
      </c>
      <c r="M901" t="s">
        <v>53</v>
      </c>
    </row>
    <row r="902" spans="1:13">
      <c r="A902" s="4" t="s">
        <v>1981</v>
      </c>
      <c r="B902" s="4" t="s">
        <v>335</v>
      </c>
      <c r="C902">
        <v>529337</v>
      </c>
      <c r="D902" s="4" t="s">
        <v>1982</v>
      </c>
      <c r="E902">
        <v>902</v>
      </c>
      <c r="F902" s="2" t="s">
        <v>53</v>
      </c>
      <c r="G902" s="4" t="s">
        <v>53</v>
      </c>
      <c r="H902" s="4" t="s">
        <v>53</v>
      </c>
      <c r="I902" t="s">
        <v>53</v>
      </c>
      <c r="J902" s="4" t="s">
        <v>53</v>
      </c>
      <c r="K902" s="4" t="s">
        <v>53</v>
      </c>
      <c r="L902" s="6" t="s">
        <v>53</v>
      </c>
      <c r="M902" t="s">
        <v>53</v>
      </c>
    </row>
    <row r="903" spans="1:13">
      <c r="A903" s="4" t="s">
        <v>1983</v>
      </c>
      <c r="B903" s="4" t="s">
        <v>194</v>
      </c>
      <c r="C903">
        <v>528861</v>
      </c>
      <c r="D903" s="4" t="s">
        <v>1984</v>
      </c>
      <c r="E903">
        <v>902</v>
      </c>
      <c r="F903" s="2" t="s">
        <v>53</v>
      </c>
      <c r="G903" s="4" t="s">
        <v>53</v>
      </c>
      <c r="H903" s="4" t="s">
        <v>53</v>
      </c>
      <c r="I903" t="s">
        <v>53</v>
      </c>
      <c r="J903" s="4" t="s">
        <v>53</v>
      </c>
      <c r="K903" s="4" t="s">
        <v>53</v>
      </c>
      <c r="L903" s="6" t="s">
        <v>53</v>
      </c>
      <c r="M903" t="s">
        <v>53</v>
      </c>
    </row>
    <row r="904" spans="1:13">
      <c r="A904" s="4" t="s">
        <v>1194</v>
      </c>
      <c r="B904" s="4" t="s">
        <v>5</v>
      </c>
      <c r="C904">
        <v>529713</v>
      </c>
      <c r="D904" s="4" t="s">
        <v>1985</v>
      </c>
      <c r="E904">
        <v>902</v>
      </c>
      <c r="F904" s="2" t="s">
        <v>53</v>
      </c>
      <c r="G904" s="4" t="s">
        <v>53</v>
      </c>
      <c r="H904" s="4" t="s">
        <v>53</v>
      </c>
      <c r="I904" t="s">
        <v>53</v>
      </c>
      <c r="J904" s="4" t="s">
        <v>53</v>
      </c>
      <c r="K904" s="4" t="s">
        <v>53</v>
      </c>
      <c r="L904" s="6" t="s">
        <v>53</v>
      </c>
      <c r="M904" t="s">
        <v>53</v>
      </c>
    </row>
    <row r="905" spans="1:13">
      <c r="A905" s="4" t="s">
        <v>1986</v>
      </c>
      <c r="B905" s="4" t="s">
        <v>130</v>
      </c>
      <c r="C905">
        <v>528095</v>
      </c>
      <c r="D905" s="4" t="s">
        <v>1987</v>
      </c>
      <c r="E905">
        <v>902</v>
      </c>
      <c r="F905" s="2" t="s">
        <v>53</v>
      </c>
      <c r="G905" s="4" t="s">
        <v>53</v>
      </c>
      <c r="H905" s="4" t="s">
        <v>53</v>
      </c>
      <c r="I905" t="s">
        <v>53</v>
      </c>
      <c r="J905" s="4" t="s">
        <v>53</v>
      </c>
      <c r="K905" s="4" t="s">
        <v>53</v>
      </c>
      <c r="L905" s="6" t="s">
        <v>53</v>
      </c>
      <c r="M905" t="s">
        <v>53</v>
      </c>
    </row>
    <row r="906" spans="1:13">
      <c r="A906" s="4" t="s">
        <v>1988</v>
      </c>
      <c r="B906" s="4" t="s">
        <v>1197</v>
      </c>
      <c r="C906">
        <v>504230</v>
      </c>
      <c r="D906" s="4" t="s">
        <v>1989</v>
      </c>
      <c r="E906">
        <v>902</v>
      </c>
      <c r="F906" s="2" t="s">
        <v>1064</v>
      </c>
      <c r="G906" s="4" t="s">
        <v>1989</v>
      </c>
      <c r="H906" s="4" t="s">
        <v>1989</v>
      </c>
      <c r="I906" t="s">
        <v>53</v>
      </c>
      <c r="J906" s="4" t="s">
        <v>53</v>
      </c>
      <c r="K906" s="4" t="s">
        <v>53</v>
      </c>
      <c r="L906" s="6" t="s">
        <v>53</v>
      </c>
      <c r="M906" t="s">
        <v>53</v>
      </c>
    </row>
    <row r="907" spans="1:13">
      <c r="A907" s="4" t="s">
        <v>1990</v>
      </c>
      <c r="B907" s="4" t="s">
        <v>10</v>
      </c>
      <c r="C907">
        <v>504593</v>
      </c>
      <c r="D907" s="4" t="s">
        <v>849</v>
      </c>
      <c r="E907">
        <v>902</v>
      </c>
      <c r="F907" s="2" t="s">
        <v>884</v>
      </c>
      <c r="G907" s="4" t="s">
        <v>1991</v>
      </c>
      <c r="H907" s="4" t="s">
        <v>849</v>
      </c>
      <c r="I907" t="s">
        <v>53</v>
      </c>
      <c r="J907" s="4" t="s">
        <v>53</v>
      </c>
      <c r="K907" s="4" t="s">
        <v>53</v>
      </c>
      <c r="L907" s="6" t="s">
        <v>53</v>
      </c>
      <c r="M907" t="s">
        <v>53</v>
      </c>
    </row>
    <row r="908" spans="1:13">
      <c r="A908" s="4" t="s">
        <v>1992</v>
      </c>
      <c r="B908" s="4" t="s">
        <v>1717</v>
      </c>
      <c r="C908">
        <v>529201</v>
      </c>
      <c r="D908" s="4" t="s">
        <v>1993</v>
      </c>
      <c r="E908">
        <v>909</v>
      </c>
      <c r="F908" s="2" t="s">
        <v>53</v>
      </c>
      <c r="G908" s="4" t="s">
        <v>53</v>
      </c>
      <c r="H908" s="4" t="s">
        <v>53</v>
      </c>
      <c r="I908" t="s">
        <v>53</v>
      </c>
      <c r="J908" s="4" t="s">
        <v>53</v>
      </c>
      <c r="K908" s="4" t="s">
        <v>53</v>
      </c>
      <c r="L908" s="6" t="s">
        <v>53</v>
      </c>
      <c r="M908" t="s">
        <v>53</v>
      </c>
    </row>
    <row r="909" spans="1:13">
      <c r="A909" s="4" t="s">
        <v>857</v>
      </c>
      <c r="B909" s="4" t="s">
        <v>731</v>
      </c>
      <c r="C909">
        <v>530210</v>
      </c>
      <c r="D909" s="4" t="s">
        <v>1994</v>
      </c>
      <c r="E909">
        <v>909</v>
      </c>
      <c r="F909" s="2" t="s">
        <v>53</v>
      </c>
      <c r="G909" s="4" t="s">
        <v>53</v>
      </c>
      <c r="H909" s="4" t="s">
        <v>53</v>
      </c>
      <c r="I909" t="s">
        <v>53</v>
      </c>
      <c r="J909" s="4" t="s">
        <v>53</v>
      </c>
      <c r="K909" s="4" t="s">
        <v>53</v>
      </c>
      <c r="L909" s="6" t="s">
        <v>53</v>
      </c>
      <c r="M909" t="s">
        <v>53</v>
      </c>
    </row>
    <row r="910" spans="1:13">
      <c r="A910" s="4" t="s">
        <v>540</v>
      </c>
      <c r="B910" s="4" t="s">
        <v>404</v>
      </c>
      <c r="C910">
        <v>529142</v>
      </c>
      <c r="D910" s="4" t="s">
        <v>1995</v>
      </c>
      <c r="E910">
        <v>909</v>
      </c>
      <c r="F910" s="2" t="s">
        <v>156</v>
      </c>
      <c r="G910" s="4" t="s">
        <v>1996</v>
      </c>
      <c r="H910" s="4" t="s">
        <v>1997</v>
      </c>
      <c r="I910" t="s">
        <v>53</v>
      </c>
      <c r="J910" s="4" t="s">
        <v>53</v>
      </c>
      <c r="K910" s="4" t="s">
        <v>53</v>
      </c>
      <c r="L910" s="6" t="s">
        <v>53</v>
      </c>
      <c r="M910" t="s">
        <v>53</v>
      </c>
    </row>
    <row r="911" spans="1:13">
      <c r="A911" s="4" t="s">
        <v>1998</v>
      </c>
      <c r="B911" s="4" t="s">
        <v>367</v>
      </c>
      <c r="C911">
        <v>529166</v>
      </c>
      <c r="D911" s="4" t="s">
        <v>1999</v>
      </c>
      <c r="E911">
        <v>912</v>
      </c>
      <c r="F911" s="2" t="s">
        <v>156</v>
      </c>
      <c r="G911" s="4" t="s">
        <v>1999</v>
      </c>
      <c r="H911" s="4" t="s">
        <v>1999</v>
      </c>
      <c r="I911" t="s">
        <v>53</v>
      </c>
      <c r="J911" s="4" t="s">
        <v>53</v>
      </c>
      <c r="K911" s="4" t="s">
        <v>53</v>
      </c>
      <c r="L911" s="6" t="s">
        <v>53</v>
      </c>
      <c r="M911" t="s">
        <v>53</v>
      </c>
    </row>
    <row r="912" spans="1:13">
      <c r="A912" s="4" t="s">
        <v>2000</v>
      </c>
      <c r="B912" s="4" t="s">
        <v>5</v>
      </c>
      <c r="C912">
        <v>180489</v>
      </c>
      <c r="D912" s="4" t="s">
        <v>2001</v>
      </c>
      <c r="E912">
        <v>913</v>
      </c>
      <c r="F912" s="2" t="s">
        <v>53</v>
      </c>
      <c r="G912" s="4" t="s">
        <v>53</v>
      </c>
      <c r="H912" s="4" t="s">
        <v>53</v>
      </c>
      <c r="I912" t="s">
        <v>53</v>
      </c>
      <c r="J912" s="4" t="s">
        <v>53</v>
      </c>
      <c r="K912" s="4" t="s">
        <v>53</v>
      </c>
      <c r="L912" s="6" t="s">
        <v>53</v>
      </c>
      <c r="M912" t="s">
        <v>53</v>
      </c>
    </row>
    <row r="913" spans="1:13">
      <c r="A913" s="4" t="s">
        <v>1742</v>
      </c>
      <c r="B913" s="4" t="s">
        <v>740</v>
      </c>
      <c r="C913">
        <v>530160</v>
      </c>
      <c r="D913" s="4" t="s">
        <v>2002</v>
      </c>
      <c r="E913">
        <v>913</v>
      </c>
      <c r="F913" s="2" t="s">
        <v>53</v>
      </c>
      <c r="G913" s="4" t="s">
        <v>53</v>
      </c>
      <c r="H913" s="4" t="s">
        <v>2002</v>
      </c>
      <c r="I913" t="s">
        <v>53</v>
      </c>
      <c r="J913" s="4" t="s">
        <v>53</v>
      </c>
      <c r="K913" s="4" t="s">
        <v>53</v>
      </c>
      <c r="L913" s="6" t="s">
        <v>53</v>
      </c>
      <c r="M913" t="s">
        <v>53</v>
      </c>
    </row>
    <row r="914" spans="1:13">
      <c r="A914" s="4" t="s">
        <v>2003</v>
      </c>
      <c r="B914" s="4" t="s">
        <v>93</v>
      </c>
      <c r="C914">
        <v>529543</v>
      </c>
      <c r="D914" s="4" t="s">
        <v>2004</v>
      </c>
      <c r="E914">
        <v>913</v>
      </c>
      <c r="F914" s="2" t="s">
        <v>53</v>
      </c>
      <c r="G914" s="4" t="s">
        <v>53</v>
      </c>
      <c r="H914" s="4" t="s">
        <v>53</v>
      </c>
      <c r="I914" t="s">
        <v>53</v>
      </c>
      <c r="J914" s="4" t="s">
        <v>53</v>
      </c>
      <c r="K914" s="4" t="s">
        <v>53</v>
      </c>
      <c r="L914" s="6" t="s">
        <v>53</v>
      </c>
      <c r="M914" t="s">
        <v>53</v>
      </c>
    </row>
    <row r="915" spans="1:13">
      <c r="A915" s="4" t="s">
        <v>416</v>
      </c>
      <c r="B915" s="4" t="s">
        <v>417</v>
      </c>
      <c r="C915">
        <v>528845</v>
      </c>
      <c r="D915" s="4" t="s">
        <v>2005</v>
      </c>
      <c r="E915">
        <v>913</v>
      </c>
      <c r="F915" s="2" t="s">
        <v>1237</v>
      </c>
      <c r="G915" s="4" t="s">
        <v>2006</v>
      </c>
      <c r="H915" s="4" t="s">
        <v>2005</v>
      </c>
      <c r="I915" t="s">
        <v>53</v>
      </c>
      <c r="J915" s="4" t="s">
        <v>53</v>
      </c>
      <c r="K915" s="4" t="s">
        <v>53</v>
      </c>
      <c r="L915" s="6" t="s">
        <v>53</v>
      </c>
      <c r="M915" t="s">
        <v>53</v>
      </c>
    </row>
    <row r="916" spans="1:13">
      <c r="A916" s="4" t="s">
        <v>283</v>
      </c>
      <c r="B916" s="4" t="s">
        <v>284</v>
      </c>
      <c r="C916">
        <v>505893</v>
      </c>
      <c r="D916" s="4" t="s">
        <v>2007</v>
      </c>
      <c r="E916">
        <v>917</v>
      </c>
      <c r="F916" s="2" t="s">
        <v>53</v>
      </c>
      <c r="G916" s="4" t="s">
        <v>53</v>
      </c>
      <c r="H916" s="4" t="s">
        <v>53</v>
      </c>
      <c r="I916" t="s">
        <v>53</v>
      </c>
      <c r="J916" s="4" t="s">
        <v>53</v>
      </c>
      <c r="K916" s="4" t="s">
        <v>53</v>
      </c>
      <c r="L916" s="6" t="s">
        <v>53</v>
      </c>
      <c r="M916" t="s">
        <v>53</v>
      </c>
    </row>
    <row r="917" spans="1:13">
      <c r="A917" s="4" t="s">
        <v>1778</v>
      </c>
      <c r="B917" s="4" t="s">
        <v>833</v>
      </c>
      <c r="C917">
        <v>529158</v>
      </c>
      <c r="D917" s="4" t="s">
        <v>2008</v>
      </c>
      <c r="E917">
        <v>917</v>
      </c>
      <c r="F917" s="2" t="s">
        <v>53</v>
      </c>
      <c r="G917" s="4" t="s">
        <v>53</v>
      </c>
      <c r="H917" s="4" t="s">
        <v>2008</v>
      </c>
      <c r="I917" t="s">
        <v>53</v>
      </c>
      <c r="J917" s="4" t="s">
        <v>53</v>
      </c>
      <c r="K917" s="4" t="s">
        <v>53</v>
      </c>
      <c r="L917" s="6" t="s">
        <v>53</v>
      </c>
      <c r="M917" t="s">
        <v>53</v>
      </c>
    </row>
    <row r="918" spans="1:13">
      <c r="A918" s="4" t="s">
        <v>328</v>
      </c>
      <c r="B918" s="4" t="s">
        <v>93</v>
      </c>
      <c r="C918">
        <v>529516</v>
      </c>
      <c r="D918" s="4" t="s">
        <v>799</v>
      </c>
      <c r="E918">
        <v>917</v>
      </c>
      <c r="F918" s="2" t="s">
        <v>53</v>
      </c>
      <c r="G918" s="4" t="s">
        <v>53</v>
      </c>
      <c r="H918" s="4" t="s">
        <v>53</v>
      </c>
      <c r="I918" t="s">
        <v>53</v>
      </c>
      <c r="J918" s="4" t="s">
        <v>53</v>
      </c>
      <c r="K918" s="4" t="s">
        <v>53</v>
      </c>
      <c r="L918" s="6" t="s">
        <v>53</v>
      </c>
      <c r="M918" t="s">
        <v>53</v>
      </c>
    </row>
    <row r="919" spans="1:13">
      <c r="A919" s="4" t="s">
        <v>2009</v>
      </c>
      <c r="B919" s="4" t="s">
        <v>130</v>
      </c>
      <c r="C919">
        <v>528979</v>
      </c>
      <c r="D919" s="4" t="s">
        <v>2010</v>
      </c>
      <c r="E919">
        <v>917</v>
      </c>
      <c r="F919" s="2" t="s">
        <v>619</v>
      </c>
      <c r="G919" s="4" t="s">
        <v>2011</v>
      </c>
      <c r="H919" s="4" t="s">
        <v>2010</v>
      </c>
      <c r="I919" t="s">
        <v>53</v>
      </c>
      <c r="J919" s="4" t="s">
        <v>53</v>
      </c>
      <c r="K919" s="4" t="s">
        <v>53</v>
      </c>
      <c r="L919" s="6" t="s">
        <v>53</v>
      </c>
      <c r="M919" t="s">
        <v>53</v>
      </c>
    </row>
    <row r="920" spans="1:13">
      <c r="A920" s="4" t="s">
        <v>2012</v>
      </c>
      <c r="B920" s="4" t="s">
        <v>2013</v>
      </c>
      <c r="C920">
        <v>503315</v>
      </c>
      <c r="D920" s="4" t="s">
        <v>2014</v>
      </c>
      <c r="E920">
        <v>921</v>
      </c>
      <c r="F920" s="2">
        <v>473</v>
      </c>
      <c r="G920" s="4" t="s">
        <v>2015</v>
      </c>
      <c r="H920" s="4" t="s">
        <v>2014</v>
      </c>
      <c r="I920" t="s">
        <v>53</v>
      </c>
      <c r="J920" s="4" t="s">
        <v>53</v>
      </c>
      <c r="K920" s="4" t="s">
        <v>53</v>
      </c>
      <c r="L920" s="6" t="s">
        <v>53</v>
      </c>
      <c r="M920" t="s">
        <v>53</v>
      </c>
    </row>
    <row r="921" spans="1:13">
      <c r="A921" s="4" t="s">
        <v>2016</v>
      </c>
      <c r="B921" s="4" t="s">
        <v>417</v>
      </c>
      <c r="C921">
        <v>503088</v>
      </c>
      <c r="D921" s="4" t="s">
        <v>2017</v>
      </c>
      <c r="E921">
        <v>921</v>
      </c>
      <c r="F921" s="2" t="s">
        <v>696</v>
      </c>
      <c r="G921" s="4" t="s">
        <v>2017</v>
      </c>
      <c r="H921" s="4" t="s">
        <v>2017</v>
      </c>
      <c r="I921" t="s">
        <v>53</v>
      </c>
      <c r="J921" s="4" t="s">
        <v>53</v>
      </c>
      <c r="K921" s="4" t="s">
        <v>53</v>
      </c>
      <c r="L921" s="6" t="s">
        <v>53</v>
      </c>
      <c r="M921" t="s">
        <v>53</v>
      </c>
    </row>
    <row r="922" spans="1:13">
      <c r="A922" s="4" t="s">
        <v>2018</v>
      </c>
      <c r="B922" s="4" t="s">
        <v>274</v>
      </c>
      <c r="C922">
        <v>503830</v>
      </c>
      <c r="D922" s="4" t="s">
        <v>2019</v>
      </c>
      <c r="E922">
        <v>923</v>
      </c>
      <c r="F922" s="2" t="s">
        <v>53</v>
      </c>
      <c r="G922" s="4" t="s">
        <v>53</v>
      </c>
      <c r="H922" s="4" t="s">
        <v>2019</v>
      </c>
      <c r="I922" t="s">
        <v>53</v>
      </c>
      <c r="J922" s="4" t="s">
        <v>53</v>
      </c>
      <c r="K922" s="4" t="s">
        <v>53</v>
      </c>
      <c r="L922" s="6" t="s">
        <v>53</v>
      </c>
      <c r="M922" t="s">
        <v>53</v>
      </c>
    </row>
    <row r="923" spans="1:13">
      <c r="A923" s="4" t="s">
        <v>2020</v>
      </c>
      <c r="B923" s="4" t="s">
        <v>774</v>
      </c>
      <c r="C923">
        <v>530065</v>
      </c>
      <c r="D923" s="4" t="s">
        <v>2021</v>
      </c>
      <c r="E923">
        <v>923</v>
      </c>
      <c r="F923" s="2" t="s">
        <v>53</v>
      </c>
      <c r="G923" s="4" t="s">
        <v>53</v>
      </c>
      <c r="H923" s="4" t="s">
        <v>53</v>
      </c>
      <c r="I923" t="s">
        <v>53</v>
      </c>
      <c r="J923" s="4" t="s">
        <v>53</v>
      </c>
      <c r="K923" s="4" t="s">
        <v>53</v>
      </c>
      <c r="L923" s="6" t="s">
        <v>53</v>
      </c>
      <c r="M923" t="s">
        <v>53</v>
      </c>
    </row>
    <row r="924" spans="1:13">
      <c r="A924" s="4" t="s">
        <v>2022</v>
      </c>
      <c r="B924" s="4" t="s">
        <v>175</v>
      </c>
      <c r="C924">
        <v>505886</v>
      </c>
      <c r="D924" s="4" t="s">
        <v>2023</v>
      </c>
      <c r="E924">
        <v>923</v>
      </c>
      <c r="F924" s="2" t="s">
        <v>53</v>
      </c>
      <c r="G924" s="4" t="s">
        <v>53</v>
      </c>
      <c r="H924" s="4" t="s">
        <v>53</v>
      </c>
      <c r="I924" t="s">
        <v>53</v>
      </c>
      <c r="J924" s="4" t="s">
        <v>53</v>
      </c>
      <c r="K924" s="4" t="s">
        <v>53</v>
      </c>
      <c r="L924" s="6" t="s">
        <v>53</v>
      </c>
      <c r="M924" t="s">
        <v>53</v>
      </c>
    </row>
    <row r="925" spans="1:13">
      <c r="A925" s="4" t="s">
        <v>2024</v>
      </c>
      <c r="B925" s="4" t="s">
        <v>93</v>
      </c>
      <c r="C925">
        <v>529103</v>
      </c>
      <c r="D925" s="4" t="s">
        <v>2025</v>
      </c>
      <c r="E925">
        <v>923</v>
      </c>
      <c r="F925" s="2" t="s">
        <v>53</v>
      </c>
      <c r="G925" s="4" t="s">
        <v>53</v>
      </c>
      <c r="H925" s="4" t="s">
        <v>53</v>
      </c>
      <c r="I925" t="s">
        <v>53</v>
      </c>
      <c r="J925" s="4" t="s">
        <v>53</v>
      </c>
      <c r="K925" s="4" t="s">
        <v>53</v>
      </c>
      <c r="L925" s="6" t="s">
        <v>53</v>
      </c>
      <c r="M925" t="s">
        <v>53</v>
      </c>
    </row>
    <row r="926" spans="1:13">
      <c r="A926" s="4" t="s">
        <v>62</v>
      </c>
      <c r="B926" s="4" t="s">
        <v>10</v>
      </c>
      <c r="C926">
        <v>506805</v>
      </c>
      <c r="D926" s="4" t="s">
        <v>2026</v>
      </c>
      <c r="E926">
        <v>923</v>
      </c>
      <c r="F926" s="2" t="s">
        <v>2027</v>
      </c>
      <c r="G926" s="4" t="s">
        <v>2026</v>
      </c>
      <c r="H926" s="4" t="s">
        <v>2026</v>
      </c>
      <c r="I926" t="s">
        <v>53</v>
      </c>
      <c r="J926" s="4" t="s">
        <v>53</v>
      </c>
      <c r="K926" s="4" t="s">
        <v>53</v>
      </c>
      <c r="L926" s="6" t="s">
        <v>53</v>
      </c>
      <c r="M926" t="s">
        <v>53</v>
      </c>
    </row>
    <row r="927" spans="1:13">
      <c r="A927" s="4" t="s">
        <v>1843</v>
      </c>
      <c r="B927" s="4" t="s">
        <v>740</v>
      </c>
      <c r="C927">
        <v>500400</v>
      </c>
      <c r="D927" s="4" t="s">
        <v>2028</v>
      </c>
      <c r="E927">
        <v>923</v>
      </c>
      <c r="F927" s="2" t="s">
        <v>957</v>
      </c>
      <c r="G927" s="4" t="s">
        <v>2028</v>
      </c>
      <c r="H927" s="4" t="s">
        <v>2028</v>
      </c>
      <c r="I927" t="s">
        <v>53</v>
      </c>
      <c r="J927" s="4" t="s">
        <v>53</v>
      </c>
      <c r="K927" s="4" t="s">
        <v>53</v>
      </c>
      <c r="L927" s="6" t="s">
        <v>53</v>
      </c>
      <c r="M927" t="s">
        <v>53</v>
      </c>
    </row>
    <row r="928" spans="1:13">
      <c r="A928" s="4" t="s">
        <v>2029</v>
      </c>
      <c r="B928" s="4" t="s">
        <v>17</v>
      </c>
      <c r="C928">
        <v>499973</v>
      </c>
      <c r="D928" s="4" t="s">
        <v>2030</v>
      </c>
      <c r="E928">
        <v>923</v>
      </c>
      <c r="F928" s="2" t="s">
        <v>1232</v>
      </c>
      <c r="G928" s="4" t="s">
        <v>2030</v>
      </c>
      <c r="H928" s="4" t="s">
        <v>53</v>
      </c>
      <c r="I928" t="s">
        <v>53</v>
      </c>
      <c r="J928" s="4" t="s">
        <v>53</v>
      </c>
      <c r="K928" s="4" t="s">
        <v>53</v>
      </c>
      <c r="L928" s="6" t="s">
        <v>53</v>
      </c>
      <c r="M928" t="s">
        <v>53</v>
      </c>
    </row>
    <row r="929" spans="1:13">
      <c r="A929" s="4" t="s">
        <v>2031</v>
      </c>
      <c r="B929" s="4" t="s">
        <v>397</v>
      </c>
      <c r="C929">
        <v>503933</v>
      </c>
      <c r="D929" s="4" t="s">
        <v>2032</v>
      </c>
      <c r="E929">
        <v>930</v>
      </c>
      <c r="F929" s="2" t="s">
        <v>53</v>
      </c>
      <c r="G929" s="4" t="s">
        <v>53</v>
      </c>
      <c r="H929" s="4" t="s">
        <v>53</v>
      </c>
      <c r="I929" t="s">
        <v>53</v>
      </c>
      <c r="J929" s="4" t="s">
        <v>53</v>
      </c>
      <c r="K929" s="4" t="s">
        <v>53</v>
      </c>
      <c r="L929" s="6" t="s">
        <v>53</v>
      </c>
      <c r="M929" t="s">
        <v>53</v>
      </c>
    </row>
    <row r="930" spans="1:13">
      <c r="A930" s="4" t="s">
        <v>341</v>
      </c>
      <c r="B930" s="4" t="s">
        <v>93</v>
      </c>
      <c r="C930">
        <v>529307</v>
      </c>
      <c r="D930" s="4" t="s">
        <v>2033</v>
      </c>
      <c r="E930">
        <v>930</v>
      </c>
      <c r="F930" s="2" t="s">
        <v>53</v>
      </c>
      <c r="G930" s="4" t="s">
        <v>53</v>
      </c>
      <c r="H930" s="4" t="s">
        <v>2033</v>
      </c>
      <c r="I930" t="s">
        <v>53</v>
      </c>
      <c r="J930" s="4" t="s">
        <v>53</v>
      </c>
      <c r="K930" s="4" t="s">
        <v>53</v>
      </c>
      <c r="L930" s="6" t="s">
        <v>53</v>
      </c>
      <c r="M930" t="s">
        <v>53</v>
      </c>
    </row>
    <row r="931" spans="1:13">
      <c r="A931" s="4" t="s">
        <v>212</v>
      </c>
      <c r="B931" s="4" t="s">
        <v>93</v>
      </c>
      <c r="C931">
        <v>529346</v>
      </c>
      <c r="D931" s="4" t="s">
        <v>2034</v>
      </c>
      <c r="E931">
        <v>930</v>
      </c>
      <c r="F931" s="2" t="s">
        <v>53</v>
      </c>
      <c r="G931" s="4" t="s">
        <v>53</v>
      </c>
      <c r="H931" s="4" t="s">
        <v>2034</v>
      </c>
      <c r="I931" t="s">
        <v>53</v>
      </c>
      <c r="J931" s="4" t="s">
        <v>53</v>
      </c>
      <c r="K931" s="4" t="s">
        <v>53</v>
      </c>
      <c r="L931" s="6" t="s">
        <v>53</v>
      </c>
      <c r="M931" t="s">
        <v>53</v>
      </c>
    </row>
    <row r="932" spans="1:13">
      <c r="A932" s="4" t="s">
        <v>2035</v>
      </c>
      <c r="B932" s="4" t="s">
        <v>175</v>
      </c>
      <c r="C932">
        <v>501414</v>
      </c>
      <c r="D932" s="4" t="s">
        <v>2036</v>
      </c>
      <c r="E932">
        <v>930</v>
      </c>
      <c r="F932" s="2" t="s">
        <v>156</v>
      </c>
      <c r="G932" s="4" t="s">
        <v>2036</v>
      </c>
      <c r="H932" s="4" t="s">
        <v>53</v>
      </c>
      <c r="I932" t="s">
        <v>53</v>
      </c>
      <c r="J932" s="4" t="s">
        <v>53</v>
      </c>
      <c r="K932" s="4" t="s">
        <v>53</v>
      </c>
      <c r="L932" s="6" t="s">
        <v>53</v>
      </c>
      <c r="M932" t="s">
        <v>53</v>
      </c>
    </row>
    <row r="933" spans="1:13">
      <c r="A933" s="4" t="s">
        <v>2037</v>
      </c>
      <c r="B933" s="4" t="s">
        <v>274</v>
      </c>
      <c r="C933">
        <v>503965</v>
      </c>
      <c r="D933" s="4" t="s">
        <v>2038</v>
      </c>
      <c r="E933">
        <v>934</v>
      </c>
      <c r="F933" s="2" t="s">
        <v>53</v>
      </c>
      <c r="G933" s="4" t="s">
        <v>53</v>
      </c>
      <c r="H933" s="4" t="s">
        <v>53</v>
      </c>
      <c r="I933" t="s">
        <v>53</v>
      </c>
      <c r="J933" s="4" t="s">
        <v>53</v>
      </c>
      <c r="K933" s="4" t="s">
        <v>53</v>
      </c>
      <c r="L933" s="6" t="s">
        <v>53</v>
      </c>
      <c r="M933" t="s">
        <v>53</v>
      </c>
    </row>
    <row r="934" spans="1:13">
      <c r="A934" s="4" t="s">
        <v>2039</v>
      </c>
      <c r="B934" s="4" t="s">
        <v>93</v>
      </c>
      <c r="C934">
        <v>529243</v>
      </c>
      <c r="D934" s="4" t="s">
        <v>2040</v>
      </c>
      <c r="E934">
        <v>935</v>
      </c>
      <c r="F934" s="2" t="s">
        <v>53</v>
      </c>
      <c r="G934" s="4" t="s">
        <v>53</v>
      </c>
      <c r="H934" s="4" t="s">
        <v>2040</v>
      </c>
      <c r="I934" t="s">
        <v>53</v>
      </c>
      <c r="J934" s="4" t="s">
        <v>53</v>
      </c>
      <c r="K934" s="4" t="s">
        <v>53</v>
      </c>
      <c r="L934" s="6" t="s">
        <v>53</v>
      </c>
      <c r="M934" t="s">
        <v>53</v>
      </c>
    </row>
    <row r="935" spans="1:13">
      <c r="A935" s="4" t="s">
        <v>62</v>
      </c>
      <c r="B935" s="4" t="s">
        <v>10</v>
      </c>
      <c r="C935">
        <v>503692</v>
      </c>
      <c r="D935" s="4" t="s">
        <v>2041</v>
      </c>
      <c r="E935">
        <v>935</v>
      </c>
      <c r="F935" s="2" t="s">
        <v>53</v>
      </c>
      <c r="G935" s="4" t="s">
        <v>53</v>
      </c>
      <c r="H935" s="4" t="s">
        <v>53</v>
      </c>
      <c r="I935" t="s">
        <v>53</v>
      </c>
      <c r="J935" s="4" t="s">
        <v>53</v>
      </c>
      <c r="K935" s="4" t="s">
        <v>53</v>
      </c>
      <c r="L935" s="6" t="s">
        <v>53</v>
      </c>
      <c r="M935" t="s">
        <v>53</v>
      </c>
    </row>
    <row r="936" spans="1:13">
      <c r="A936" s="4" t="s">
        <v>2042</v>
      </c>
      <c r="B936" s="4" t="s">
        <v>997</v>
      </c>
      <c r="C936">
        <v>500923</v>
      </c>
      <c r="D936" s="4" t="s">
        <v>2043</v>
      </c>
      <c r="E936">
        <v>935</v>
      </c>
      <c r="F936" s="2" t="s">
        <v>53</v>
      </c>
      <c r="G936" s="4" t="s">
        <v>53</v>
      </c>
      <c r="H936" s="4" t="s">
        <v>53</v>
      </c>
      <c r="I936" t="s">
        <v>53</v>
      </c>
      <c r="J936" s="4" t="s">
        <v>53</v>
      </c>
      <c r="K936" s="4" t="s">
        <v>53</v>
      </c>
      <c r="L936" s="6" t="s">
        <v>53</v>
      </c>
      <c r="M936" t="s">
        <v>53</v>
      </c>
    </row>
    <row r="937" spans="1:13">
      <c r="A937" s="4" t="s">
        <v>2044</v>
      </c>
      <c r="B937" s="4" t="s">
        <v>17</v>
      </c>
      <c r="C937">
        <v>499970</v>
      </c>
      <c r="D937" s="4" t="s">
        <v>2045</v>
      </c>
      <c r="E937">
        <v>935</v>
      </c>
      <c r="F937" s="2" t="s">
        <v>156</v>
      </c>
      <c r="G937" s="4" t="s">
        <v>2045</v>
      </c>
      <c r="H937" s="4" t="s">
        <v>2045</v>
      </c>
      <c r="I937" t="s">
        <v>53</v>
      </c>
      <c r="J937" s="4" t="s">
        <v>53</v>
      </c>
      <c r="K937" s="4" t="s">
        <v>53</v>
      </c>
      <c r="L937" s="6" t="s">
        <v>53</v>
      </c>
      <c r="M937" t="s">
        <v>53</v>
      </c>
    </row>
    <row r="938" spans="1:13">
      <c r="A938" s="4" t="s">
        <v>273</v>
      </c>
      <c r="B938" s="4" t="s">
        <v>274</v>
      </c>
      <c r="C938">
        <v>529454</v>
      </c>
      <c r="D938" s="4" t="s">
        <v>2046</v>
      </c>
      <c r="E938">
        <v>935</v>
      </c>
      <c r="F938" s="2" t="s">
        <v>602</v>
      </c>
      <c r="G938" s="4" t="s">
        <v>2046</v>
      </c>
      <c r="H938" s="4" t="s">
        <v>2046</v>
      </c>
      <c r="I938" t="s">
        <v>53</v>
      </c>
      <c r="J938" s="4" t="s">
        <v>53</v>
      </c>
      <c r="K938" s="4" t="s">
        <v>53</v>
      </c>
      <c r="L938" s="6" t="s">
        <v>53</v>
      </c>
      <c r="M938" t="s">
        <v>53</v>
      </c>
    </row>
    <row r="939" spans="1:13">
      <c r="A939" s="4" t="s">
        <v>2047</v>
      </c>
      <c r="B939" s="4" t="s">
        <v>404</v>
      </c>
      <c r="C939">
        <v>529990</v>
      </c>
      <c r="D939" s="4" t="s">
        <v>2048</v>
      </c>
      <c r="E939">
        <v>935</v>
      </c>
      <c r="F939" s="2" t="s">
        <v>1071</v>
      </c>
      <c r="G939" s="4" t="s">
        <v>2048</v>
      </c>
      <c r="H939" s="4" t="s">
        <v>2048</v>
      </c>
      <c r="I939" t="s">
        <v>53</v>
      </c>
      <c r="J939" s="4" t="s">
        <v>53</v>
      </c>
      <c r="K939" s="4" t="s">
        <v>53</v>
      </c>
      <c r="L939" s="6" t="s">
        <v>53</v>
      </c>
      <c r="M939" t="s">
        <v>53</v>
      </c>
    </row>
    <row r="940" spans="1:13">
      <c r="A940" s="4" t="s">
        <v>2049</v>
      </c>
      <c r="B940" s="4" t="s">
        <v>198</v>
      </c>
      <c r="C940">
        <v>528860</v>
      </c>
      <c r="D940" s="4" t="s">
        <v>2050</v>
      </c>
      <c r="E940">
        <v>935</v>
      </c>
      <c r="F940" s="2" t="s">
        <v>1100</v>
      </c>
      <c r="G940" s="4" t="s">
        <v>2051</v>
      </c>
      <c r="H940" s="4" t="s">
        <v>2050</v>
      </c>
      <c r="I940" t="s">
        <v>53</v>
      </c>
      <c r="J940" s="4" t="s">
        <v>53</v>
      </c>
      <c r="K940" s="4" t="s">
        <v>53</v>
      </c>
      <c r="L940" s="6" t="s">
        <v>53</v>
      </c>
      <c r="M940" t="s">
        <v>53</v>
      </c>
    </row>
    <row r="941" spans="1:13">
      <c r="A941" s="4" t="s">
        <v>2052</v>
      </c>
      <c r="B941" s="4" t="s">
        <v>194</v>
      </c>
      <c r="C941">
        <v>505131</v>
      </c>
      <c r="D941" s="4" t="s">
        <v>2053</v>
      </c>
      <c r="E941">
        <v>942</v>
      </c>
      <c r="F941" s="2" t="s">
        <v>53</v>
      </c>
      <c r="G941" s="4" t="s">
        <v>53</v>
      </c>
      <c r="H941" s="4" t="s">
        <v>53</v>
      </c>
      <c r="I941" t="s">
        <v>53</v>
      </c>
      <c r="J941" s="4" t="s">
        <v>53</v>
      </c>
      <c r="K941" s="4" t="s">
        <v>53</v>
      </c>
      <c r="L941" s="6" t="s">
        <v>53</v>
      </c>
      <c r="M941" t="s">
        <v>53</v>
      </c>
    </row>
    <row r="942" spans="1:13">
      <c r="A942" s="4" t="s">
        <v>2054</v>
      </c>
      <c r="B942" s="4" t="s">
        <v>2055</v>
      </c>
      <c r="C942">
        <v>529367</v>
      </c>
      <c r="D942" s="4" t="s">
        <v>2056</v>
      </c>
      <c r="E942">
        <v>942</v>
      </c>
      <c r="F942" s="2" t="s">
        <v>53</v>
      </c>
      <c r="G942" s="4" t="s">
        <v>53</v>
      </c>
      <c r="H942" s="4" t="s">
        <v>2056</v>
      </c>
      <c r="I942" t="s">
        <v>53</v>
      </c>
      <c r="J942" s="4" t="s">
        <v>53</v>
      </c>
      <c r="K942" s="4" t="s">
        <v>53</v>
      </c>
      <c r="L942" s="6" t="s">
        <v>53</v>
      </c>
      <c r="M942" t="s">
        <v>53</v>
      </c>
    </row>
    <row r="943" spans="1:13">
      <c r="A943" s="4" t="s">
        <v>2057</v>
      </c>
      <c r="B943" s="4" t="s">
        <v>584</v>
      </c>
      <c r="C943">
        <v>528976</v>
      </c>
      <c r="D943" s="4" t="s">
        <v>2058</v>
      </c>
      <c r="E943">
        <v>942</v>
      </c>
      <c r="F943" s="2" t="s">
        <v>2059</v>
      </c>
      <c r="G943" s="4" t="s">
        <v>2058</v>
      </c>
      <c r="H943" s="4" t="s">
        <v>2058</v>
      </c>
      <c r="I943" t="s">
        <v>53</v>
      </c>
      <c r="J943" s="4" t="s">
        <v>53</v>
      </c>
      <c r="K943" s="4" t="s">
        <v>53</v>
      </c>
      <c r="L943" s="6" t="s">
        <v>53</v>
      </c>
      <c r="M943" t="s">
        <v>53</v>
      </c>
    </row>
    <row r="944" spans="1:13">
      <c r="A944" s="4" t="s">
        <v>2060</v>
      </c>
      <c r="B944" s="4" t="s">
        <v>284</v>
      </c>
      <c r="C944">
        <v>504249</v>
      </c>
      <c r="D944" s="4" t="s">
        <v>2061</v>
      </c>
      <c r="E944">
        <v>942</v>
      </c>
      <c r="F944" s="2" t="s">
        <v>1017</v>
      </c>
      <c r="G944" s="4" t="s">
        <v>2061</v>
      </c>
      <c r="H944" s="4" t="s">
        <v>2061</v>
      </c>
      <c r="I944" t="s">
        <v>53</v>
      </c>
      <c r="J944" s="4" t="s">
        <v>53</v>
      </c>
      <c r="K944" s="4" t="s">
        <v>53</v>
      </c>
      <c r="L944" s="6" t="s">
        <v>53</v>
      </c>
      <c r="M944" t="s">
        <v>53</v>
      </c>
    </row>
    <row r="945" spans="1:13">
      <c r="A945" s="4" t="s">
        <v>1187</v>
      </c>
      <c r="B945" s="4" t="s">
        <v>997</v>
      </c>
      <c r="C945">
        <v>502920</v>
      </c>
      <c r="D945" s="4" t="s">
        <v>2062</v>
      </c>
      <c r="E945">
        <v>946</v>
      </c>
      <c r="F945" s="2">
        <v>571</v>
      </c>
      <c r="G945" s="4" t="s">
        <v>2062</v>
      </c>
      <c r="H945" s="4" t="s">
        <v>2062</v>
      </c>
      <c r="I945" t="s">
        <v>53</v>
      </c>
      <c r="J945" s="4" t="s">
        <v>53</v>
      </c>
      <c r="K945" s="4" t="s">
        <v>53</v>
      </c>
      <c r="L945" s="6" t="s">
        <v>53</v>
      </c>
      <c r="M945" t="s">
        <v>53</v>
      </c>
    </row>
    <row r="946" spans="1:13">
      <c r="A946" s="4" t="s">
        <v>1904</v>
      </c>
      <c r="B946" s="4" t="s">
        <v>641</v>
      </c>
      <c r="C946">
        <v>501451</v>
      </c>
      <c r="D946" s="4" t="s">
        <v>2063</v>
      </c>
      <c r="E946">
        <v>946</v>
      </c>
      <c r="F946" s="2" t="s">
        <v>53</v>
      </c>
      <c r="G946" s="4" t="s">
        <v>53</v>
      </c>
      <c r="H946" s="4" t="s">
        <v>2063</v>
      </c>
      <c r="I946" t="s">
        <v>53</v>
      </c>
      <c r="J946" s="4" t="s">
        <v>53</v>
      </c>
      <c r="K946" s="4" t="s">
        <v>53</v>
      </c>
      <c r="L946">
        <v>0.0449500554938957</v>
      </c>
      <c r="M946">
        <v>0.0242610446021824</v>
      </c>
    </row>
    <row r="947" spans="1:13">
      <c r="A947" s="4" t="s">
        <v>574</v>
      </c>
      <c r="B947" s="4" t="s">
        <v>575</v>
      </c>
      <c r="C947">
        <v>529135</v>
      </c>
      <c r="D947" s="4" t="s">
        <v>2064</v>
      </c>
      <c r="E947">
        <v>946</v>
      </c>
      <c r="F947" s="2" t="s">
        <v>53</v>
      </c>
      <c r="G947" s="4" t="s">
        <v>53</v>
      </c>
      <c r="H947" s="4" t="s">
        <v>53</v>
      </c>
      <c r="I947" t="s">
        <v>53</v>
      </c>
      <c r="J947" s="4" t="s">
        <v>53</v>
      </c>
      <c r="K947" s="4" t="s">
        <v>53</v>
      </c>
      <c r="L947" s="6" t="s">
        <v>53</v>
      </c>
      <c r="M947" t="s">
        <v>53</v>
      </c>
    </row>
    <row r="948" spans="1:13">
      <c r="A948" s="4" t="s">
        <v>2065</v>
      </c>
      <c r="B948" s="4" t="s">
        <v>2066</v>
      </c>
      <c r="C948">
        <v>512713</v>
      </c>
      <c r="D948" s="4" t="s">
        <v>2067</v>
      </c>
      <c r="E948">
        <v>946</v>
      </c>
      <c r="F948" s="2" t="s">
        <v>800</v>
      </c>
      <c r="G948" s="4" t="s">
        <v>2067</v>
      </c>
      <c r="H948" s="4" t="s">
        <v>2067</v>
      </c>
      <c r="I948" t="s">
        <v>53</v>
      </c>
      <c r="J948" s="4" t="s">
        <v>53</v>
      </c>
      <c r="K948" s="4" t="s">
        <v>53</v>
      </c>
      <c r="L948" s="6" t="s">
        <v>53</v>
      </c>
      <c r="M948" t="s">
        <v>53</v>
      </c>
    </row>
    <row r="949" spans="1:13">
      <c r="A949" s="4" t="s">
        <v>2068</v>
      </c>
      <c r="B949" s="4" t="s">
        <v>417</v>
      </c>
      <c r="C949">
        <v>503755</v>
      </c>
      <c r="D949" s="4" t="s">
        <v>2069</v>
      </c>
      <c r="E949">
        <v>946</v>
      </c>
      <c r="F949" s="2" t="s">
        <v>800</v>
      </c>
      <c r="G949" s="4" t="s">
        <v>2069</v>
      </c>
      <c r="H949" s="4" t="s">
        <v>2069</v>
      </c>
      <c r="I949" t="s">
        <v>53</v>
      </c>
      <c r="J949" s="4" t="s">
        <v>53</v>
      </c>
      <c r="K949" s="4" t="s">
        <v>53</v>
      </c>
      <c r="L949" s="6" t="s">
        <v>53</v>
      </c>
      <c r="M949" t="s">
        <v>53</v>
      </c>
    </row>
    <row r="950" spans="1:13">
      <c r="A950" s="4" t="s">
        <v>2070</v>
      </c>
      <c r="B950" s="4" t="s">
        <v>2071</v>
      </c>
      <c r="C950">
        <v>530030</v>
      </c>
      <c r="D950" s="4" t="s">
        <v>2072</v>
      </c>
      <c r="E950">
        <v>951</v>
      </c>
      <c r="F950" s="2" t="s">
        <v>53</v>
      </c>
      <c r="G950" s="4" t="s">
        <v>53</v>
      </c>
      <c r="H950" s="4" t="s">
        <v>53</v>
      </c>
      <c r="I950" t="s">
        <v>53</v>
      </c>
      <c r="J950" s="4" t="s">
        <v>53</v>
      </c>
      <c r="K950" s="4" t="s">
        <v>53</v>
      </c>
      <c r="L950" s="6" t="s">
        <v>53</v>
      </c>
      <c r="M950" t="s">
        <v>53</v>
      </c>
    </row>
    <row r="951" spans="1:13">
      <c r="A951" s="4" t="s">
        <v>2073</v>
      </c>
      <c r="B951" s="4" t="s">
        <v>757</v>
      </c>
      <c r="C951">
        <v>530211</v>
      </c>
      <c r="D951" s="4" t="s">
        <v>2074</v>
      </c>
      <c r="E951">
        <v>951</v>
      </c>
      <c r="F951" s="2" t="s">
        <v>2075</v>
      </c>
      <c r="G951" s="4" t="s">
        <v>2074</v>
      </c>
      <c r="H951" s="4" t="s">
        <v>53</v>
      </c>
      <c r="I951" t="s">
        <v>53</v>
      </c>
      <c r="J951" s="4" t="s">
        <v>53</v>
      </c>
      <c r="K951" s="4" t="s">
        <v>53</v>
      </c>
      <c r="L951" s="6" t="s">
        <v>53</v>
      </c>
      <c r="M951" t="s">
        <v>53</v>
      </c>
    </row>
    <row r="952" spans="1:13">
      <c r="A952" s="4" t="s">
        <v>2076</v>
      </c>
      <c r="B952" s="4" t="s">
        <v>5</v>
      </c>
      <c r="C952">
        <v>482149</v>
      </c>
      <c r="D952" s="4" t="s">
        <v>2077</v>
      </c>
      <c r="E952">
        <v>953</v>
      </c>
      <c r="F952" s="2" t="s">
        <v>53</v>
      </c>
      <c r="G952" s="4" t="s">
        <v>53</v>
      </c>
      <c r="H952" s="4" t="s">
        <v>53</v>
      </c>
      <c r="I952" t="s">
        <v>53</v>
      </c>
      <c r="J952" s="4" t="s">
        <v>53</v>
      </c>
      <c r="K952" s="4" t="s">
        <v>53</v>
      </c>
      <c r="L952" s="6" t="s">
        <v>53</v>
      </c>
      <c r="M952" t="s">
        <v>53</v>
      </c>
    </row>
    <row r="953" spans="1:13">
      <c r="A953" s="4" t="s">
        <v>1213</v>
      </c>
      <c r="B953" s="4" t="s">
        <v>489</v>
      </c>
      <c r="C953">
        <v>529754</v>
      </c>
      <c r="D953" s="4" t="s">
        <v>2078</v>
      </c>
      <c r="E953">
        <v>953</v>
      </c>
      <c r="F953" s="2" t="s">
        <v>53</v>
      </c>
      <c r="G953" s="4" t="s">
        <v>53</v>
      </c>
      <c r="H953" s="4" t="s">
        <v>2079</v>
      </c>
      <c r="I953" t="s">
        <v>53</v>
      </c>
      <c r="J953" s="4" t="s">
        <v>53</v>
      </c>
      <c r="K953" s="4" t="s">
        <v>53</v>
      </c>
      <c r="L953" s="6" t="s">
        <v>53</v>
      </c>
      <c r="M953" t="s">
        <v>53</v>
      </c>
    </row>
    <row r="954" spans="1:13">
      <c r="A954" s="4" t="s">
        <v>2080</v>
      </c>
      <c r="B954" s="4" t="s">
        <v>997</v>
      </c>
      <c r="C954">
        <v>529400</v>
      </c>
      <c r="D954" s="4" t="s">
        <v>2081</v>
      </c>
      <c r="E954">
        <v>953</v>
      </c>
      <c r="F954" s="2" t="s">
        <v>53</v>
      </c>
      <c r="G954" s="4" t="s">
        <v>53</v>
      </c>
      <c r="H954" s="4" t="s">
        <v>2081</v>
      </c>
      <c r="I954" t="s">
        <v>53</v>
      </c>
      <c r="J954" s="4" t="s">
        <v>53</v>
      </c>
      <c r="K954" s="4" t="s">
        <v>53</v>
      </c>
      <c r="L954" s="6" t="s">
        <v>53</v>
      </c>
      <c r="M954" t="s">
        <v>53</v>
      </c>
    </row>
    <row r="955" spans="1:13">
      <c r="A955" s="4" t="s">
        <v>2082</v>
      </c>
      <c r="B955" s="4" t="s">
        <v>5</v>
      </c>
      <c r="C955">
        <v>117636</v>
      </c>
      <c r="D955" s="4" t="s">
        <v>2083</v>
      </c>
      <c r="E955">
        <v>953</v>
      </c>
      <c r="F955" s="2" t="s">
        <v>53</v>
      </c>
      <c r="G955" s="4" t="s">
        <v>53</v>
      </c>
      <c r="H955" s="4" t="s">
        <v>53</v>
      </c>
      <c r="I955" t="s">
        <v>53</v>
      </c>
      <c r="J955" s="4" t="s">
        <v>53</v>
      </c>
      <c r="K955" s="4" t="s">
        <v>53</v>
      </c>
      <c r="L955" s="6" t="s">
        <v>53</v>
      </c>
      <c r="M955" t="s">
        <v>53</v>
      </c>
    </row>
    <row r="956" spans="1:13">
      <c r="A956" s="4" t="s">
        <v>742</v>
      </c>
      <c r="B956" s="4" t="s">
        <v>274</v>
      </c>
      <c r="C956">
        <v>500603</v>
      </c>
      <c r="D956" s="4" t="s">
        <v>2084</v>
      </c>
      <c r="E956">
        <v>953</v>
      </c>
      <c r="F956" s="2" t="s">
        <v>53</v>
      </c>
      <c r="G956" s="4" t="s">
        <v>53</v>
      </c>
      <c r="H956" s="4" t="s">
        <v>53</v>
      </c>
      <c r="I956" t="s">
        <v>53</v>
      </c>
      <c r="J956" s="4" t="s">
        <v>53</v>
      </c>
      <c r="K956" s="4" t="s">
        <v>53</v>
      </c>
      <c r="L956" s="6" t="s">
        <v>53</v>
      </c>
      <c r="M956" t="s">
        <v>53</v>
      </c>
    </row>
    <row r="957" spans="1:13">
      <c r="A957" s="4" t="s">
        <v>525</v>
      </c>
      <c r="B957" s="4" t="s">
        <v>93</v>
      </c>
      <c r="C957">
        <v>529487</v>
      </c>
      <c r="D957" s="4" t="s">
        <v>2085</v>
      </c>
      <c r="E957">
        <v>953</v>
      </c>
      <c r="F957" s="2" t="s">
        <v>53</v>
      </c>
      <c r="G957" s="4" t="s">
        <v>53</v>
      </c>
      <c r="H957" s="4" t="s">
        <v>53</v>
      </c>
      <c r="I957" t="s">
        <v>53</v>
      </c>
      <c r="J957" s="4" t="s">
        <v>53</v>
      </c>
      <c r="K957" s="4" t="s">
        <v>53</v>
      </c>
      <c r="L957" s="6" t="s">
        <v>53</v>
      </c>
      <c r="M957" t="s">
        <v>53</v>
      </c>
    </row>
    <row r="958" spans="1:13">
      <c r="A958" s="4" t="s">
        <v>2086</v>
      </c>
      <c r="B958" s="4" t="s">
        <v>397</v>
      </c>
      <c r="C958">
        <v>529407</v>
      </c>
      <c r="D958" s="4" t="s">
        <v>2087</v>
      </c>
      <c r="E958">
        <v>953</v>
      </c>
      <c r="F958" s="2" t="s">
        <v>853</v>
      </c>
      <c r="G958" s="4" t="s">
        <v>2088</v>
      </c>
      <c r="H958" s="4" t="s">
        <v>53</v>
      </c>
      <c r="I958" t="s">
        <v>53</v>
      </c>
      <c r="J958" s="4" t="s">
        <v>53</v>
      </c>
      <c r="K958" s="4" t="s">
        <v>53</v>
      </c>
      <c r="L958" s="6" t="s">
        <v>53</v>
      </c>
      <c r="M958" t="s">
        <v>53</v>
      </c>
    </row>
    <row r="959" spans="1:13">
      <c r="A959" s="4" t="s">
        <v>2089</v>
      </c>
      <c r="B959" s="4" t="s">
        <v>367</v>
      </c>
      <c r="C959">
        <v>528999</v>
      </c>
      <c r="D959" s="4" t="s">
        <v>2090</v>
      </c>
      <c r="E959">
        <v>953</v>
      </c>
      <c r="F959" s="2" t="s">
        <v>1017</v>
      </c>
      <c r="G959" s="4" t="s">
        <v>2091</v>
      </c>
      <c r="H959" s="4" t="s">
        <v>2090</v>
      </c>
      <c r="I959" t="s">
        <v>53</v>
      </c>
      <c r="J959" s="4" t="s">
        <v>53</v>
      </c>
      <c r="K959" s="4" t="s">
        <v>53</v>
      </c>
      <c r="L959" s="6" t="s">
        <v>53</v>
      </c>
      <c r="M959" t="s">
        <v>53</v>
      </c>
    </row>
    <row r="960" spans="1:13">
      <c r="A960" s="4" t="s">
        <v>121</v>
      </c>
      <c r="B960" s="4" t="s">
        <v>5</v>
      </c>
      <c r="C960">
        <v>146719</v>
      </c>
      <c r="D960" s="4" t="s">
        <v>2092</v>
      </c>
      <c r="E960">
        <v>953</v>
      </c>
      <c r="F960" s="2" t="s">
        <v>1017</v>
      </c>
      <c r="G960" s="4" t="s">
        <v>2092</v>
      </c>
      <c r="H960" s="4" t="s">
        <v>53</v>
      </c>
      <c r="I960" t="s">
        <v>53</v>
      </c>
      <c r="J960" s="4" t="s">
        <v>53</v>
      </c>
      <c r="K960" s="4" t="s">
        <v>53</v>
      </c>
      <c r="L960" s="6" t="s">
        <v>53</v>
      </c>
      <c r="M960" t="s">
        <v>53</v>
      </c>
    </row>
    <row r="961" spans="1:13">
      <c r="A961" s="4" t="s">
        <v>2093</v>
      </c>
      <c r="B961" s="4" t="s">
        <v>5</v>
      </c>
      <c r="C961">
        <v>213543</v>
      </c>
      <c r="D961" s="4" t="s">
        <v>2094</v>
      </c>
      <c r="E961">
        <v>962</v>
      </c>
      <c r="F961" s="2">
        <v>548</v>
      </c>
      <c r="G961" s="4" t="s">
        <v>2094</v>
      </c>
      <c r="H961" s="4" t="s">
        <v>2094</v>
      </c>
      <c r="I961" t="s">
        <v>53</v>
      </c>
      <c r="J961" s="4" t="s">
        <v>53</v>
      </c>
      <c r="K961" s="4" t="s">
        <v>53</v>
      </c>
      <c r="L961" s="6" t="s">
        <v>53</v>
      </c>
      <c r="M961" t="s">
        <v>53</v>
      </c>
    </row>
    <row r="962" spans="1:13">
      <c r="A962" s="4" t="s">
        <v>279</v>
      </c>
      <c r="B962" s="4" t="s">
        <v>93</v>
      </c>
      <c r="C962">
        <v>529110</v>
      </c>
      <c r="D962" s="4" t="s">
        <v>2095</v>
      </c>
      <c r="E962">
        <v>962</v>
      </c>
      <c r="F962" s="2" t="s">
        <v>53</v>
      </c>
      <c r="G962" s="4" t="s">
        <v>53</v>
      </c>
      <c r="H962" s="4" t="s">
        <v>53</v>
      </c>
      <c r="I962" t="s">
        <v>53</v>
      </c>
      <c r="J962" s="4" t="s">
        <v>53</v>
      </c>
      <c r="K962" s="4" t="s">
        <v>53</v>
      </c>
      <c r="L962" s="6" t="s">
        <v>53</v>
      </c>
      <c r="M962" t="s">
        <v>53</v>
      </c>
    </row>
    <row r="963" spans="1:13">
      <c r="A963" s="4" t="s">
        <v>2096</v>
      </c>
      <c r="B963" s="4" t="s">
        <v>489</v>
      </c>
      <c r="C963">
        <v>528830</v>
      </c>
      <c r="D963" s="4" t="s">
        <v>2097</v>
      </c>
      <c r="E963">
        <v>962</v>
      </c>
      <c r="F963" s="2" t="s">
        <v>53</v>
      </c>
      <c r="G963" s="4" t="s">
        <v>53</v>
      </c>
      <c r="H963" s="4" t="s">
        <v>2097</v>
      </c>
      <c r="I963" t="s">
        <v>53</v>
      </c>
      <c r="J963" s="4" t="s">
        <v>53</v>
      </c>
      <c r="K963" s="4" t="s">
        <v>53</v>
      </c>
      <c r="L963" s="6" t="s">
        <v>53</v>
      </c>
      <c r="M963" t="s">
        <v>53</v>
      </c>
    </row>
    <row r="964" spans="1:13">
      <c r="A964" s="4" t="s">
        <v>374</v>
      </c>
      <c r="B964" s="4" t="s">
        <v>93</v>
      </c>
      <c r="C964">
        <v>529354</v>
      </c>
      <c r="D964" s="4" t="s">
        <v>2098</v>
      </c>
      <c r="E964">
        <v>962</v>
      </c>
      <c r="F964" s="2" t="s">
        <v>53</v>
      </c>
      <c r="G964" s="4" t="s">
        <v>53</v>
      </c>
      <c r="H964" s="4" t="s">
        <v>53</v>
      </c>
      <c r="I964" t="s">
        <v>53</v>
      </c>
      <c r="J964" s="4" t="s">
        <v>53</v>
      </c>
      <c r="K964" s="4" t="s">
        <v>53</v>
      </c>
      <c r="L964" s="6" t="s">
        <v>53</v>
      </c>
      <c r="M964" t="s">
        <v>53</v>
      </c>
    </row>
    <row r="965" spans="1:13">
      <c r="A965" s="4" t="s">
        <v>2099</v>
      </c>
      <c r="B965" s="4" t="s">
        <v>397</v>
      </c>
      <c r="C965">
        <v>505014</v>
      </c>
      <c r="D965" s="4" t="s">
        <v>2100</v>
      </c>
      <c r="E965">
        <v>962</v>
      </c>
      <c r="F965" s="2" t="s">
        <v>53</v>
      </c>
      <c r="G965" s="4" t="s">
        <v>53</v>
      </c>
      <c r="H965" s="4" t="s">
        <v>53</v>
      </c>
      <c r="I965" t="s">
        <v>53</v>
      </c>
      <c r="J965" s="4" t="s">
        <v>53</v>
      </c>
      <c r="K965" s="4" t="s">
        <v>53</v>
      </c>
      <c r="L965" s="6" t="s">
        <v>53</v>
      </c>
      <c r="M965" t="s">
        <v>53</v>
      </c>
    </row>
    <row r="966" spans="1:13">
      <c r="A966" s="4" t="s">
        <v>2101</v>
      </c>
      <c r="B966" s="4" t="s">
        <v>2102</v>
      </c>
      <c r="C966">
        <v>530037</v>
      </c>
      <c r="D966" s="4" t="s">
        <v>2103</v>
      </c>
      <c r="E966">
        <v>962</v>
      </c>
      <c r="F966" s="2" t="s">
        <v>53</v>
      </c>
      <c r="G966" s="4" t="s">
        <v>53</v>
      </c>
      <c r="H966" s="4" t="s">
        <v>2103</v>
      </c>
      <c r="I966" t="s">
        <v>53</v>
      </c>
      <c r="J966" s="4" t="s">
        <v>53</v>
      </c>
      <c r="K966" s="4" t="s">
        <v>53</v>
      </c>
      <c r="L966" s="6" t="s">
        <v>53</v>
      </c>
      <c r="M966" t="s">
        <v>53</v>
      </c>
    </row>
    <row r="967" spans="1:13">
      <c r="A967" s="4" t="s">
        <v>2104</v>
      </c>
      <c r="B967" s="4" t="s">
        <v>2105</v>
      </c>
      <c r="C967">
        <v>529029</v>
      </c>
      <c r="D967" s="4" t="s">
        <v>2106</v>
      </c>
      <c r="E967">
        <v>962</v>
      </c>
      <c r="F967" s="2" t="s">
        <v>156</v>
      </c>
      <c r="G967" s="4" t="s">
        <v>2106</v>
      </c>
      <c r="H967" s="4" t="s">
        <v>53</v>
      </c>
      <c r="I967" t="s">
        <v>53</v>
      </c>
      <c r="J967" s="4" t="s">
        <v>53</v>
      </c>
      <c r="K967" s="4" t="s">
        <v>53</v>
      </c>
      <c r="L967" s="6" t="s">
        <v>53</v>
      </c>
      <c r="M967" t="s">
        <v>53</v>
      </c>
    </row>
    <row r="968" spans="1:13">
      <c r="A968" s="4" t="s">
        <v>1445</v>
      </c>
      <c r="B968" s="4" t="s">
        <v>690</v>
      </c>
      <c r="C968">
        <v>529040</v>
      </c>
      <c r="D968" s="4" t="s">
        <v>2107</v>
      </c>
      <c r="E968">
        <v>962</v>
      </c>
      <c r="F968" s="2" t="s">
        <v>1361</v>
      </c>
      <c r="G968" s="4" t="s">
        <v>2107</v>
      </c>
      <c r="H968" s="4" t="s">
        <v>2107</v>
      </c>
      <c r="I968" t="s">
        <v>53</v>
      </c>
      <c r="J968" s="4" t="s">
        <v>53</v>
      </c>
      <c r="K968" s="4" t="s">
        <v>53</v>
      </c>
      <c r="L968" s="6" t="s">
        <v>53</v>
      </c>
      <c r="M968" t="s">
        <v>53</v>
      </c>
    </row>
    <row r="969" spans="1:13">
      <c r="A969" s="4" t="s">
        <v>1904</v>
      </c>
      <c r="B969" s="4" t="s">
        <v>641</v>
      </c>
      <c r="C969">
        <v>503050</v>
      </c>
      <c r="D969" s="4" t="s">
        <v>2108</v>
      </c>
      <c r="E969">
        <v>970</v>
      </c>
      <c r="F969" s="2">
        <v>431</v>
      </c>
      <c r="G969" s="4" t="s">
        <v>2108</v>
      </c>
      <c r="H969" s="4" t="s">
        <v>2108</v>
      </c>
      <c r="I969" t="s">
        <v>53</v>
      </c>
      <c r="J969" s="4" t="s">
        <v>53</v>
      </c>
      <c r="K969" s="4" t="s">
        <v>53</v>
      </c>
      <c r="L969" s="6" t="s">
        <v>53</v>
      </c>
      <c r="M969" t="s">
        <v>53</v>
      </c>
    </row>
    <row r="970" spans="1:13">
      <c r="A970" s="4" t="s">
        <v>2109</v>
      </c>
      <c r="B970" s="4" t="s">
        <v>5</v>
      </c>
      <c r="C970">
        <v>193830</v>
      </c>
      <c r="D970" s="4" t="s">
        <v>2110</v>
      </c>
      <c r="E970">
        <v>970</v>
      </c>
      <c r="F970" s="2" t="s">
        <v>53</v>
      </c>
      <c r="G970" s="4" t="s">
        <v>53</v>
      </c>
      <c r="H970" s="4" t="s">
        <v>53</v>
      </c>
      <c r="I970" t="s">
        <v>53</v>
      </c>
      <c r="J970" s="4" t="s">
        <v>53</v>
      </c>
      <c r="K970" s="4" t="s">
        <v>53</v>
      </c>
      <c r="L970" s="6" t="s">
        <v>53</v>
      </c>
      <c r="M970" t="s">
        <v>53</v>
      </c>
    </row>
    <row r="971" spans="1:13">
      <c r="A971" s="4" t="s">
        <v>2111</v>
      </c>
      <c r="B971" s="4" t="s">
        <v>1450</v>
      </c>
      <c r="C971">
        <v>529291</v>
      </c>
      <c r="D971" s="4" t="s">
        <v>2112</v>
      </c>
      <c r="E971">
        <v>970</v>
      </c>
      <c r="F971" s="2" t="s">
        <v>1237</v>
      </c>
      <c r="G971" s="4" t="s">
        <v>2112</v>
      </c>
      <c r="H971" s="4" t="s">
        <v>53</v>
      </c>
      <c r="I971" t="s">
        <v>53</v>
      </c>
      <c r="J971" s="4" t="s">
        <v>53</v>
      </c>
      <c r="K971" s="4" t="s">
        <v>53</v>
      </c>
      <c r="L971" s="6" t="s">
        <v>53</v>
      </c>
      <c r="M971" t="s">
        <v>53</v>
      </c>
    </row>
    <row r="972" spans="1:13">
      <c r="A972" s="4" t="s">
        <v>2113</v>
      </c>
      <c r="B972" s="4" t="s">
        <v>5</v>
      </c>
      <c r="C972">
        <v>188030</v>
      </c>
      <c r="D972" s="4" t="s">
        <v>2114</v>
      </c>
      <c r="E972">
        <v>973</v>
      </c>
      <c r="F972" s="2" t="s">
        <v>53</v>
      </c>
      <c r="G972" s="4" t="s">
        <v>53</v>
      </c>
      <c r="H972" s="4" t="s">
        <v>2115</v>
      </c>
      <c r="I972" t="s">
        <v>53</v>
      </c>
      <c r="J972" s="4" t="s">
        <v>53</v>
      </c>
      <c r="K972" s="4" t="s">
        <v>53</v>
      </c>
      <c r="L972" s="6" t="s">
        <v>53</v>
      </c>
      <c r="M972" t="s">
        <v>53</v>
      </c>
    </row>
    <row r="973" spans="1:13">
      <c r="A973" s="4" t="s">
        <v>2116</v>
      </c>
      <c r="B973" s="4" t="s">
        <v>5</v>
      </c>
      <c r="C973">
        <v>232982</v>
      </c>
      <c r="D973" s="4" t="s">
        <v>2117</v>
      </c>
      <c r="E973">
        <v>973</v>
      </c>
      <c r="F973" s="2" t="s">
        <v>53</v>
      </c>
      <c r="G973" s="4" t="s">
        <v>53</v>
      </c>
      <c r="H973" s="4" t="s">
        <v>2117</v>
      </c>
      <c r="I973" t="s">
        <v>53</v>
      </c>
      <c r="J973" s="4" t="s">
        <v>53</v>
      </c>
      <c r="K973" s="4" t="s">
        <v>53</v>
      </c>
      <c r="L973" s="6" t="s">
        <v>53</v>
      </c>
      <c r="M973" t="s">
        <v>53</v>
      </c>
    </row>
    <row r="974" spans="1:13">
      <c r="A974" s="4" t="s">
        <v>2118</v>
      </c>
      <c r="B974" s="4" t="s">
        <v>1450</v>
      </c>
      <c r="C974">
        <v>529356</v>
      </c>
      <c r="D974" s="4" t="s">
        <v>2119</v>
      </c>
      <c r="E974">
        <v>973</v>
      </c>
      <c r="F974" s="2" t="s">
        <v>53</v>
      </c>
      <c r="G974" s="4" t="s">
        <v>53</v>
      </c>
      <c r="H974" s="4" t="s">
        <v>53</v>
      </c>
      <c r="I974" t="s">
        <v>53</v>
      </c>
      <c r="J974" s="4" t="s">
        <v>53</v>
      </c>
      <c r="K974" s="4" t="s">
        <v>53</v>
      </c>
      <c r="L974" s="6" t="s">
        <v>53</v>
      </c>
      <c r="M974" t="s">
        <v>53</v>
      </c>
    </row>
    <row r="975" spans="1:13">
      <c r="A975" s="4" t="s">
        <v>2120</v>
      </c>
      <c r="B975" s="4" t="s">
        <v>284</v>
      </c>
      <c r="C975">
        <v>529035</v>
      </c>
      <c r="D975" s="4" t="s">
        <v>2121</v>
      </c>
      <c r="E975">
        <v>973</v>
      </c>
      <c r="F975" s="2" t="s">
        <v>619</v>
      </c>
      <c r="G975" s="4" t="s">
        <v>2121</v>
      </c>
      <c r="H975" s="4" t="s">
        <v>2121</v>
      </c>
      <c r="I975" t="s">
        <v>53</v>
      </c>
      <c r="J975" s="4" t="s">
        <v>53</v>
      </c>
      <c r="K975" s="4" t="s">
        <v>53</v>
      </c>
      <c r="L975" s="6" t="s">
        <v>53</v>
      </c>
      <c r="M975" t="s">
        <v>53</v>
      </c>
    </row>
    <row r="976" spans="1:13">
      <c r="A976" s="4" t="s">
        <v>161</v>
      </c>
      <c r="B976" s="4" t="s">
        <v>5</v>
      </c>
      <c r="C976">
        <v>227368</v>
      </c>
      <c r="D976" s="4" t="s">
        <v>2122</v>
      </c>
      <c r="E976">
        <v>977</v>
      </c>
      <c r="F976" s="2" t="s">
        <v>53</v>
      </c>
      <c r="G976" s="4" t="s">
        <v>53</v>
      </c>
      <c r="H976" s="4" t="s">
        <v>53</v>
      </c>
      <c r="I976" t="s">
        <v>53</v>
      </c>
      <c r="J976" s="4" t="s">
        <v>53</v>
      </c>
      <c r="K976" s="4" t="s">
        <v>53</v>
      </c>
      <c r="L976" s="6" t="s">
        <v>53</v>
      </c>
      <c r="M976" t="s">
        <v>53</v>
      </c>
    </row>
    <row r="977" spans="1:13">
      <c r="A977" s="4" t="s">
        <v>610</v>
      </c>
      <c r="B977" s="4" t="s">
        <v>175</v>
      </c>
      <c r="C977">
        <v>506008</v>
      </c>
      <c r="D977" s="4" t="s">
        <v>2123</v>
      </c>
      <c r="E977">
        <v>977</v>
      </c>
      <c r="F977" s="2" t="s">
        <v>53</v>
      </c>
      <c r="G977" s="4" t="s">
        <v>53</v>
      </c>
      <c r="H977" s="4" t="s">
        <v>53</v>
      </c>
      <c r="I977" t="s">
        <v>53</v>
      </c>
      <c r="J977" s="4" t="s">
        <v>53</v>
      </c>
      <c r="K977" s="4" t="s">
        <v>53</v>
      </c>
      <c r="L977" s="6" t="s">
        <v>53</v>
      </c>
      <c r="M977" t="s">
        <v>53</v>
      </c>
    </row>
    <row r="978" spans="1:13">
      <c r="A978" s="4" t="s">
        <v>328</v>
      </c>
      <c r="B978" s="4" t="s">
        <v>93</v>
      </c>
      <c r="C978">
        <v>529350</v>
      </c>
      <c r="D978" s="4" t="s">
        <v>2124</v>
      </c>
      <c r="E978">
        <v>977</v>
      </c>
      <c r="F978" s="2" t="s">
        <v>53</v>
      </c>
      <c r="G978" s="4" t="s">
        <v>53</v>
      </c>
      <c r="H978" s="4" t="s">
        <v>53</v>
      </c>
      <c r="I978" t="s">
        <v>53</v>
      </c>
      <c r="J978" s="4" t="s">
        <v>53</v>
      </c>
      <c r="K978" s="4" t="s">
        <v>53</v>
      </c>
      <c r="L978" s="6" t="s">
        <v>53</v>
      </c>
      <c r="M978" t="s">
        <v>53</v>
      </c>
    </row>
    <row r="979" spans="1:13">
      <c r="A979" s="4" t="s">
        <v>314</v>
      </c>
      <c r="B979" s="4" t="s">
        <v>10</v>
      </c>
      <c r="C979">
        <v>529164</v>
      </c>
      <c r="D979" s="4" t="s">
        <v>2125</v>
      </c>
      <c r="E979">
        <v>977</v>
      </c>
      <c r="F979" s="2" t="s">
        <v>53</v>
      </c>
      <c r="G979" s="4" t="s">
        <v>53</v>
      </c>
      <c r="H979" s="4" t="s">
        <v>53</v>
      </c>
      <c r="I979" t="s">
        <v>53</v>
      </c>
      <c r="J979" s="4" t="s">
        <v>53</v>
      </c>
      <c r="K979" s="4" t="s">
        <v>53</v>
      </c>
      <c r="L979" s="6" t="s">
        <v>53</v>
      </c>
      <c r="M979" t="s">
        <v>53</v>
      </c>
    </row>
    <row r="980" spans="1:13">
      <c r="A980" s="4" t="s">
        <v>2126</v>
      </c>
      <c r="B980" s="4" t="s">
        <v>93</v>
      </c>
      <c r="C980">
        <v>529457</v>
      </c>
      <c r="D980" s="4" t="s">
        <v>2127</v>
      </c>
      <c r="E980">
        <v>977</v>
      </c>
      <c r="F980" s="2" t="s">
        <v>859</v>
      </c>
      <c r="G980" s="4" t="s">
        <v>1241</v>
      </c>
      <c r="H980" s="4" t="s">
        <v>53</v>
      </c>
      <c r="I980" t="s">
        <v>53</v>
      </c>
      <c r="J980" s="4" t="s">
        <v>53</v>
      </c>
      <c r="K980" s="4" t="s">
        <v>53</v>
      </c>
      <c r="L980" s="6" t="s">
        <v>53</v>
      </c>
      <c r="M980" t="s">
        <v>53</v>
      </c>
    </row>
    <row r="981" spans="1:13">
      <c r="A981" s="4" t="s">
        <v>62</v>
      </c>
      <c r="B981" s="4" t="s">
        <v>10</v>
      </c>
      <c r="C981">
        <v>529153</v>
      </c>
      <c r="D981" s="4" t="s">
        <v>2128</v>
      </c>
      <c r="E981">
        <v>977</v>
      </c>
      <c r="F981" s="2" t="s">
        <v>1064</v>
      </c>
      <c r="G981" s="4" t="s">
        <v>2128</v>
      </c>
      <c r="H981" s="4" t="s">
        <v>2128</v>
      </c>
      <c r="I981" t="s">
        <v>53</v>
      </c>
      <c r="J981" s="4" t="s">
        <v>53</v>
      </c>
      <c r="K981" s="4" t="s">
        <v>53</v>
      </c>
      <c r="L981" s="6" t="s">
        <v>53</v>
      </c>
      <c r="M981" t="s">
        <v>53</v>
      </c>
    </row>
    <row r="982" spans="1:13">
      <c r="A982" s="4" t="s">
        <v>678</v>
      </c>
      <c r="B982" s="4" t="s">
        <v>10</v>
      </c>
      <c r="C982">
        <v>528973</v>
      </c>
      <c r="D982" s="4" t="s">
        <v>2129</v>
      </c>
      <c r="E982">
        <v>977</v>
      </c>
      <c r="F982" s="2" t="s">
        <v>1484</v>
      </c>
      <c r="G982" s="4" t="s">
        <v>2129</v>
      </c>
      <c r="H982" s="4" t="s">
        <v>2129</v>
      </c>
      <c r="I982" t="s">
        <v>53</v>
      </c>
      <c r="J982" s="4" t="s">
        <v>53</v>
      </c>
      <c r="K982" s="4" t="s">
        <v>53</v>
      </c>
      <c r="L982" s="6" t="s">
        <v>53</v>
      </c>
      <c r="M982" t="s">
        <v>53</v>
      </c>
    </row>
    <row r="983" spans="1:13">
      <c r="A983" s="4" t="s">
        <v>1992</v>
      </c>
      <c r="B983" s="4" t="s">
        <v>1717</v>
      </c>
      <c r="C983">
        <v>501581</v>
      </c>
      <c r="D983" s="4" t="s">
        <v>2130</v>
      </c>
      <c r="E983">
        <v>977</v>
      </c>
      <c r="F983" s="2" t="s">
        <v>800</v>
      </c>
      <c r="G983" s="4" t="s">
        <v>2130</v>
      </c>
      <c r="H983" s="4" t="s">
        <v>2130</v>
      </c>
      <c r="I983" t="s">
        <v>53</v>
      </c>
      <c r="J983" s="4" t="s">
        <v>53</v>
      </c>
      <c r="K983" s="4" t="s">
        <v>53</v>
      </c>
      <c r="L983" s="6" t="s">
        <v>53</v>
      </c>
      <c r="M983" t="s">
        <v>53</v>
      </c>
    </row>
    <row r="984" spans="1:13">
      <c r="A984" s="4" t="s">
        <v>2131</v>
      </c>
      <c r="B984" s="4" t="s">
        <v>575</v>
      </c>
      <c r="C984">
        <v>528837</v>
      </c>
      <c r="D984" s="4" t="s">
        <v>2132</v>
      </c>
      <c r="E984">
        <v>986</v>
      </c>
      <c r="F984" s="2">
        <v>446</v>
      </c>
      <c r="G984" s="4" t="s">
        <v>2132</v>
      </c>
      <c r="H984" s="4" t="s">
        <v>2133</v>
      </c>
      <c r="I984" t="s">
        <v>53</v>
      </c>
      <c r="J984" s="4" t="s">
        <v>53</v>
      </c>
      <c r="K984" s="4" t="s">
        <v>53</v>
      </c>
      <c r="L984" s="6" t="s">
        <v>53</v>
      </c>
      <c r="M984" t="s">
        <v>53</v>
      </c>
    </row>
    <row r="985" spans="1:13">
      <c r="A985" s="4" t="s">
        <v>2134</v>
      </c>
      <c r="B985" s="4" t="s">
        <v>2135</v>
      </c>
      <c r="C985">
        <v>529063</v>
      </c>
      <c r="D985" s="4" t="s">
        <v>2136</v>
      </c>
      <c r="E985">
        <v>986</v>
      </c>
      <c r="F985" s="2" t="s">
        <v>53</v>
      </c>
      <c r="G985" s="4" t="s">
        <v>53</v>
      </c>
      <c r="H985" s="4" t="s">
        <v>53</v>
      </c>
      <c r="I985" t="s">
        <v>53</v>
      </c>
      <c r="J985" s="4" t="s">
        <v>53</v>
      </c>
      <c r="K985" s="4" t="s">
        <v>53</v>
      </c>
      <c r="L985" s="6" t="s">
        <v>53</v>
      </c>
      <c r="M985" t="s">
        <v>53</v>
      </c>
    </row>
    <row r="986" spans="1:13">
      <c r="A986" s="4" t="s">
        <v>1130</v>
      </c>
      <c r="B986" s="4" t="s">
        <v>1131</v>
      </c>
      <c r="C986">
        <v>502752</v>
      </c>
      <c r="D986" s="4" t="s">
        <v>2137</v>
      </c>
      <c r="E986">
        <v>986</v>
      </c>
      <c r="F986" s="2" t="s">
        <v>53</v>
      </c>
      <c r="G986" s="4" t="s">
        <v>53</v>
      </c>
      <c r="H986" s="4" t="s">
        <v>53</v>
      </c>
      <c r="I986" t="s">
        <v>53</v>
      </c>
      <c r="J986" s="4" t="s">
        <v>53</v>
      </c>
      <c r="K986" s="4" t="s">
        <v>53</v>
      </c>
      <c r="L986" s="6" t="s">
        <v>53</v>
      </c>
      <c r="M986" t="s">
        <v>53</v>
      </c>
    </row>
    <row r="987" spans="1:13">
      <c r="A987" s="4" t="s">
        <v>2138</v>
      </c>
      <c r="B987" s="4" t="s">
        <v>93</v>
      </c>
      <c r="C987">
        <v>529038</v>
      </c>
      <c r="D987" s="4" t="s">
        <v>2139</v>
      </c>
      <c r="E987">
        <v>986</v>
      </c>
      <c r="F987" s="2" t="s">
        <v>53</v>
      </c>
      <c r="G987" s="4" t="s">
        <v>53</v>
      </c>
      <c r="H987" s="4" t="s">
        <v>53</v>
      </c>
      <c r="I987" t="s">
        <v>53</v>
      </c>
      <c r="J987" s="4" t="s">
        <v>53</v>
      </c>
      <c r="K987" s="4" t="s">
        <v>53</v>
      </c>
      <c r="L987" s="6" t="s">
        <v>53</v>
      </c>
      <c r="M987" t="s">
        <v>53</v>
      </c>
    </row>
    <row r="988" spans="1:13">
      <c r="A988" s="4" t="s">
        <v>2140</v>
      </c>
      <c r="B988" s="4" t="s">
        <v>130</v>
      </c>
      <c r="C988">
        <v>529603</v>
      </c>
      <c r="D988" s="4" t="s">
        <v>2141</v>
      </c>
      <c r="E988">
        <v>986</v>
      </c>
      <c r="F988" s="2" t="s">
        <v>53</v>
      </c>
      <c r="G988" s="4" t="s">
        <v>53</v>
      </c>
      <c r="H988" s="4" t="s">
        <v>2141</v>
      </c>
      <c r="I988" t="s">
        <v>53</v>
      </c>
      <c r="J988" s="4" t="s">
        <v>53</v>
      </c>
      <c r="K988" s="4" t="s">
        <v>53</v>
      </c>
      <c r="L988" s="6" t="s">
        <v>53</v>
      </c>
      <c r="M988" t="s">
        <v>53</v>
      </c>
    </row>
    <row r="989" spans="1:13">
      <c r="A989" s="4" t="s">
        <v>2142</v>
      </c>
      <c r="B989" s="4" t="s">
        <v>774</v>
      </c>
      <c r="C989">
        <v>529426</v>
      </c>
      <c r="D989" s="4" t="s">
        <v>2143</v>
      </c>
      <c r="E989">
        <v>986</v>
      </c>
      <c r="F989" s="2" t="s">
        <v>859</v>
      </c>
      <c r="G989" s="4" t="s">
        <v>2144</v>
      </c>
      <c r="H989" s="4" t="s">
        <v>2143</v>
      </c>
      <c r="I989" t="s">
        <v>53</v>
      </c>
      <c r="J989" s="4" t="s">
        <v>53</v>
      </c>
      <c r="K989" s="4" t="s">
        <v>53</v>
      </c>
      <c r="L989" s="6" t="s">
        <v>53</v>
      </c>
      <c r="M989" t="s">
        <v>53</v>
      </c>
    </row>
    <row r="990" spans="1:13">
      <c r="A990" s="4" t="s">
        <v>2145</v>
      </c>
      <c r="B990" s="4" t="s">
        <v>1117</v>
      </c>
      <c r="C990">
        <v>529278</v>
      </c>
      <c r="D990" s="4" t="s">
        <v>2146</v>
      </c>
      <c r="E990">
        <v>986</v>
      </c>
      <c r="F990" s="2" t="s">
        <v>853</v>
      </c>
      <c r="G990" s="4" t="s">
        <v>2146</v>
      </c>
      <c r="H990" s="4" t="s">
        <v>2146</v>
      </c>
      <c r="I990" t="s">
        <v>53</v>
      </c>
      <c r="J990" s="4" t="s">
        <v>53</v>
      </c>
      <c r="K990" s="4" t="s">
        <v>53</v>
      </c>
      <c r="L990" s="6" t="s">
        <v>53</v>
      </c>
      <c r="M990" t="s">
        <v>53</v>
      </c>
    </row>
    <row r="991" spans="1:13">
      <c r="A991" s="4" t="s">
        <v>2147</v>
      </c>
      <c r="B991" s="4" t="s">
        <v>397</v>
      </c>
      <c r="C991">
        <v>528920</v>
      </c>
      <c r="D991" s="4" t="s">
        <v>2148</v>
      </c>
      <c r="E991">
        <v>993</v>
      </c>
      <c r="F991" s="2" t="s">
        <v>53</v>
      </c>
      <c r="G991" s="4" t="s">
        <v>53</v>
      </c>
      <c r="H991" s="4" t="s">
        <v>2148</v>
      </c>
      <c r="I991" t="s">
        <v>53</v>
      </c>
      <c r="J991" s="4" t="s">
        <v>53</v>
      </c>
      <c r="K991" s="4" t="s">
        <v>53</v>
      </c>
      <c r="L991" s="6" t="s">
        <v>53</v>
      </c>
      <c r="M991" t="s">
        <v>53</v>
      </c>
    </row>
    <row r="992" spans="1:13">
      <c r="A992" s="4" t="s">
        <v>2149</v>
      </c>
      <c r="B992" s="4" t="s">
        <v>774</v>
      </c>
      <c r="C992">
        <v>530212</v>
      </c>
      <c r="D992" s="4" t="s">
        <v>2150</v>
      </c>
      <c r="E992">
        <v>993</v>
      </c>
      <c r="F992" s="2" t="s">
        <v>53</v>
      </c>
      <c r="G992" s="4" t="s">
        <v>53</v>
      </c>
      <c r="H992" s="4" t="s">
        <v>53</v>
      </c>
      <c r="I992" t="s">
        <v>53</v>
      </c>
      <c r="J992" s="4" t="s">
        <v>53</v>
      </c>
      <c r="K992" s="4" t="s">
        <v>53</v>
      </c>
      <c r="L992" s="6" t="s">
        <v>53</v>
      </c>
      <c r="M992" t="s">
        <v>53</v>
      </c>
    </row>
    <row r="993" spans="1:13">
      <c r="A993" s="4" t="s">
        <v>1303</v>
      </c>
      <c r="B993" s="4" t="s">
        <v>1304</v>
      </c>
      <c r="C993">
        <v>529070</v>
      </c>
      <c r="D993" s="4" t="s">
        <v>2151</v>
      </c>
      <c r="E993">
        <v>993</v>
      </c>
      <c r="F993" s="2" t="s">
        <v>1237</v>
      </c>
      <c r="G993" s="4" t="s">
        <v>2152</v>
      </c>
      <c r="H993" s="4" t="s">
        <v>2153</v>
      </c>
      <c r="I993" t="s">
        <v>53</v>
      </c>
      <c r="J993" s="4" t="s">
        <v>53</v>
      </c>
      <c r="K993" s="4" t="s">
        <v>53</v>
      </c>
      <c r="L993" s="6" t="s">
        <v>53</v>
      </c>
      <c r="M993" t="s">
        <v>53</v>
      </c>
    </row>
    <row r="994" spans="1:13">
      <c r="A994" s="4" t="s">
        <v>2154</v>
      </c>
      <c r="B994" s="4" t="s">
        <v>175</v>
      </c>
      <c r="C994">
        <v>528967</v>
      </c>
      <c r="D994" s="4" t="s">
        <v>2155</v>
      </c>
      <c r="E994">
        <v>996</v>
      </c>
      <c r="F994" s="2" t="s">
        <v>53</v>
      </c>
      <c r="G994" s="4" t="s">
        <v>53</v>
      </c>
      <c r="H994" s="4" t="s">
        <v>53</v>
      </c>
      <c r="I994" t="s">
        <v>53</v>
      </c>
      <c r="J994" s="4" t="s">
        <v>53</v>
      </c>
      <c r="K994" s="4" t="s">
        <v>53</v>
      </c>
      <c r="L994" s="6" t="s">
        <v>53</v>
      </c>
      <c r="M994" t="s">
        <v>53</v>
      </c>
    </row>
    <row r="995" spans="1:13">
      <c r="A995" s="4" t="s">
        <v>2156</v>
      </c>
      <c r="B995" s="4" t="s">
        <v>997</v>
      </c>
      <c r="C995">
        <v>530040</v>
      </c>
      <c r="D995" s="4" t="s">
        <v>2157</v>
      </c>
      <c r="E995">
        <v>996</v>
      </c>
      <c r="F995" s="2" t="s">
        <v>53</v>
      </c>
      <c r="G995" s="4" t="s">
        <v>53</v>
      </c>
      <c r="H995" s="4" t="s">
        <v>53</v>
      </c>
      <c r="I995" t="s">
        <v>53</v>
      </c>
      <c r="J995" s="4" t="s">
        <v>53</v>
      </c>
      <c r="K995" s="4" t="s">
        <v>53</v>
      </c>
      <c r="L995" s="6" t="s">
        <v>53</v>
      </c>
      <c r="M995" t="s">
        <v>53</v>
      </c>
    </row>
    <row r="996" spans="1:13">
      <c r="A996" s="4" t="s">
        <v>341</v>
      </c>
      <c r="B996" s="4" t="s">
        <v>93</v>
      </c>
      <c r="C996">
        <v>530213</v>
      </c>
      <c r="D996" s="4" t="s">
        <v>2158</v>
      </c>
      <c r="E996">
        <v>996</v>
      </c>
      <c r="F996" s="2" t="s">
        <v>53</v>
      </c>
      <c r="G996" s="4" t="s">
        <v>53</v>
      </c>
      <c r="H996" s="4" t="s">
        <v>53</v>
      </c>
      <c r="I996" t="s">
        <v>53</v>
      </c>
      <c r="J996" s="4" t="s">
        <v>53</v>
      </c>
      <c r="K996" s="4" t="s">
        <v>53</v>
      </c>
      <c r="L996" s="6" t="s">
        <v>53</v>
      </c>
      <c r="M996" t="s">
        <v>53</v>
      </c>
    </row>
    <row r="997" spans="1:13">
      <c r="A997" s="4" t="s">
        <v>2159</v>
      </c>
      <c r="B997" s="4" t="s">
        <v>665</v>
      </c>
      <c r="C997">
        <v>529002</v>
      </c>
      <c r="D997" s="4" t="s">
        <v>2160</v>
      </c>
      <c r="E997">
        <v>996</v>
      </c>
      <c r="F997" s="2" t="s">
        <v>53</v>
      </c>
      <c r="G997" s="4" t="s">
        <v>53</v>
      </c>
      <c r="H997" s="4" t="s">
        <v>2160</v>
      </c>
      <c r="I997" t="s">
        <v>53</v>
      </c>
      <c r="J997" s="4" t="s">
        <v>53</v>
      </c>
      <c r="K997" s="4" t="s">
        <v>53</v>
      </c>
      <c r="L997" s="6" t="s">
        <v>53</v>
      </c>
      <c r="M997" t="s">
        <v>53</v>
      </c>
    </row>
    <row r="998" spans="1:13">
      <c r="A998" s="4" t="s">
        <v>2161</v>
      </c>
      <c r="B998" s="4" t="s">
        <v>641</v>
      </c>
      <c r="C998">
        <v>504757</v>
      </c>
      <c r="D998" s="4" t="s">
        <v>2162</v>
      </c>
      <c r="E998">
        <v>996</v>
      </c>
      <c r="F998" s="2" t="s">
        <v>1361</v>
      </c>
      <c r="G998" s="4" t="s">
        <v>2162</v>
      </c>
      <c r="H998" s="4" t="s">
        <v>2162</v>
      </c>
      <c r="I998" t="s">
        <v>53</v>
      </c>
      <c r="J998" s="4" t="s">
        <v>53</v>
      </c>
      <c r="K998" s="4" t="s">
        <v>53</v>
      </c>
      <c r="L998" s="6" t="s">
        <v>53</v>
      </c>
      <c r="M998" t="s">
        <v>53</v>
      </c>
    </row>
    <row r="999" spans="1:13">
      <c r="A999" s="4" t="s">
        <v>54</v>
      </c>
      <c r="B999" s="4" t="s">
        <v>10</v>
      </c>
      <c r="C999">
        <v>529009</v>
      </c>
      <c r="D999" s="4" t="s">
        <v>2163</v>
      </c>
      <c r="E999">
        <v>1001</v>
      </c>
      <c r="F999" s="2">
        <v>413</v>
      </c>
      <c r="G999" s="4" t="s">
        <v>2163</v>
      </c>
      <c r="H999" s="4" t="s">
        <v>2163</v>
      </c>
      <c r="I999" t="s">
        <v>53</v>
      </c>
      <c r="J999" s="4" t="s">
        <v>53</v>
      </c>
      <c r="K999" s="4" t="s">
        <v>53</v>
      </c>
      <c r="L999" s="6" t="s">
        <v>53</v>
      </c>
      <c r="M999" t="s">
        <v>53</v>
      </c>
    </row>
    <row r="1000" spans="1:13">
      <c r="A1000" s="4" t="s">
        <v>2164</v>
      </c>
      <c r="B1000" s="4" t="s">
        <v>404</v>
      </c>
      <c r="C1000">
        <v>529254</v>
      </c>
      <c r="D1000" s="4" t="s">
        <v>2165</v>
      </c>
      <c r="E1000">
        <v>1001</v>
      </c>
      <c r="F1000" s="2" t="s">
        <v>53</v>
      </c>
      <c r="G1000" s="4" t="s">
        <v>53</v>
      </c>
      <c r="H1000" s="4" t="s">
        <v>53</v>
      </c>
      <c r="I1000" t="s">
        <v>53</v>
      </c>
      <c r="J1000" s="4" t="s">
        <v>53</v>
      </c>
      <c r="K1000" s="4" t="s">
        <v>53</v>
      </c>
      <c r="L1000" s="6" t="s">
        <v>53</v>
      </c>
      <c r="M1000" t="s">
        <v>53</v>
      </c>
    </row>
    <row r="1001" spans="1:13">
      <c r="A1001" s="4" t="s">
        <v>2166</v>
      </c>
      <c r="B1001" s="4" t="s">
        <v>2167</v>
      </c>
      <c r="C1001">
        <v>530214</v>
      </c>
      <c r="D1001" s="4" t="s">
        <v>2168</v>
      </c>
      <c r="E1001">
        <v>1001</v>
      </c>
      <c r="F1001" s="2" t="s">
        <v>53</v>
      </c>
      <c r="G1001" s="4" t="s">
        <v>53</v>
      </c>
      <c r="H1001" s="4" t="s">
        <v>53</v>
      </c>
      <c r="I1001" t="s">
        <v>53</v>
      </c>
      <c r="J1001" s="4" t="s">
        <v>53</v>
      </c>
      <c r="K1001" s="4" t="s">
        <v>53</v>
      </c>
      <c r="L1001" s="6" t="s">
        <v>53</v>
      </c>
      <c r="M1001" t="s">
        <v>53</v>
      </c>
    </row>
    <row r="1002" spans="1:13">
      <c r="A1002" s="4" t="s">
        <v>2169</v>
      </c>
      <c r="B1002" s="4" t="s">
        <v>10</v>
      </c>
      <c r="C1002">
        <v>529675</v>
      </c>
      <c r="D1002" s="4" t="s">
        <v>2170</v>
      </c>
      <c r="E1002">
        <v>1001</v>
      </c>
      <c r="F1002" s="2" t="s">
        <v>800</v>
      </c>
      <c r="G1002" s="4" t="s">
        <v>2170</v>
      </c>
      <c r="H1002" s="4" t="s">
        <v>2170</v>
      </c>
      <c r="I1002" t="s">
        <v>53</v>
      </c>
      <c r="J1002" s="4" t="s">
        <v>53</v>
      </c>
      <c r="K1002" s="4" t="s">
        <v>53</v>
      </c>
      <c r="L1002" s="6" t="s">
        <v>53</v>
      </c>
      <c r="M1002" t="s">
        <v>53</v>
      </c>
    </row>
    <row r="1003" spans="1:13">
      <c r="A1003" s="4" t="s">
        <v>2171</v>
      </c>
      <c r="B1003" s="4" t="s">
        <v>175</v>
      </c>
      <c r="C1003">
        <v>529342</v>
      </c>
      <c r="D1003" s="4" t="s">
        <v>2172</v>
      </c>
      <c r="E1003">
        <v>1005</v>
      </c>
      <c r="F1003" s="2">
        <v>192</v>
      </c>
      <c r="G1003" s="4" t="s">
        <v>2172</v>
      </c>
      <c r="H1003" s="4" t="s">
        <v>2173</v>
      </c>
      <c r="I1003" t="s">
        <v>53</v>
      </c>
      <c r="J1003" s="4" t="s">
        <v>53</v>
      </c>
      <c r="K1003" s="4" t="s">
        <v>53</v>
      </c>
      <c r="L1003" s="6" t="s">
        <v>53</v>
      </c>
      <c r="M1003" t="s">
        <v>53</v>
      </c>
    </row>
    <row r="1004" spans="1:13">
      <c r="A1004" s="4" t="s">
        <v>1087</v>
      </c>
      <c r="B1004" s="4" t="s">
        <v>5</v>
      </c>
      <c r="C1004">
        <v>133553</v>
      </c>
      <c r="D1004" s="4" t="s">
        <v>2174</v>
      </c>
      <c r="E1004">
        <v>1005</v>
      </c>
      <c r="F1004" s="2" t="s">
        <v>53</v>
      </c>
      <c r="G1004" s="4" t="s">
        <v>53</v>
      </c>
      <c r="H1004" s="4" t="s">
        <v>53</v>
      </c>
      <c r="I1004" t="s">
        <v>53</v>
      </c>
      <c r="J1004" s="4" t="s">
        <v>53</v>
      </c>
      <c r="K1004" s="4" t="s">
        <v>53</v>
      </c>
      <c r="L1004" s="6" t="s">
        <v>53</v>
      </c>
      <c r="M1004" t="s">
        <v>53</v>
      </c>
    </row>
    <row r="1005" spans="1:13">
      <c r="A1005" s="4" t="s">
        <v>2175</v>
      </c>
      <c r="B1005" s="4" t="s">
        <v>130</v>
      </c>
      <c r="C1005">
        <v>529602</v>
      </c>
      <c r="D1005" s="4" t="s">
        <v>2176</v>
      </c>
      <c r="E1005">
        <v>1005</v>
      </c>
      <c r="F1005" s="2" t="s">
        <v>53</v>
      </c>
      <c r="G1005" s="4" t="s">
        <v>53</v>
      </c>
      <c r="H1005" s="4" t="s">
        <v>2176</v>
      </c>
      <c r="I1005" t="s">
        <v>53</v>
      </c>
      <c r="J1005" s="4" t="s">
        <v>53</v>
      </c>
      <c r="K1005" s="4" t="s">
        <v>53</v>
      </c>
      <c r="L1005" s="6" t="s">
        <v>53</v>
      </c>
      <c r="M1005" t="s">
        <v>53</v>
      </c>
    </row>
    <row r="1006" spans="1:13">
      <c r="A1006" s="4" t="s">
        <v>2177</v>
      </c>
      <c r="B1006" s="4" t="s">
        <v>2178</v>
      </c>
      <c r="C1006">
        <v>529589</v>
      </c>
      <c r="D1006" s="4" t="s">
        <v>2179</v>
      </c>
      <c r="E1006">
        <v>1005</v>
      </c>
      <c r="F1006" s="2" t="s">
        <v>53</v>
      </c>
      <c r="G1006" s="4" t="s">
        <v>53</v>
      </c>
      <c r="H1006" s="4" t="s">
        <v>2180</v>
      </c>
      <c r="I1006" t="s">
        <v>53</v>
      </c>
      <c r="J1006" s="4" t="s">
        <v>53</v>
      </c>
      <c r="K1006" s="4" t="s">
        <v>53</v>
      </c>
      <c r="L1006" s="6" t="s">
        <v>53</v>
      </c>
      <c r="M1006" t="s">
        <v>53</v>
      </c>
    </row>
    <row r="1007" spans="1:13">
      <c r="A1007" s="4" t="s">
        <v>2181</v>
      </c>
      <c r="B1007" s="4" t="s">
        <v>833</v>
      </c>
      <c r="C1007">
        <v>529155</v>
      </c>
      <c r="D1007" s="4" t="s">
        <v>2182</v>
      </c>
      <c r="E1007">
        <v>1005</v>
      </c>
      <c r="F1007" s="2" t="s">
        <v>53</v>
      </c>
      <c r="G1007" s="4" t="s">
        <v>53</v>
      </c>
      <c r="H1007" s="4" t="s">
        <v>2182</v>
      </c>
      <c r="I1007" t="s">
        <v>53</v>
      </c>
      <c r="J1007" s="4" t="s">
        <v>53</v>
      </c>
      <c r="K1007" s="4" t="s">
        <v>53</v>
      </c>
      <c r="L1007" s="6" t="s">
        <v>53</v>
      </c>
      <c r="M1007" t="s">
        <v>53</v>
      </c>
    </row>
    <row r="1008" spans="1:13">
      <c r="A1008" s="4" t="s">
        <v>728</v>
      </c>
      <c r="B1008" s="4" t="s">
        <v>5</v>
      </c>
      <c r="C1008">
        <v>131520</v>
      </c>
      <c r="D1008" s="4" t="s">
        <v>2183</v>
      </c>
      <c r="E1008">
        <v>1005</v>
      </c>
      <c r="F1008" s="2" t="s">
        <v>156</v>
      </c>
      <c r="G1008" s="4" t="s">
        <v>2183</v>
      </c>
      <c r="H1008" s="4" t="s">
        <v>2183</v>
      </c>
      <c r="I1008" t="s">
        <v>53</v>
      </c>
      <c r="J1008" s="4" t="s">
        <v>53</v>
      </c>
      <c r="K1008" s="4" t="s">
        <v>53</v>
      </c>
      <c r="L1008" s="6" t="s">
        <v>53</v>
      </c>
      <c r="M1008" t="s">
        <v>53</v>
      </c>
    </row>
    <row r="1009" spans="1:13">
      <c r="A1009" s="4" t="s">
        <v>1735</v>
      </c>
      <c r="B1009" s="4" t="s">
        <v>740</v>
      </c>
      <c r="C1009">
        <v>502854</v>
      </c>
      <c r="D1009" s="4" t="s">
        <v>2184</v>
      </c>
      <c r="E1009">
        <v>1005</v>
      </c>
      <c r="F1009" s="2" t="s">
        <v>156</v>
      </c>
      <c r="G1009" s="4" t="s">
        <v>2185</v>
      </c>
      <c r="H1009" s="4" t="s">
        <v>2185</v>
      </c>
      <c r="I1009" t="s">
        <v>53</v>
      </c>
      <c r="J1009" s="4" t="s">
        <v>53</v>
      </c>
      <c r="K1009" s="4" t="s">
        <v>53</v>
      </c>
      <c r="L1009" s="6" t="s">
        <v>53</v>
      </c>
      <c r="M1009" t="s">
        <v>53</v>
      </c>
    </row>
    <row r="1010" spans="1:13">
      <c r="A1010" s="4" t="s">
        <v>1277</v>
      </c>
      <c r="B1010" s="4" t="s">
        <v>274</v>
      </c>
      <c r="C1010">
        <v>529051</v>
      </c>
      <c r="D1010" s="4" t="s">
        <v>2186</v>
      </c>
      <c r="E1010">
        <v>1012</v>
      </c>
      <c r="F1010" s="2" t="s">
        <v>53</v>
      </c>
      <c r="G1010" s="4" t="s">
        <v>53</v>
      </c>
      <c r="H1010" s="4" t="s">
        <v>2187</v>
      </c>
      <c r="I1010" t="s">
        <v>53</v>
      </c>
      <c r="J1010" s="4" t="s">
        <v>53</v>
      </c>
      <c r="K1010" s="4" t="s">
        <v>53</v>
      </c>
      <c r="L1010" s="6" t="s">
        <v>53</v>
      </c>
      <c r="M1010" t="s">
        <v>53</v>
      </c>
    </row>
    <row r="1011" spans="1:13">
      <c r="A1011" s="4" t="s">
        <v>2188</v>
      </c>
      <c r="B1011" s="4" t="s">
        <v>274</v>
      </c>
      <c r="C1011">
        <v>505807</v>
      </c>
      <c r="D1011" s="4" t="s">
        <v>2189</v>
      </c>
      <c r="E1011">
        <v>1012</v>
      </c>
      <c r="F1011" s="2" t="s">
        <v>53</v>
      </c>
      <c r="G1011" s="4" t="s">
        <v>53</v>
      </c>
      <c r="H1011" s="4" t="s">
        <v>53</v>
      </c>
      <c r="I1011" t="s">
        <v>53</v>
      </c>
      <c r="J1011" s="4" t="s">
        <v>53</v>
      </c>
      <c r="K1011" s="4" t="s">
        <v>53</v>
      </c>
      <c r="L1011" s="6" t="s">
        <v>53</v>
      </c>
      <c r="M1011" t="s">
        <v>53</v>
      </c>
    </row>
    <row r="1012" spans="1:13">
      <c r="A1012" s="4" t="s">
        <v>1053</v>
      </c>
      <c r="B1012" s="4" t="s">
        <v>833</v>
      </c>
      <c r="C1012">
        <v>529075</v>
      </c>
      <c r="D1012" s="4" t="s">
        <v>2190</v>
      </c>
      <c r="E1012">
        <v>1014</v>
      </c>
      <c r="F1012" s="2" t="s">
        <v>53</v>
      </c>
      <c r="G1012" s="4" t="s">
        <v>53</v>
      </c>
      <c r="H1012" s="4" t="s">
        <v>53</v>
      </c>
      <c r="I1012" t="s">
        <v>53</v>
      </c>
      <c r="J1012" s="4" t="s">
        <v>53</v>
      </c>
      <c r="K1012" s="4" t="s">
        <v>53</v>
      </c>
      <c r="L1012" s="6" t="s">
        <v>53</v>
      </c>
      <c r="M1012" t="s">
        <v>53</v>
      </c>
    </row>
    <row r="1013" spans="1:13">
      <c r="A1013" s="4" t="s">
        <v>2191</v>
      </c>
      <c r="B1013" s="4" t="s">
        <v>194</v>
      </c>
      <c r="C1013">
        <v>528947</v>
      </c>
      <c r="D1013" s="4" t="s">
        <v>2192</v>
      </c>
      <c r="E1013">
        <v>1014</v>
      </c>
      <c r="F1013" s="2" t="s">
        <v>53</v>
      </c>
      <c r="G1013" s="4" t="s">
        <v>53</v>
      </c>
      <c r="H1013" s="4" t="s">
        <v>53</v>
      </c>
      <c r="I1013" t="s">
        <v>53</v>
      </c>
      <c r="J1013" s="4" t="s">
        <v>53</v>
      </c>
      <c r="K1013" s="4" t="s">
        <v>53</v>
      </c>
      <c r="L1013" s="6" t="s">
        <v>53</v>
      </c>
      <c r="M1013" t="s">
        <v>53</v>
      </c>
    </row>
    <row r="1014" spans="1:13">
      <c r="A1014" s="4" t="s">
        <v>2193</v>
      </c>
      <c r="B1014" s="4" t="s">
        <v>575</v>
      </c>
      <c r="C1014">
        <v>528953</v>
      </c>
      <c r="D1014" s="4" t="s">
        <v>2194</v>
      </c>
      <c r="E1014">
        <v>1014</v>
      </c>
      <c r="F1014" s="2" t="s">
        <v>53</v>
      </c>
      <c r="G1014" s="4" t="s">
        <v>53</v>
      </c>
      <c r="H1014" s="4" t="s">
        <v>53</v>
      </c>
      <c r="I1014" t="s">
        <v>53</v>
      </c>
      <c r="J1014" s="4" t="s">
        <v>53</v>
      </c>
      <c r="K1014" s="4" t="s">
        <v>53</v>
      </c>
      <c r="L1014" s="6" t="s">
        <v>53</v>
      </c>
      <c r="M1014" t="s">
        <v>53</v>
      </c>
    </row>
    <row r="1015" spans="1:13">
      <c r="A1015" s="4" t="s">
        <v>1486</v>
      </c>
      <c r="B1015" s="4" t="s">
        <v>1450</v>
      </c>
      <c r="C1015">
        <v>530216</v>
      </c>
      <c r="D1015" s="4" t="s">
        <v>2195</v>
      </c>
      <c r="E1015">
        <v>1014</v>
      </c>
      <c r="F1015" s="2" t="s">
        <v>53</v>
      </c>
      <c r="G1015" s="4" t="s">
        <v>53</v>
      </c>
      <c r="H1015" s="4" t="s">
        <v>53</v>
      </c>
      <c r="I1015" t="s">
        <v>53</v>
      </c>
      <c r="J1015" s="4" t="s">
        <v>53</v>
      </c>
      <c r="K1015" s="4" t="s">
        <v>53</v>
      </c>
      <c r="L1015" s="6" t="s">
        <v>53</v>
      </c>
      <c r="M1015" t="s">
        <v>53</v>
      </c>
    </row>
    <row r="1016" spans="1:13">
      <c r="A1016" s="4" t="s">
        <v>773</v>
      </c>
      <c r="B1016" s="4" t="s">
        <v>774</v>
      </c>
      <c r="C1016">
        <v>530215</v>
      </c>
      <c r="D1016" s="4" t="s">
        <v>2196</v>
      </c>
      <c r="E1016">
        <v>1014</v>
      </c>
      <c r="F1016" s="2" t="s">
        <v>53</v>
      </c>
      <c r="G1016" s="4" t="s">
        <v>53</v>
      </c>
      <c r="H1016" s="4" t="s">
        <v>53</v>
      </c>
      <c r="I1016" t="s">
        <v>53</v>
      </c>
      <c r="J1016" s="4" t="s">
        <v>53</v>
      </c>
      <c r="K1016" s="4" t="s">
        <v>53</v>
      </c>
      <c r="L1016" s="6" t="s">
        <v>53</v>
      </c>
      <c r="M1016" t="s">
        <v>53</v>
      </c>
    </row>
    <row r="1017" spans="1:13">
      <c r="A1017" s="4" t="s">
        <v>2197</v>
      </c>
      <c r="B1017" s="4" t="s">
        <v>260</v>
      </c>
      <c r="C1017">
        <v>510765</v>
      </c>
      <c r="D1017" s="4" t="s">
        <v>2198</v>
      </c>
      <c r="E1017">
        <v>1014</v>
      </c>
      <c r="F1017" s="2" t="s">
        <v>53</v>
      </c>
      <c r="G1017" s="4" t="s">
        <v>53</v>
      </c>
      <c r="H1017" s="4" t="s">
        <v>53</v>
      </c>
      <c r="I1017" t="s">
        <v>53</v>
      </c>
      <c r="J1017" s="4" t="s">
        <v>53</v>
      </c>
      <c r="K1017" s="4" t="s">
        <v>53</v>
      </c>
      <c r="L1017" s="6" t="s">
        <v>53</v>
      </c>
      <c r="M1017" t="s">
        <v>53</v>
      </c>
    </row>
    <row r="1018" spans="1:13">
      <c r="A1018" s="4" t="s">
        <v>2199</v>
      </c>
      <c r="B1018" s="4" t="s">
        <v>1304</v>
      </c>
      <c r="C1018">
        <v>529024</v>
      </c>
      <c r="D1018" s="4" t="s">
        <v>2200</v>
      </c>
      <c r="E1018">
        <v>1014</v>
      </c>
      <c r="F1018" s="2" t="s">
        <v>1237</v>
      </c>
      <c r="G1018" s="4" t="s">
        <v>2200</v>
      </c>
      <c r="H1018" s="4" t="s">
        <v>2200</v>
      </c>
      <c r="I1018" t="s">
        <v>53</v>
      </c>
      <c r="J1018" s="4" t="s">
        <v>53</v>
      </c>
      <c r="K1018" s="4" t="s">
        <v>53</v>
      </c>
      <c r="L1018" s="6" t="s">
        <v>53</v>
      </c>
      <c r="M1018" t="s">
        <v>53</v>
      </c>
    </row>
    <row r="1019" spans="1:13">
      <c r="A1019" s="4" t="s">
        <v>2201</v>
      </c>
      <c r="B1019" s="4" t="s">
        <v>5</v>
      </c>
      <c r="C1019">
        <v>110422</v>
      </c>
      <c r="D1019" s="4" t="s">
        <v>2202</v>
      </c>
      <c r="E1019">
        <v>1021</v>
      </c>
      <c r="F1019" s="2" t="s">
        <v>53</v>
      </c>
      <c r="G1019" s="4" t="s">
        <v>53</v>
      </c>
      <c r="H1019" s="4" t="s">
        <v>53</v>
      </c>
      <c r="I1019" t="s">
        <v>53</v>
      </c>
      <c r="J1019" s="4" t="s">
        <v>53</v>
      </c>
      <c r="K1019" s="4" t="s">
        <v>53</v>
      </c>
      <c r="L1019" s="6" t="s">
        <v>53</v>
      </c>
      <c r="M1019" t="s">
        <v>53</v>
      </c>
    </row>
    <row r="1020" spans="1:13">
      <c r="A1020" s="4" t="s">
        <v>488</v>
      </c>
      <c r="B1020" s="4" t="s">
        <v>489</v>
      </c>
      <c r="C1020">
        <v>529325</v>
      </c>
      <c r="D1020" s="4" t="s">
        <v>2203</v>
      </c>
      <c r="E1020">
        <v>1021</v>
      </c>
      <c r="F1020" s="2" t="s">
        <v>53</v>
      </c>
      <c r="G1020" s="4" t="s">
        <v>53</v>
      </c>
      <c r="H1020" s="4" t="s">
        <v>2203</v>
      </c>
      <c r="I1020" t="s">
        <v>53</v>
      </c>
      <c r="J1020" s="4" t="s">
        <v>53</v>
      </c>
      <c r="K1020" s="4" t="s">
        <v>53</v>
      </c>
      <c r="L1020" s="6" t="s">
        <v>53</v>
      </c>
      <c r="M1020" t="s">
        <v>53</v>
      </c>
    </row>
    <row r="1021" spans="1:13">
      <c r="A1021" s="4" t="s">
        <v>2204</v>
      </c>
      <c r="B1021" s="4" t="s">
        <v>274</v>
      </c>
      <c r="C1021">
        <v>503239</v>
      </c>
      <c r="D1021" s="4" t="s">
        <v>2205</v>
      </c>
      <c r="E1021">
        <v>1021</v>
      </c>
      <c r="F1021" s="2" t="s">
        <v>53</v>
      </c>
      <c r="G1021" s="4" t="s">
        <v>53</v>
      </c>
      <c r="H1021" s="4" t="s">
        <v>53</v>
      </c>
      <c r="I1021" t="s">
        <v>53</v>
      </c>
      <c r="J1021" s="4" t="s">
        <v>53</v>
      </c>
      <c r="K1021" s="4" t="s">
        <v>53</v>
      </c>
      <c r="L1021" s="6" t="s">
        <v>53</v>
      </c>
      <c r="M1021" t="s">
        <v>53</v>
      </c>
    </row>
    <row r="1022" spans="1:13">
      <c r="A1022" s="4" t="s">
        <v>583</v>
      </c>
      <c r="B1022" s="4" t="s">
        <v>584</v>
      </c>
      <c r="C1022">
        <v>528990</v>
      </c>
      <c r="D1022" s="4" t="s">
        <v>2206</v>
      </c>
      <c r="E1022">
        <v>1021</v>
      </c>
      <c r="F1022" s="2" t="s">
        <v>53</v>
      </c>
      <c r="G1022" s="4" t="s">
        <v>53</v>
      </c>
      <c r="H1022" s="4" t="s">
        <v>53</v>
      </c>
      <c r="I1022" t="s">
        <v>53</v>
      </c>
      <c r="J1022" s="4" t="s">
        <v>53</v>
      </c>
      <c r="K1022" s="4" t="s">
        <v>53</v>
      </c>
      <c r="L1022" s="6" t="s">
        <v>53</v>
      </c>
      <c r="M1022" t="s">
        <v>53</v>
      </c>
    </row>
    <row r="1023" spans="1:13">
      <c r="A1023" s="4" t="s">
        <v>2207</v>
      </c>
      <c r="B1023" s="4" t="s">
        <v>397</v>
      </c>
      <c r="C1023">
        <v>506633</v>
      </c>
      <c r="D1023" s="4" t="s">
        <v>2208</v>
      </c>
      <c r="E1023">
        <v>1021</v>
      </c>
      <c r="F1023" s="2" t="s">
        <v>53</v>
      </c>
      <c r="G1023" s="4" t="s">
        <v>53</v>
      </c>
      <c r="H1023" s="4" t="s">
        <v>53</v>
      </c>
      <c r="I1023" t="s">
        <v>53</v>
      </c>
      <c r="J1023" s="4" t="s">
        <v>53</v>
      </c>
      <c r="K1023" s="4" t="s">
        <v>53</v>
      </c>
      <c r="L1023" s="6" t="s">
        <v>53</v>
      </c>
      <c r="M1023" t="s">
        <v>53</v>
      </c>
    </row>
    <row r="1024" spans="1:13">
      <c r="A1024" s="4" t="s">
        <v>2209</v>
      </c>
      <c r="B1024" s="4" t="s">
        <v>404</v>
      </c>
      <c r="C1024">
        <v>529183</v>
      </c>
      <c r="D1024" s="4" t="s">
        <v>2210</v>
      </c>
      <c r="E1024">
        <v>1021</v>
      </c>
      <c r="F1024" s="2" t="s">
        <v>53</v>
      </c>
      <c r="G1024" s="4" t="s">
        <v>53</v>
      </c>
      <c r="H1024" s="4" t="s">
        <v>53</v>
      </c>
      <c r="I1024" t="s">
        <v>53</v>
      </c>
      <c r="J1024" s="4" t="s">
        <v>53</v>
      </c>
      <c r="K1024" s="4" t="s">
        <v>53</v>
      </c>
      <c r="L1024" s="6" t="s">
        <v>53</v>
      </c>
      <c r="M1024" t="s">
        <v>53</v>
      </c>
    </row>
    <row r="1025" spans="1:13">
      <c r="A1025" s="4" t="s">
        <v>426</v>
      </c>
      <c r="B1025" s="4" t="s">
        <v>404</v>
      </c>
      <c r="C1025">
        <v>528992</v>
      </c>
      <c r="D1025" s="4" t="s">
        <v>2211</v>
      </c>
      <c r="E1025">
        <v>1021</v>
      </c>
      <c r="F1025" s="2" t="s">
        <v>53</v>
      </c>
      <c r="G1025" s="4" t="s">
        <v>53</v>
      </c>
      <c r="H1025" s="4" t="s">
        <v>53</v>
      </c>
      <c r="I1025" t="s">
        <v>53</v>
      </c>
      <c r="J1025" s="4" t="s">
        <v>53</v>
      </c>
      <c r="K1025" s="4" t="s">
        <v>53</v>
      </c>
      <c r="L1025" s="6" t="s">
        <v>53</v>
      </c>
      <c r="M1025" t="s">
        <v>53</v>
      </c>
    </row>
    <row r="1026" spans="1:13">
      <c r="A1026" s="4" t="s">
        <v>2212</v>
      </c>
      <c r="B1026" s="4" t="s">
        <v>690</v>
      </c>
      <c r="C1026">
        <v>528817</v>
      </c>
      <c r="D1026" s="4" t="s">
        <v>2213</v>
      </c>
      <c r="E1026">
        <v>1021</v>
      </c>
      <c r="F1026" s="2" t="s">
        <v>53</v>
      </c>
      <c r="G1026" s="4" t="s">
        <v>53</v>
      </c>
      <c r="H1026" s="4" t="s">
        <v>53</v>
      </c>
      <c r="I1026" t="s">
        <v>53</v>
      </c>
      <c r="J1026" s="4" t="s">
        <v>53</v>
      </c>
      <c r="K1026" s="4" t="s">
        <v>53</v>
      </c>
      <c r="L1026" s="6" t="s">
        <v>53</v>
      </c>
      <c r="M1026" t="s">
        <v>53</v>
      </c>
    </row>
    <row r="1027" spans="1:13">
      <c r="A1027" s="4" t="s">
        <v>2214</v>
      </c>
      <c r="B1027" s="4" t="s">
        <v>274</v>
      </c>
      <c r="C1027">
        <v>505673</v>
      </c>
      <c r="D1027" s="4" t="s">
        <v>2215</v>
      </c>
      <c r="E1027">
        <v>1021</v>
      </c>
      <c r="F1027" s="2" t="s">
        <v>1237</v>
      </c>
      <c r="G1027" s="4" t="s">
        <v>2215</v>
      </c>
      <c r="H1027" s="4" t="s">
        <v>53</v>
      </c>
      <c r="I1027" t="s">
        <v>53</v>
      </c>
      <c r="J1027" s="4" t="s">
        <v>53</v>
      </c>
      <c r="K1027" s="4" t="s">
        <v>53</v>
      </c>
      <c r="L1027" s="6" t="s">
        <v>53</v>
      </c>
      <c r="M1027" t="s">
        <v>53</v>
      </c>
    </row>
    <row r="1028" spans="1:13">
      <c r="A1028" s="4" t="s">
        <v>2216</v>
      </c>
      <c r="B1028" s="4" t="s">
        <v>130</v>
      </c>
      <c r="C1028">
        <v>529370</v>
      </c>
      <c r="D1028" s="4" t="s">
        <v>2217</v>
      </c>
      <c r="E1028">
        <v>1030</v>
      </c>
      <c r="F1028" s="2">
        <v>567</v>
      </c>
      <c r="G1028" s="4" t="s">
        <v>2217</v>
      </c>
      <c r="H1028" s="4" t="s">
        <v>2217</v>
      </c>
      <c r="I1028" t="s">
        <v>53</v>
      </c>
      <c r="J1028" s="4" t="s">
        <v>53</v>
      </c>
      <c r="K1028" s="4" t="s">
        <v>53</v>
      </c>
      <c r="L1028" s="6" t="s">
        <v>53</v>
      </c>
      <c r="M1028" t="s">
        <v>53</v>
      </c>
    </row>
    <row r="1029" spans="1:13">
      <c r="A1029" s="4" t="s">
        <v>474</v>
      </c>
      <c r="B1029" s="4" t="s">
        <v>93</v>
      </c>
      <c r="C1029">
        <v>502045</v>
      </c>
      <c r="D1029" s="4" t="s">
        <v>2218</v>
      </c>
      <c r="E1029">
        <v>1030</v>
      </c>
      <c r="F1029" s="2" t="s">
        <v>53</v>
      </c>
      <c r="G1029" s="4" t="s">
        <v>53</v>
      </c>
      <c r="H1029" s="4" t="s">
        <v>53</v>
      </c>
      <c r="I1029" t="s">
        <v>53</v>
      </c>
      <c r="J1029" s="4" t="s">
        <v>53</v>
      </c>
      <c r="K1029" s="4" t="s">
        <v>53</v>
      </c>
      <c r="L1029" s="6" t="s">
        <v>53</v>
      </c>
      <c r="M1029" t="s">
        <v>53</v>
      </c>
    </row>
    <row r="1030" spans="1:13">
      <c r="A1030" s="4" t="s">
        <v>2219</v>
      </c>
      <c r="B1030" s="4" t="s">
        <v>130</v>
      </c>
      <c r="C1030">
        <v>529403</v>
      </c>
      <c r="D1030" s="4" t="s">
        <v>2220</v>
      </c>
      <c r="E1030">
        <v>1030</v>
      </c>
      <c r="F1030" s="2" t="s">
        <v>156</v>
      </c>
      <c r="G1030" s="4" t="s">
        <v>2221</v>
      </c>
      <c r="H1030" s="4" t="s">
        <v>2220</v>
      </c>
      <c r="I1030" t="s">
        <v>53</v>
      </c>
      <c r="J1030" s="4" t="s">
        <v>53</v>
      </c>
      <c r="K1030" s="4" t="s">
        <v>53</v>
      </c>
      <c r="L1030" s="6" t="s">
        <v>53</v>
      </c>
      <c r="M1030" t="s">
        <v>53</v>
      </c>
    </row>
    <row r="1031" spans="1:13">
      <c r="A1031" s="4" t="s">
        <v>2105</v>
      </c>
      <c r="B1031" s="4" t="s">
        <v>2105</v>
      </c>
      <c r="C1031">
        <v>529027</v>
      </c>
      <c r="D1031" s="4" t="s">
        <v>2222</v>
      </c>
      <c r="E1031">
        <v>1030</v>
      </c>
      <c r="F1031" s="2" t="s">
        <v>1237</v>
      </c>
      <c r="G1031" s="4" t="s">
        <v>2223</v>
      </c>
      <c r="H1031" s="4" t="s">
        <v>53</v>
      </c>
      <c r="I1031" t="s">
        <v>53</v>
      </c>
      <c r="J1031" s="4" t="s">
        <v>53</v>
      </c>
      <c r="K1031" s="4" t="s">
        <v>53</v>
      </c>
      <c r="L1031" s="6" t="s">
        <v>53</v>
      </c>
      <c r="M1031" t="s">
        <v>53</v>
      </c>
    </row>
    <row r="1032" spans="1:13">
      <c r="A1032" s="4" t="s">
        <v>2224</v>
      </c>
      <c r="B1032" s="4" t="s">
        <v>2225</v>
      </c>
      <c r="C1032">
        <v>529143</v>
      </c>
      <c r="D1032" s="4" t="s">
        <v>2226</v>
      </c>
      <c r="E1032">
        <v>1034</v>
      </c>
      <c r="F1032" s="2">
        <v>387</v>
      </c>
      <c r="G1032" s="4" t="s">
        <v>2226</v>
      </c>
      <c r="H1032" s="4" t="s">
        <v>2226</v>
      </c>
      <c r="I1032">
        <v>1501</v>
      </c>
      <c r="J1032" s="4" t="s">
        <v>53</v>
      </c>
      <c r="K1032" s="4" t="s">
        <v>53</v>
      </c>
      <c r="L1032" s="6" t="s">
        <v>53</v>
      </c>
      <c r="M1032" t="s">
        <v>53</v>
      </c>
    </row>
    <row r="1033" spans="1:13">
      <c r="A1033" s="4" t="s">
        <v>959</v>
      </c>
      <c r="B1033" s="4" t="s">
        <v>575</v>
      </c>
      <c r="C1033">
        <v>506184</v>
      </c>
      <c r="D1033" s="4" t="s">
        <v>2227</v>
      </c>
      <c r="E1033">
        <v>1034</v>
      </c>
      <c r="F1033" s="2">
        <v>421</v>
      </c>
      <c r="G1033" s="4" t="s">
        <v>2227</v>
      </c>
      <c r="H1033" s="4" t="s">
        <v>2227</v>
      </c>
      <c r="I1033" t="s">
        <v>53</v>
      </c>
      <c r="J1033" s="4" t="s">
        <v>53</v>
      </c>
      <c r="K1033" s="4" t="s">
        <v>53</v>
      </c>
      <c r="L1033" s="6" t="s">
        <v>53</v>
      </c>
      <c r="M1033" t="s">
        <v>53</v>
      </c>
    </row>
    <row r="1034" spans="1:13">
      <c r="A1034" s="4" t="s">
        <v>2228</v>
      </c>
      <c r="B1034" s="4" t="s">
        <v>175</v>
      </c>
      <c r="C1034">
        <v>528879</v>
      </c>
      <c r="D1034" s="4" t="s">
        <v>2229</v>
      </c>
      <c r="E1034">
        <v>1034</v>
      </c>
      <c r="F1034" s="2" t="s">
        <v>156</v>
      </c>
      <c r="G1034" s="4" t="s">
        <v>2230</v>
      </c>
      <c r="H1034" s="4" t="s">
        <v>53</v>
      </c>
      <c r="I1034" t="s">
        <v>53</v>
      </c>
      <c r="J1034" s="4" t="s">
        <v>53</v>
      </c>
      <c r="K1034" s="4" t="s">
        <v>53</v>
      </c>
      <c r="L1034" s="6" t="s">
        <v>53</v>
      </c>
      <c r="M1034" t="s">
        <v>53</v>
      </c>
    </row>
    <row r="1035" spans="1:13">
      <c r="A1035" s="4" t="s">
        <v>857</v>
      </c>
      <c r="B1035" s="4" t="s">
        <v>731</v>
      </c>
      <c r="C1035">
        <v>512943</v>
      </c>
      <c r="D1035" s="4" t="s">
        <v>2231</v>
      </c>
      <c r="E1035">
        <v>1034</v>
      </c>
      <c r="F1035" s="2" t="s">
        <v>859</v>
      </c>
      <c r="G1035" s="4" t="s">
        <v>2231</v>
      </c>
      <c r="H1035" s="4" t="s">
        <v>53</v>
      </c>
      <c r="I1035" t="s">
        <v>53</v>
      </c>
      <c r="J1035" s="4" t="s">
        <v>53</v>
      </c>
      <c r="K1035" s="4" t="s">
        <v>53</v>
      </c>
      <c r="L1035" s="6" t="s">
        <v>53</v>
      </c>
      <c r="M1035" t="s">
        <v>53</v>
      </c>
    </row>
    <row r="1036" spans="1:13">
      <c r="A1036" s="4" t="s">
        <v>2232</v>
      </c>
      <c r="B1036" s="4" t="s">
        <v>489</v>
      </c>
      <c r="C1036">
        <v>529451</v>
      </c>
      <c r="D1036" s="4" t="s">
        <v>2233</v>
      </c>
      <c r="E1036">
        <v>1034</v>
      </c>
      <c r="F1036" s="2" t="s">
        <v>859</v>
      </c>
      <c r="G1036" s="4" t="s">
        <v>2234</v>
      </c>
      <c r="H1036" s="4" t="s">
        <v>2235</v>
      </c>
      <c r="I1036" t="s">
        <v>53</v>
      </c>
      <c r="J1036" s="4" t="s">
        <v>53</v>
      </c>
      <c r="K1036" s="4" t="s">
        <v>53</v>
      </c>
      <c r="L1036" s="6" t="s">
        <v>53</v>
      </c>
      <c r="M1036" t="s">
        <v>53</v>
      </c>
    </row>
    <row r="1037" spans="1:13">
      <c r="A1037" s="4" t="s">
        <v>780</v>
      </c>
      <c r="B1037" s="4" t="s">
        <v>175</v>
      </c>
      <c r="C1037">
        <v>529450</v>
      </c>
      <c r="D1037" s="4" t="s">
        <v>2236</v>
      </c>
      <c r="E1037">
        <v>1039</v>
      </c>
      <c r="F1037" s="2" t="s">
        <v>53</v>
      </c>
      <c r="G1037" s="4" t="s">
        <v>53</v>
      </c>
      <c r="H1037" s="4" t="s">
        <v>2236</v>
      </c>
      <c r="I1037" t="s">
        <v>53</v>
      </c>
      <c r="J1037" s="4" t="s">
        <v>53</v>
      </c>
      <c r="K1037" s="4" t="s">
        <v>53</v>
      </c>
      <c r="L1037" s="6" t="s">
        <v>53</v>
      </c>
      <c r="M1037" t="s">
        <v>53</v>
      </c>
    </row>
    <row r="1038" spans="1:13">
      <c r="A1038" s="4" t="s">
        <v>773</v>
      </c>
      <c r="B1038" s="4" t="s">
        <v>774</v>
      </c>
      <c r="C1038">
        <v>530049</v>
      </c>
      <c r="D1038" s="4" t="s">
        <v>2237</v>
      </c>
      <c r="E1038">
        <v>1039</v>
      </c>
      <c r="F1038" s="2" t="s">
        <v>53</v>
      </c>
      <c r="G1038" s="4" t="s">
        <v>53</v>
      </c>
      <c r="H1038" s="4" t="s">
        <v>53</v>
      </c>
      <c r="I1038" t="s">
        <v>53</v>
      </c>
      <c r="J1038" s="4" t="s">
        <v>53</v>
      </c>
      <c r="K1038" s="4" t="s">
        <v>53</v>
      </c>
      <c r="L1038" s="6" t="s">
        <v>53</v>
      </c>
      <c r="M1038" t="s">
        <v>53</v>
      </c>
    </row>
    <row r="1039" spans="1:13">
      <c r="A1039" s="4" t="s">
        <v>2238</v>
      </c>
      <c r="B1039" s="4" t="s">
        <v>93</v>
      </c>
      <c r="C1039">
        <v>529885</v>
      </c>
      <c r="D1039" s="4" t="s">
        <v>2239</v>
      </c>
      <c r="E1039">
        <v>1039</v>
      </c>
      <c r="F1039" s="2" t="s">
        <v>53</v>
      </c>
      <c r="G1039" s="4" t="s">
        <v>53</v>
      </c>
      <c r="H1039" s="4" t="s">
        <v>53</v>
      </c>
      <c r="I1039" t="s">
        <v>53</v>
      </c>
      <c r="J1039" s="4" t="s">
        <v>53</v>
      </c>
      <c r="K1039" s="4" t="s">
        <v>53</v>
      </c>
      <c r="L1039" s="6" t="s">
        <v>53</v>
      </c>
      <c r="M1039" t="s">
        <v>53</v>
      </c>
    </row>
    <row r="1040" spans="1:13">
      <c r="A1040" s="4" t="s">
        <v>2240</v>
      </c>
      <c r="B1040" s="4" t="s">
        <v>404</v>
      </c>
      <c r="C1040">
        <v>529174</v>
      </c>
      <c r="D1040" s="4" t="s">
        <v>2241</v>
      </c>
      <c r="E1040">
        <v>1039</v>
      </c>
      <c r="F1040" s="2" t="s">
        <v>53</v>
      </c>
      <c r="G1040" s="4" t="s">
        <v>53</v>
      </c>
      <c r="H1040" s="4" t="s">
        <v>53</v>
      </c>
      <c r="I1040" t="s">
        <v>53</v>
      </c>
      <c r="J1040" s="4" t="s">
        <v>53</v>
      </c>
      <c r="K1040" s="4" t="s">
        <v>53</v>
      </c>
      <c r="L1040" s="6" t="s">
        <v>53</v>
      </c>
      <c r="M1040" t="s">
        <v>53</v>
      </c>
    </row>
    <row r="1041" spans="1:13">
      <c r="A1041" s="4" t="s">
        <v>739</v>
      </c>
      <c r="B1041" s="4" t="s">
        <v>740</v>
      </c>
      <c r="C1041">
        <v>502879</v>
      </c>
      <c r="D1041" s="4" t="s">
        <v>2242</v>
      </c>
      <c r="E1041">
        <v>1039</v>
      </c>
      <c r="F1041" s="2" t="s">
        <v>53</v>
      </c>
      <c r="G1041" s="4" t="s">
        <v>53</v>
      </c>
      <c r="H1041" s="4" t="s">
        <v>2242</v>
      </c>
      <c r="I1041" t="s">
        <v>53</v>
      </c>
      <c r="J1041" s="4" t="s">
        <v>53</v>
      </c>
      <c r="K1041" s="4" t="s">
        <v>53</v>
      </c>
      <c r="L1041" s="6" t="s">
        <v>53</v>
      </c>
      <c r="M1041" t="s">
        <v>53</v>
      </c>
    </row>
    <row r="1042" spans="1:13">
      <c r="A1042" s="4" t="s">
        <v>2243</v>
      </c>
      <c r="B1042" s="4" t="s">
        <v>731</v>
      </c>
      <c r="C1042">
        <v>529724</v>
      </c>
      <c r="D1042" s="4" t="s">
        <v>2244</v>
      </c>
      <c r="E1042">
        <v>1039</v>
      </c>
      <c r="F1042" s="2" t="s">
        <v>53</v>
      </c>
      <c r="G1042" s="4" t="s">
        <v>53</v>
      </c>
      <c r="H1042" s="4" t="s">
        <v>2244</v>
      </c>
      <c r="I1042" t="s">
        <v>53</v>
      </c>
      <c r="J1042" s="4" t="s">
        <v>53</v>
      </c>
      <c r="K1042" s="4" t="s">
        <v>53</v>
      </c>
      <c r="L1042" s="6" t="s">
        <v>53</v>
      </c>
      <c r="M1042" t="s">
        <v>53</v>
      </c>
    </row>
    <row r="1043" spans="1:13">
      <c r="A1043" s="4" t="s">
        <v>697</v>
      </c>
      <c r="B1043" s="4" t="s">
        <v>335</v>
      </c>
      <c r="C1043">
        <v>529923</v>
      </c>
      <c r="D1043" s="4" t="s">
        <v>2245</v>
      </c>
      <c r="E1043">
        <v>1039</v>
      </c>
      <c r="F1043" s="2" t="s">
        <v>53</v>
      </c>
      <c r="G1043" s="4" t="s">
        <v>53</v>
      </c>
      <c r="H1043" s="4" t="s">
        <v>53</v>
      </c>
      <c r="I1043" t="s">
        <v>53</v>
      </c>
      <c r="J1043" s="4" t="s">
        <v>53</v>
      </c>
      <c r="K1043" s="4" t="s">
        <v>53</v>
      </c>
      <c r="L1043" s="6" t="s">
        <v>53</v>
      </c>
      <c r="M1043" t="s">
        <v>53</v>
      </c>
    </row>
    <row r="1044" spans="1:13">
      <c r="A1044" s="4" t="s">
        <v>2246</v>
      </c>
      <c r="B1044" s="4" t="s">
        <v>2247</v>
      </c>
      <c r="C1044">
        <v>529448</v>
      </c>
      <c r="D1044" s="4" t="s">
        <v>2248</v>
      </c>
      <c r="E1044">
        <v>1039</v>
      </c>
      <c r="F1044" s="2" t="s">
        <v>53</v>
      </c>
      <c r="G1044" s="4" t="s">
        <v>53</v>
      </c>
      <c r="H1044" s="4" t="s">
        <v>2248</v>
      </c>
      <c r="I1044" t="s">
        <v>53</v>
      </c>
      <c r="J1044" s="4" t="s">
        <v>53</v>
      </c>
      <c r="K1044" s="4" t="s">
        <v>53</v>
      </c>
      <c r="L1044" s="6" t="s">
        <v>53</v>
      </c>
      <c r="M1044" t="s">
        <v>53</v>
      </c>
    </row>
    <row r="1045" spans="1:13">
      <c r="A1045" s="4" t="s">
        <v>2249</v>
      </c>
      <c r="B1045" s="4" t="s">
        <v>2250</v>
      </c>
      <c r="C1045">
        <v>511302</v>
      </c>
      <c r="D1045" s="4" t="s">
        <v>2251</v>
      </c>
      <c r="E1045">
        <v>1039</v>
      </c>
      <c r="F1045" s="2" t="s">
        <v>156</v>
      </c>
      <c r="G1045" s="4" t="s">
        <v>2251</v>
      </c>
      <c r="H1045" s="4" t="s">
        <v>2251</v>
      </c>
      <c r="I1045" t="s">
        <v>53</v>
      </c>
      <c r="J1045" s="4" t="s">
        <v>53</v>
      </c>
      <c r="K1045" s="4" t="s">
        <v>53</v>
      </c>
      <c r="L1045" s="6" t="s">
        <v>53</v>
      </c>
      <c r="M1045" t="s">
        <v>53</v>
      </c>
    </row>
    <row r="1046" spans="1:13">
      <c r="A1046" s="4" t="s">
        <v>786</v>
      </c>
      <c r="B1046" s="4" t="s">
        <v>5</v>
      </c>
      <c r="C1046">
        <v>127060</v>
      </c>
      <c r="D1046" s="4" t="s">
        <v>2252</v>
      </c>
      <c r="E1046">
        <v>1039</v>
      </c>
      <c r="F1046" s="2" t="s">
        <v>1017</v>
      </c>
      <c r="G1046" s="4" t="s">
        <v>2252</v>
      </c>
      <c r="H1046" s="4" t="s">
        <v>2252</v>
      </c>
      <c r="I1046" t="s">
        <v>53</v>
      </c>
      <c r="J1046" s="4" t="s">
        <v>53</v>
      </c>
      <c r="K1046" s="4" t="s">
        <v>53</v>
      </c>
      <c r="L1046" s="6" t="s">
        <v>53</v>
      </c>
      <c r="M1046" t="s">
        <v>53</v>
      </c>
    </row>
    <row r="1047" spans="1:13">
      <c r="A1047" s="4" t="s">
        <v>536</v>
      </c>
      <c r="B1047" s="4" t="s">
        <v>142</v>
      </c>
      <c r="C1047">
        <v>529607</v>
      </c>
      <c r="D1047" s="4" t="s">
        <v>2253</v>
      </c>
      <c r="E1047">
        <v>1049</v>
      </c>
      <c r="F1047" s="2" t="s">
        <v>53</v>
      </c>
      <c r="G1047" s="4" t="s">
        <v>53</v>
      </c>
      <c r="H1047" s="4" t="s">
        <v>53</v>
      </c>
      <c r="I1047" t="s">
        <v>53</v>
      </c>
      <c r="J1047" s="4" t="s">
        <v>53</v>
      </c>
      <c r="K1047" s="4" t="s">
        <v>53</v>
      </c>
      <c r="L1047" s="6" t="s">
        <v>53</v>
      </c>
      <c r="M1047" t="s">
        <v>53</v>
      </c>
    </row>
    <row r="1048" spans="1:13">
      <c r="A1048" s="4" t="s">
        <v>2254</v>
      </c>
      <c r="B1048" s="4" t="s">
        <v>731</v>
      </c>
      <c r="C1048">
        <v>530041</v>
      </c>
      <c r="D1048" s="4" t="s">
        <v>2255</v>
      </c>
      <c r="E1048">
        <v>1049</v>
      </c>
      <c r="F1048" s="2" t="s">
        <v>53</v>
      </c>
      <c r="G1048" s="4" t="s">
        <v>53</v>
      </c>
      <c r="H1048" s="4" t="s">
        <v>53</v>
      </c>
      <c r="I1048" t="s">
        <v>53</v>
      </c>
      <c r="J1048" s="4" t="s">
        <v>53</v>
      </c>
      <c r="K1048" s="4" t="s">
        <v>53</v>
      </c>
      <c r="L1048" s="6" t="s">
        <v>53</v>
      </c>
      <c r="M1048" t="s">
        <v>53</v>
      </c>
    </row>
    <row r="1049" spans="1:13">
      <c r="A1049" s="4" t="s">
        <v>2256</v>
      </c>
      <c r="B1049" s="4" t="s">
        <v>397</v>
      </c>
      <c r="C1049">
        <v>502771</v>
      </c>
      <c r="D1049" s="4" t="s">
        <v>2257</v>
      </c>
      <c r="E1049">
        <v>1049</v>
      </c>
      <c r="F1049" s="2" t="s">
        <v>53</v>
      </c>
      <c r="G1049" s="4" t="s">
        <v>53</v>
      </c>
      <c r="H1049" s="4" t="s">
        <v>53</v>
      </c>
      <c r="I1049" t="s">
        <v>53</v>
      </c>
      <c r="J1049" s="4" t="s">
        <v>53</v>
      </c>
      <c r="K1049" s="4" t="s">
        <v>53</v>
      </c>
      <c r="L1049" s="6" t="s">
        <v>53</v>
      </c>
      <c r="M1049" t="s">
        <v>53</v>
      </c>
    </row>
    <row r="1050" spans="1:13">
      <c r="A1050" s="4" t="s">
        <v>2258</v>
      </c>
      <c r="B1050" s="4" t="s">
        <v>5</v>
      </c>
      <c r="C1050">
        <v>231624</v>
      </c>
      <c r="D1050" s="4" t="s">
        <v>2259</v>
      </c>
      <c r="E1050">
        <v>1049</v>
      </c>
      <c r="F1050" s="2" t="s">
        <v>53</v>
      </c>
      <c r="G1050" s="4" t="s">
        <v>53</v>
      </c>
      <c r="H1050" s="4" t="s">
        <v>2259</v>
      </c>
      <c r="I1050" t="s">
        <v>53</v>
      </c>
      <c r="J1050" s="4" t="s">
        <v>53</v>
      </c>
      <c r="K1050" s="4" t="s">
        <v>53</v>
      </c>
      <c r="L1050" s="6" t="s">
        <v>53</v>
      </c>
      <c r="M1050" t="s">
        <v>53</v>
      </c>
    </row>
    <row r="1051" spans="1:13">
      <c r="A1051" s="4" t="s">
        <v>416</v>
      </c>
      <c r="B1051" s="4" t="s">
        <v>417</v>
      </c>
      <c r="C1051">
        <v>500565</v>
      </c>
      <c r="D1051" s="4" t="s">
        <v>2260</v>
      </c>
      <c r="E1051">
        <v>1049</v>
      </c>
      <c r="F1051" s="2" t="s">
        <v>53</v>
      </c>
      <c r="G1051" s="4" t="s">
        <v>53</v>
      </c>
      <c r="H1051" s="4" t="s">
        <v>2260</v>
      </c>
      <c r="I1051" t="s">
        <v>53</v>
      </c>
      <c r="J1051" s="4" t="s">
        <v>53</v>
      </c>
      <c r="K1051" s="4" t="s">
        <v>53</v>
      </c>
      <c r="L1051" s="6" t="s">
        <v>53</v>
      </c>
      <c r="M1051" t="s">
        <v>53</v>
      </c>
    </row>
    <row r="1052" spans="1:13">
      <c r="A1052" s="4" t="s">
        <v>2080</v>
      </c>
      <c r="B1052" s="4" t="s">
        <v>997</v>
      </c>
      <c r="C1052">
        <v>502646</v>
      </c>
      <c r="D1052" s="4" t="s">
        <v>2261</v>
      </c>
      <c r="E1052">
        <v>1049</v>
      </c>
      <c r="F1052" s="2" t="s">
        <v>1017</v>
      </c>
      <c r="G1052" s="4" t="s">
        <v>2261</v>
      </c>
      <c r="H1052" s="4" t="s">
        <v>2262</v>
      </c>
      <c r="I1052" t="s">
        <v>53</v>
      </c>
      <c r="J1052" s="4" t="s">
        <v>53</v>
      </c>
      <c r="K1052" s="4" t="s">
        <v>53</v>
      </c>
      <c r="L1052" s="6" t="s">
        <v>53</v>
      </c>
      <c r="M1052" t="s">
        <v>53</v>
      </c>
    </row>
    <row r="1053" spans="1:13">
      <c r="A1053" s="4" t="s">
        <v>97</v>
      </c>
      <c r="B1053" s="4" t="s">
        <v>17</v>
      </c>
      <c r="C1053">
        <v>499982</v>
      </c>
      <c r="D1053" s="4" t="s">
        <v>2263</v>
      </c>
      <c r="E1053">
        <v>1055</v>
      </c>
      <c r="F1053" s="2" t="s">
        <v>53</v>
      </c>
      <c r="G1053" s="4" t="s">
        <v>53</v>
      </c>
      <c r="H1053" s="4" t="s">
        <v>2263</v>
      </c>
      <c r="I1053" t="s">
        <v>53</v>
      </c>
      <c r="J1053" s="4" t="s">
        <v>53</v>
      </c>
      <c r="K1053" s="4" t="s">
        <v>53</v>
      </c>
      <c r="L1053" s="6" t="s">
        <v>53</v>
      </c>
      <c r="M1053" t="s">
        <v>53</v>
      </c>
    </row>
    <row r="1054" spans="1:13">
      <c r="A1054" s="4" t="s">
        <v>2068</v>
      </c>
      <c r="B1054" s="4" t="s">
        <v>417</v>
      </c>
      <c r="C1054">
        <v>506847</v>
      </c>
      <c r="D1054" s="4" t="s">
        <v>2264</v>
      </c>
      <c r="E1054">
        <v>1055</v>
      </c>
      <c r="F1054" s="2" t="s">
        <v>53</v>
      </c>
      <c r="G1054" s="4" t="s">
        <v>53</v>
      </c>
      <c r="H1054" s="4" t="s">
        <v>53</v>
      </c>
      <c r="I1054" t="s">
        <v>53</v>
      </c>
      <c r="J1054" s="4" t="s">
        <v>53</v>
      </c>
      <c r="K1054" s="4" t="s">
        <v>53</v>
      </c>
      <c r="L1054" s="6" t="s">
        <v>53</v>
      </c>
      <c r="M1054" t="s">
        <v>53</v>
      </c>
    </row>
    <row r="1055" spans="1:13">
      <c r="A1055" s="4" t="s">
        <v>2265</v>
      </c>
      <c r="B1055" s="4" t="s">
        <v>175</v>
      </c>
      <c r="C1055">
        <v>528984</v>
      </c>
      <c r="D1055" s="4" t="s">
        <v>2266</v>
      </c>
      <c r="E1055">
        <v>1055</v>
      </c>
      <c r="F1055" s="2" t="s">
        <v>53</v>
      </c>
      <c r="G1055" s="4" t="s">
        <v>53</v>
      </c>
      <c r="H1055" s="4" t="s">
        <v>53</v>
      </c>
      <c r="I1055" t="s">
        <v>53</v>
      </c>
      <c r="J1055" s="4" t="s">
        <v>53</v>
      </c>
      <c r="K1055" s="4" t="s">
        <v>53</v>
      </c>
      <c r="L1055" s="6" t="s">
        <v>53</v>
      </c>
      <c r="M1055" t="s">
        <v>53</v>
      </c>
    </row>
    <row r="1056" spans="1:13">
      <c r="A1056" s="4" t="s">
        <v>2267</v>
      </c>
      <c r="B1056" s="4" t="s">
        <v>5</v>
      </c>
      <c r="C1056">
        <v>196079</v>
      </c>
      <c r="D1056" s="4" t="s">
        <v>2268</v>
      </c>
      <c r="E1056">
        <v>1055</v>
      </c>
      <c r="F1056" s="2" t="s">
        <v>53</v>
      </c>
      <c r="G1056" s="4" t="s">
        <v>53</v>
      </c>
      <c r="H1056" s="4" t="s">
        <v>53</v>
      </c>
      <c r="I1056" t="s">
        <v>53</v>
      </c>
      <c r="J1056" s="4" t="s">
        <v>53</v>
      </c>
      <c r="K1056" s="4" t="s">
        <v>53</v>
      </c>
      <c r="L1056" s="6" t="s">
        <v>53</v>
      </c>
      <c r="M1056" t="s">
        <v>53</v>
      </c>
    </row>
    <row r="1057" spans="1:13">
      <c r="A1057" s="4" t="s">
        <v>2269</v>
      </c>
      <c r="B1057" s="4" t="s">
        <v>1450</v>
      </c>
      <c r="C1057">
        <v>529512</v>
      </c>
      <c r="D1057" s="4" t="s">
        <v>2270</v>
      </c>
      <c r="E1057">
        <v>1055</v>
      </c>
      <c r="F1057" s="2" t="s">
        <v>53</v>
      </c>
      <c r="G1057" s="4" t="s">
        <v>53</v>
      </c>
      <c r="H1057" s="4" t="s">
        <v>2271</v>
      </c>
      <c r="I1057" t="s">
        <v>53</v>
      </c>
      <c r="J1057" s="4" t="s">
        <v>53</v>
      </c>
      <c r="K1057" s="4" t="s">
        <v>53</v>
      </c>
      <c r="L1057" s="6" t="s">
        <v>53</v>
      </c>
      <c r="M1057" t="s">
        <v>53</v>
      </c>
    </row>
    <row r="1058" spans="1:13">
      <c r="A1058" s="4" t="s">
        <v>505</v>
      </c>
      <c r="B1058" s="4" t="s">
        <v>10</v>
      </c>
      <c r="C1058">
        <v>529401</v>
      </c>
      <c r="D1058" s="4" t="s">
        <v>2272</v>
      </c>
      <c r="E1058">
        <v>1060</v>
      </c>
      <c r="F1058" s="2">
        <v>571</v>
      </c>
      <c r="G1058" s="4" t="s">
        <v>2272</v>
      </c>
      <c r="H1058" s="4" t="s">
        <v>2272</v>
      </c>
      <c r="I1058" t="s">
        <v>53</v>
      </c>
      <c r="J1058" s="4" t="s">
        <v>53</v>
      </c>
      <c r="K1058" s="4" t="s">
        <v>53</v>
      </c>
      <c r="L1058" s="6" t="s">
        <v>53</v>
      </c>
      <c r="M1058" t="s">
        <v>53</v>
      </c>
    </row>
    <row r="1059" spans="1:13">
      <c r="A1059" s="4" t="s">
        <v>728</v>
      </c>
      <c r="B1059" s="4" t="s">
        <v>5</v>
      </c>
      <c r="C1059">
        <v>131283</v>
      </c>
      <c r="D1059" s="4" t="s">
        <v>2273</v>
      </c>
      <c r="E1059">
        <v>1060</v>
      </c>
      <c r="F1059" s="2" t="s">
        <v>53</v>
      </c>
      <c r="G1059" s="4" t="s">
        <v>53</v>
      </c>
      <c r="H1059" s="4" t="s">
        <v>53</v>
      </c>
      <c r="I1059" t="s">
        <v>53</v>
      </c>
      <c r="J1059" s="4" t="s">
        <v>53</v>
      </c>
      <c r="K1059" s="4" t="s">
        <v>53</v>
      </c>
      <c r="L1059" s="6" t="s">
        <v>53</v>
      </c>
      <c r="M1059" t="s">
        <v>53</v>
      </c>
    </row>
    <row r="1060" spans="1:13">
      <c r="A1060" s="4" t="s">
        <v>2274</v>
      </c>
      <c r="B1060" s="4" t="s">
        <v>1337</v>
      </c>
      <c r="C1060">
        <v>529442</v>
      </c>
      <c r="D1060" s="4" t="s">
        <v>2275</v>
      </c>
      <c r="E1060">
        <v>1060</v>
      </c>
      <c r="F1060" s="2" t="s">
        <v>53</v>
      </c>
      <c r="G1060" s="4" t="s">
        <v>53</v>
      </c>
      <c r="H1060" s="4" t="s">
        <v>53</v>
      </c>
      <c r="I1060" t="s">
        <v>53</v>
      </c>
      <c r="J1060" s="4" t="s">
        <v>53</v>
      </c>
      <c r="K1060" s="4" t="s">
        <v>53</v>
      </c>
      <c r="L1060" s="6" t="s">
        <v>53</v>
      </c>
      <c r="M1060" t="s">
        <v>53</v>
      </c>
    </row>
    <row r="1061" spans="1:13">
      <c r="A1061" s="4" t="s">
        <v>776</v>
      </c>
      <c r="B1061" s="4" t="s">
        <v>93</v>
      </c>
      <c r="C1061">
        <v>529252</v>
      </c>
      <c r="D1061" s="4" t="s">
        <v>1042</v>
      </c>
      <c r="E1061">
        <v>1060</v>
      </c>
      <c r="F1061" s="2" t="s">
        <v>53</v>
      </c>
      <c r="G1061" s="4" t="s">
        <v>53</v>
      </c>
      <c r="H1061" s="4" t="s">
        <v>53</v>
      </c>
      <c r="I1061" t="s">
        <v>53</v>
      </c>
      <c r="J1061" s="4" t="s">
        <v>53</v>
      </c>
      <c r="K1061" s="4" t="s">
        <v>53</v>
      </c>
      <c r="L1061" s="6" t="s">
        <v>53</v>
      </c>
      <c r="M1061" t="s">
        <v>53</v>
      </c>
    </row>
    <row r="1062" spans="1:13">
      <c r="A1062" s="4" t="s">
        <v>2276</v>
      </c>
      <c r="B1062" s="4" t="s">
        <v>2277</v>
      </c>
      <c r="C1062">
        <v>530217</v>
      </c>
      <c r="D1062" s="4" t="s">
        <v>2278</v>
      </c>
      <c r="E1062">
        <v>1060</v>
      </c>
      <c r="F1062" s="2" t="s">
        <v>53</v>
      </c>
      <c r="G1062" s="4" t="s">
        <v>53</v>
      </c>
      <c r="H1062" s="4" t="s">
        <v>2278</v>
      </c>
      <c r="I1062" t="s">
        <v>53</v>
      </c>
      <c r="J1062" s="4" t="s">
        <v>53</v>
      </c>
      <c r="K1062" s="4" t="s">
        <v>53</v>
      </c>
      <c r="L1062" s="6" t="s">
        <v>53</v>
      </c>
      <c r="M1062" t="s">
        <v>53</v>
      </c>
    </row>
    <row r="1063" spans="1:13">
      <c r="A1063" s="4" t="s">
        <v>2279</v>
      </c>
      <c r="B1063" s="4" t="s">
        <v>5</v>
      </c>
      <c r="C1063">
        <v>529933</v>
      </c>
      <c r="D1063" s="4" t="s">
        <v>2280</v>
      </c>
      <c r="E1063">
        <v>1060</v>
      </c>
      <c r="F1063" s="2" t="s">
        <v>53</v>
      </c>
      <c r="G1063" s="4" t="s">
        <v>53</v>
      </c>
      <c r="H1063" s="4" t="s">
        <v>53</v>
      </c>
      <c r="I1063" t="s">
        <v>53</v>
      </c>
      <c r="J1063" s="4" t="s">
        <v>53</v>
      </c>
      <c r="K1063" s="4" t="s">
        <v>53</v>
      </c>
      <c r="L1063" s="6" t="s">
        <v>53</v>
      </c>
      <c r="M1063" t="s">
        <v>53</v>
      </c>
    </row>
    <row r="1064" spans="1:13">
      <c r="A1064" s="4" t="s">
        <v>2281</v>
      </c>
      <c r="B1064" s="4" t="s">
        <v>404</v>
      </c>
      <c r="C1064">
        <v>528983</v>
      </c>
      <c r="D1064" s="4" t="s">
        <v>2282</v>
      </c>
      <c r="E1064">
        <v>1060</v>
      </c>
      <c r="F1064" s="2" t="s">
        <v>53</v>
      </c>
      <c r="G1064" s="4" t="s">
        <v>53</v>
      </c>
      <c r="H1064" s="4" t="s">
        <v>2282</v>
      </c>
      <c r="I1064" t="s">
        <v>53</v>
      </c>
      <c r="J1064" s="4" t="s">
        <v>53</v>
      </c>
      <c r="K1064" s="4" t="s">
        <v>53</v>
      </c>
      <c r="L1064" s="6" t="s">
        <v>53</v>
      </c>
      <c r="M1064" t="s">
        <v>53</v>
      </c>
    </row>
    <row r="1065" spans="1:13">
      <c r="A1065" s="4" t="s">
        <v>2283</v>
      </c>
      <c r="B1065" s="4" t="s">
        <v>641</v>
      </c>
      <c r="C1065">
        <v>505080</v>
      </c>
      <c r="D1065" s="4" t="s">
        <v>2284</v>
      </c>
      <c r="E1065">
        <v>1067</v>
      </c>
      <c r="F1065" s="2">
        <v>505</v>
      </c>
      <c r="G1065" s="4" t="s">
        <v>2285</v>
      </c>
      <c r="H1065" s="4" t="s">
        <v>2284</v>
      </c>
      <c r="I1065" t="s">
        <v>53</v>
      </c>
      <c r="J1065" s="4" t="s">
        <v>53</v>
      </c>
      <c r="K1065" s="4" t="s">
        <v>53</v>
      </c>
      <c r="L1065" s="6" t="s">
        <v>53</v>
      </c>
      <c r="M1065" t="s">
        <v>53</v>
      </c>
    </row>
    <row r="1066" spans="1:13">
      <c r="A1066" s="4" t="s">
        <v>2286</v>
      </c>
      <c r="B1066" s="4" t="s">
        <v>5</v>
      </c>
      <c r="C1066">
        <v>110565</v>
      </c>
      <c r="D1066" s="4" t="s">
        <v>2287</v>
      </c>
      <c r="E1066">
        <v>1067</v>
      </c>
      <c r="F1066" s="2" t="s">
        <v>53</v>
      </c>
      <c r="G1066" s="4" t="s">
        <v>53</v>
      </c>
      <c r="H1066" s="4" t="s">
        <v>53</v>
      </c>
      <c r="I1066" t="s">
        <v>53</v>
      </c>
      <c r="J1066" s="4" t="s">
        <v>53</v>
      </c>
      <c r="K1066" s="4" t="s">
        <v>53</v>
      </c>
      <c r="L1066" s="6" t="s">
        <v>53</v>
      </c>
      <c r="M1066" t="s">
        <v>53</v>
      </c>
    </row>
    <row r="1067" spans="1:13">
      <c r="A1067" s="4" t="s">
        <v>2288</v>
      </c>
      <c r="B1067" s="4" t="s">
        <v>5</v>
      </c>
      <c r="C1067">
        <v>133669</v>
      </c>
      <c r="D1067" s="4" t="s">
        <v>2289</v>
      </c>
      <c r="E1067">
        <v>1067</v>
      </c>
      <c r="F1067" s="2" t="s">
        <v>53</v>
      </c>
      <c r="G1067" s="4" t="s">
        <v>53</v>
      </c>
      <c r="H1067" s="4" t="s">
        <v>2289</v>
      </c>
      <c r="I1067" t="s">
        <v>53</v>
      </c>
      <c r="J1067" s="4" t="s">
        <v>53</v>
      </c>
      <c r="K1067" s="4" t="s">
        <v>53</v>
      </c>
      <c r="L1067" s="6" t="s">
        <v>53</v>
      </c>
      <c r="M1067" t="s">
        <v>53</v>
      </c>
    </row>
    <row r="1068" spans="1:13">
      <c r="A1068" s="4" t="s">
        <v>2290</v>
      </c>
      <c r="B1068" s="4" t="s">
        <v>404</v>
      </c>
      <c r="C1068">
        <v>529000</v>
      </c>
      <c r="D1068" s="4" t="s">
        <v>2291</v>
      </c>
      <c r="E1068">
        <v>1067</v>
      </c>
      <c r="F1068" s="2" t="s">
        <v>53</v>
      </c>
      <c r="G1068" s="4" t="s">
        <v>53</v>
      </c>
      <c r="H1068" s="4" t="s">
        <v>53</v>
      </c>
      <c r="I1068" t="s">
        <v>53</v>
      </c>
      <c r="J1068" s="4" t="s">
        <v>53</v>
      </c>
      <c r="K1068" s="4" t="s">
        <v>53</v>
      </c>
      <c r="L1068" s="6" t="s">
        <v>53</v>
      </c>
      <c r="M1068" t="s">
        <v>53</v>
      </c>
    </row>
    <row r="1069" spans="1:13">
      <c r="A1069" s="4" t="s">
        <v>2292</v>
      </c>
      <c r="B1069" s="4" t="s">
        <v>93</v>
      </c>
      <c r="C1069">
        <v>529420</v>
      </c>
      <c r="D1069" s="4" t="s">
        <v>2293</v>
      </c>
      <c r="E1069">
        <v>1067</v>
      </c>
      <c r="F1069" s="2" t="s">
        <v>53</v>
      </c>
      <c r="G1069" s="4" t="s">
        <v>53</v>
      </c>
      <c r="H1069" s="4" t="s">
        <v>2293</v>
      </c>
      <c r="I1069" t="s">
        <v>53</v>
      </c>
      <c r="J1069" s="4" t="s">
        <v>53</v>
      </c>
      <c r="K1069" s="4" t="s">
        <v>53</v>
      </c>
      <c r="L1069" s="6" t="s">
        <v>53</v>
      </c>
      <c r="M1069" t="s">
        <v>53</v>
      </c>
    </row>
    <row r="1070" spans="1:13">
      <c r="A1070" s="4" t="s">
        <v>2294</v>
      </c>
      <c r="B1070" s="4" t="s">
        <v>10</v>
      </c>
      <c r="C1070">
        <v>528922</v>
      </c>
      <c r="D1070" s="4" t="s">
        <v>2295</v>
      </c>
      <c r="E1070">
        <v>1067</v>
      </c>
      <c r="F1070" s="2" t="s">
        <v>1443</v>
      </c>
      <c r="G1070" s="4" t="s">
        <v>2295</v>
      </c>
      <c r="H1070" s="4" t="s">
        <v>2295</v>
      </c>
      <c r="I1070" t="s">
        <v>53</v>
      </c>
      <c r="J1070" s="4" t="s">
        <v>53</v>
      </c>
      <c r="K1070" s="4" t="s">
        <v>53</v>
      </c>
      <c r="L1070" s="6" t="s">
        <v>53</v>
      </c>
      <c r="M1070" t="s">
        <v>53</v>
      </c>
    </row>
    <row r="1071" spans="1:13">
      <c r="A1071" s="4" t="s">
        <v>2296</v>
      </c>
      <c r="B1071" s="4" t="s">
        <v>5</v>
      </c>
      <c r="C1071">
        <v>228796</v>
      </c>
      <c r="D1071" s="4" t="s">
        <v>2297</v>
      </c>
      <c r="E1071">
        <v>1073</v>
      </c>
      <c r="F1071" s="2" t="s">
        <v>53</v>
      </c>
      <c r="G1071" s="4" t="s">
        <v>53</v>
      </c>
      <c r="H1071" s="4" t="s">
        <v>53</v>
      </c>
      <c r="I1071" t="s">
        <v>53</v>
      </c>
      <c r="J1071" s="4" t="s">
        <v>53</v>
      </c>
      <c r="K1071" s="4" t="s">
        <v>53</v>
      </c>
      <c r="L1071" s="6" t="s">
        <v>53</v>
      </c>
      <c r="M1071" t="s">
        <v>53</v>
      </c>
    </row>
    <row r="1072" spans="1:13">
      <c r="A1072" s="4" t="s">
        <v>2298</v>
      </c>
      <c r="B1072" s="4" t="s">
        <v>1450</v>
      </c>
      <c r="C1072">
        <v>528900</v>
      </c>
      <c r="D1072" s="4" t="s">
        <v>2299</v>
      </c>
      <c r="E1072">
        <v>1073</v>
      </c>
      <c r="F1072" s="2" t="s">
        <v>53</v>
      </c>
      <c r="G1072" s="4" t="s">
        <v>53</v>
      </c>
      <c r="H1072" s="4" t="s">
        <v>53</v>
      </c>
      <c r="I1072" t="s">
        <v>53</v>
      </c>
      <c r="J1072" s="4" t="s">
        <v>53</v>
      </c>
      <c r="K1072" s="4" t="s">
        <v>53</v>
      </c>
      <c r="L1072" s="6" t="s">
        <v>53</v>
      </c>
      <c r="M1072" t="s">
        <v>53</v>
      </c>
    </row>
    <row r="1073" spans="1:13">
      <c r="A1073" s="4" t="s">
        <v>739</v>
      </c>
      <c r="B1073" s="4" t="s">
        <v>740</v>
      </c>
      <c r="C1073">
        <v>529705</v>
      </c>
      <c r="D1073" s="4" t="s">
        <v>2300</v>
      </c>
      <c r="E1073">
        <v>1073</v>
      </c>
      <c r="F1073" s="2" t="s">
        <v>53</v>
      </c>
      <c r="G1073" s="4" t="s">
        <v>53</v>
      </c>
      <c r="H1073" s="4" t="s">
        <v>2301</v>
      </c>
      <c r="I1073" t="s">
        <v>53</v>
      </c>
      <c r="J1073" s="4" t="s">
        <v>53</v>
      </c>
      <c r="K1073" s="4" t="s">
        <v>53</v>
      </c>
      <c r="L1073" s="6" t="s">
        <v>53</v>
      </c>
      <c r="M1073" t="s">
        <v>53</v>
      </c>
    </row>
    <row r="1074" spans="1:13">
      <c r="A1074" s="4" t="s">
        <v>2302</v>
      </c>
      <c r="B1074" s="4" t="s">
        <v>1364</v>
      </c>
      <c r="C1074">
        <v>530218</v>
      </c>
      <c r="D1074" s="4" t="s">
        <v>2303</v>
      </c>
      <c r="E1074">
        <v>1076</v>
      </c>
      <c r="F1074" s="2" t="s">
        <v>53</v>
      </c>
      <c r="G1074" s="4" t="s">
        <v>53</v>
      </c>
      <c r="H1074" s="4" t="s">
        <v>53</v>
      </c>
      <c r="I1074" t="s">
        <v>53</v>
      </c>
      <c r="J1074" s="4" t="s">
        <v>53</v>
      </c>
      <c r="K1074" s="4" t="s">
        <v>53</v>
      </c>
      <c r="L1074" s="6" t="s">
        <v>53</v>
      </c>
      <c r="M1074" t="s">
        <v>53</v>
      </c>
    </row>
    <row r="1075" spans="1:13">
      <c r="A1075" s="4" t="s">
        <v>2304</v>
      </c>
      <c r="B1075" s="4" t="s">
        <v>194</v>
      </c>
      <c r="C1075">
        <v>529466</v>
      </c>
      <c r="D1075" s="4" t="s">
        <v>2305</v>
      </c>
      <c r="E1075">
        <v>1076</v>
      </c>
      <c r="F1075" s="2" t="s">
        <v>53</v>
      </c>
      <c r="G1075" s="4" t="s">
        <v>53</v>
      </c>
      <c r="H1075" s="4" t="s">
        <v>2306</v>
      </c>
      <c r="I1075" t="s">
        <v>53</v>
      </c>
      <c r="J1075" s="4" t="s">
        <v>53</v>
      </c>
      <c r="K1075" s="4" t="s">
        <v>53</v>
      </c>
      <c r="L1075" s="6" t="s">
        <v>53</v>
      </c>
      <c r="M1075" t="s">
        <v>53</v>
      </c>
    </row>
    <row r="1076" spans="1:13">
      <c r="A1076" s="4" t="s">
        <v>2307</v>
      </c>
      <c r="B1076" s="4" t="s">
        <v>1450</v>
      </c>
      <c r="C1076">
        <v>529636</v>
      </c>
      <c r="D1076" s="4" t="s">
        <v>2308</v>
      </c>
      <c r="E1076">
        <v>1076</v>
      </c>
      <c r="F1076" s="2" t="s">
        <v>53</v>
      </c>
      <c r="G1076" s="4" t="s">
        <v>53</v>
      </c>
      <c r="H1076" s="4" t="s">
        <v>53</v>
      </c>
      <c r="I1076" t="s">
        <v>53</v>
      </c>
      <c r="J1076" s="4" t="s">
        <v>53</v>
      </c>
      <c r="K1076" s="4" t="s">
        <v>53</v>
      </c>
      <c r="L1076" s="6" t="s">
        <v>53</v>
      </c>
      <c r="M1076" t="s">
        <v>53</v>
      </c>
    </row>
    <row r="1077" spans="1:13">
      <c r="A1077" s="4" t="s">
        <v>2309</v>
      </c>
      <c r="B1077" s="4" t="s">
        <v>704</v>
      </c>
      <c r="C1077">
        <v>530219</v>
      </c>
      <c r="D1077" s="4" t="s">
        <v>2310</v>
      </c>
      <c r="E1077">
        <v>1079</v>
      </c>
      <c r="F1077" s="2">
        <v>551</v>
      </c>
      <c r="G1077" s="4" t="s">
        <v>2310</v>
      </c>
      <c r="H1077" s="4" t="s">
        <v>2310</v>
      </c>
      <c r="I1077" t="s">
        <v>53</v>
      </c>
      <c r="J1077" s="4" t="s">
        <v>53</v>
      </c>
      <c r="K1077" s="4" t="s">
        <v>53</v>
      </c>
      <c r="L1077" s="6" t="s">
        <v>53</v>
      </c>
      <c r="M1077" t="s">
        <v>53</v>
      </c>
    </row>
    <row r="1078" spans="1:13">
      <c r="A1078" s="4" t="s">
        <v>2311</v>
      </c>
      <c r="B1078" s="4" t="s">
        <v>274</v>
      </c>
      <c r="C1078">
        <v>529022</v>
      </c>
      <c r="D1078" s="4" t="s">
        <v>2312</v>
      </c>
      <c r="E1078">
        <v>1079</v>
      </c>
      <c r="F1078" s="2" t="s">
        <v>53</v>
      </c>
      <c r="G1078" s="4" t="s">
        <v>53</v>
      </c>
      <c r="H1078" s="4" t="s">
        <v>53</v>
      </c>
      <c r="I1078" t="s">
        <v>53</v>
      </c>
      <c r="J1078" s="4" t="s">
        <v>53</v>
      </c>
      <c r="K1078" s="4" t="s">
        <v>53</v>
      </c>
      <c r="L1078" s="6" t="s">
        <v>53</v>
      </c>
      <c r="M1078" t="s">
        <v>53</v>
      </c>
    </row>
    <row r="1079" spans="1:13">
      <c r="A1079" s="4" t="s">
        <v>2313</v>
      </c>
      <c r="B1079" s="4" t="s">
        <v>851</v>
      </c>
      <c r="C1079">
        <v>529694</v>
      </c>
      <c r="D1079" s="4" t="s">
        <v>2314</v>
      </c>
      <c r="E1079">
        <v>1079</v>
      </c>
      <c r="F1079" s="2" t="s">
        <v>53</v>
      </c>
      <c r="G1079" s="4" t="s">
        <v>53</v>
      </c>
      <c r="H1079" s="4" t="s">
        <v>2314</v>
      </c>
      <c r="I1079" t="s">
        <v>53</v>
      </c>
      <c r="J1079" s="4" t="s">
        <v>53</v>
      </c>
      <c r="K1079" s="4" t="s">
        <v>53</v>
      </c>
      <c r="L1079" s="6" t="s">
        <v>53</v>
      </c>
      <c r="M1079" t="s">
        <v>53</v>
      </c>
    </row>
    <row r="1080" spans="1:13">
      <c r="A1080" s="4" t="s">
        <v>1992</v>
      </c>
      <c r="B1080" s="4" t="s">
        <v>1717</v>
      </c>
      <c r="C1080">
        <v>506097</v>
      </c>
      <c r="D1080" s="4" t="s">
        <v>2315</v>
      </c>
      <c r="E1080">
        <v>1079</v>
      </c>
      <c r="F1080" s="2" t="s">
        <v>53</v>
      </c>
      <c r="G1080" s="4" t="s">
        <v>53</v>
      </c>
      <c r="H1080" s="4" t="s">
        <v>2315</v>
      </c>
      <c r="I1080">
        <v>1501</v>
      </c>
      <c r="J1080" s="4" t="s">
        <v>53</v>
      </c>
      <c r="K1080" s="4" t="s">
        <v>53</v>
      </c>
      <c r="L1080" s="6" t="s">
        <v>53</v>
      </c>
      <c r="M1080" t="s">
        <v>53</v>
      </c>
    </row>
    <row r="1081" spans="1:13">
      <c r="A1081" s="4" t="s">
        <v>2171</v>
      </c>
      <c r="B1081" s="4" t="s">
        <v>175</v>
      </c>
      <c r="C1081">
        <v>529800</v>
      </c>
      <c r="D1081" s="4" t="s">
        <v>2316</v>
      </c>
      <c r="E1081">
        <v>1079</v>
      </c>
      <c r="F1081" s="2" t="s">
        <v>53</v>
      </c>
      <c r="G1081" s="4" t="s">
        <v>53</v>
      </c>
      <c r="H1081" s="4" t="s">
        <v>53</v>
      </c>
      <c r="I1081" t="s">
        <v>53</v>
      </c>
      <c r="J1081" s="4" t="s">
        <v>53</v>
      </c>
      <c r="K1081" s="4" t="s">
        <v>53</v>
      </c>
      <c r="L1081" s="6" t="s">
        <v>53</v>
      </c>
      <c r="M1081" t="s">
        <v>53</v>
      </c>
    </row>
    <row r="1082" spans="1:13">
      <c r="A1082" s="4" t="s">
        <v>62</v>
      </c>
      <c r="B1082" s="4" t="s">
        <v>10</v>
      </c>
      <c r="C1082">
        <v>528814</v>
      </c>
      <c r="D1082" s="4" t="s">
        <v>2317</v>
      </c>
      <c r="E1082">
        <v>1079</v>
      </c>
      <c r="F1082" s="2" t="s">
        <v>53</v>
      </c>
      <c r="G1082" s="4" t="s">
        <v>53</v>
      </c>
      <c r="H1082" s="4" t="s">
        <v>53</v>
      </c>
      <c r="I1082" t="s">
        <v>53</v>
      </c>
      <c r="J1082" s="4" t="s">
        <v>53</v>
      </c>
      <c r="K1082" s="4" t="s">
        <v>53</v>
      </c>
      <c r="L1082" s="6" t="s">
        <v>53</v>
      </c>
      <c r="M1082" t="s">
        <v>53</v>
      </c>
    </row>
    <row r="1083" spans="1:13">
      <c r="A1083" s="4" t="s">
        <v>2318</v>
      </c>
      <c r="B1083" s="4" t="s">
        <v>2319</v>
      </c>
      <c r="C1083">
        <v>529176</v>
      </c>
      <c r="D1083" s="4" t="s">
        <v>2320</v>
      </c>
      <c r="E1083">
        <v>1079</v>
      </c>
      <c r="F1083" s="2" t="s">
        <v>53</v>
      </c>
      <c r="G1083" s="4" t="s">
        <v>53</v>
      </c>
      <c r="H1083" s="4" t="s">
        <v>53</v>
      </c>
      <c r="I1083" t="s">
        <v>53</v>
      </c>
      <c r="J1083" s="4" t="s">
        <v>53</v>
      </c>
      <c r="K1083" s="4" t="s">
        <v>53</v>
      </c>
      <c r="L1083" s="6" t="s">
        <v>53</v>
      </c>
      <c r="M1083" t="s">
        <v>53</v>
      </c>
    </row>
    <row r="1084" spans="1:13">
      <c r="A1084" s="4" t="s">
        <v>1344</v>
      </c>
      <c r="B1084" s="4" t="s">
        <v>1450</v>
      </c>
      <c r="C1084">
        <v>529031</v>
      </c>
      <c r="D1084" s="4" t="s">
        <v>2321</v>
      </c>
      <c r="E1084">
        <v>1079</v>
      </c>
      <c r="F1084" s="2" t="s">
        <v>53</v>
      </c>
      <c r="G1084" s="4" t="s">
        <v>53</v>
      </c>
      <c r="H1084" s="4" t="s">
        <v>53</v>
      </c>
      <c r="I1084" t="s">
        <v>53</v>
      </c>
      <c r="J1084" s="4" t="s">
        <v>53</v>
      </c>
      <c r="K1084" s="4" t="s">
        <v>53</v>
      </c>
      <c r="L1084" s="6" t="s">
        <v>53</v>
      </c>
      <c r="M1084" t="s">
        <v>53</v>
      </c>
    </row>
    <row r="1085" spans="1:13">
      <c r="A1085" s="4" t="s">
        <v>212</v>
      </c>
      <c r="B1085" s="4" t="s">
        <v>93</v>
      </c>
      <c r="C1085">
        <v>505334</v>
      </c>
      <c r="D1085" s="4" t="s">
        <v>2322</v>
      </c>
      <c r="E1085">
        <v>1079</v>
      </c>
      <c r="F1085" s="2" t="s">
        <v>859</v>
      </c>
      <c r="G1085" s="4" t="s">
        <v>2322</v>
      </c>
      <c r="H1085" s="4" t="s">
        <v>53</v>
      </c>
      <c r="I1085" t="s">
        <v>53</v>
      </c>
      <c r="J1085" s="4" t="s">
        <v>53</v>
      </c>
      <c r="K1085" s="4" t="s">
        <v>53</v>
      </c>
      <c r="L1085" s="6" t="s">
        <v>53</v>
      </c>
      <c r="M1085" t="s">
        <v>53</v>
      </c>
    </row>
    <row r="1086" spans="1:13">
      <c r="A1086" s="4" t="s">
        <v>2323</v>
      </c>
      <c r="B1086" s="4" t="s">
        <v>997</v>
      </c>
      <c r="C1086">
        <v>529186</v>
      </c>
      <c r="D1086" s="4" t="s">
        <v>2324</v>
      </c>
      <c r="E1086">
        <v>1079</v>
      </c>
      <c r="F1086" s="2" t="s">
        <v>800</v>
      </c>
      <c r="G1086" s="4" t="s">
        <v>2325</v>
      </c>
      <c r="H1086" s="4" t="s">
        <v>2325</v>
      </c>
      <c r="I1086" t="s">
        <v>53</v>
      </c>
      <c r="J1086" s="4" t="s">
        <v>53</v>
      </c>
      <c r="K1086" s="4" t="s">
        <v>53</v>
      </c>
      <c r="L1086" s="6" t="s">
        <v>53</v>
      </c>
      <c r="M1086" t="s">
        <v>53</v>
      </c>
    </row>
    <row r="1087" spans="1:13">
      <c r="A1087" s="4" t="s">
        <v>2326</v>
      </c>
      <c r="B1087" s="4" t="s">
        <v>404</v>
      </c>
      <c r="C1087">
        <v>528952</v>
      </c>
      <c r="D1087" s="4" t="s">
        <v>2327</v>
      </c>
      <c r="E1087">
        <v>1089</v>
      </c>
      <c r="F1087" s="2" t="s">
        <v>53</v>
      </c>
      <c r="G1087" s="4" t="s">
        <v>53</v>
      </c>
      <c r="H1087" s="4" t="s">
        <v>2328</v>
      </c>
      <c r="I1087" t="s">
        <v>53</v>
      </c>
      <c r="J1087" s="4" t="s">
        <v>53</v>
      </c>
      <c r="K1087" s="4" t="s">
        <v>53</v>
      </c>
      <c r="L1087" s="6" t="s">
        <v>53</v>
      </c>
      <c r="M1087" t="s">
        <v>53</v>
      </c>
    </row>
    <row r="1088" spans="1:13">
      <c r="A1088" s="4" t="s">
        <v>2329</v>
      </c>
      <c r="B1088" s="4" t="s">
        <v>260</v>
      </c>
      <c r="C1088">
        <v>508576</v>
      </c>
      <c r="D1088" s="4" t="s">
        <v>2330</v>
      </c>
      <c r="E1088">
        <v>1089</v>
      </c>
      <c r="F1088" s="2" t="s">
        <v>53</v>
      </c>
      <c r="G1088" s="4" t="s">
        <v>53</v>
      </c>
      <c r="H1088" s="4" t="s">
        <v>53</v>
      </c>
      <c r="I1088" t="s">
        <v>53</v>
      </c>
      <c r="J1088" s="4" t="s">
        <v>53</v>
      </c>
      <c r="K1088" s="4" t="s">
        <v>53</v>
      </c>
      <c r="L1088" s="6" t="s">
        <v>53</v>
      </c>
      <c r="M1088" t="s">
        <v>53</v>
      </c>
    </row>
    <row r="1089" spans="1:13">
      <c r="A1089" s="4" t="s">
        <v>885</v>
      </c>
      <c r="B1089" s="4" t="s">
        <v>93</v>
      </c>
      <c r="C1089">
        <v>529475</v>
      </c>
      <c r="D1089" s="4" t="s">
        <v>2331</v>
      </c>
      <c r="E1089">
        <v>1089</v>
      </c>
      <c r="F1089" s="2" t="s">
        <v>53</v>
      </c>
      <c r="G1089" s="4" t="s">
        <v>53</v>
      </c>
      <c r="H1089" s="4" t="s">
        <v>53</v>
      </c>
      <c r="I1089" t="s">
        <v>53</v>
      </c>
      <c r="J1089" s="4" t="s">
        <v>53</v>
      </c>
      <c r="K1089" s="4" t="s">
        <v>53</v>
      </c>
      <c r="L1089" s="6" t="s">
        <v>53</v>
      </c>
      <c r="M1089" t="s">
        <v>53</v>
      </c>
    </row>
    <row r="1090" spans="1:13">
      <c r="A1090" s="4" t="s">
        <v>2332</v>
      </c>
      <c r="B1090" s="4" t="s">
        <v>1131</v>
      </c>
      <c r="C1090">
        <v>502638</v>
      </c>
      <c r="D1090" s="4" t="s">
        <v>2333</v>
      </c>
      <c r="E1090">
        <v>1089</v>
      </c>
      <c r="F1090" s="2" t="s">
        <v>53</v>
      </c>
      <c r="G1090" s="4" t="s">
        <v>53</v>
      </c>
      <c r="H1090" s="4" t="s">
        <v>2333</v>
      </c>
      <c r="I1090">
        <v>1501</v>
      </c>
      <c r="J1090" s="4" t="s">
        <v>53</v>
      </c>
      <c r="K1090" s="4" t="s">
        <v>53</v>
      </c>
      <c r="L1090" s="6" t="s">
        <v>53</v>
      </c>
      <c r="M1090" t="s">
        <v>53</v>
      </c>
    </row>
    <row r="1091" spans="1:13">
      <c r="A1091" s="4" t="s">
        <v>2334</v>
      </c>
      <c r="B1091" s="4" t="s">
        <v>740</v>
      </c>
      <c r="C1091">
        <v>529623</v>
      </c>
      <c r="D1091" s="4" t="s">
        <v>2335</v>
      </c>
      <c r="E1091">
        <v>1089</v>
      </c>
      <c r="F1091" s="2" t="s">
        <v>53</v>
      </c>
      <c r="G1091" s="4" t="s">
        <v>53</v>
      </c>
      <c r="H1091" s="4" t="s">
        <v>2335</v>
      </c>
      <c r="I1091" t="s">
        <v>53</v>
      </c>
      <c r="J1091" s="4" t="s">
        <v>53</v>
      </c>
      <c r="K1091" s="4" t="s">
        <v>53</v>
      </c>
      <c r="L1091" s="6" t="s">
        <v>53</v>
      </c>
      <c r="M1091" t="s">
        <v>53</v>
      </c>
    </row>
    <row r="1092" spans="1:13">
      <c r="A1092" s="4" t="s">
        <v>2336</v>
      </c>
      <c r="B1092" s="4" t="s">
        <v>757</v>
      </c>
      <c r="C1092">
        <v>529458</v>
      </c>
      <c r="D1092" s="4" t="s">
        <v>2337</v>
      </c>
      <c r="E1092">
        <v>1089</v>
      </c>
      <c r="F1092" s="2" t="s">
        <v>53</v>
      </c>
      <c r="G1092" s="4" t="s">
        <v>53</v>
      </c>
      <c r="H1092" s="4" t="s">
        <v>2337</v>
      </c>
      <c r="I1092" t="s">
        <v>53</v>
      </c>
      <c r="J1092" s="4" t="s">
        <v>53</v>
      </c>
      <c r="K1092" s="4" t="s">
        <v>53</v>
      </c>
      <c r="L1092" s="6" t="s">
        <v>53</v>
      </c>
      <c r="M1092" t="s">
        <v>53</v>
      </c>
    </row>
    <row r="1093" spans="1:13">
      <c r="A1093" s="4" t="s">
        <v>2338</v>
      </c>
      <c r="B1093" s="4" t="s">
        <v>1450</v>
      </c>
      <c r="C1093">
        <v>529743</v>
      </c>
      <c r="D1093" s="4" t="s">
        <v>2339</v>
      </c>
      <c r="E1093">
        <v>1089</v>
      </c>
      <c r="F1093" s="2" t="s">
        <v>53</v>
      </c>
      <c r="G1093" s="4" t="s">
        <v>53</v>
      </c>
      <c r="H1093" s="4" t="s">
        <v>53</v>
      </c>
      <c r="I1093" t="s">
        <v>53</v>
      </c>
      <c r="J1093" s="4" t="s">
        <v>53</v>
      </c>
      <c r="K1093" s="4" t="s">
        <v>53</v>
      </c>
      <c r="L1093" s="6" t="s">
        <v>53</v>
      </c>
      <c r="M1093" t="s">
        <v>53</v>
      </c>
    </row>
    <row r="1094" spans="1:13">
      <c r="A1094" s="4" t="s">
        <v>2340</v>
      </c>
      <c r="B1094" s="4" t="s">
        <v>93</v>
      </c>
      <c r="C1094">
        <v>529093</v>
      </c>
      <c r="D1094" s="4" t="s">
        <v>2341</v>
      </c>
      <c r="E1094">
        <v>1089</v>
      </c>
      <c r="F1094" s="2" t="s">
        <v>53</v>
      </c>
      <c r="G1094" s="4" t="s">
        <v>53</v>
      </c>
      <c r="H1094" s="4" t="s">
        <v>53</v>
      </c>
      <c r="I1094" t="s">
        <v>53</v>
      </c>
      <c r="J1094" s="4" t="s">
        <v>53</v>
      </c>
      <c r="K1094" s="4" t="s">
        <v>53</v>
      </c>
      <c r="L1094" s="6" t="s">
        <v>53</v>
      </c>
      <c r="M1094" t="s">
        <v>53</v>
      </c>
    </row>
    <row r="1095" spans="1:13">
      <c r="A1095" s="4" t="s">
        <v>2342</v>
      </c>
      <c r="B1095" s="4" t="s">
        <v>2343</v>
      </c>
      <c r="C1095">
        <v>529161</v>
      </c>
      <c r="D1095" s="4" t="s">
        <v>2344</v>
      </c>
      <c r="E1095">
        <v>1089</v>
      </c>
      <c r="F1095" s="2" t="s">
        <v>53</v>
      </c>
      <c r="G1095" s="4" t="s">
        <v>53</v>
      </c>
      <c r="H1095" s="4" t="s">
        <v>53</v>
      </c>
      <c r="I1095" t="s">
        <v>53</v>
      </c>
      <c r="J1095" s="4" t="s">
        <v>53</v>
      </c>
      <c r="K1095" s="4" t="s">
        <v>53</v>
      </c>
      <c r="L1095" s="6" t="s">
        <v>53</v>
      </c>
      <c r="M1095" t="s">
        <v>53</v>
      </c>
    </row>
    <row r="1096" spans="1:13">
      <c r="A1096" s="4" t="s">
        <v>2345</v>
      </c>
      <c r="B1096" s="4" t="s">
        <v>397</v>
      </c>
      <c r="C1096">
        <v>528977</v>
      </c>
      <c r="D1096" s="4" t="s">
        <v>2346</v>
      </c>
      <c r="E1096">
        <v>1089</v>
      </c>
      <c r="F1096" s="2" t="s">
        <v>859</v>
      </c>
      <c r="G1096" s="4" t="s">
        <v>2346</v>
      </c>
      <c r="H1096" s="4" t="s">
        <v>2346</v>
      </c>
      <c r="I1096" t="s">
        <v>53</v>
      </c>
      <c r="J1096" s="4" t="s">
        <v>53</v>
      </c>
      <c r="K1096" s="4" t="s">
        <v>53</v>
      </c>
      <c r="L1096" s="6" t="s">
        <v>53</v>
      </c>
      <c r="M1096" t="s">
        <v>53</v>
      </c>
    </row>
    <row r="1097" spans="1:13">
      <c r="A1097" s="4" t="s">
        <v>2347</v>
      </c>
      <c r="B1097" s="4" t="s">
        <v>5</v>
      </c>
      <c r="C1097">
        <v>186867</v>
      </c>
      <c r="D1097" s="4" t="s">
        <v>2348</v>
      </c>
      <c r="E1097">
        <v>1089</v>
      </c>
      <c r="F1097" s="2" t="s">
        <v>602</v>
      </c>
      <c r="G1097" s="4" t="s">
        <v>2348</v>
      </c>
      <c r="H1097" s="4" t="s">
        <v>2348</v>
      </c>
      <c r="I1097" t="s">
        <v>53</v>
      </c>
      <c r="J1097" s="4" t="s">
        <v>53</v>
      </c>
      <c r="K1097" s="4" t="s">
        <v>53</v>
      </c>
      <c r="L1097" s="6" t="s">
        <v>53</v>
      </c>
      <c r="M1097" t="s">
        <v>53</v>
      </c>
    </row>
    <row r="1098" spans="1:13">
      <c r="A1098" s="4" t="s">
        <v>2349</v>
      </c>
      <c r="B1098" s="4" t="s">
        <v>10</v>
      </c>
      <c r="C1098">
        <v>529039</v>
      </c>
      <c r="D1098" s="4" t="s">
        <v>2350</v>
      </c>
      <c r="E1098">
        <v>1089</v>
      </c>
      <c r="F1098" s="2" t="s">
        <v>800</v>
      </c>
      <c r="G1098" s="4" t="s">
        <v>2350</v>
      </c>
      <c r="H1098" s="4" t="s">
        <v>2350</v>
      </c>
      <c r="I1098" t="s">
        <v>53</v>
      </c>
      <c r="J1098" s="4" t="s">
        <v>53</v>
      </c>
      <c r="K1098" s="4" t="s">
        <v>53</v>
      </c>
      <c r="L1098" s="6" t="s">
        <v>53</v>
      </c>
      <c r="M1098" t="s">
        <v>53</v>
      </c>
    </row>
    <row r="1099" spans="1:13">
      <c r="A1099" s="4" t="s">
        <v>2351</v>
      </c>
      <c r="B1099" s="4" t="s">
        <v>10</v>
      </c>
      <c r="C1099">
        <v>529422</v>
      </c>
      <c r="D1099" s="4" t="s">
        <v>2352</v>
      </c>
      <c r="E1099">
        <v>1101</v>
      </c>
      <c r="F1099" s="2">
        <v>567</v>
      </c>
      <c r="G1099" s="4" t="s">
        <v>2352</v>
      </c>
      <c r="H1099" s="4" t="s">
        <v>2352</v>
      </c>
      <c r="I1099" t="s">
        <v>53</v>
      </c>
      <c r="J1099" s="4" t="s">
        <v>53</v>
      </c>
      <c r="K1099" s="4" t="s">
        <v>53</v>
      </c>
      <c r="L1099" s="6" t="s">
        <v>53</v>
      </c>
      <c r="M1099" t="s">
        <v>53</v>
      </c>
    </row>
    <row r="1100" spans="1:13">
      <c r="A1100" s="4" t="s">
        <v>2353</v>
      </c>
      <c r="B1100" s="4" t="s">
        <v>175</v>
      </c>
      <c r="C1100">
        <v>528959</v>
      </c>
      <c r="D1100" s="4" t="s">
        <v>2354</v>
      </c>
      <c r="E1100">
        <v>1101</v>
      </c>
      <c r="F1100" s="2" t="s">
        <v>53</v>
      </c>
      <c r="G1100" s="4" t="s">
        <v>53</v>
      </c>
      <c r="H1100" s="4" t="s">
        <v>53</v>
      </c>
      <c r="I1100" t="s">
        <v>53</v>
      </c>
      <c r="J1100" s="4" t="s">
        <v>53</v>
      </c>
      <c r="K1100" s="4" t="s">
        <v>53</v>
      </c>
      <c r="L1100" s="6" t="s">
        <v>53</v>
      </c>
      <c r="M1100" t="s">
        <v>53</v>
      </c>
    </row>
    <row r="1101" spans="1:13">
      <c r="A1101" s="4" t="s">
        <v>2355</v>
      </c>
      <c r="B1101" s="4" t="s">
        <v>260</v>
      </c>
      <c r="C1101">
        <v>529786</v>
      </c>
      <c r="D1101" s="4" t="s">
        <v>2356</v>
      </c>
      <c r="E1101">
        <v>1101</v>
      </c>
      <c r="F1101" s="2" t="s">
        <v>53</v>
      </c>
      <c r="G1101" s="4" t="s">
        <v>53</v>
      </c>
      <c r="H1101" s="4" t="s">
        <v>2356</v>
      </c>
      <c r="I1101" t="s">
        <v>53</v>
      </c>
      <c r="J1101" s="4" t="s">
        <v>53</v>
      </c>
      <c r="K1101" s="4" t="s">
        <v>53</v>
      </c>
      <c r="L1101" s="6" t="s">
        <v>53</v>
      </c>
      <c r="M1101" t="s">
        <v>53</v>
      </c>
    </row>
    <row r="1102" spans="1:13">
      <c r="A1102" s="4" t="s">
        <v>1765</v>
      </c>
      <c r="B1102" s="4" t="s">
        <v>1450</v>
      </c>
      <c r="C1102">
        <v>530220</v>
      </c>
      <c r="D1102" s="4" t="s">
        <v>2357</v>
      </c>
      <c r="E1102">
        <v>1101</v>
      </c>
      <c r="F1102" s="2" t="s">
        <v>1484</v>
      </c>
      <c r="G1102" s="4" t="s">
        <v>2357</v>
      </c>
      <c r="H1102" s="4" t="s">
        <v>53</v>
      </c>
      <c r="I1102" t="s">
        <v>53</v>
      </c>
      <c r="J1102" s="4" t="s">
        <v>53</v>
      </c>
      <c r="K1102" s="4" t="s">
        <v>53</v>
      </c>
      <c r="L1102" s="6" t="s">
        <v>53</v>
      </c>
      <c r="M1102" t="s">
        <v>53</v>
      </c>
    </row>
    <row r="1103" spans="1:13">
      <c r="A1103" s="4" t="s">
        <v>2358</v>
      </c>
      <c r="B1103" s="4" t="s">
        <v>10</v>
      </c>
      <c r="C1103">
        <v>505661</v>
      </c>
      <c r="D1103" s="4" t="s">
        <v>2359</v>
      </c>
      <c r="E1103">
        <v>1101</v>
      </c>
      <c r="F1103" s="2" t="s">
        <v>800</v>
      </c>
      <c r="G1103" s="4" t="s">
        <v>2359</v>
      </c>
      <c r="H1103" s="4" t="s">
        <v>2359</v>
      </c>
      <c r="I1103" t="s">
        <v>53</v>
      </c>
      <c r="J1103" s="4" t="s">
        <v>53</v>
      </c>
      <c r="K1103" s="4" t="s">
        <v>53</v>
      </c>
      <c r="L1103" s="6" t="s">
        <v>53</v>
      </c>
      <c r="M1103" t="s">
        <v>53</v>
      </c>
    </row>
    <row r="1104" spans="1:13">
      <c r="A1104" s="4" t="s">
        <v>2360</v>
      </c>
      <c r="B1104" s="4" t="s">
        <v>2055</v>
      </c>
      <c r="C1104">
        <v>530221</v>
      </c>
      <c r="D1104" s="4" t="s">
        <v>2361</v>
      </c>
      <c r="E1104">
        <v>1106</v>
      </c>
      <c r="F1104" s="2">
        <v>345</v>
      </c>
      <c r="G1104" s="4" t="s">
        <v>2361</v>
      </c>
      <c r="H1104" s="4" t="s">
        <v>2362</v>
      </c>
      <c r="I1104" t="s">
        <v>53</v>
      </c>
      <c r="J1104" s="4" t="s">
        <v>53</v>
      </c>
      <c r="K1104" s="4" t="s">
        <v>53</v>
      </c>
      <c r="L1104" s="6" t="s">
        <v>53</v>
      </c>
      <c r="M1104" t="s">
        <v>53</v>
      </c>
    </row>
    <row r="1105" spans="1:13">
      <c r="A1105" s="4" t="s">
        <v>2363</v>
      </c>
      <c r="B1105" s="4" t="s">
        <v>1575</v>
      </c>
      <c r="C1105">
        <v>530036</v>
      </c>
      <c r="D1105" s="4" t="s">
        <v>2364</v>
      </c>
      <c r="E1105">
        <v>1106</v>
      </c>
      <c r="F1105" s="2" t="s">
        <v>53</v>
      </c>
      <c r="G1105" s="4" t="s">
        <v>53</v>
      </c>
      <c r="H1105" s="4" t="s">
        <v>2364</v>
      </c>
      <c r="I1105" t="s">
        <v>53</v>
      </c>
      <c r="J1105" s="4" t="s">
        <v>53</v>
      </c>
      <c r="K1105" s="4" t="s">
        <v>53</v>
      </c>
      <c r="L1105" s="6" t="s">
        <v>53</v>
      </c>
      <c r="M1105" t="s">
        <v>53</v>
      </c>
    </row>
    <row r="1106" spans="1:13">
      <c r="A1106" s="4" t="s">
        <v>2365</v>
      </c>
      <c r="B1106" s="4" t="s">
        <v>147</v>
      </c>
      <c r="C1106">
        <v>504309</v>
      </c>
      <c r="D1106" s="4" t="s">
        <v>2366</v>
      </c>
      <c r="E1106">
        <v>1106</v>
      </c>
      <c r="F1106" s="2" t="s">
        <v>53</v>
      </c>
      <c r="G1106" s="4" t="s">
        <v>53</v>
      </c>
      <c r="H1106" s="4" t="s">
        <v>2367</v>
      </c>
      <c r="I1106" t="s">
        <v>53</v>
      </c>
      <c r="J1106" s="4" t="s">
        <v>53</v>
      </c>
      <c r="K1106" s="4" t="s">
        <v>53</v>
      </c>
      <c r="L1106" s="6" t="s">
        <v>53</v>
      </c>
      <c r="M1106" t="s">
        <v>53</v>
      </c>
    </row>
    <row r="1107" spans="1:13">
      <c r="A1107" s="4" t="s">
        <v>2368</v>
      </c>
      <c r="B1107" s="4" t="s">
        <v>5</v>
      </c>
      <c r="C1107">
        <v>206084</v>
      </c>
      <c r="D1107" s="4" t="s">
        <v>2369</v>
      </c>
      <c r="E1107">
        <v>1106</v>
      </c>
      <c r="F1107" s="2" t="s">
        <v>156</v>
      </c>
      <c r="G1107" s="4" t="s">
        <v>2369</v>
      </c>
      <c r="H1107" s="4" t="s">
        <v>2369</v>
      </c>
      <c r="I1107" t="s">
        <v>53</v>
      </c>
      <c r="J1107" s="4" t="s">
        <v>53</v>
      </c>
      <c r="K1107" s="4" t="s">
        <v>53</v>
      </c>
      <c r="L1107" s="6" t="s">
        <v>53</v>
      </c>
      <c r="M1107" t="s">
        <v>53</v>
      </c>
    </row>
    <row r="1108" spans="1:13">
      <c r="A1108" s="4" t="s">
        <v>857</v>
      </c>
      <c r="B1108" s="4" t="s">
        <v>731</v>
      </c>
      <c r="C1108">
        <v>512792</v>
      </c>
      <c r="D1108" s="4" t="s">
        <v>2370</v>
      </c>
      <c r="E1108">
        <v>1106</v>
      </c>
      <c r="F1108" s="2" t="s">
        <v>859</v>
      </c>
      <c r="G1108" s="4" t="s">
        <v>2371</v>
      </c>
      <c r="H1108" s="4" t="s">
        <v>2370</v>
      </c>
      <c r="I1108" t="s">
        <v>53</v>
      </c>
      <c r="J1108" s="4" t="s">
        <v>53</v>
      </c>
      <c r="K1108" s="4" t="s">
        <v>53</v>
      </c>
      <c r="L1108" s="6" t="s">
        <v>53</v>
      </c>
      <c r="M1108" t="s">
        <v>53</v>
      </c>
    </row>
    <row r="1109" spans="1:13">
      <c r="A1109" s="4" t="s">
        <v>2372</v>
      </c>
      <c r="B1109" s="4" t="s">
        <v>931</v>
      </c>
      <c r="C1109">
        <v>529688</v>
      </c>
      <c r="D1109" s="4" t="s">
        <v>2373</v>
      </c>
      <c r="E1109">
        <v>1106</v>
      </c>
      <c r="F1109" s="2" t="s">
        <v>853</v>
      </c>
      <c r="G1109" s="4" t="s">
        <v>2373</v>
      </c>
      <c r="H1109" s="4" t="s">
        <v>2373</v>
      </c>
      <c r="I1109" t="s">
        <v>53</v>
      </c>
      <c r="J1109" s="4" t="s">
        <v>53</v>
      </c>
      <c r="K1109" s="4" t="s">
        <v>53</v>
      </c>
      <c r="L1109" s="6" t="s">
        <v>53</v>
      </c>
      <c r="M1109" t="s">
        <v>53</v>
      </c>
    </row>
    <row r="1110" spans="1:13">
      <c r="A1110" s="4" t="s">
        <v>919</v>
      </c>
      <c r="B1110" s="4" t="s">
        <v>361</v>
      </c>
      <c r="C1110">
        <v>529149</v>
      </c>
      <c r="D1110" s="4" t="s">
        <v>2374</v>
      </c>
      <c r="E1110">
        <v>1106</v>
      </c>
      <c r="F1110" s="2" t="s">
        <v>1085</v>
      </c>
      <c r="G1110" s="4" t="s">
        <v>2374</v>
      </c>
      <c r="H1110" s="4" t="s">
        <v>2375</v>
      </c>
      <c r="I1110" t="s">
        <v>53</v>
      </c>
      <c r="J1110" s="4" t="s">
        <v>53</v>
      </c>
      <c r="K1110" s="4" t="s">
        <v>53</v>
      </c>
      <c r="L1110" s="6" t="s">
        <v>53</v>
      </c>
      <c r="M1110" t="s">
        <v>53</v>
      </c>
    </row>
    <row r="1111" spans="1:13">
      <c r="A1111" s="4" t="s">
        <v>2376</v>
      </c>
      <c r="B1111" s="4" t="s">
        <v>284</v>
      </c>
      <c r="C1111">
        <v>505102</v>
      </c>
      <c r="D1111" s="4" t="s">
        <v>2377</v>
      </c>
      <c r="E1111">
        <v>1106</v>
      </c>
      <c r="F1111" s="2" t="s">
        <v>1017</v>
      </c>
      <c r="G1111" s="4" t="s">
        <v>2377</v>
      </c>
      <c r="H1111" s="4" t="s">
        <v>2377</v>
      </c>
      <c r="I1111" t="s">
        <v>53</v>
      </c>
      <c r="J1111" s="4" t="s">
        <v>53</v>
      </c>
      <c r="K1111" s="4" t="s">
        <v>53</v>
      </c>
      <c r="L1111">
        <v>0.814318102546216</v>
      </c>
      <c r="M1111">
        <v>0.850849013308857</v>
      </c>
    </row>
    <row r="1112" spans="1:13">
      <c r="A1112" s="4" t="s">
        <v>2378</v>
      </c>
      <c r="B1112" s="4" t="s">
        <v>931</v>
      </c>
      <c r="C1112">
        <v>528919</v>
      </c>
      <c r="D1112" s="4" t="s">
        <v>2379</v>
      </c>
      <c r="E1112">
        <v>1114</v>
      </c>
      <c r="F1112" s="2" t="s">
        <v>53</v>
      </c>
      <c r="G1112" s="4" t="s">
        <v>53</v>
      </c>
      <c r="H1112" s="4" t="s">
        <v>2380</v>
      </c>
      <c r="I1112" t="s">
        <v>53</v>
      </c>
      <c r="J1112" s="4" t="s">
        <v>53</v>
      </c>
      <c r="K1112" s="4" t="s">
        <v>53</v>
      </c>
      <c r="L1112" s="6" t="s">
        <v>53</v>
      </c>
      <c r="M1112" t="s">
        <v>53</v>
      </c>
    </row>
    <row r="1113" spans="1:13">
      <c r="A1113" s="4" t="s">
        <v>2381</v>
      </c>
      <c r="B1113" s="4" t="s">
        <v>93</v>
      </c>
      <c r="C1113">
        <v>503729</v>
      </c>
      <c r="D1113" s="4" t="s">
        <v>2382</v>
      </c>
      <c r="E1113">
        <v>1114</v>
      </c>
      <c r="F1113" s="2" t="s">
        <v>53</v>
      </c>
      <c r="G1113" s="4" t="s">
        <v>53</v>
      </c>
      <c r="H1113" s="4" t="s">
        <v>53</v>
      </c>
      <c r="I1113" t="s">
        <v>53</v>
      </c>
      <c r="J1113" s="4" t="s">
        <v>53</v>
      </c>
      <c r="K1113" s="4" t="s">
        <v>53</v>
      </c>
      <c r="L1113" s="6" t="s">
        <v>53</v>
      </c>
      <c r="M1113" t="s">
        <v>53</v>
      </c>
    </row>
    <row r="1114" spans="1:13">
      <c r="A1114" s="4" t="s">
        <v>1828</v>
      </c>
      <c r="B1114" s="4" t="s">
        <v>740</v>
      </c>
      <c r="C1114">
        <v>529419</v>
      </c>
      <c r="D1114" s="4" t="s">
        <v>2383</v>
      </c>
      <c r="E1114">
        <v>1114</v>
      </c>
      <c r="F1114" s="2" t="s">
        <v>53</v>
      </c>
      <c r="G1114" s="4" t="s">
        <v>53</v>
      </c>
      <c r="H1114" s="4" t="s">
        <v>53</v>
      </c>
      <c r="I1114" t="s">
        <v>53</v>
      </c>
      <c r="J1114" s="4" t="s">
        <v>53</v>
      </c>
      <c r="K1114" s="4" t="s">
        <v>53</v>
      </c>
      <c r="L1114" s="6" t="s">
        <v>53</v>
      </c>
      <c r="M1114" t="s">
        <v>53</v>
      </c>
    </row>
    <row r="1115" spans="1:13">
      <c r="A1115" s="4" t="s">
        <v>2318</v>
      </c>
      <c r="B1115" s="4" t="s">
        <v>2319</v>
      </c>
      <c r="C1115">
        <v>504656</v>
      </c>
      <c r="D1115" s="4" t="s">
        <v>2384</v>
      </c>
      <c r="E1115">
        <v>1114</v>
      </c>
      <c r="F1115" s="2" t="s">
        <v>1458</v>
      </c>
      <c r="G1115" s="4" t="s">
        <v>2385</v>
      </c>
      <c r="H1115" s="4" t="s">
        <v>53</v>
      </c>
      <c r="I1115" t="s">
        <v>53</v>
      </c>
      <c r="J1115" s="4" t="s">
        <v>53</v>
      </c>
      <c r="K1115" s="4" t="s">
        <v>53</v>
      </c>
      <c r="L1115" s="6" t="s">
        <v>53</v>
      </c>
      <c r="M1115" t="s">
        <v>53</v>
      </c>
    </row>
    <row r="1116" spans="1:13">
      <c r="A1116" s="4" t="s">
        <v>551</v>
      </c>
      <c r="B1116" s="4" t="s">
        <v>10</v>
      </c>
      <c r="C1116">
        <v>529563</v>
      </c>
      <c r="D1116" s="4" t="s">
        <v>2386</v>
      </c>
      <c r="E1116">
        <v>1114</v>
      </c>
      <c r="F1116" s="2" t="s">
        <v>619</v>
      </c>
      <c r="G1116" s="4" t="s">
        <v>2386</v>
      </c>
      <c r="H1116" s="4" t="s">
        <v>2386</v>
      </c>
      <c r="I1116" t="s">
        <v>53</v>
      </c>
      <c r="J1116" s="4" t="s">
        <v>53</v>
      </c>
      <c r="K1116" s="4" t="s">
        <v>53</v>
      </c>
      <c r="L1116" s="6" t="s">
        <v>53</v>
      </c>
      <c r="M1116" t="s">
        <v>53</v>
      </c>
    </row>
    <row r="1117" spans="1:13">
      <c r="A1117" s="4" t="s">
        <v>2387</v>
      </c>
      <c r="B1117" s="4" t="s">
        <v>584</v>
      </c>
      <c r="C1117">
        <v>528943</v>
      </c>
      <c r="D1117" s="4" t="s">
        <v>2388</v>
      </c>
      <c r="E1117">
        <v>1114</v>
      </c>
      <c r="F1117" s="2" t="s">
        <v>619</v>
      </c>
      <c r="G1117" s="4" t="s">
        <v>2388</v>
      </c>
      <c r="H1117" s="4" t="s">
        <v>2388</v>
      </c>
      <c r="I1117" t="s">
        <v>53</v>
      </c>
      <c r="J1117" s="4" t="s">
        <v>53</v>
      </c>
      <c r="K1117" s="4" t="s">
        <v>53</v>
      </c>
      <c r="L1117" s="6" t="s">
        <v>53</v>
      </c>
      <c r="M1117" t="s">
        <v>53</v>
      </c>
    </row>
    <row r="1118" spans="1:13">
      <c r="A1118" s="4" t="s">
        <v>2389</v>
      </c>
      <c r="B1118" s="4" t="s">
        <v>997</v>
      </c>
      <c r="C1118">
        <v>502450</v>
      </c>
      <c r="D1118" s="4" t="s">
        <v>2390</v>
      </c>
      <c r="E1118">
        <v>1114</v>
      </c>
      <c r="F1118" s="2" t="s">
        <v>1017</v>
      </c>
      <c r="G1118" s="4" t="s">
        <v>2391</v>
      </c>
      <c r="H1118" s="4" t="s">
        <v>53</v>
      </c>
      <c r="I1118" t="s">
        <v>53</v>
      </c>
      <c r="J1118" s="4" t="s">
        <v>53</v>
      </c>
      <c r="K1118" s="4" t="s">
        <v>53</v>
      </c>
      <c r="L1118" s="6" t="s">
        <v>53</v>
      </c>
      <c r="M1118" t="s">
        <v>53</v>
      </c>
    </row>
    <row r="1119" spans="1:13">
      <c r="A1119" s="4" t="s">
        <v>92</v>
      </c>
      <c r="B1119" s="4" t="s">
        <v>93</v>
      </c>
      <c r="C1119">
        <v>529734</v>
      </c>
      <c r="D1119" s="4" t="s">
        <v>2392</v>
      </c>
      <c r="E1119">
        <v>1121</v>
      </c>
      <c r="F1119" s="2" t="s">
        <v>53</v>
      </c>
      <c r="G1119" s="4" t="s">
        <v>53</v>
      </c>
      <c r="H1119" s="4" t="s">
        <v>53</v>
      </c>
      <c r="I1119" t="s">
        <v>53</v>
      </c>
      <c r="J1119" s="4" t="s">
        <v>53</v>
      </c>
      <c r="K1119" s="4" t="s">
        <v>53</v>
      </c>
      <c r="L1119" s="6" t="s">
        <v>53</v>
      </c>
      <c r="M1119" t="s">
        <v>53</v>
      </c>
    </row>
    <row r="1120" spans="1:13">
      <c r="A1120" s="4" t="s">
        <v>895</v>
      </c>
      <c r="B1120" s="4" t="s">
        <v>175</v>
      </c>
      <c r="C1120">
        <v>505713</v>
      </c>
      <c r="D1120" s="4" t="s">
        <v>2393</v>
      </c>
      <c r="E1120">
        <v>1121</v>
      </c>
      <c r="F1120" s="2" t="s">
        <v>53</v>
      </c>
      <c r="G1120" s="4" t="s">
        <v>53</v>
      </c>
      <c r="H1120" s="4" t="s">
        <v>53</v>
      </c>
      <c r="I1120" t="s">
        <v>53</v>
      </c>
      <c r="J1120" s="4" t="s">
        <v>53</v>
      </c>
      <c r="K1120" s="4" t="s">
        <v>53</v>
      </c>
      <c r="L1120">
        <v>0.416361080875437</v>
      </c>
      <c r="M1120">
        <v>0.491366985593314</v>
      </c>
    </row>
    <row r="1121" spans="1:13">
      <c r="A1121" s="4" t="s">
        <v>2394</v>
      </c>
      <c r="B1121" s="4" t="s">
        <v>1893</v>
      </c>
      <c r="C1121">
        <v>529144</v>
      </c>
      <c r="D1121" s="4" t="s">
        <v>2395</v>
      </c>
      <c r="E1121">
        <v>1121</v>
      </c>
      <c r="F1121" s="2" t="s">
        <v>53</v>
      </c>
      <c r="G1121" s="4" t="s">
        <v>53</v>
      </c>
      <c r="H1121" s="4" t="s">
        <v>2396</v>
      </c>
      <c r="I1121" t="s">
        <v>53</v>
      </c>
      <c r="J1121" s="4" t="s">
        <v>53</v>
      </c>
      <c r="K1121" s="4" t="s">
        <v>53</v>
      </c>
      <c r="L1121" s="6" t="s">
        <v>53</v>
      </c>
      <c r="M1121" t="s">
        <v>53</v>
      </c>
    </row>
    <row r="1122" spans="1:13">
      <c r="A1122" s="4" t="s">
        <v>674</v>
      </c>
      <c r="B1122" s="4" t="s">
        <v>93</v>
      </c>
      <c r="C1122">
        <v>529515</v>
      </c>
      <c r="D1122" s="4" t="s">
        <v>2397</v>
      </c>
      <c r="E1122">
        <v>1121</v>
      </c>
      <c r="F1122" s="2" t="s">
        <v>53</v>
      </c>
      <c r="G1122" s="4" t="s">
        <v>53</v>
      </c>
      <c r="H1122" s="4" t="s">
        <v>53</v>
      </c>
      <c r="I1122" t="s">
        <v>53</v>
      </c>
      <c r="J1122" s="4" t="s">
        <v>53</v>
      </c>
      <c r="K1122" s="4" t="s">
        <v>53</v>
      </c>
      <c r="L1122" s="6" t="s">
        <v>53</v>
      </c>
      <c r="M1122" t="s">
        <v>53</v>
      </c>
    </row>
    <row r="1123" spans="1:13">
      <c r="A1123" s="4" t="s">
        <v>2398</v>
      </c>
      <c r="B1123" s="4" t="s">
        <v>2399</v>
      </c>
      <c r="C1123">
        <v>529988</v>
      </c>
      <c r="D1123" s="4" t="s">
        <v>2400</v>
      </c>
      <c r="E1123">
        <v>1121</v>
      </c>
      <c r="F1123" s="2" t="s">
        <v>859</v>
      </c>
      <c r="G1123" s="4" t="s">
        <v>2401</v>
      </c>
      <c r="H1123" s="4" t="s">
        <v>2400</v>
      </c>
      <c r="I1123" t="s">
        <v>53</v>
      </c>
      <c r="J1123" s="4" t="s">
        <v>53</v>
      </c>
      <c r="K1123" s="4" t="s">
        <v>53</v>
      </c>
      <c r="L1123" s="6" t="s">
        <v>53</v>
      </c>
      <c r="M1123" t="s">
        <v>53</v>
      </c>
    </row>
    <row r="1124" spans="1:13">
      <c r="A1124" s="4" t="s">
        <v>283</v>
      </c>
      <c r="B1124" s="4" t="s">
        <v>284</v>
      </c>
      <c r="C1124">
        <v>505425</v>
      </c>
      <c r="D1124" s="4" t="s">
        <v>2402</v>
      </c>
      <c r="E1124">
        <v>1121</v>
      </c>
      <c r="F1124" s="2" t="s">
        <v>1237</v>
      </c>
      <c r="G1124" s="4" t="s">
        <v>2402</v>
      </c>
      <c r="H1124" s="4" t="s">
        <v>2402</v>
      </c>
      <c r="I1124" t="s">
        <v>53</v>
      </c>
      <c r="J1124" s="4" t="s">
        <v>53</v>
      </c>
      <c r="K1124" s="4" t="s">
        <v>53</v>
      </c>
      <c r="L1124" s="6" t="s">
        <v>53</v>
      </c>
      <c r="M1124" t="s">
        <v>53</v>
      </c>
    </row>
    <row r="1125" spans="1:13">
      <c r="A1125" s="4" t="s">
        <v>742</v>
      </c>
      <c r="B1125" s="4" t="s">
        <v>274</v>
      </c>
      <c r="C1125">
        <v>529015</v>
      </c>
      <c r="D1125" s="4" t="s">
        <v>2403</v>
      </c>
      <c r="E1125">
        <v>1121</v>
      </c>
      <c r="F1125" s="2" t="s">
        <v>1237</v>
      </c>
      <c r="G1125" s="4" t="s">
        <v>2403</v>
      </c>
      <c r="H1125" s="4" t="s">
        <v>2404</v>
      </c>
      <c r="I1125" t="s">
        <v>53</v>
      </c>
      <c r="J1125" s="4" t="s">
        <v>53</v>
      </c>
      <c r="K1125" s="4" t="s">
        <v>53</v>
      </c>
      <c r="L1125" s="6" t="s">
        <v>53</v>
      </c>
      <c r="M1125" t="s">
        <v>53</v>
      </c>
    </row>
    <row r="1126" spans="1:13">
      <c r="A1126" s="4" t="s">
        <v>2405</v>
      </c>
      <c r="B1126" s="4" t="s">
        <v>260</v>
      </c>
      <c r="C1126">
        <v>514902</v>
      </c>
      <c r="D1126" s="4" t="s">
        <v>2406</v>
      </c>
      <c r="E1126">
        <v>1128</v>
      </c>
      <c r="F1126" s="2" t="s">
        <v>53</v>
      </c>
      <c r="G1126" s="4" t="s">
        <v>53</v>
      </c>
      <c r="H1126" s="4" t="s">
        <v>2406</v>
      </c>
      <c r="I1126" t="s">
        <v>53</v>
      </c>
      <c r="J1126" s="4" t="s">
        <v>53</v>
      </c>
      <c r="K1126" s="4" t="s">
        <v>53</v>
      </c>
      <c r="L1126" s="6" t="s">
        <v>53</v>
      </c>
      <c r="M1126" t="s">
        <v>53</v>
      </c>
    </row>
    <row r="1127" spans="1:13">
      <c r="A1127" s="4" t="s">
        <v>434</v>
      </c>
      <c r="B1127" s="4" t="s">
        <v>260</v>
      </c>
      <c r="C1127">
        <v>514629</v>
      </c>
      <c r="D1127" s="4" t="s">
        <v>2407</v>
      </c>
      <c r="E1127">
        <v>1128</v>
      </c>
      <c r="F1127" s="2" t="s">
        <v>53</v>
      </c>
      <c r="G1127" s="4" t="s">
        <v>53</v>
      </c>
      <c r="H1127" s="4" t="s">
        <v>435</v>
      </c>
      <c r="I1127" t="s">
        <v>53</v>
      </c>
      <c r="J1127" s="4" t="s">
        <v>53</v>
      </c>
      <c r="K1127" s="4" t="s">
        <v>53</v>
      </c>
      <c r="L1127" s="6" t="s">
        <v>53</v>
      </c>
      <c r="M1127" t="s">
        <v>53</v>
      </c>
    </row>
    <row r="1128" spans="1:13">
      <c r="A1128" s="4" t="s">
        <v>2408</v>
      </c>
      <c r="B1128" s="4" t="s">
        <v>2409</v>
      </c>
      <c r="C1128">
        <v>529548</v>
      </c>
      <c r="D1128" s="4" t="s">
        <v>2410</v>
      </c>
      <c r="E1128">
        <v>1128</v>
      </c>
      <c r="F1128" s="2" t="s">
        <v>800</v>
      </c>
      <c r="G1128" s="4" t="s">
        <v>2410</v>
      </c>
      <c r="H1128" s="4" t="s">
        <v>2410</v>
      </c>
      <c r="I1128" t="s">
        <v>53</v>
      </c>
      <c r="J1128" s="4" t="s">
        <v>53</v>
      </c>
      <c r="K1128" s="4" t="s">
        <v>53</v>
      </c>
      <c r="L1128" s="6" t="s">
        <v>53</v>
      </c>
      <c r="M1128" t="s">
        <v>53</v>
      </c>
    </row>
    <row r="1129" spans="1:13">
      <c r="A1129" s="4" t="s">
        <v>2411</v>
      </c>
      <c r="B1129" s="4" t="s">
        <v>1229</v>
      </c>
      <c r="C1129">
        <v>528882</v>
      </c>
      <c r="D1129" s="4" t="s">
        <v>2412</v>
      </c>
      <c r="E1129">
        <v>1128</v>
      </c>
      <c r="F1129" s="2" t="s">
        <v>800</v>
      </c>
      <c r="G1129" s="4" t="s">
        <v>2412</v>
      </c>
      <c r="H1129" s="4" t="s">
        <v>2412</v>
      </c>
      <c r="I1129" t="s">
        <v>53</v>
      </c>
      <c r="J1129" s="4" t="s">
        <v>53</v>
      </c>
      <c r="K1129" s="4" t="s">
        <v>53</v>
      </c>
      <c r="L1129" s="6" t="s">
        <v>53</v>
      </c>
      <c r="M1129" t="s">
        <v>53</v>
      </c>
    </row>
    <row r="1130" spans="1:13">
      <c r="A1130" s="4" t="s">
        <v>334</v>
      </c>
      <c r="B1130" s="4" t="s">
        <v>335</v>
      </c>
      <c r="C1130">
        <v>529371</v>
      </c>
      <c r="D1130" s="4" t="s">
        <v>2413</v>
      </c>
      <c r="E1130">
        <v>1132</v>
      </c>
      <c r="F1130" s="2" t="s">
        <v>53</v>
      </c>
      <c r="G1130" s="4" t="s">
        <v>53</v>
      </c>
      <c r="H1130" s="4" t="s">
        <v>53</v>
      </c>
      <c r="I1130" t="s">
        <v>53</v>
      </c>
      <c r="J1130" s="4" t="s">
        <v>53</v>
      </c>
      <c r="K1130" s="4" t="s">
        <v>53</v>
      </c>
      <c r="L1130" s="6" t="s">
        <v>53</v>
      </c>
      <c r="M1130" t="s">
        <v>53</v>
      </c>
    </row>
    <row r="1131" spans="1:13">
      <c r="A1131" s="4" t="s">
        <v>780</v>
      </c>
      <c r="B1131" s="4" t="s">
        <v>175</v>
      </c>
      <c r="C1131">
        <v>505784</v>
      </c>
      <c r="D1131" s="4" t="s">
        <v>2414</v>
      </c>
      <c r="E1131">
        <v>1132</v>
      </c>
      <c r="F1131" s="2" t="s">
        <v>53</v>
      </c>
      <c r="G1131" s="4" t="s">
        <v>53</v>
      </c>
      <c r="H1131" s="4" t="s">
        <v>53</v>
      </c>
      <c r="I1131" t="s">
        <v>53</v>
      </c>
      <c r="J1131" s="4" t="s">
        <v>53</v>
      </c>
      <c r="K1131" s="4" t="s">
        <v>53</v>
      </c>
      <c r="L1131" s="6" t="s">
        <v>53</v>
      </c>
      <c r="M1131" t="s">
        <v>53</v>
      </c>
    </row>
    <row r="1132" spans="1:13">
      <c r="A1132" s="4" t="s">
        <v>2415</v>
      </c>
      <c r="B1132" s="4" t="s">
        <v>284</v>
      </c>
      <c r="C1132">
        <v>505943</v>
      </c>
      <c r="D1132" s="4" t="s">
        <v>2416</v>
      </c>
      <c r="E1132">
        <v>1132</v>
      </c>
      <c r="F1132" s="2" t="s">
        <v>156</v>
      </c>
      <c r="G1132" s="4" t="s">
        <v>2416</v>
      </c>
      <c r="H1132" s="4" t="s">
        <v>2416</v>
      </c>
      <c r="I1132" t="s">
        <v>53</v>
      </c>
      <c r="J1132" s="4" t="s">
        <v>53</v>
      </c>
      <c r="K1132" s="4" t="s">
        <v>53</v>
      </c>
      <c r="L1132" s="6" t="s">
        <v>53</v>
      </c>
      <c r="M1132" t="s">
        <v>53</v>
      </c>
    </row>
    <row r="1133" spans="1:13">
      <c r="A1133" s="4" t="s">
        <v>1344</v>
      </c>
      <c r="B1133" s="4" t="s">
        <v>1450</v>
      </c>
      <c r="C1133">
        <v>529132</v>
      </c>
      <c r="D1133" s="4" t="s">
        <v>2417</v>
      </c>
      <c r="E1133">
        <v>1132</v>
      </c>
      <c r="F1133" s="2" t="s">
        <v>859</v>
      </c>
      <c r="G1133" s="4" t="s">
        <v>2418</v>
      </c>
      <c r="H1133" s="4" t="s">
        <v>2417</v>
      </c>
      <c r="I1133" t="s">
        <v>53</v>
      </c>
      <c r="J1133" s="4" t="s">
        <v>53</v>
      </c>
      <c r="K1133" s="4" t="s">
        <v>53</v>
      </c>
      <c r="L1133" s="6" t="s">
        <v>53</v>
      </c>
      <c r="M1133" t="s">
        <v>53</v>
      </c>
    </row>
    <row r="1134" spans="1:13">
      <c r="A1134" s="4" t="s">
        <v>2419</v>
      </c>
      <c r="B1134" s="4" t="s">
        <v>130</v>
      </c>
      <c r="C1134">
        <v>528998</v>
      </c>
      <c r="D1134" s="4" t="s">
        <v>2420</v>
      </c>
      <c r="E1134">
        <v>1132</v>
      </c>
      <c r="F1134" s="2" t="s">
        <v>1580</v>
      </c>
      <c r="G1134" s="4" t="s">
        <v>2421</v>
      </c>
      <c r="H1134" s="4" t="s">
        <v>2420</v>
      </c>
      <c r="I1134" t="s">
        <v>53</v>
      </c>
      <c r="J1134" s="4" t="s">
        <v>53</v>
      </c>
      <c r="K1134" s="4" t="s">
        <v>53</v>
      </c>
      <c r="L1134" s="6" t="s">
        <v>53</v>
      </c>
      <c r="M1134" t="s">
        <v>53</v>
      </c>
    </row>
    <row r="1135" spans="1:13">
      <c r="A1135" s="4" t="s">
        <v>2422</v>
      </c>
      <c r="B1135" s="4" t="s">
        <v>1450</v>
      </c>
      <c r="C1135">
        <v>529816</v>
      </c>
      <c r="D1135" s="4" t="s">
        <v>2423</v>
      </c>
      <c r="E1135">
        <v>1137</v>
      </c>
      <c r="F1135" s="2" t="s">
        <v>53</v>
      </c>
      <c r="G1135" s="4" t="s">
        <v>53</v>
      </c>
      <c r="H1135" s="4" t="s">
        <v>53</v>
      </c>
      <c r="I1135" t="s">
        <v>53</v>
      </c>
      <c r="J1135" s="4" t="s">
        <v>53</v>
      </c>
      <c r="K1135" s="4" t="s">
        <v>53</v>
      </c>
      <c r="L1135" s="6" t="s">
        <v>53</v>
      </c>
      <c r="M1135" t="s">
        <v>53</v>
      </c>
    </row>
    <row r="1136" spans="1:13">
      <c r="A1136" s="4" t="s">
        <v>2424</v>
      </c>
      <c r="B1136" s="4" t="s">
        <v>409</v>
      </c>
      <c r="C1136">
        <v>529113</v>
      </c>
      <c r="D1136" s="4" t="s">
        <v>2425</v>
      </c>
      <c r="E1136">
        <v>1137</v>
      </c>
      <c r="F1136" s="2" t="s">
        <v>53</v>
      </c>
      <c r="G1136" s="4" t="s">
        <v>53</v>
      </c>
      <c r="H1136" s="4" t="s">
        <v>2426</v>
      </c>
      <c r="I1136" t="s">
        <v>53</v>
      </c>
      <c r="J1136" s="4" t="s">
        <v>53</v>
      </c>
      <c r="K1136" s="4" t="s">
        <v>53</v>
      </c>
      <c r="L1136" s="6" t="s">
        <v>53</v>
      </c>
      <c r="M1136" t="s">
        <v>53</v>
      </c>
    </row>
    <row r="1137" spans="1:13">
      <c r="A1137" s="4" t="s">
        <v>283</v>
      </c>
      <c r="B1137" s="4" t="s">
        <v>284</v>
      </c>
      <c r="C1137">
        <v>502999</v>
      </c>
      <c r="D1137" s="4" t="s">
        <v>2427</v>
      </c>
      <c r="E1137">
        <v>1137</v>
      </c>
      <c r="F1137" s="2" t="s">
        <v>53</v>
      </c>
      <c r="G1137" s="4" t="s">
        <v>53</v>
      </c>
      <c r="H1137" s="4" t="s">
        <v>2427</v>
      </c>
      <c r="I1137" t="s">
        <v>53</v>
      </c>
      <c r="J1137" s="4" t="s">
        <v>53</v>
      </c>
      <c r="K1137" s="4" t="s">
        <v>53</v>
      </c>
      <c r="L1137" s="6" t="s">
        <v>53</v>
      </c>
      <c r="M1137" t="s">
        <v>53</v>
      </c>
    </row>
    <row r="1138" spans="1:13">
      <c r="A1138" s="4" t="s">
        <v>2428</v>
      </c>
      <c r="B1138" s="4" t="s">
        <v>93</v>
      </c>
      <c r="C1138">
        <v>529020</v>
      </c>
      <c r="D1138" s="4" t="s">
        <v>2429</v>
      </c>
      <c r="E1138">
        <v>1137</v>
      </c>
      <c r="F1138" s="2" t="s">
        <v>53</v>
      </c>
      <c r="G1138" s="4" t="s">
        <v>53</v>
      </c>
      <c r="H1138" s="4" t="s">
        <v>2429</v>
      </c>
      <c r="I1138" t="s">
        <v>53</v>
      </c>
      <c r="J1138" s="4" t="s">
        <v>53</v>
      </c>
      <c r="K1138" s="4" t="s">
        <v>53</v>
      </c>
      <c r="L1138" s="6" t="s">
        <v>53</v>
      </c>
      <c r="M1138" t="s">
        <v>53</v>
      </c>
    </row>
    <row r="1139" spans="1:13">
      <c r="A1139" s="4" t="s">
        <v>2430</v>
      </c>
      <c r="B1139" s="4" t="s">
        <v>5</v>
      </c>
      <c r="C1139">
        <v>161253</v>
      </c>
      <c r="D1139" s="4" t="s">
        <v>2431</v>
      </c>
      <c r="E1139">
        <v>1141</v>
      </c>
      <c r="F1139" s="2" t="s">
        <v>53</v>
      </c>
      <c r="G1139" s="4" t="s">
        <v>53</v>
      </c>
      <c r="H1139" s="4" t="s">
        <v>53</v>
      </c>
      <c r="I1139" t="s">
        <v>53</v>
      </c>
      <c r="J1139" s="4" t="s">
        <v>53</v>
      </c>
      <c r="K1139" s="4" t="s">
        <v>53</v>
      </c>
      <c r="L1139" s="6" t="s">
        <v>53</v>
      </c>
      <c r="M1139" t="s">
        <v>53</v>
      </c>
    </row>
    <row r="1140" spans="1:13">
      <c r="A1140" s="4" t="s">
        <v>108</v>
      </c>
      <c r="B1140" s="4" t="s">
        <v>931</v>
      </c>
      <c r="C1140">
        <v>529669</v>
      </c>
      <c r="D1140" s="4" t="s">
        <v>2432</v>
      </c>
      <c r="E1140">
        <v>1141</v>
      </c>
      <c r="F1140" s="2" t="s">
        <v>53</v>
      </c>
      <c r="G1140" s="4" t="s">
        <v>53</v>
      </c>
      <c r="H1140" s="4" t="s">
        <v>2433</v>
      </c>
      <c r="I1140" t="s">
        <v>53</v>
      </c>
      <c r="J1140" s="4" t="s">
        <v>53</v>
      </c>
      <c r="K1140" s="4" t="s">
        <v>53</v>
      </c>
      <c r="L1140" s="6" t="s">
        <v>53</v>
      </c>
      <c r="M1140" t="s">
        <v>53</v>
      </c>
    </row>
    <row r="1141" spans="1:13">
      <c r="A1141" s="4" t="s">
        <v>2434</v>
      </c>
      <c r="B1141" s="4" t="s">
        <v>274</v>
      </c>
      <c r="C1141">
        <v>528868</v>
      </c>
      <c r="D1141" s="4" t="s">
        <v>2435</v>
      </c>
      <c r="E1141">
        <v>1141</v>
      </c>
      <c r="F1141" s="2" t="s">
        <v>53</v>
      </c>
      <c r="G1141" s="4" t="s">
        <v>53</v>
      </c>
      <c r="H1141" s="4" t="s">
        <v>2436</v>
      </c>
      <c r="I1141" t="s">
        <v>53</v>
      </c>
      <c r="J1141" s="4" t="s">
        <v>53</v>
      </c>
      <c r="K1141" s="4" t="s">
        <v>53</v>
      </c>
      <c r="L1141" s="6" t="s">
        <v>53</v>
      </c>
      <c r="M1141" t="s">
        <v>53</v>
      </c>
    </row>
    <row r="1142" spans="1:13">
      <c r="A1142" s="4" t="s">
        <v>2437</v>
      </c>
      <c r="B1142" s="4" t="s">
        <v>93</v>
      </c>
      <c r="C1142">
        <v>529521</v>
      </c>
      <c r="D1142" s="4" t="s">
        <v>2438</v>
      </c>
      <c r="E1142">
        <v>1141</v>
      </c>
      <c r="F1142" s="2" t="s">
        <v>53</v>
      </c>
      <c r="G1142" s="4" t="s">
        <v>53</v>
      </c>
      <c r="H1142" s="4" t="s">
        <v>53</v>
      </c>
      <c r="I1142" t="s">
        <v>53</v>
      </c>
      <c r="J1142" s="4" t="s">
        <v>53</v>
      </c>
      <c r="K1142" s="4" t="s">
        <v>53</v>
      </c>
      <c r="L1142" s="6" t="s">
        <v>53</v>
      </c>
      <c r="M1142" t="s">
        <v>53</v>
      </c>
    </row>
    <row r="1143" spans="1:13">
      <c r="A1143" s="4" t="s">
        <v>525</v>
      </c>
      <c r="B1143" s="4" t="s">
        <v>93</v>
      </c>
      <c r="C1143">
        <v>506665</v>
      </c>
      <c r="D1143" s="4" t="s">
        <v>2439</v>
      </c>
      <c r="E1143">
        <v>1141</v>
      </c>
      <c r="F1143" s="2" t="s">
        <v>53</v>
      </c>
      <c r="G1143" s="4" t="s">
        <v>53</v>
      </c>
      <c r="H1143" s="4" t="s">
        <v>53</v>
      </c>
      <c r="I1143" t="s">
        <v>53</v>
      </c>
      <c r="J1143" s="4" t="s">
        <v>53</v>
      </c>
      <c r="K1143" s="4" t="s">
        <v>53</v>
      </c>
      <c r="L1143" s="6" t="s">
        <v>53</v>
      </c>
      <c r="M1143" t="s">
        <v>53</v>
      </c>
    </row>
    <row r="1144" spans="1:13">
      <c r="A1144" s="4" t="s">
        <v>2440</v>
      </c>
      <c r="B1144" s="4" t="s">
        <v>757</v>
      </c>
      <c r="C1144">
        <v>529194</v>
      </c>
      <c r="D1144" s="4" t="s">
        <v>2441</v>
      </c>
      <c r="E1144">
        <v>1141</v>
      </c>
      <c r="F1144" s="2" t="s">
        <v>53</v>
      </c>
      <c r="G1144" s="4" t="s">
        <v>53</v>
      </c>
      <c r="H1144" s="4" t="s">
        <v>2441</v>
      </c>
      <c r="I1144">
        <v>1501</v>
      </c>
      <c r="J1144" s="4" t="s">
        <v>53</v>
      </c>
      <c r="K1144" s="4" t="s">
        <v>53</v>
      </c>
      <c r="L1144" s="6" t="s">
        <v>53</v>
      </c>
      <c r="M1144" t="s">
        <v>53</v>
      </c>
    </row>
    <row r="1145" spans="1:13">
      <c r="A1145" s="4" t="s">
        <v>1098</v>
      </c>
      <c r="B1145" s="4" t="s">
        <v>397</v>
      </c>
      <c r="C1145">
        <v>529583</v>
      </c>
      <c r="D1145" s="4" t="s">
        <v>2442</v>
      </c>
      <c r="E1145">
        <v>1141</v>
      </c>
      <c r="F1145" s="2" t="s">
        <v>53</v>
      </c>
      <c r="G1145" s="4" t="s">
        <v>53</v>
      </c>
      <c r="H1145" s="4" t="s">
        <v>53</v>
      </c>
      <c r="I1145" t="s">
        <v>53</v>
      </c>
      <c r="J1145" s="4" t="s">
        <v>53</v>
      </c>
      <c r="K1145" s="4" t="s">
        <v>53</v>
      </c>
      <c r="L1145" s="6" t="s">
        <v>53</v>
      </c>
      <c r="M1145" t="s">
        <v>53</v>
      </c>
    </row>
    <row r="1146" spans="1:13">
      <c r="A1146" s="4" t="s">
        <v>2443</v>
      </c>
      <c r="B1146" s="4" t="s">
        <v>397</v>
      </c>
      <c r="C1146">
        <v>500881</v>
      </c>
      <c r="D1146" s="4" t="s">
        <v>2444</v>
      </c>
      <c r="E1146">
        <v>1141</v>
      </c>
      <c r="F1146" s="2" t="s">
        <v>53</v>
      </c>
      <c r="G1146" s="4" t="s">
        <v>53</v>
      </c>
      <c r="H1146" s="4" t="s">
        <v>53</v>
      </c>
      <c r="I1146" t="s">
        <v>53</v>
      </c>
      <c r="J1146" s="4" t="s">
        <v>53</v>
      </c>
      <c r="K1146" s="4" t="s">
        <v>53</v>
      </c>
      <c r="L1146" s="6" t="s">
        <v>53</v>
      </c>
      <c r="M1146" t="s">
        <v>53</v>
      </c>
    </row>
    <row r="1147" spans="1:13">
      <c r="A1147" s="4" t="s">
        <v>1213</v>
      </c>
      <c r="B1147" s="4" t="s">
        <v>489</v>
      </c>
      <c r="C1147">
        <v>502695</v>
      </c>
      <c r="D1147" s="4" t="s">
        <v>2445</v>
      </c>
      <c r="E1147">
        <v>1141</v>
      </c>
      <c r="F1147" s="2" t="s">
        <v>859</v>
      </c>
      <c r="G1147" s="4" t="s">
        <v>2445</v>
      </c>
      <c r="H1147" s="4" t="s">
        <v>2445</v>
      </c>
      <c r="I1147" t="s">
        <v>53</v>
      </c>
      <c r="J1147" s="4" t="s">
        <v>53</v>
      </c>
      <c r="K1147" s="4" t="s">
        <v>53</v>
      </c>
      <c r="L1147" s="6" t="s">
        <v>53</v>
      </c>
      <c r="M1147" t="s">
        <v>53</v>
      </c>
    </row>
    <row r="1148" spans="1:13">
      <c r="A1148" s="4" t="s">
        <v>2446</v>
      </c>
      <c r="B1148" s="4" t="s">
        <v>851</v>
      </c>
      <c r="C1148">
        <v>529471</v>
      </c>
      <c r="D1148" s="4" t="s">
        <v>2447</v>
      </c>
      <c r="E1148">
        <v>1150</v>
      </c>
      <c r="F1148" s="2" t="s">
        <v>53</v>
      </c>
      <c r="G1148" s="4" t="s">
        <v>53</v>
      </c>
      <c r="H1148" s="4" t="s">
        <v>53</v>
      </c>
      <c r="I1148" t="s">
        <v>53</v>
      </c>
      <c r="J1148" s="4" t="s">
        <v>53</v>
      </c>
      <c r="K1148" s="4" t="s">
        <v>53</v>
      </c>
      <c r="L1148" s="6" t="s">
        <v>53</v>
      </c>
      <c r="M1148" t="s">
        <v>53</v>
      </c>
    </row>
    <row r="1149" spans="1:13">
      <c r="A1149" s="4" t="s">
        <v>2448</v>
      </c>
      <c r="B1149" s="4" t="s">
        <v>731</v>
      </c>
      <c r="C1149">
        <v>511764</v>
      </c>
      <c r="D1149" s="4" t="s">
        <v>2449</v>
      </c>
      <c r="E1149">
        <v>1150</v>
      </c>
      <c r="F1149" s="2" t="s">
        <v>53</v>
      </c>
      <c r="G1149" s="4" t="s">
        <v>53</v>
      </c>
      <c r="H1149" s="4" t="s">
        <v>2449</v>
      </c>
      <c r="I1149" t="s">
        <v>53</v>
      </c>
      <c r="J1149" s="4" t="s">
        <v>53</v>
      </c>
      <c r="K1149" s="4" t="s">
        <v>53</v>
      </c>
      <c r="L1149" s="6" t="s">
        <v>53</v>
      </c>
      <c r="M1149" t="s">
        <v>53</v>
      </c>
    </row>
    <row r="1150" spans="1:13">
      <c r="A1150" s="4" t="s">
        <v>416</v>
      </c>
      <c r="B1150" s="4" t="s">
        <v>417</v>
      </c>
      <c r="C1150">
        <v>503911</v>
      </c>
      <c r="D1150" s="4" t="s">
        <v>2450</v>
      </c>
      <c r="E1150">
        <v>1150</v>
      </c>
      <c r="F1150" s="2" t="s">
        <v>619</v>
      </c>
      <c r="G1150" s="4" t="s">
        <v>2451</v>
      </c>
      <c r="H1150" s="4" t="s">
        <v>2450</v>
      </c>
      <c r="I1150" t="s">
        <v>53</v>
      </c>
      <c r="J1150" s="4" t="s">
        <v>53</v>
      </c>
      <c r="K1150" s="4" t="s">
        <v>53</v>
      </c>
      <c r="L1150" s="6" t="s">
        <v>53</v>
      </c>
      <c r="M1150" t="s">
        <v>53</v>
      </c>
    </row>
    <row r="1151" spans="1:13">
      <c r="A1151" s="4" t="s">
        <v>2452</v>
      </c>
      <c r="B1151" s="4" t="s">
        <v>731</v>
      </c>
      <c r="C1151">
        <v>508412</v>
      </c>
      <c r="D1151" s="4" t="s">
        <v>2453</v>
      </c>
      <c r="E1151">
        <v>1153</v>
      </c>
      <c r="F1151" s="2" t="s">
        <v>53</v>
      </c>
      <c r="G1151" s="4" t="s">
        <v>53</v>
      </c>
      <c r="H1151" s="4" t="s">
        <v>2453</v>
      </c>
      <c r="I1151" t="s">
        <v>53</v>
      </c>
      <c r="J1151" s="4" t="s">
        <v>53</v>
      </c>
      <c r="K1151" s="4" t="s">
        <v>53</v>
      </c>
      <c r="L1151" s="6" t="s">
        <v>53</v>
      </c>
      <c r="M1151" t="s">
        <v>53</v>
      </c>
    </row>
    <row r="1152" spans="1:13">
      <c r="A1152" s="4" t="s">
        <v>474</v>
      </c>
      <c r="B1152" s="4" t="s">
        <v>93</v>
      </c>
      <c r="C1152">
        <v>529095</v>
      </c>
      <c r="D1152" s="4" t="s">
        <v>2454</v>
      </c>
      <c r="E1152">
        <v>1153</v>
      </c>
      <c r="F1152" s="2" t="s">
        <v>53</v>
      </c>
      <c r="G1152" s="4" t="s">
        <v>53</v>
      </c>
      <c r="H1152" s="4" t="s">
        <v>53</v>
      </c>
      <c r="I1152" t="s">
        <v>53</v>
      </c>
      <c r="J1152" s="4" t="s">
        <v>53</v>
      </c>
      <c r="K1152" s="4" t="s">
        <v>53</v>
      </c>
      <c r="L1152" s="6" t="s">
        <v>53</v>
      </c>
      <c r="M1152" t="s">
        <v>53</v>
      </c>
    </row>
    <row r="1153" spans="1:13">
      <c r="A1153" s="4" t="s">
        <v>2455</v>
      </c>
      <c r="B1153" s="4" t="s">
        <v>194</v>
      </c>
      <c r="C1153">
        <v>529151</v>
      </c>
      <c r="D1153" s="4" t="s">
        <v>2456</v>
      </c>
      <c r="E1153">
        <v>1153</v>
      </c>
      <c r="F1153" s="2" t="s">
        <v>53</v>
      </c>
      <c r="G1153" s="4" t="s">
        <v>53</v>
      </c>
      <c r="H1153" s="4" t="s">
        <v>53</v>
      </c>
      <c r="I1153" t="s">
        <v>53</v>
      </c>
      <c r="J1153" s="4" t="s">
        <v>53</v>
      </c>
      <c r="K1153" s="4" t="s">
        <v>53</v>
      </c>
      <c r="L1153" s="6" t="s">
        <v>53</v>
      </c>
      <c r="M1153" t="s">
        <v>53</v>
      </c>
    </row>
    <row r="1154" spans="1:13">
      <c r="A1154" s="4" t="s">
        <v>1848</v>
      </c>
      <c r="B1154" s="4" t="s">
        <v>93</v>
      </c>
      <c r="C1154">
        <v>529089</v>
      </c>
      <c r="D1154" s="4" t="s">
        <v>2457</v>
      </c>
      <c r="E1154">
        <v>1153</v>
      </c>
      <c r="F1154" s="2" t="s">
        <v>53</v>
      </c>
      <c r="G1154" s="4" t="s">
        <v>53</v>
      </c>
      <c r="H1154" s="4" t="s">
        <v>53</v>
      </c>
      <c r="I1154" t="s">
        <v>53</v>
      </c>
      <c r="J1154" s="4" t="s">
        <v>53</v>
      </c>
      <c r="K1154" s="4" t="s">
        <v>53</v>
      </c>
      <c r="L1154" s="6" t="s">
        <v>53</v>
      </c>
      <c r="M1154" t="s">
        <v>53</v>
      </c>
    </row>
    <row r="1155" spans="1:13">
      <c r="A1155" s="4" t="s">
        <v>553</v>
      </c>
      <c r="B1155" s="4" t="s">
        <v>93</v>
      </c>
      <c r="C1155">
        <v>529674</v>
      </c>
      <c r="D1155" s="4" t="s">
        <v>2458</v>
      </c>
      <c r="E1155">
        <v>1153</v>
      </c>
      <c r="F1155" s="2" t="s">
        <v>53</v>
      </c>
      <c r="G1155" s="4" t="s">
        <v>53</v>
      </c>
      <c r="H1155" s="4" t="s">
        <v>53</v>
      </c>
      <c r="I1155" t="s">
        <v>53</v>
      </c>
      <c r="J1155" s="4" t="s">
        <v>53</v>
      </c>
      <c r="K1155" s="4" t="s">
        <v>53</v>
      </c>
      <c r="L1155" s="6" t="s">
        <v>53</v>
      </c>
      <c r="M1155" t="s">
        <v>53</v>
      </c>
    </row>
    <row r="1156" spans="1:13">
      <c r="A1156" s="4" t="s">
        <v>1518</v>
      </c>
      <c r="B1156" s="4" t="s">
        <v>93</v>
      </c>
      <c r="C1156">
        <v>529262</v>
      </c>
      <c r="D1156" s="4" t="s">
        <v>2459</v>
      </c>
      <c r="E1156">
        <v>1153</v>
      </c>
      <c r="F1156" s="2" t="s">
        <v>53</v>
      </c>
      <c r="G1156" s="4" t="s">
        <v>53</v>
      </c>
      <c r="H1156" s="4" t="s">
        <v>2459</v>
      </c>
      <c r="I1156" t="s">
        <v>53</v>
      </c>
      <c r="J1156" s="4" t="s">
        <v>53</v>
      </c>
      <c r="K1156" s="4" t="s">
        <v>53</v>
      </c>
      <c r="L1156" s="6" t="s">
        <v>53</v>
      </c>
      <c r="M1156" t="s">
        <v>53</v>
      </c>
    </row>
    <row r="1157" spans="1:13">
      <c r="A1157" s="4" t="s">
        <v>1218</v>
      </c>
      <c r="B1157" s="4" t="s">
        <v>93</v>
      </c>
      <c r="C1157">
        <v>506215</v>
      </c>
      <c r="D1157" s="4" t="s">
        <v>2460</v>
      </c>
      <c r="E1157">
        <v>1153</v>
      </c>
      <c r="F1157" s="2" t="s">
        <v>53</v>
      </c>
      <c r="G1157" s="4" t="s">
        <v>53</v>
      </c>
      <c r="H1157" s="4" t="s">
        <v>53</v>
      </c>
      <c r="I1157" t="s">
        <v>53</v>
      </c>
      <c r="J1157" s="4" t="s">
        <v>53</v>
      </c>
      <c r="K1157" s="4" t="s">
        <v>53</v>
      </c>
      <c r="L1157" s="6" t="s">
        <v>53</v>
      </c>
      <c r="M1157" t="s">
        <v>53</v>
      </c>
    </row>
    <row r="1158" spans="1:13">
      <c r="A1158" s="4" t="s">
        <v>445</v>
      </c>
      <c r="B1158" s="4" t="s">
        <v>5</v>
      </c>
      <c r="C1158">
        <v>209807</v>
      </c>
      <c r="D1158" s="4" t="s">
        <v>2461</v>
      </c>
      <c r="E1158">
        <v>1153</v>
      </c>
      <c r="F1158" s="2" t="s">
        <v>859</v>
      </c>
      <c r="G1158" s="4" t="s">
        <v>2461</v>
      </c>
      <c r="H1158" s="4" t="s">
        <v>2461</v>
      </c>
      <c r="I1158" t="s">
        <v>53</v>
      </c>
      <c r="J1158" s="4" t="s">
        <v>53</v>
      </c>
      <c r="K1158" s="4" t="s">
        <v>53</v>
      </c>
      <c r="L1158" s="6" t="s">
        <v>53</v>
      </c>
      <c r="M1158" t="s">
        <v>53</v>
      </c>
    </row>
    <row r="1159" spans="1:13">
      <c r="A1159" s="4" t="s">
        <v>2462</v>
      </c>
      <c r="B1159" s="4" t="s">
        <v>397</v>
      </c>
      <c r="C1159">
        <v>506244</v>
      </c>
      <c r="D1159" s="4" t="s">
        <v>2463</v>
      </c>
      <c r="E1159">
        <v>1153</v>
      </c>
      <c r="F1159" s="2" t="s">
        <v>859</v>
      </c>
      <c r="G1159" s="4" t="s">
        <v>2464</v>
      </c>
      <c r="H1159" s="4" t="s">
        <v>2465</v>
      </c>
      <c r="I1159">
        <v>1501</v>
      </c>
      <c r="J1159" s="4" t="s">
        <v>53</v>
      </c>
      <c r="K1159" s="4" t="s">
        <v>53</v>
      </c>
      <c r="L1159" s="6" t="s">
        <v>53</v>
      </c>
      <c r="M1159" t="s">
        <v>53</v>
      </c>
    </row>
    <row r="1160" spans="1:13">
      <c r="A1160" s="4" t="s">
        <v>2466</v>
      </c>
      <c r="B1160" s="4" t="s">
        <v>641</v>
      </c>
      <c r="C1160">
        <v>505417</v>
      </c>
      <c r="D1160" s="4" t="s">
        <v>2467</v>
      </c>
      <c r="E1160">
        <v>1153</v>
      </c>
      <c r="F1160" s="2" t="s">
        <v>602</v>
      </c>
      <c r="G1160" s="4" t="s">
        <v>2467</v>
      </c>
      <c r="H1160" s="4" t="s">
        <v>2467</v>
      </c>
      <c r="I1160" t="s">
        <v>53</v>
      </c>
      <c r="J1160" s="4" t="s">
        <v>53</v>
      </c>
      <c r="K1160" s="4" t="s">
        <v>53</v>
      </c>
      <c r="L1160" s="6" t="s">
        <v>53</v>
      </c>
      <c r="M1160" t="s">
        <v>53</v>
      </c>
    </row>
    <row r="1161" spans="1:13">
      <c r="A1161" s="4" t="s">
        <v>2468</v>
      </c>
      <c r="B1161" s="4" t="s">
        <v>17</v>
      </c>
      <c r="C1161">
        <v>499964</v>
      </c>
      <c r="D1161" s="4" t="s">
        <v>2469</v>
      </c>
      <c r="E1161">
        <v>1153</v>
      </c>
      <c r="F1161" s="2" t="s">
        <v>1071</v>
      </c>
      <c r="G1161" s="4" t="s">
        <v>2469</v>
      </c>
      <c r="H1161" s="4" t="s">
        <v>2469</v>
      </c>
      <c r="I1161" t="s">
        <v>53</v>
      </c>
      <c r="J1161" s="4" t="s">
        <v>53</v>
      </c>
      <c r="K1161" s="4" t="s">
        <v>53</v>
      </c>
      <c r="L1161" s="6" t="s">
        <v>53</v>
      </c>
      <c r="M1161" t="s">
        <v>53</v>
      </c>
    </row>
    <row r="1162" spans="1:13">
      <c r="A1162" s="4" t="s">
        <v>2470</v>
      </c>
      <c r="B1162" s="4" t="s">
        <v>175</v>
      </c>
      <c r="C1162">
        <v>528865</v>
      </c>
      <c r="D1162" s="4" t="s">
        <v>2471</v>
      </c>
      <c r="E1162">
        <v>1164</v>
      </c>
      <c r="F1162" s="2" t="s">
        <v>53</v>
      </c>
      <c r="G1162" s="4" t="s">
        <v>53</v>
      </c>
      <c r="H1162" s="4" t="s">
        <v>53</v>
      </c>
      <c r="I1162" t="s">
        <v>53</v>
      </c>
      <c r="J1162" s="4" t="s">
        <v>53</v>
      </c>
      <c r="K1162" s="4" t="s">
        <v>53</v>
      </c>
      <c r="L1162" s="6" t="s">
        <v>53</v>
      </c>
      <c r="M1162" t="s">
        <v>53</v>
      </c>
    </row>
    <row r="1163" spans="1:13">
      <c r="A1163" s="4" t="s">
        <v>2472</v>
      </c>
      <c r="B1163" s="4" t="s">
        <v>1337</v>
      </c>
      <c r="C1163">
        <v>530158</v>
      </c>
      <c r="D1163" s="4" t="s">
        <v>2473</v>
      </c>
      <c r="E1163">
        <v>1164</v>
      </c>
      <c r="F1163" s="2" t="s">
        <v>53</v>
      </c>
      <c r="G1163" s="4" t="s">
        <v>53</v>
      </c>
      <c r="H1163" s="4" t="s">
        <v>53</v>
      </c>
      <c r="I1163" t="s">
        <v>53</v>
      </c>
      <c r="J1163" s="4" t="s">
        <v>53</v>
      </c>
      <c r="K1163" s="4" t="s">
        <v>53</v>
      </c>
      <c r="L1163" s="6" t="s">
        <v>53</v>
      </c>
      <c r="M1163" t="s">
        <v>53</v>
      </c>
    </row>
    <row r="1164" spans="1:13">
      <c r="A1164" s="4" t="s">
        <v>2474</v>
      </c>
      <c r="B1164" s="4" t="s">
        <v>93</v>
      </c>
      <c r="C1164">
        <v>529303</v>
      </c>
      <c r="D1164" s="4" t="s">
        <v>2475</v>
      </c>
      <c r="E1164">
        <v>1164</v>
      </c>
      <c r="F1164" s="2" t="s">
        <v>53</v>
      </c>
      <c r="G1164" s="4" t="s">
        <v>53</v>
      </c>
      <c r="H1164" s="4" t="s">
        <v>53</v>
      </c>
      <c r="I1164" t="s">
        <v>53</v>
      </c>
      <c r="J1164" s="4" t="s">
        <v>53</v>
      </c>
      <c r="K1164" s="4" t="s">
        <v>53</v>
      </c>
      <c r="L1164" s="6" t="s">
        <v>53</v>
      </c>
      <c r="M1164" t="s">
        <v>53</v>
      </c>
    </row>
    <row r="1165" spans="1:13">
      <c r="A1165" s="4" t="s">
        <v>318</v>
      </c>
      <c r="B1165" s="4" t="s">
        <v>93</v>
      </c>
      <c r="C1165">
        <v>530042</v>
      </c>
      <c r="D1165" s="4" t="s">
        <v>2476</v>
      </c>
      <c r="E1165">
        <v>1164</v>
      </c>
      <c r="F1165" s="2" t="s">
        <v>53</v>
      </c>
      <c r="G1165" s="4" t="s">
        <v>53</v>
      </c>
      <c r="H1165" s="4" t="s">
        <v>53</v>
      </c>
      <c r="I1165" t="s">
        <v>53</v>
      </c>
      <c r="J1165" s="4" t="s">
        <v>53</v>
      </c>
      <c r="K1165" s="4" t="s">
        <v>53</v>
      </c>
      <c r="L1165" s="6" t="s">
        <v>53</v>
      </c>
      <c r="M1165" t="s">
        <v>53</v>
      </c>
    </row>
    <row r="1166" spans="1:13">
      <c r="A1166" s="4" t="s">
        <v>2477</v>
      </c>
      <c r="B1166" s="4" t="s">
        <v>397</v>
      </c>
      <c r="C1166">
        <v>503817</v>
      </c>
      <c r="D1166" s="4" t="s">
        <v>2478</v>
      </c>
      <c r="E1166">
        <v>1164</v>
      </c>
      <c r="F1166" s="2" t="s">
        <v>53</v>
      </c>
      <c r="G1166" s="4" t="s">
        <v>53</v>
      </c>
      <c r="H1166" s="4" t="s">
        <v>53</v>
      </c>
      <c r="I1166" t="s">
        <v>53</v>
      </c>
      <c r="J1166" s="4" t="s">
        <v>53</v>
      </c>
      <c r="K1166" s="4" t="s">
        <v>53</v>
      </c>
      <c r="L1166" s="6" t="s">
        <v>53</v>
      </c>
      <c r="M1166" t="s">
        <v>53</v>
      </c>
    </row>
    <row r="1167" spans="1:13">
      <c r="A1167" s="4" t="s">
        <v>2479</v>
      </c>
      <c r="B1167" s="4" t="s">
        <v>175</v>
      </c>
      <c r="C1167">
        <v>505177</v>
      </c>
      <c r="D1167" s="4" t="s">
        <v>2480</v>
      </c>
      <c r="E1167">
        <v>1164</v>
      </c>
      <c r="F1167" s="2" t="s">
        <v>53</v>
      </c>
      <c r="G1167" s="4" t="s">
        <v>53</v>
      </c>
      <c r="H1167" s="4" t="s">
        <v>53</v>
      </c>
      <c r="I1167" t="s">
        <v>53</v>
      </c>
      <c r="J1167" s="4" t="s">
        <v>53</v>
      </c>
      <c r="K1167" s="4" t="s">
        <v>53</v>
      </c>
      <c r="L1167" s="6" t="s">
        <v>53</v>
      </c>
      <c r="M1167" t="s">
        <v>53</v>
      </c>
    </row>
    <row r="1168" spans="1:13">
      <c r="A1168" s="4" t="s">
        <v>2481</v>
      </c>
      <c r="B1168" s="4" t="s">
        <v>207</v>
      </c>
      <c r="C1168">
        <v>529670</v>
      </c>
      <c r="D1168" s="4" t="s">
        <v>2482</v>
      </c>
      <c r="E1168">
        <v>1164</v>
      </c>
      <c r="F1168" s="2" t="s">
        <v>53</v>
      </c>
      <c r="G1168" s="4" t="s">
        <v>53</v>
      </c>
      <c r="H1168" s="4" t="s">
        <v>2483</v>
      </c>
      <c r="I1168" t="s">
        <v>53</v>
      </c>
      <c r="J1168" s="4" t="s">
        <v>53</v>
      </c>
      <c r="K1168" s="4" t="s">
        <v>53</v>
      </c>
      <c r="L1168" s="6" t="s">
        <v>53</v>
      </c>
      <c r="M1168" t="s">
        <v>53</v>
      </c>
    </row>
    <row r="1169" spans="1:13">
      <c r="A1169" s="4" t="s">
        <v>2484</v>
      </c>
      <c r="B1169" s="4" t="s">
        <v>2485</v>
      </c>
      <c r="C1169">
        <v>529619</v>
      </c>
      <c r="D1169" s="4" t="s">
        <v>2486</v>
      </c>
      <c r="E1169">
        <v>1164</v>
      </c>
      <c r="F1169" s="2" t="s">
        <v>53</v>
      </c>
      <c r="G1169" s="4" t="s">
        <v>53</v>
      </c>
      <c r="H1169" s="4" t="s">
        <v>2486</v>
      </c>
      <c r="I1169" t="s">
        <v>53</v>
      </c>
      <c r="J1169" s="4" t="s">
        <v>53</v>
      </c>
      <c r="K1169" s="4" t="s">
        <v>53</v>
      </c>
      <c r="L1169" s="6" t="s">
        <v>53</v>
      </c>
      <c r="M1169" t="s">
        <v>53</v>
      </c>
    </row>
    <row r="1170" spans="1:13">
      <c r="A1170" s="4" t="s">
        <v>69</v>
      </c>
      <c r="B1170" s="4" t="s">
        <v>5</v>
      </c>
      <c r="C1170">
        <v>191241</v>
      </c>
      <c r="D1170" s="4" t="s">
        <v>2487</v>
      </c>
      <c r="E1170">
        <v>1164</v>
      </c>
      <c r="F1170" s="2" t="s">
        <v>156</v>
      </c>
      <c r="G1170" s="4" t="s">
        <v>2488</v>
      </c>
      <c r="H1170" s="4" t="s">
        <v>53</v>
      </c>
      <c r="I1170" t="s">
        <v>53</v>
      </c>
      <c r="J1170" s="4" t="s">
        <v>53</v>
      </c>
      <c r="K1170" s="4" t="s">
        <v>53</v>
      </c>
      <c r="L1170" s="6" t="s">
        <v>53</v>
      </c>
      <c r="M1170" t="s">
        <v>53</v>
      </c>
    </row>
    <row r="1171" spans="1:13">
      <c r="A1171" s="4" t="s">
        <v>1407</v>
      </c>
      <c r="B1171" s="4" t="s">
        <v>5</v>
      </c>
      <c r="C1171">
        <v>239105</v>
      </c>
      <c r="D1171" s="4" t="s">
        <v>2489</v>
      </c>
      <c r="E1171">
        <v>1164</v>
      </c>
      <c r="F1171" s="2" t="s">
        <v>859</v>
      </c>
      <c r="G1171" s="4" t="s">
        <v>2489</v>
      </c>
      <c r="H1171" s="4" t="s">
        <v>2489</v>
      </c>
      <c r="I1171" t="s">
        <v>53</v>
      </c>
      <c r="J1171" s="4" t="s">
        <v>53</v>
      </c>
      <c r="K1171" s="4" t="s">
        <v>53</v>
      </c>
      <c r="L1171" s="6" t="s">
        <v>53</v>
      </c>
      <c r="M1171" t="s">
        <v>53</v>
      </c>
    </row>
    <row r="1172" spans="1:13">
      <c r="A1172" s="4" t="s">
        <v>2490</v>
      </c>
      <c r="B1172" s="4" t="s">
        <v>397</v>
      </c>
      <c r="C1172">
        <v>528834</v>
      </c>
      <c r="D1172" s="4" t="s">
        <v>2491</v>
      </c>
      <c r="E1172">
        <v>1164</v>
      </c>
      <c r="F1172" s="2" t="s">
        <v>859</v>
      </c>
      <c r="G1172" s="4" t="s">
        <v>2492</v>
      </c>
      <c r="H1172" s="4" t="s">
        <v>53</v>
      </c>
      <c r="I1172" t="s">
        <v>53</v>
      </c>
      <c r="J1172" s="4" t="s">
        <v>53</v>
      </c>
      <c r="K1172" s="4" t="s">
        <v>53</v>
      </c>
      <c r="L1172" s="6" t="s">
        <v>53</v>
      </c>
      <c r="M1172" t="s">
        <v>53</v>
      </c>
    </row>
    <row r="1173" spans="1:13">
      <c r="A1173" s="4" t="s">
        <v>2493</v>
      </c>
      <c r="B1173" s="4" t="s">
        <v>489</v>
      </c>
      <c r="C1173">
        <v>500132</v>
      </c>
      <c r="D1173" s="4" t="s">
        <v>2494</v>
      </c>
      <c r="E1173">
        <v>1164</v>
      </c>
      <c r="F1173" s="2" t="s">
        <v>853</v>
      </c>
      <c r="G1173" s="4" t="s">
        <v>2494</v>
      </c>
      <c r="H1173" s="4" t="s">
        <v>2495</v>
      </c>
      <c r="I1173" t="s">
        <v>53</v>
      </c>
      <c r="J1173" s="4" t="s">
        <v>53</v>
      </c>
      <c r="K1173" s="4" t="s">
        <v>53</v>
      </c>
      <c r="L1173" s="6" t="s">
        <v>53</v>
      </c>
      <c r="M1173" t="s">
        <v>53</v>
      </c>
    </row>
    <row r="1174" spans="1:13">
      <c r="A1174" s="4" t="s">
        <v>2496</v>
      </c>
      <c r="B1174" s="4" t="s">
        <v>2497</v>
      </c>
      <c r="C1174">
        <v>529199</v>
      </c>
      <c r="D1174" s="4" t="s">
        <v>2498</v>
      </c>
      <c r="E1174">
        <v>1164</v>
      </c>
      <c r="F1174" s="2" t="s">
        <v>619</v>
      </c>
      <c r="G1174" s="4" t="s">
        <v>2498</v>
      </c>
      <c r="H1174" s="4" t="s">
        <v>2498</v>
      </c>
      <c r="I1174" t="s">
        <v>53</v>
      </c>
      <c r="J1174" s="4" t="s">
        <v>53</v>
      </c>
      <c r="K1174" s="4" t="s">
        <v>53</v>
      </c>
      <c r="L1174" s="6" t="s">
        <v>53</v>
      </c>
      <c r="M1174" t="s">
        <v>53</v>
      </c>
    </row>
    <row r="1175" spans="1:13">
      <c r="A1175" s="4" t="s">
        <v>2499</v>
      </c>
      <c r="B1175" s="4" t="s">
        <v>5</v>
      </c>
      <c r="C1175">
        <v>200800</v>
      </c>
      <c r="D1175" s="4" t="s">
        <v>2500</v>
      </c>
      <c r="E1175">
        <v>1177</v>
      </c>
      <c r="F1175" s="2" t="s">
        <v>53</v>
      </c>
      <c r="G1175" s="4" t="s">
        <v>53</v>
      </c>
      <c r="H1175" s="4" t="s">
        <v>53</v>
      </c>
      <c r="I1175" t="s">
        <v>53</v>
      </c>
      <c r="J1175" s="4" t="s">
        <v>53</v>
      </c>
      <c r="K1175" s="4" t="s">
        <v>53</v>
      </c>
      <c r="L1175" s="6" t="s">
        <v>53</v>
      </c>
      <c r="M1175" t="s">
        <v>53</v>
      </c>
    </row>
    <row r="1176" spans="1:13">
      <c r="A1176" s="4" t="s">
        <v>733</v>
      </c>
      <c r="B1176" s="4" t="s">
        <v>627</v>
      </c>
      <c r="C1176">
        <v>529555</v>
      </c>
      <c r="D1176" s="4" t="s">
        <v>2501</v>
      </c>
      <c r="E1176">
        <v>1177</v>
      </c>
      <c r="F1176" s="2" t="s">
        <v>53</v>
      </c>
      <c r="G1176" s="4" t="s">
        <v>53</v>
      </c>
      <c r="H1176" s="4" t="s">
        <v>53</v>
      </c>
      <c r="I1176" t="s">
        <v>53</v>
      </c>
      <c r="J1176" s="4" t="s">
        <v>53</v>
      </c>
      <c r="K1176" s="4" t="s">
        <v>53</v>
      </c>
      <c r="L1176" s="6" t="s">
        <v>53</v>
      </c>
      <c r="M1176" t="s">
        <v>53</v>
      </c>
    </row>
    <row r="1177" spans="1:13">
      <c r="A1177" s="4" t="s">
        <v>2502</v>
      </c>
      <c r="B1177" s="4" t="s">
        <v>93</v>
      </c>
      <c r="C1177">
        <v>529272</v>
      </c>
      <c r="D1177" s="4" t="s">
        <v>2503</v>
      </c>
      <c r="E1177">
        <v>1177</v>
      </c>
      <c r="F1177" s="2" t="s">
        <v>53</v>
      </c>
      <c r="G1177" s="4" t="s">
        <v>53</v>
      </c>
      <c r="H1177" s="4" t="s">
        <v>53</v>
      </c>
      <c r="I1177" t="s">
        <v>53</v>
      </c>
      <c r="J1177" s="4" t="s">
        <v>53</v>
      </c>
      <c r="K1177" s="4" t="s">
        <v>53</v>
      </c>
      <c r="L1177" s="6" t="s">
        <v>53</v>
      </c>
      <c r="M1177" t="s">
        <v>53</v>
      </c>
    </row>
    <row r="1178" spans="1:13">
      <c r="A1178" s="4" t="s">
        <v>2504</v>
      </c>
      <c r="B1178" s="4" t="s">
        <v>284</v>
      </c>
      <c r="C1178">
        <v>504351</v>
      </c>
      <c r="D1178" s="4" t="s">
        <v>2505</v>
      </c>
      <c r="E1178">
        <v>1177</v>
      </c>
      <c r="F1178" s="2" t="s">
        <v>800</v>
      </c>
      <c r="G1178" s="4" t="s">
        <v>2505</v>
      </c>
      <c r="H1178" s="4" t="s">
        <v>2505</v>
      </c>
      <c r="I1178" t="s">
        <v>53</v>
      </c>
      <c r="J1178" s="4" t="s">
        <v>53</v>
      </c>
      <c r="K1178" s="4" t="s">
        <v>53</v>
      </c>
      <c r="L1178" s="6" t="s">
        <v>53</v>
      </c>
      <c r="M1178" t="s">
        <v>53</v>
      </c>
    </row>
    <row r="1179" spans="1:13">
      <c r="A1179" s="4" t="s">
        <v>2506</v>
      </c>
      <c r="B1179" s="4" t="s">
        <v>5</v>
      </c>
      <c r="C1179">
        <v>147703</v>
      </c>
      <c r="D1179" s="4" t="s">
        <v>2507</v>
      </c>
      <c r="E1179">
        <v>1181</v>
      </c>
      <c r="F1179" s="2" t="s">
        <v>53</v>
      </c>
      <c r="G1179" s="4" t="s">
        <v>53</v>
      </c>
      <c r="H1179" s="4" t="s">
        <v>2507</v>
      </c>
      <c r="I1179" t="s">
        <v>53</v>
      </c>
      <c r="J1179" s="4" t="s">
        <v>53</v>
      </c>
      <c r="K1179" s="4" t="s">
        <v>53</v>
      </c>
      <c r="L1179" s="6" t="s">
        <v>53</v>
      </c>
      <c r="M1179" t="s">
        <v>53</v>
      </c>
    </row>
    <row r="1180" spans="1:13">
      <c r="A1180" s="4" t="s">
        <v>1914</v>
      </c>
      <c r="B1180" s="4" t="s">
        <v>367</v>
      </c>
      <c r="C1180">
        <v>529469</v>
      </c>
      <c r="D1180" s="4" t="s">
        <v>2508</v>
      </c>
      <c r="E1180">
        <v>1181</v>
      </c>
      <c r="F1180" s="2" t="s">
        <v>53</v>
      </c>
      <c r="G1180" s="4" t="s">
        <v>53</v>
      </c>
      <c r="H1180" s="4" t="s">
        <v>2508</v>
      </c>
      <c r="I1180" t="s">
        <v>53</v>
      </c>
      <c r="J1180" s="4" t="s">
        <v>53</v>
      </c>
      <c r="K1180" s="4" t="s">
        <v>53</v>
      </c>
      <c r="L1180" s="6" t="s">
        <v>53</v>
      </c>
      <c r="M1180" t="s">
        <v>53</v>
      </c>
    </row>
    <row r="1181" spans="1:13">
      <c r="A1181" s="4" t="s">
        <v>374</v>
      </c>
      <c r="B1181" s="4" t="s">
        <v>93</v>
      </c>
      <c r="C1181">
        <v>505128</v>
      </c>
      <c r="D1181" s="4" t="s">
        <v>2509</v>
      </c>
      <c r="E1181">
        <v>1181</v>
      </c>
      <c r="F1181" s="2" t="s">
        <v>53</v>
      </c>
      <c r="G1181" s="4" t="s">
        <v>53</v>
      </c>
      <c r="H1181" s="4" t="s">
        <v>53</v>
      </c>
      <c r="I1181" t="s">
        <v>53</v>
      </c>
      <c r="J1181" s="4" t="s">
        <v>53</v>
      </c>
      <c r="K1181" s="4" t="s">
        <v>53</v>
      </c>
      <c r="L1181" s="6" t="s">
        <v>53</v>
      </c>
      <c r="M1181" t="s">
        <v>53</v>
      </c>
    </row>
    <row r="1182" spans="1:13">
      <c r="A1182" s="4" t="s">
        <v>626</v>
      </c>
      <c r="B1182" s="4" t="s">
        <v>627</v>
      </c>
      <c r="C1182">
        <v>529551</v>
      </c>
      <c r="D1182" s="4" t="s">
        <v>2510</v>
      </c>
      <c r="E1182">
        <v>1181</v>
      </c>
      <c r="F1182" s="2" t="s">
        <v>53</v>
      </c>
      <c r="G1182" s="4" t="s">
        <v>53</v>
      </c>
      <c r="H1182" s="4" t="s">
        <v>53</v>
      </c>
      <c r="I1182" t="s">
        <v>53</v>
      </c>
      <c r="J1182" s="4" t="s">
        <v>53</v>
      </c>
      <c r="K1182" s="4" t="s">
        <v>53</v>
      </c>
      <c r="L1182" s="6" t="s">
        <v>53</v>
      </c>
      <c r="M1182" t="s">
        <v>53</v>
      </c>
    </row>
    <row r="1183" spans="1:13">
      <c r="A1183" s="4" t="s">
        <v>204</v>
      </c>
      <c r="B1183" s="4" t="s">
        <v>93</v>
      </c>
      <c r="C1183">
        <v>529418</v>
      </c>
      <c r="D1183" s="4" t="s">
        <v>2511</v>
      </c>
      <c r="E1183">
        <v>1181</v>
      </c>
      <c r="F1183" s="2" t="s">
        <v>53</v>
      </c>
      <c r="G1183" s="4" t="s">
        <v>53</v>
      </c>
      <c r="H1183" s="4" t="s">
        <v>53</v>
      </c>
      <c r="I1183" t="s">
        <v>53</v>
      </c>
      <c r="J1183" s="4" t="s">
        <v>53</v>
      </c>
      <c r="K1183" s="4" t="s">
        <v>53</v>
      </c>
      <c r="L1183" s="6" t="s">
        <v>53</v>
      </c>
      <c r="M1183" t="s">
        <v>53</v>
      </c>
    </row>
    <row r="1184" spans="1:13">
      <c r="A1184" s="4" t="s">
        <v>2512</v>
      </c>
      <c r="B1184" s="4" t="s">
        <v>1117</v>
      </c>
      <c r="C1184">
        <v>529165</v>
      </c>
      <c r="D1184" s="4" t="s">
        <v>2513</v>
      </c>
      <c r="E1184">
        <v>1181</v>
      </c>
      <c r="F1184" s="2" t="s">
        <v>156</v>
      </c>
      <c r="G1184" s="4" t="s">
        <v>2513</v>
      </c>
      <c r="H1184" s="4" t="s">
        <v>2513</v>
      </c>
      <c r="I1184">
        <v>1501</v>
      </c>
      <c r="J1184" s="4" t="s">
        <v>53</v>
      </c>
      <c r="K1184" s="4" t="s">
        <v>53</v>
      </c>
      <c r="L1184" s="6" t="s">
        <v>53</v>
      </c>
      <c r="M1184" t="s">
        <v>53</v>
      </c>
    </row>
    <row r="1185" spans="1:13">
      <c r="A1185" s="4" t="s">
        <v>62</v>
      </c>
      <c r="B1185" s="4" t="s">
        <v>10</v>
      </c>
      <c r="C1185">
        <v>528885</v>
      </c>
      <c r="D1185" s="4" t="s">
        <v>2514</v>
      </c>
      <c r="E1185">
        <v>1181</v>
      </c>
      <c r="F1185" s="2" t="s">
        <v>1443</v>
      </c>
      <c r="G1185" s="4" t="s">
        <v>2514</v>
      </c>
      <c r="H1185" s="4" t="s">
        <v>2514</v>
      </c>
      <c r="I1185" t="s">
        <v>53</v>
      </c>
      <c r="J1185" s="4" t="s">
        <v>53</v>
      </c>
      <c r="K1185" s="4" t="s">
        <v>53</v>
      </c>
      <c r="L1185">
        <v>0.164614239074403</v>
      </c>
      <c r="M1185">
        <v>0.0994995233555767</v>
      </c>
    </row>
    <row r="1186" spans="1:13">
      <c r="A1186" s="4" t="s">
        <v>2515</v>
      </c>
      <c r="B1186" s="4" t="s">
        <v>284</v>
      </c>
      <c r="C1186">
        <v>503283</v>
      </c>
      <c r="D1186" s="4" t="s">
        <v>2516</v>
      </c>
      <c r="E1186">
        <v>1181</v>
      </c>
      <c r="F1186" s="2" t="s">
        <v>800</v>
      </c>
      <c r="G1186" s="4" t="s">
        <v>2516</v>
      </c>
      <c r="H1186" s="4" t="s">
        <v>2516</v>
      </c>
      <c r="I1186" t="s">
        <v>53</v>
      </c>
      <c r="J1186" s="4" t="s">
        <v>53</v>
      </c>
      <c r="K1186" s="4" t="s">
        <v>53</v>
      </c>
      <c r="L1186" s="6" t="s">
        <v>53</v>
      </c>
      <c r="M1186" t="s">
        <v>53</v>
      </c>
    </row>
    <row r="1187" spans="1:13">
      <c r="A1187" s="4" t="s">
        <v>1811</v>
      </c>
      <c r="B1187" s="4" t="s">
        <v>1812</v>
      </c>
      <c r="C1187">
        <v>529791</v>
      </c>
      <c r="D1187" s="4" t="s">
        <v>2517</v>
      </c>
      <c r="E1187">
        <v>1189</v>
      </c>
      <c r="F1187" s="2">
        <v>336</v>
      </c>
      <c r="G1187" s="4" t="s">
        <v>2517</v>
      </c>
      <c r="H1187" s="4" t="s">
        <v>53</v>
      </c>
      <c r="I1187" t="s">
        <v>53</v>
      </c>
      <c r="J1187" s="4" t="s">
        <v>53</v>
      </c>
      <c r="K1187" s="4" t="s">
        <v>53</v>
      </c>
      <c r="L1187" s="6" t="s">
        <v>53</v>
      </c>
      <c r="M1187" t="s">
        <v>53</v>
      </c>
    </row>
    <row r="1188" spans="1:13">
      <c r="A1188" s="4" t="s">
        <v>2518</v>
      </c>
      <c r="B1188" s="4" t="s">
        <v>5</v>
      </c>
      <c r="C1188">
        <v>133881</v>
      </c>
      <c r="D1188" s="4" t="s">
        <v>2519</v>
      </c>
      <c r="E1188">
        <v>1189</v>
      </c>
      <c r="F1188" s="2" t="s">
        <v>53</v>
      </c>
      <c r="G1188" s="4" t="s">
        <v>53</v>
      </c>
      <c r="H1188" s="4" t="s">
        <v>2519</v>
      </c>
      <c r="I1188" t="s">
        <v>53</v>
      </c>
      <c r="J1188" s="4" t="s">
        <v>53</v>
      </c>
      <c r="K1188" s="4" t="s">
        <v>53</v>
      </c>
      <c r="L1188" s="6" t="s">
        <v>53</v>
      </c>
      <c r="M1188" t="s">
        <v>53</v>
      </c>
    </row>
    <row r="1189" spans="1:13">
      <c r="A1189" s="4" t="s">
        <v>1547</v>
      </c>
      <c r="B1189" s="4" t="s">
        <v>774</v>
      </c>
      <c r="C1189">
        <v>529774</v>
      </c>
      <c r="D1189" s="4" t="s">
        <v>2520</v>
      </c>
      <c r="E1189">
        <v>1189</v>
      </c>
      <c r="F1189" s="2" t="s">
        <v>53</v>
      </c>
      <c r="G1189" s="4" t="s">
        <v>53</v>
      </c>
      <c r="H1189" s="4" t="s">
        <v>53</v>
      </c>
      <c r="I1189" t="s">
        <v>53</v>
      </c>
      <c r="J1189" s="4" t="s">
        <v>53</v>
      </c>
      <c r="K1189" s="4" t="s">
        <v>53</v>
      </c>
      <c r="L1189" s="6" t="s">
        <v>53</v>
      </c>
      <c r="M1189" t="s">
        <v>53</v>
      </c>
    </row>
    <row r="1190" spans="1:13">
      <c r="A1190" s="4" t="s">
        <v>2521</v>
      </c>
      <c r="B1190" s="4" t="s">
        <v>5</v>
      </c>
      <c r="C1190">
        <v>199148</v>
      </c>
      <c r="D1190" s="4" t="s">
        <v>2522</v>
      </c>
      <c r="E1190">
        <v>1189</v>
      </c>
      <c r="F1190" s="2" t="s">
        <v>859</v>
      </c>
      <c r="G1190" s="4" t="s">
        <v>2522</v>
      </c>
      <c r="H1190" s="4" t="s">
        <v>2522</v>
      </c>
      <c r="I1190" t="s">
        <v>53</v>
      </c>
      <c r="J1190" s="4" t="s">
        <v>53</v>
      </c>
      <c r="K1190" s="4" t="s">
        <v>53</v>
      </c>
      <c r="L1190" s="6" t="s">
        <v>53</v>
      </c>
      <c r="M1190" t="s">
        <v>53</v>
      </c>
    </row>
    <row r="1191" spans="1:13">
      <c r="A1191" s="4" t="s">
        <v>2378</v>
      </c>
      <c r="B1191" s="4" t="s">
        <v>931</v>
      </c>
      <c r="C1191">
        <v>529219</v>
      </c>
      <c r="D1191" s="4" t="s">
        <v>2523</v>
      </c>
      <c r="E1191">
        <v>1189</v>
      </c>
      <c r="F1191" s="2" t="s">
        <v>957</v>
      </c>
      <c r="G1191" s="4" t="s">
        <v>2523</v>
      </c>
      <c r="H1191" s="4" t="s">
        <v>53</v>
      </c>
      <c r="I1191" t="s">
        <v>53</v>
      </c>
      <c r="J1191" s="4" t="s">
        <v>53</v>
      </c>
      <c r="K1191" s="4" t="s">
        <v>53</v>
      </c>
      <c r="L1191" s="6" t="s">
        <v>53</v>
      </c>
      <c r="M1191" t="s">
        <v>53</v>
      </c>
    </row>
    <row r="1192" spans="1:13">
      <c r="A1192" s="4" t="s">
        <v>2524</v>
      </c>
      <c r="B1192" s="4" t="s">
        <v>417</v>
      </c>
      <c r="C1192">
        <v>504761</v>
      </c>
      <c r="D1192" s="4" t="s">
        <v>2525</v>
      </c>
      <c r="E1192">
        <v>1189</v>
      </c>
      <c r="F1192" s="2" t="s">
        <v>1100</v>
      </c>
      <c r="G1192" s="4" t="s">
        <v>2525</v>
      </c>
      <c r="H1192" s="4" t="s">
        <v>2525</v>
      </c>
      <c r="I1192" t="s">
        <v>53</v>
      </c>
      <c r="J1192" s="4" t="s">
        <v>53</v>
      </c>
      <c r="K1192" s="4" t="s">
        <v>53</v>
      </c>
      <c r="L1192" s="6" t="s">
        <v>53</v>
      </c>
      <c r="M1192" t="s">
        <v>53</v>
      </c>
    </row>
    <row r="1193" spans="1:13">
      <c r="A1193" s="4" t="s">
        <v>2526</v>
      </c>
      <c r="B1193" s="4" t="s">
        <v>284</v>
      </c>
      <c r="C1193">
        <v>503741</v>
      </c>
      <c r="D1193" s="4" t="s">
        <v>2527</v>
      </c>
      <c r="E1193">
        <v>1189</v>
      </c>
      <c r="F1193" s="2" t="s">
        <v>619</v>
      </c>
      <c r="G1193" s="4" t="s">
        <v>2527</v>
      </c>
      <c r="H1193" s="4" t="s">
        <v>2527</v>
      </c>
      <c r="I1193" t="s">
        <v>53</v>
      </c>
      <c r="J1193" s="4" t="s">
        <v>53</v>
      </c>
      <c r="K1193" s="4" t="s">
        <v>53</v>
      </c>
      <c r="L1193" s="6" t="s">
        <v>53</v>
      </c>
      <c r="M1193" t="s">
        <v>53</v>
      </c>
    </row>
    <row r="1194" spans="1:13">
      <c r="A1194" s="4" t="s">
        <v>2528</v>
      </c>
      <c r="B1194" s="4" t="s">
        <v>175</v>
      </c>
      <c r="C1194">
        <v>528858</v>
      </c>
      <c r="D1194" s="4" t="s">
        <v>2529</v>
      </c>
      <c r="E1194">
        <v>1196</v>
      </c>
      <c r="F1194" s="2" t="s">
        <v>53</v>
      </c>
      <c r="G1194" s="4" t="s">
        <v>53</v>
      </c>
      <c r="H1194" s="4" t="s">
        <v>53</v>
      </c>
      <c r="I1194" t="s">
        <v>53</v>
      </c>
      <c r="J1194" s="4" t="s">
        <v>53</v>
      </c>
      <c r="K1194" s="4" t="s">
        <v>53</v>
      </c>
      <c r="L1194" s="6" t="s">
        <v>53</v>
      </c>
      <c r="M1194" t="s">
        <v>53</v>
      </c>
    </row>
    <row r="1195" spans="1:13">
      <c r="A1195" s="4" t="s">
        <v>1992</v>
      </c>
      <c r="B1195" s="4" t="s">
        <v>1717</v>
      </c>
      <c r="C1195">
        <v>530222</v>
      </c>
      <c r="D1195" s="4" t="s">
        <v>2530</v>
      </c>
      <c r="E1195">
        <v>1196</v>
      </c>
      <c r="F1195" s="2" t="s">
        <v>53</v>
      </c>
      <c r="G1195" s="4" t="s">
        <v>53</v>
      </c>
      <c r="H1195" s="4" t="s">
        <v>2530</v>
      </c>
      <c r="I1195" t="s">
        <v>53</v>
      </c>
      <c r="J1195" s="4" t="s">
        <v>53</v>
      </c>
      <c r="K1195" s="4" t="s">
        <v>53</v>
      </c>
      <c r="L1195" s="6" t="s">
        <v>53</v>
      </c>
      <c r="M1195" t="s">
        <v>53</v>
      </c>
    </row>
    <row r="1196" spans="1:13">
      <c r="A1196" s="4" t="s">
        <v>1688</v>
      </c>
      <c r="B1196" s="4" t="s">
        <v>1450</v>
      </c>
      <c r="C1196">
        <v>529687</v>
      </c>
      <c r="D1196" s="4" t="s">
        <v>2531</v>
      </c>
      <c r="E1196">
        <v>1196</v>
      </c>
      <c r="F1196" s="2" t="s">
        <v>53</v>
      </c>
      <c r="G1196" s="4" t="s">
        <v>53</v>
      </c>
      <c r="H1196" s="4" t="s">
        <v>53</v>
      </c>
      <c r="I1196" t="s">
        <v>53</v>
      </c>
      <c r="J1196" s="4" t="s">
        <v>53</v>
      </c>
      <c r="K1196" s="4" t="s">
        <v>53</v>
      </c>
      <c r="L1196" s="6" t="s">
        <v>53</v>
      </c>
      <c r="M1196" t="s">
        <v>53</v>
      </c>
    </row>
    <row r="1197" spans="1:13">
      <c r="A1197" s="4" t="s">
        <v>1187</v>
      </c>
      <c r="B1197" s="4" t="s">
        <v>997</v>
      </c>
      <c r="C1197">
        <v>529008</v>
      </c>
      <c r="D1197" s="4" t="s">
        <v>2532</v>
      </c>
      <c r="E1197">
        <v>1196</v>
      </c>
      <c r="F1197" s="2" t="s">
        <v>53</v>
      </c>
      <c r="G1197" s="4" t="s">
        <v>53</v>
      </c>
      <c r="H1197" s="4" t="s">
        <v>53</v>
      </c>
      <c r="I1197" t="s">
        <v>53</v>
      </c>
      <c r="J1197" s="4" t="s">
        <v>53</v>
      </c>
      <c r="K1197" s="4" t="s">
        <v>53</v>
      </c>
      <c r="L1197" s="6" t="s">
        <v>53</v>
      </c>
      <c r="M1197" t="s">
        <v>53</v>
      </c>
    </row>
    <row r="1198" spans="1:13">
      <c r="A1198" s="4" t="s">
        <v>2533</v>
      </c>
      <c r="B1198" s="4" t="s">
        <v>147</v>
      </c>
      <c r="C1198">
        <v>528816</v>
      </c>
      <c r="D1198" s="4" t="s">
        <v>2534</v>
      </c>
      <c r="E1198">
        <v>1196</v>
      </c>
      <c r="F1198" s="2" t="s">
        <v>53</v>
      </c>
      <c r="G1198" s="4" t="s">
        <v>53</v>
      </c>
      <c r="H1198" s="4" t="s">
        <v>2534</v>
      </c>
      <c r="I1198" t="s">
        <v>53</v>
      </c>
      <c r="J1198" s="4" t="s">
        <v>53</v>
      </c>
      <c r="K1198" s="4" t="s">
        <v>53</v>
      </c>
      <c r="L1198" s="6" t="s">
        <v>53</v>
      </c>
      <c r="M1198" t="s">
        <v>53</v>
      </c>
    </row>
    <row r="1199" spans="1:13">
      <c r="A1199" s="4" t="s">
        <v>525</v>
      </c>
      <c r="B1199" s="4" t="s">
        <v>93</v>
      </c>
      <c r="C1199">
        <v>529798</v>
      </c>
      <c r="D1199" s="4" t="s">
        <v>2535</v>
      </c>
      <c r="E1199">
        <v>1196</v>
      </c>
      <c r="F1199" s="2" t="s">
        <v>53</v>
      </c>
      <c r="G1199" s="4" t="s">
        <v>53</v>
      </c>
      <c r="H1199" s="4" t="s">
        <v>53</v>
      </c>
      <c r="I1199" t="s">
        <v>53</v>
      </c>
      <c r="J1199" s="4" t="s">
        <v>53</v>
      </c>
      <c r="K1199" s="4" t="s">
        <v>53</v>
      </c>
      <c r="L1199" s="6" t="s">
        <v>53</v>
      </c>
      <c r="M1199" t="s">
        <v>53</v>
      </c>
    </row>
    <row r="1200" spans="1:13">
      <c r="A1200" s="4" t="s">
        <v>1303</v>
      </c>
      <c r="B1200" s="4" t="s">
        <v>1304</v>
      </c>
      <c r="C1200">
        <v>529830</v>
      </c>
      <c r="D1200" s="4" t="s">
        <v>2536</v>
      </c>
      <c r="E1200">
        <v>1196</v>
      </c>
      <c r="F1200" s="2" t="s">
        <v>859</v>
      </c>
      <c r="G1200" s="4" t="s">
        <v>2537</v>
      </c>
      <c r="H1200" s="4" t="s">
        <v>2537</v>
      </c>
      <c r="I1200" t="s">
        <v>53</v>
      </c>
      <c r="J1200" s="4" t="s">
        <v>53</v>
      </c>
      <c r="K1200" s="4" t="s">
        <v>53</v>
      </c>
      <c r="L1200" s="6" t="s">
        <v>53</v>
      </c>
      <c r="M1200" t="s">
        <v>53</v>
      </c>
    </row>
    <row r="1201" spans="1:13">
      <c r="A1201" s="4" t="s">
        <v>2538</v>
      </c>
      <c r="B1201" s="4" t="s">
        <v>284</v>
      </c>
      <c r="C1201">
        <v>530032</v>
      </c>
      <c r="D1201" s="4" t="s">
        <v>2539</v>
      </c>
      <c r="E1201">
        <v>1203</v>
      </c>
      <c r="F1201" s="2" t="s">
        <v>53</v>
      </c>
      <c r="G1201" s="4" t="s">
        <v>53</v>
      </c>
      <c r="H1201" s="4" t="s">
        <v>2539</v>
      </c>
      <c r="I1201" t="s">
        <v>53</v>
      </c>
      <c r="J1201" s="4" t="s">
        <v>53</v>
      </c>
      <c r="K1201" s="4" t="s">
        <v>53</v>
      </c>
      <c r="L1201" s="6" t="s">
        <v>53</v>
      </c>
      <c r="M1201" t="s">
        <v>53</v>
      </c>
    </row>
    <row r="1202" spans="1:13">
      <c r="A1202" s="4" t="s">
        <v>1357</v>
      </c>
      <c r="B1202" s="4" t="s">
        <v>93</v>
      </c>
      <c r="C1202">
        <v>529282</v>
      </c>
      <c r="D1202" s="4" t="s">
        <v>2540</v>
      </c>
      <c r="E1202">
        <v>1203</v>
      </c>
      <c r="F1202" s="2" t="s">
        <v>53</v>
      </c>
      <c r="G1202" s="4" t="s">
        <v>53</v>
      </c>
      <c r="H1202" s="4" t="s">
        <v>2540</v>
      </c>
      <c r="I1202" t="s">
        <v>53</v>
      </c>
      <c r="J1202" s="4" t="s">
        <v>53</v>
      </c>
      <c r="K1202" s="4" t="s">
        <v>53</v>
      </c>
      <c r="L1202" s="6" t="s">
        <v>53</v>
      </c>
      <c r="M1202" t="s">
        <v>53</v>
      </c>
    </row>
    <row r="1203" spans="1:13">
      <c r="A1203" s="4" t="s">
        <v>2541</v>
      </c>
      <c r="B1203" s="4" t="s">
        <v>5</v>
      </c>
      <c r="C1203">
        <v>166513</v>
      </c>
      <c r="D1203" s="4" t="s">
        <v>2542</v>
      </c>
      <c r="E1203">
        <v>1205</v>
      </c>
      <c r="F1203" s="2" t="s">
        <v>53</v>
      </c>
      <c r="G1203" s="4" t="s">
        <v>53</v>
      </c>
      <c r="H1203" s="4" t="s">
        <v>53</v>
      </c>
      <c r="I1203" t="s">
        <v>53</v>
      </c>
      <c r="J1203" s="4" t="s">
        <v>53</v>
      </c>
      <c r="K1203" s="4" t="s">
        <v>53</v>
      </c>
      <c r="L1203" s="6" t="s">
        <v>53</v>
      </c>
      <c r="M1203" t="s">
        <v>53</v>
      </c>
    </row>
    <row r="1204" spans="1:13">
      <c r="A1204" s="4" t="s">
        <v>2543</v>
      </c>
      <c r="B1204" s="4" t="s">
        <v>2105</v>
      </c>
      <c r="C1204">
        <v>529198</v>
      </c>
      <c r="D1204" s="4" t="s">
        <v>2544</v>
      </c>
      <c r="E1204">
        <v>1205</v>
      </c>
      <c r="F1204" s="2" t="s">
        <v>53</v>
      </c>
      <c r="G1204" s="4" t="s">
        <v>53</v>
      </c>
      <c r="H1204" s="4" t="s">
        <v>53</v>
      </c>
      <c r="I1204" t="s">
        <v>53</v>
      </c>
      <c r="J1204" s="4" t="s">
        <v>53</v>
      </c>
      <c r="K1204" s="4" t="s">
        <v>53</v>
      </c>
      <c r="L1204" s="6" t="s">
        <v>53</v>
      </c>
      <c r="M1204" t="s">
        <v>53</v>
      </c>
    </row>
    <row r="1205" spans="1:13">
      <c r="A1205" s="4" t="s">
        <v>2545</v>
      </c>
      <c r="B1205" s="4" t="s">
        <v>1717</v>
      </c>
      <c r="C1205">
        <v>529320</v>
      </c>
      <c r="D1205" s="4" t="s">
        <v>2546</v>
      </c>
      <c r="E1205">
        <v>1205</v>
      </c>
      <c r="F1205" s="2" t="s">
        <v>53</v>
      </c>
      <c r="G1205" s="4" t="s">
        <v>53</v>
      </c>
      <c r="H1205" s="4" t="s">
        <v>2547</v>
      </c>
      <c r="I1205">
        <v>1501</v>
      </c>
      <c r="J1205" s="4" t="s">
        <v>53</v>
      </c>
      <c r="K1205" s="4" t="s">
        <v>53</v>
      </c>
      <c r="L1205" s="6" t="s">
        <v>53</v>
      </c>
      <c r="M1205" t="s">
        <v>53</v>
      </c>
    </row>
    <row r="1206" spans="1:13">
      <c r="A1206" s="4" t="s">
        <v>228</v>
      </c>
      <c r="B1206" s="4" t="s">
        <v>10</v>
      </c>
      <c r="C1206">
        <v>529566</v>
      </c>
      <c r="D1206" s="4" t="s">
        <v>2548</v>
      </c>
      <c r="E1206">
        <v>1205</v>
      </c>
      <c r="F1206" s="2" t="s">
        <v>156</v>
      </c>
      <c r="G1206" s="4" t="s">
        <v>2548</v>
      </c>
      <c r="H1206" s="4" t="s">
        <v>2548</v>
      </c>
      <c r="I1206" t="s">
        <v>53</v>
      </c>
      <c r="J1206" s="4" t="s">
        <v>53</v>
      </c>
      <c r="K1206" s="4" t="s">
        <v>53</v>
      </c>
      <c r="L1206" s="6" t="s">
        <v>53</v>
      </c>
      <c r="M1206" t="s">
        <v>53</v>
      </c>
    </row>
    <row r="1207" spans="1:13">
      <c r="A1207" s="4" t="s">
        <v>2549</v>
      </c>
      <c r="B1207" s="4" t="s">
        <v>417</v>
      </c>
      <c r="C1207">
        <v>504876</v>
      </c>
      <c r="D1207" s="4" t="s">
        <v>2550</v>
      </c>
      <c r="E1207">
        <v>1205</v>
      </c>
      <c r="F1207" s="2" t="s">
        <v>1033</v>
      </c>
      <c r="G1207" s="4" t="s">
        <v>2551</v>
      </c>
      <c r="H1207" s="4" t="s">
        <v>2550</v>
      </c>
      <c r="I1207" t="s">
        <v>53</v>
      </c>
      <c r="J1207" s="4" t="s">
        <v>53</v>
      </c>
      <c r="K1207" s="4" t="s">
        <v>53</v>
      </c>
      <c r="L1207" s="6" t="s">
        <v>53</v>
      </c>
      <c r="M1207" t="s">
        <v>53</v>
      </c>
    </row>
    <row r="1208" spans="1:13">
      <c r="A1208" s="4" t="s">
        <v>2552</v>
      </c>
      <c r="B1208" s="4" t="s">
        <v>404</v>
      </c>
      <c r="C1208">
        <v>529562</v>
      </c>
      <c r="D1208" s="4" t="s">
        <v>2553</v>
      </c>
      <c r="E1208">
        <v>1210</v>
      </c>
      <c r="F1208" s="2" t="s">
        <v>53</v>
      </c>
      <c r="G1208" s="4" t="s">
        <v>53</v>
      </c>
      <c r="H1208" s="4" t="s">
        <v>2553</v>
      </c>
      <c r="I1208" t="s">
        <v>53</v>
      </c>
      <c r="J1208" s="4" t="s">
        <v>53</v>
      </c>
      <c r="K1208" s="4" t="s">
        <v>53</v>
      </c>
      <c r="L1208" s="6" t="s">
        <v>53</v>
      </c>
      <c r="M1208" t="s">
        <v>53</v>
      </c>
    </row>
    <row r="1209" spans="1:13">
      <c r="A1209" s="4" t="s">
        <v>2554</v>
      </c>
      <c r="B1209" s="4" t="s">
        <v>260</v>
      </c>
      <c r="C1209">
        <v>530059</v>
      </c>
      <c r="D1209" s="4" t="s">
        <v>2555</v>
      </c>
      <c r="E1209">
        <v>1210</v>
      </c>
      <c r="F1209" s="2" t="s">
        <v>53</v>
      </c>
      <c r="G1209" s="4" t="s">
        <v>53</v>
      </c>
      <c r="H1209" s="4" t="s">
        <v>2555</v>
      </c>
      <c r="I1209" t="s">
        <v>53</v>
      </c>
      <c r="J1209" s="4" t="s">
        <v>53</v>
      </c>
      <c r="K1209" s="4" t="s">
        <v>53</v>
      </c>
      <c r="L1209" s="6" t="s">
        <v>53</v>
      </c>
      <c r="M1209" t="s">
        <v>53</v>
      </c>
    </row>
    <row r="1210" spans="1:13">
      <c r="A1210" s="4" t="s">
        <v>2556</v>
      </c>
      <c r="B1210" s="4" t="s">
        <v>740</v>
      </c>
      <c r="C1210">
        <v>529415</v>
      </c>
      <c r="D1210" s="4" t="s">
        <v>2557</v>
      </c>
      <c r="E1210">
        <v>1210</v>
      </c>
      <c r="F1210" s="2" t="s">
        <v>53</v>
      </c>
      <c r="G1210" s="4" t="s">
        <v>53</v>
      </c>
      <c r="H1210" s="4" t="s">
        <v>53</v>
      </c>
      <c r="I1210" t="s">
        <v>53</v>
      </c>
      <c r="J1210" s="4" t="s">
        <v>53</v>
      </c>
      <c r="K1210" s="4" t="s">
        <v>53</v>
      </c>
      <c r="L1210" s="6" t="s">
        <v>53</v>
      </c>
      <c r="M1210" t="s">
        <v>53</v>
      </c>
    </row>
    <row r="1211" spans="1:13">
      <c r="A1211" s="4" t="s">
        <v>2558</v>
      </c>
      <c r="B1211" s="4" t="s">
        <v>194</v>
      </c>
      <c r="C1211">
        <v>529388</v>
      </c>
      <c r="D1211" s="4" t="s">
        <v>2559</v>
      </c>
      <c r="E1211">
        <v>1210</v>
      </c>
      <c r="F1211" s="2" t="s">
        <v>156</v>
      </c>
      <c r="G1211" s="4" t="s">
        <v>2559</v>
      </c>
      <c r="H1211" s="4" t="s">
        <v>53</v>
      </c>
      <c r="I1211" t="s">
        <v>53</v>
      </c>
      <c r="J1211" s="4" t="s">
        <v>53</v>
      </c>
      <c r="K1211" s="4" t="s">
        <v>53</v>
      </c>
      <c r="L1211" s="6" t="s">
        <v>53</v>
      </c>
      <c r="M1211" t="s">
        <v>53</v>
      </c>
    </row>
    <row r="1212" spans="1:13">
      <c r="A1212" s="4" t="s">
        <v>2560</v>
      </c>
      <c r="B1212" s="4" t="s">
        <v>1450</v>
      </c>
      <c r="C1212">
        <v>505474</v>
      </c>
      <c r="D1212" s="4" t="s">
        <v>2561</v>
      </c>
      <c r="E1212">
        <v>1210</v>
      </c>
      <c r="F1212" s="2" t="s">
        <v>1458</v>
      </c>
      <c r="G1212" s="4" t="s">
        <v>2561</v>
      </c>
      <c r="H1212" s="4" t="s">
        <v>2561</v>
      </c>
      <c r="I1212" t="s">
        <v>53</v>
      </c>
      <c r="J1212" s="4" t="s">
        <v>53</v>
      </c>
      <c r="K1212" s="4" t="s">
        <v>53</v>
      </c>
      <c r="L1212" s="6" t="s">
        <v>53</v>
      </c>
      <c r="M1212" t="s">
        <v>53</v>
      </c>
    </row>
    <row r="1213" spans="1:13">
      <c r="A1213" s="4" t="s">
        <v>2562</v>
      </c>
      <c r="B1213" s="4" t="s">
        <v>5</v>
      </c>
      <c r="C1213">
        <v>106263</v>
      </c>
      <c r="D1213" s="4" t="s">
        <v>2563</v>
      </c>
      <c r="E1213">
        <v>1215</v>
      </c>
      <c r="F1213" s="2" t="s">
        <v>53</v>
      </c>
      <c r="G1213" s="4" t="s">
        <v>53</v>
      </c>
      <c r="H1213" s="4" t="s">
        <v>53</v>
      </c>
      <c r="I1213" t="s">
        <v>53</v>
      </c>
      <c r="J1213" s="4" t="s">
        <v>53</v>
      </c>
      <c r="K1213" s="4" t="s">
        <v>53</v>
      </c>
      <c r="L1213" s="6" t="s">
        <v>53</v>
      </c>
      <c r="M1213" t="s">
        <v>53</v>
      </c>
    </row>
    <row r="1214" spans="1:13">
      <c r="A1214" s="4" t="s">
        <v>2564</v>
      </c>
      <c r="B1214" s="4" t="s">
        <v>740</v>
      </c>
      <c r="C1214">
        <v>529643</v>
      </c>
      <c r="D1214" s="4" t="s">
        <v>2565</v>
      </c>
      <c r="E1214">
        <v>1215</v>
      </c>
      <c r="F1214" s="2" t="s">
        <v>53</v>
      </c>
      <c r="G1214" s="4" t="s">
        <v>53</v>
      </c>
      <c r="H1214" s="4" t="s">
        <v>53</v>
      </c>
      <c r="I1214" t="s">
        <v>53</v>
      </c>
      <c r="J1214" s="4" t="s">
        <v>53</v>
      </c>
      <c r="K1214" s="4" t="s">
        <v>53</v>
      </c>
      <c r="L1214" s="6" t="s">
        <v>53</v>
      </c>
      <c r="M1214" t="s">
        <v>53</v>
      </c>
    </row>
    <row r="1215" spans="1:13">
      <c r="A1215" s="4" t="s">
        <v>1445</v>
      </c>
      <c r="B1215" s="4" t="s">
        <v>690</v>
      </c>
      <c r="C1215">
        <v>529109</v>
      </c>
      <c r="D1215" s="4" t="s">
        <v>2566</v>
      </c>
      <c r="E1215">
        <v>1215</v>
      </c>
      <c r="F1215" s="2" t="s">
        <v>1017</v>
      </c>
      <c r="G1215" s="4" t="s">
        <v>2566</v>
      </c>
      <c r="H1215" s="4" t="s">
        <v>2566</v>
      </c>
      <c r="I1215" t="s">
        <v>53</v>
      </c>
      <c r="J1215" s="4" t="s">
        <v>53</v>
      </c>
      <c r="K1215" s="4" t="s">
        <v>53</v>
      </c>
      <c r="L1215" s="6" t="s">
        <v>53</v>
      </c>
      <c r="M1215" t="s">
        <v>53</v>
      </c>
    </row>
    <row r="1216" spans="1:13">
      <c r="A1216" s="4" t="s">
        <v>2567</v>
      </c>
      <c r="B1216" s="4" t="s">
        <v>605</v>
      </c>
      <c r="C1216">
        <v>529685</v>
      </c>
      <c r="D1216" s="4" t="s">
        <v>2568</v>
      </c>
      <c r="E1216">
        <v>1218</v>
      </c>
      <c r="F1216" s="2" t="s">
        <v>53</v>
      </c>
      <c r="G1216" s="4" t="s">
        <v>53</v>
      </c>
      <c r="H1216" s="4" t="s">
        <v>53</v>
      </c>
      <c r="I1216" t="s">
        <v>53</v>
      </c>
      <c r="J1216" s="4" t="s">
        <v>53</v>
      </c>
      <c r="K1216" s="4" t="s">
        <v>53</v>
      </c>
      <c r="L1216" s="6" t="s">
        <v>53</v>
      </c>
      <c r="M1216" t="s">
        <v>53</v>
      </c>
    </row>
    <row r="1217" spans="1:13">
      <c r="A1217" s="4" t="s">
        <v>2569</v>
      </c>
      <c r="B1217" s="4" t="s">
        <v>2570</v>
      </c>
      <c r="C1217">
        <v>529806</v>
      </c>
      <c r="D1217" s="4" t="s">
        <v>2571</v>
      </c>
      <c r="E1217">
        <v>1218</v>
      </c>
      <c r="F1217" s="2" t="s">
        <v>53</v>
      </c>
      <c r="G1217" s="4" t="s">
        <v>53</v>
      </c>
      <c r="H1217" s="4" t="s">
        <v>53</v>
      </c>
      <c r="I1217" t="s">
        <v>53</v>
      </c>
      <c r="J1217" s="4" t="s">
        <v>53</v>
      </c>
      <c r="K1217" s="4" t="s">
        <v>53</v>
      </c>
      <c r="L1217" s="6" t="s">
        <v>53</v>
      </c>
      <c r="M1217" t="s">
        <v>53</v>
      </c>
    </row>
    <row r="1218" spans="1:13">
      <c r="A1218" s="4" t="s">
        <v>2572</v>
      </c>
      <c r="B1218" s="4" t="s">
        <v>5</v>
      </c>
      <c r="C1218">
        <v>142285</v>
      </c>
      <c r="D1218" s="4" t="s">
        <v>2573</v>
      </c>
      <c r="E1218">
        <v>1218</v>
      </c>
      <c r="F1218" s="2" t="s">
        <v>156</v>
      </c>
      <c r="G1218" s="4" t="s">
        <v>2573</v>
      </c>
      <c r="H1218" s="4" t="s">
        <v>53</v>
      </c>
      <c r="I1218" t="s">
        <v>53</v>
      </c>
      <c r="J1218" s="4" t="s">
        <v>53</v>
      </c>
      <c r="K1218" s="4" t="s">
        <v>53</v>
      </c>
      <c r="L1218" s="6" t="s">
        <v>53</v>
      </c>
      <c r="M1218" t="s">
        <v>53</v>
      </c>
    </row>
    <row r="1219" spans="1:13">
      <c r="A1219" s="4" t="s">
        <v>108</v>
      </c>
      <c r="B1219" s="4" t="s">
        <v>931</v>
      </c>
      <c r="C1219">
        <v>529202</v>
      </c>
      <c r="D1219" s="4" t="s">
        <v>2574</v>
      </c>
      <c r="E1219">
        <v>1218</v>
      </c>
      <c r="F1219" s="2" t="s">
        <v>156</v>
      </c>
      <c r="G1219" s="4" t="s">
        <v>2575</v>
      </c>
      <c r="H1219" s="4" t="s">
        <v>53</v>
      </c>
      <c r="I1219" t="s">
        <v>53</v>
      </c>
      <c r="J1219" s="4" t="s">
        <v>53</v>
      </c>
      <c r="K1219" s="4" t="s">
        <v>53</v>
      </c>
      <c r="L1219" s="6" t="s">
        <v>53</v>
      </c>
      <c r="M1219" t="s">
        <v>53</v>
      </c>
    </row>
    <row r="1220" spans="1:13">
      <c r="A1220" s="4" t="s">
        <v>790</v>
      </c>
      <c r="B1220" s="4" t="s">
        <v>417</v>
      </c>
      <c r="C1220">
        <v>502760</v>
      </c>
      <c r="D1220" s="4" t="s">
        <v>2576</v>
      </c>
      <c r="E1220">
        <v>1218</v>
      </c>
      <c r="F1220" s="2" t="s">
        <v>800</v>
      </c>
      <c r="G1220" s="4" t="s">
        <v>2576</v>
      </c>
      <c r="H1220" s="4" t="s">
        <v>2576</v>
      </c>
      <c r="I1220" t="s">
        <v>53</v>
      </c>
      <c r="J1220" s="4" t="s">
        <v>53</v>
      </c>
      <c r="K1220" s="4" t="s">
        <v>53</v>
      </c>
      <c r="L1220" s="6" t="s">
        <v>53</v>
      </c>
      <c r="M1220" t="s">
        <v>53</v>
      </c>
    </row>
    <row r="1221" spans="1:13">
      <c r="A1221" s="4" t="s">
        <v>1904</v>
      </c>
      <c r="B1221" s="4" t="s">
        <v>641</v>
      </c>
      <c r="C1221">
        <v>529069</v>
      </c>
      <c r="D1221" s="4" t="s">
        <v>2577</v>
      </c>
      <c r="E1221">
        <v>1223</v>
      </c>
      <c r="F1221" s="2">
        <v>431</v>
      </c>
      <c r="G1221" s="4" t="s">
        <v>2577</v>
      </c>
      <c r="H1221" s="4" t="s">
        <v>2577</v>
      </c>
      <c r="I1221" t="s">
        <v>53</v>
      </c>
      <c r="J1221" s="4" t="s">
        <v>53</v>
      </c>
      <c r="K1221" s="4" t="s">
        <v>53</v>
      </c>
      <c r="L1221" s="6" t="s">
        <v>53</v>
      </c>
      <c r="M1221" t="s">
        <v>53</v>
      </c>
    </row>
    <row r="1222" spans="1:13">
      <c r="A1222" s="4" t="s">
        <v>1027</v>
      </c>
      <c r="B1222" s="4" t="s">
        <v>367</v>
      </c>
      <c r="C1222">
        <v>530223</v>
      </c>
      <c r="D1222" s="4" t="s">
        <v>2578</v>
      </c>
      <c r="E1222">
        <v>1223</v>
      </c>
      <c r="F1222" s="2" t="s">
        <v>53</v>
      </c>
      <c r="G1222" s="4" t="s">
        <v>53</v>
      </c>
      <c r="H1222" s="4" t="s">
        <v>2578</v>
      </c>
      <c r="I1222" t="s">
        <v>53</v>
      </c>
      <c r="J1222" s="4" t="s">
        <v>53</v>
      </c>
      <c r="K1222" s="4" t="s">
        <v>53</v>
      </c>
      <c r="L1222" s="6" t="s">
        <v>53</v>
      </c>
      <c r="M1222" t="s">
        <v>53</v>
      </c>
    </row>
    <row r="1223" spans="1:13">
      <c r="A1223" s="4" t="s">
        <v>2579</v>
      </c>
      <c r="B1223" s="4" t="s">
        <v>274</v>
      </c>
      <c r="C1223">
        <v>529162</v>
      </c>
      <c r="D1223" s="4" t="s">
        <v>2580</v>
      </c>
      <c r="E1223">
        <v>1223</v>
      </c>
      <c r="F1223" s="2" t="s">
        <v>53</v>
      </c>
      <c r="G1223" s="4" t="s">
        <v>53</v>
      </c>
      <c r="H1223" s="4" t="s">
        <v>2580</v>
      </c>
      <c r="I1223" t="s">
        <v>53</v>
      </c>
      <c r="J1223" s="4" t="s">
        <v>53</v>
      </c>
      <c r="K1223" s="4" t="s">
        <v>53</v>
      </c>
      <c r="L1223" s="6" t="s">
        <v>53</v>
      </c>
      <c r="M1223" t="s">
        <v>53</v>
      </c>
    </row>
    <row r="1224" spans="1:13">
      <c r="A1224" s="4" t="s">
        <v>2581</v>
      </c>
      <c r="B1224" s="4" t="s">
        <v>404</v>
      </c>
      <c r="C1224">
        <v>528880</v>
      </c>
      <c r="D1224" s="4" t="s">
        <v>2582</v>
      </c>
      <c r="E1224">
        <v>1223</v>
      </c>
      <c r="F1224" s="2" t="s">
        <v>53</v>
      </c>
      <c r="G1224" s="4" t="s">
        <v>53</v>
      </c>
      <c r="H1224" s="4" t="s">
        <v>2582</v>
      </c>
      <c r="I1224" t="s">
        <v>53</v>
      </c>
      <c r="J1224" s="4" t="s">
        <v>53</v>
      </c>
      <c r="K1224" s="4" t="s">
        <v>53</v>
      </c>
      <c r="L1224" s="6" t="s">
        <v>53</v>
      </c>
      <c r="M1224" t="s">
        <v>53</v>
      </c>
    </row>
    <row r="1225" spans="1:13">
      <c r="A1225" s="4" t="s">
        <v>553</v>
      </c>
      <c r="B1225" s="4" t="s">
        <v>93</v>
      </c>
      <c r="C1225">
        <v>529130</v>
      </c>
      <c r="D1225" s="4" t="s">
        <v>2583</v>
      </c>
      <c r="E1225">
        <v>1223</v>
      </c>
      <c r="F1225" s="2" t="s">
        <v>53</v>
      </c>
      <c r="G1225" s="4" t="s">
        <v>53</v>
      </c>
      <c r="H1225" s="4" t="s">
        <v>53</v>
      </c>
      <c r="I1225" t="s">
        <v>53</v>
      </c>
      <c r="J1225" s="4" t="s">
        <v>53</v>
      </c>
      <c r="K1225" s="4" t="s">
        <v>53</v>
      </c>
      <c r="L1225" s="6" t="s">
        <v>53</v>
      </c>
      <c r="M1225" t="s">
        <v>53</v>
      </c>
    </row>
    <row r="1226" spans="1:13">
      <c r="A1226" s="4" t="s">
        <v>2584</v>
      </c>
      <c r="B1226" s="4" t="s">
        <v>5</v>
      </c>
      <c r="C1226">
        <v>110617</v>
      </c>
      <c r="D1226" s="4" t="s">
        <v>2585</v>
      </c>
      <c r="E1226">
        <v>1228</v>
      </c>
      <c r="F1226" s="2" t="s">
        <v>53</v>
      </c>
      <c r="G1226" s="4" t="s">
        <v>53</v>
      </c>
      <c r="H1226" s="4" t="s">
        <v>53</v>
      </c>
      <c r="I1226" t="s">
        <v>53</v>
      </c>
      <c r="J1226" s="4" t="s">
        <v>53</v>
      </c>
      <c r="K1226" s="4" t="s">
        <v>53</v>
      </c>
      <c r="L1226" s="6" t="s">
        <v>53</v>
      </c>
      <c r="M1226" t="s">
        <v>53</v>
      </c>
    </row>
    <row r="1227" spans="1:13">
      <c r="A1227" s="4" t="s">
        <v>2323</v>
      </c>
      <c r="B1227" s="4" t="s">
        <v>997</v>
      </c>
      <c r="C1227">
        <v>529056</v>
      </c>
      <c r="D1227" s="4" t="s">
        <v>2586</v>
      </c>
      <c r="E1227">
        <v>1228</v>
      </c>
      <c r="F1227" s="2" t="s">
        <v>53</v>
      </c>
      <c r="G1227" s="4" t="s">
        <v>53</v>
      </c>
      <c r="H1227" s="4" t="s">
        <v>53</v>
      </c>
      <c r="I1227" t="s">
        <v>53</v>
      </c>
      <c r="J1227" s="4" t="s">
        <v>53</v>
      </c>
      <c r="K1227" s="4" t="s">
        <v>53</v>
      </c>
      <c r="L1227" s="6" t="s">
        <v>53</v>
      </c>
      <c r="M1227" t="s">
        <v>53</v>
      </c>
    </row>
    <row r="1228" spans="1:13">
      <c r="A1228" s="4" t="s">
        <v>1547</v>
      </c>
      <c r="B1228" s="4" t="s">
        <v>774</v>
      </c>
      <c r="C1228">
        <v>530224</v>
      </c>
      <c r="D1228" s="4" t="s">
        <v>2587</v>
      </c>
      <c r="E1228">
        <v>1228</v>
      </c>
      <c r="F1228" s="2" t="s">
        <v>53</v>
      </c>
      <c r="G1228" s="4" t="s">
        <v>53</v>
      </c>
      <c r="H1228" s="4" t="s">
        <v>2587</v>
      </c>
      <c r="I1228" t="s">
        <v>53</v>
      </c>
      <c r="J1228" s="4" t="s">
        <v>53</v>
      </c>
      <c r="K1228" s="4" t="s">
        <v>53</v>
      </c>
      <c r="L1228" s="6" t="s">
        <v>53</v>
      </c>
      <c r="M1228" t="s">
        <v>53</v>
      </c>
    </row>
    <row r="1229" spans="1:13">
      <c r="A1229" s="4" t="s">
        <v>2193</v>
      </c>
      <c r="B1229" s="4" t="s">
        <v>575</v>
      </c>
      <c r="C1229">
        <v>529224</v>
      </c>
      <c r="D1229" s="4" t="s">
        <v>2588</v>
      </c>
      <c r="E1229">
        <v>1228</v>
      </c>
      <c r="F1229" s="2" t="s">
        <v>53</v>
      </c>
      <c r="G1229" s="4" t="s">
        <v>53</v>
      </c>
      <c r="H1229" s="4" t="s">
        <v>53</v>
      </c>
      <c r="I1229" t="s">
        <v>53</v>
      </c>
      <c r="J1229" s="4" t="s">
        <v>53</v>
      </c>
      <c r="K1229" s="4" t="s">
        <v>53</v>
      </c>
      <c r="L1229" s="6" t="s">
        <v>53</v>
      </c>
      <c r="M1229" t="s">
        <v>53</v>
      </c>
    </row>
    <row r="1230" spans="1:13">
      <c r="A1230" s="4" t="s">
        <v>626</v>
      </c>
      <c r="B1230" s="4" t="s">
        <v>627</v>
      </c>
      <c r="C1230">
        <v>529989</v>
      </c>
      <c r="D1230" s="4" t="s">
        <v>2589</v>
      </c>
      <c r="E1230">
        <v>1228</v>
      </c>
      <c r="F1230" s="2" t="s">
        <v>53</v>
      </c>
      <c r="G1230" s="4" t="s">
        <v>53</v>
      </c>
      <c r="H1230" s="4" t="s">
        <v>53</v>
      </c>
      <c r="I1230" t="s">
        <v>53</v>
      </c>
      <c r="J1230" s="4" t="s">
        <v>53</v>
      </c>
      <c r="K1230" s="4" t="s">
        <v>53</v>
      </c>
      <c r="L1230" s="6" t="s">
        <v>53</v>
      </c>
      <c r="M1230" t="s">
        <v>53</v>
      </c>
    </row>
    <row r="1231" spans="1:13">
      <c r="A1231" s="4" t="s">
        <v>2590</v>
      </c>
      <c r="B1231" s="4" t="s">
        <v>194</v>
      </c>
      <c r="C1231">
        <v>504282</v>
      </c>
      <c r="D1231" s="4" t="s">
        <v>2591</v>
      </c>
      <c r="E1231">
        <v>1228</v>
      </c>
      <c r="F1231" s="2" t="s">
        <v>53</v>
      </c>
      <c r="G1231" s="4" t="s">
        <v>53</v>
      </c>
      <c r="H1231" s="4" t="s">
        <v>53</v>
      </c>
      <c r="I1231" t="s">
        <v>53</v>
      </c>
      <c r="J1231" s="4" t="s">
        <v>53</v>
      </c>
      <c r="K1231" s="4" t="s">
        <v>53</v>
      </c>
      <c r="L1231" s="6" t="s">
        <v>53</v>
      </c>
      <c r="M1231" t="s">
        <v>53</v>
      </c>
    </row>
    <row r="1232" spans="1:13">
      <c r="A1232" s="4" t="s">
        <v>2592</v>
      </c>
      <c r="B1232" s="4" t="s">
        <v>93</v>
      </c>
      <c r="C1232">
        <v>529179</v>
      </c>
      <c r="D1232" s="4" t="s">
        <v>2593</v>
      </c>
      <c r="E1232">
        <v>1228</v>
      </c>
      <c r="F1232" s="2" t="s">
        <v>53</v>
      </c>
      <c r="G1232" s="4" t="s">
        <v>53</v>
      </c>
      <c r="H1232" s="4" t="s">
        <v>2593</v>
      </c>
      <c r="I1232" t="s">
        <v>53</v>
      </c>
      <c r="J1232" s="4" t="s">
        <v>53</v>
      </c>
      <c r="K1232" s="4" t="s">
        <v>53</v>
      </c>
      <c r="L1232" s="6" t="s">
        <v>53</v>
      </c>
      <c r="M1232" t="s">
        <v>53</v>
      </c>
    </row>
    <row r="1233" spans="1:13">
      <c r="A1233" s="4" t="s">
        <v>2594</v>
      </c>
      <c r="B1233" s="4" t="s">
        <v>774</v>
      </c>
      <c r="C1233">
        <v>529768</v>
      </c>
      <c r="D1233" s="4" t="s">
        <v>2595</v>
      </c>
      <c r="E1233">
        <v>1228</v>
      </c>
      <c r="F1233" s="2" t="s">
        <v>53</v>
      </c>
      <c r="G1233" s="4" t="s">
        <v>53</v>
      </c>
      <c r="H1233" s="4" t="s">
        <v>53</v>
      </c>
      <c r="I1233" t="s">
        <v>53</v>
      </c>
      <c r="J1233" s="4" t="s">
        <v>53</v>
      </c>
      <c r="K1233" s="4" t="s">
        <v>53</v>
      </c>
      <c r="L1233" s="6" t="s">
        <v>53</v>
      </c>
      <c r="M1233" t="s">
        <v>53</v>
      </c>
    </row>
    <row r="1234" spans="1:13">
      <c r="A1234" s="4" t="s">
        <v>2596</v>
      </c>
      <c r="B1234" s="4" t="s">
        <v>274</v>
      </c>
      <c r="C1234">
        <v>504927</v>
      </c>
      <c r="D1234" s="4" t="s">
        <v>2597</v>
      </c>
      <c r="E1234">
        <v>1228</v>
      </c>
      <c r="F1234" s="2" t="s">
        <v>156</v>
      </c>
      <c r="G1234" s="4" t="s">
        <v>2597</v>
      </c>
      <c r="H1234" s="4" t="s">
        <v>53</v>
      </c>
      <c r="I1234" t="s">
        <v>53</v>
      </c>
      <c r="J1234" s="4" t="s">
        <v>53</v>
      </c>
      <c r="K1234" s="4" t="s">
        <v>53</v>
      </c>
      <c r="L1234" s="6" t="s">
        <v>53</v>
      </c>
      <c r="M1234" t="s">
        <v>53</v>
      </c>
    </row>
    <row r="1235" spans="1:13">
      <c r="A1235" s="4" t="s">
        <v>1466</v>
      </c>
      <c r="B1235" s="4" t="s">
        <v>5</v>
      </c>
      <c r="C1235">
        <v>220862</v>
      </c>
      <c r="D1235" s="4" t="s">
        <v>2598</v>
      </c>
      <c r="E1235">
        <v>1228</v>
      </c>
      <c r="F1235" s="2" t="s">
        <v>859</v>
      </c>
      <c r="G1235" s="4" t="s">
        <v>2598</v>
      </c>
      <c r="H1235" s="4" t="s">
        <v>2598</v>
      </c>
      <c r="I1235" t="s">
        <v>53</v>
      </c>
      <c r="J1235" s="4" t="s">
        <v>53</v>
      </c>
      <c r="K1235" s="4" t="s">
        <v>53</v>
      </c>
      <c r="L1235" s="6" t="s">
        <v>53</v>
      </c>
      <c r="M1235" t="s">
        <v>53</v>
      </c>
    </row>
    <row r="1236" spans="1:13">
      <c r="A1236" s="4" t="s">
        <v>2599</v>
      </c>
      <c r="B1236" s="4" t="s">
        <v>10</v>
      </c>
      <c r="C1236">
        <v>528905</v>
      </c>
      <c r="D1236" s="4" t="s">
        <v>2600</v>
      </c>
      <c r="E1236">
        <v>1228</v>
      </c>
      <c r="F1236" s="2" t="s">
        <v>1071</v>
      </c>
      <c r="G1236" s="4" t="s">
        <v>2600</v>
      </c>
      <c r="H1236" s="4" t="s">
        <v>2600</v>
      </c>
      <c r="I1236" t="s">
        <v>53</v>
      </c>
      <c r="J1236" s="4" t="s">
        <v>53</v>
      </c>
      <c r="K1236" s="4" t="s">
        <v>53</v>
      </c>
      <c r="L1236" s="6" t="s">
        <v>53</v>
      </c>
      <c r="M1236" t="s">
        <v>53</v>
      </c>
    </row>
    <row r="1237" spans="1:13">
      <c r="A1237" s="4" t="s">
        <v>1617</v>
      </c>
      <c r="B1237" s="4" t="s">
        <v>1095</v>
      </c>
      <c r="C1237">
        <v>529596</v>
      </c>
      <c r="D1237" s="4" t="s">
        <v>2601</v>
      </c>
      <c r="E1237">
        <v>1239</v>
      </c>
      <c r="F1237" s="2">
        <v>347</v>
      </c>
      <c r="G1237" s="4" t="s">
        <v>2601</v>
      </c>
      <c r="H1237" s="4" t="s">
        <v>2602</v>
      </c>
      <c r="I1237" t="s">
        <v>53</v>
      </c>
      <c r="J1237" s="4" t="s">
        <v>53</v>
      </c>
      <c r="K1237" s="4" t="s">
        <v>53</v>
      </c>
      <c r="L1237" s="6" t="s">
        <v>53</v>
      </c>
      <c r="M1237" t="s">
        <v>53</v>
      </c>
    </row>
    <row r="1238" spans="1:13">
      <c r="A1238" s="4" t="s">
        <v>2603</v>
      </c>
      <c r="B1238" s="4" t="s">
        <v>404</v>
      </c>
      <c r="C1238">
        <v>528962</v>
      </c>
      <c r="D1238" s="4" t="s">
        <v>2604</v>
      </c>
      <c r="E1238">
        <v>1239</v>
      </c>
      <c r="F1238" s="2" t="s">
        <v>53</v>
      </c>
      <c r="G1238" s="4" t="s">
        <v>53</v>
      </c>
      <c r="H1238" s="4" t="s">
        <v>53</v>
      </c>
      <c r="I1238" t="s">
        <v>53</v>
      </c>
      <c r="J1238" s="4" t="s">
        <v>53</v>
      </c>
      <c r="K1238" s="4" t="s">
        <v>53</v>
      </c>
      <c r="L1238" s="6" t="s">
        <v>53</v>
      </c>
      <c r="M1238" t="s">
        <v>53</v>
      </c>
    </row>
    <row r="1239" spans="1:13">
      <c r="A1239" s="4" t="s">
        <v>2605</v>
      </c>
      <c r="B1239" s="4" t="s">
        <v>404</v>
      </c>
      <c r="C1239">
        <v>529091</v>
      </c>
      <c r="D1239" s="4" t="s">
        <v>2606</v>
      </c>
      <c r="E1239">
        <v>1239</v>
      </c>
      <c r="F1239" s="2" t="s">
        <v>53</v>
      </c>
      <c r="G1239" s="4" t="s">
        <v>53</v>
      </c>
      <c r="H1239" s="4" t="s">
        <v>53</v>
      </c>
      <c r="I1239" t="s">
        <v>53</v>
      </c>
      <c r="J1239" s="4" t="s">
        <v>53</v>
      </c>
      <c r="K1239" s="4" t="s">
        <v>53</v>
      </c>
      <c r="L1239" s="6" t="s">
        <v>53</v>
      </c>
      <c r="M1239" t="s">
        <v>53</v>
      </c>
    </row>
    <row r="1240" spans="1:13">
      <c r="A1240" s="4" t="s">
        <v>2607</v>
      </c>
      <c r="B1240" s="4" t="s">
        <v>2608</v>
      </c>
      <c r="C1240">
        <v>529749</v>
      </c>
      <c r="D1240" s="4" t="s">
        <v>2609</v>
      </c>
      <c r="E1240">
        <v>1239</v>
      </c>
      <c r="F1240" s="2" t="s">
        <v>53</v>
      </c>
      <c r="G1240" s="4" t="s">
        <v>53</v>
      </c>
      <c r="H1240" s="4" t="s">
        <v>53</v>
      </c>
      <c r="I1240" t="s">
        <v>53</v>
      </c>
      <c r="J1240" s="4" t="s">
        <v>53</v>
      </c>
      <c r="K1240" s="4" t="s">
        <v>53</v>
      </c>
      <c r="L1240" s="6" t="s">
        <v>53</v>
      </c>
      <c r="M1240" t="s">
        <v>53</v>
      </c>
    </row>
    <row r="1241" spans="1:13">
      <c r="A1241" s="4" t="s">
        <v>2610</v>
      </c>
      <c r="B1241" s="4" t="s">
        <v>1450</v>
      </c>
      <c r="C1241">
        <v>529311</v>
      </c>
      <c r="D1241" s="4" t="s">
        <v>2611</v>
      </c>
      <c r="E1241">
        <v>1239</v>
      </c>
      <c r="F1241" s="2" t="s">
        <v>53</v>
      </c>
      <c r="G1241" s="4" t="s">
        <v>53</v>
      </c>
      <c r="H1241" s="4" t="s">
        <v>53</v>
      </c>
      <c r="I1241" t="s">
        <v>53</v>
      </c>
      <c r="J1241" s="4" t="s">
        <v>53</v>
      </c>
      <c r="K1241" s="4" t="s">
        <v>53</v>
      </c>
      <c r="L1241" s="6" t="s">
        <v>53</v>
      </c>
      <c r="M1241" t="s">
        <v>53</v>
      </c>
    </row>
    <row r="1242" spans="1:13">
      <c r="A1242" s="4" t="s">
        <v>2612</v>
      </c>
      <c r="B1242" s="4" t="s">
        <v>1450</v>
      </c>
      <c r="C1242">
        <v>528994</v>
      </c>
      <c r="D1242" s="4" t="s">
        <v>2613</v>
      </c>
      <c r="E1242">
        <v>1239</v>
      </c>
      <c r="F1242" s="2" t="s">
        <v>53</v>
      </c>
      <c r="G1242" s="4" t="s">
        <v>53</v>
      </c>
      <c r="H1242" s="4" t="s">
        <v>53</v>
      </c>
      <c r="I1242" t="s">
        <v>53</v>
      </c>
      <c r="J1242" s="4" t="s">
        <v>53</v>
      </c>
      <c r="K1242" s="4" t="s">
        <v>53</v>
      </c>
      <c r="L1242" s="6" t="s">
        <v>53</v>
      </c>
      <c r="M1242" t="s">
        <v>53</v>
      </c>
    </row>
    <row r="1243" spans="1:13">
      <c r="A1243" s="4" t="s">
        <v>2614</v>
      </c>
      <c r="B1243" s="4" t="s">
        <v>489</v>
      </c>
      <c r="C1243">
        <v>500691</v>
      </c>
      <c r="D1243" s="4" t="s">
        <v>2615</v>
      </c>
      <c r="E1243">
        <v>1239</v>
      </c>
      <c r="F1243" s="2" t="s">
        <v>156</v>
      </c>
      <c r="G1243" s="4" t="s">
        <v>2616</v>
      </c>
      <c r="H1243" s="4" t="s">
        <v>2615</v>
      </c>
      <c r="I1243" t="s">
        <v>53</v>
      </c>
      <c r="J1243" s="4" t="s">
        <v>53</v>
      </c>
      <c r="K1243" s="4" t="s">
        <v>53</v>
      </c>
      <c r="L1243" s="6" t="s">
        <v>53</v>
      </c>
      <c r="M1243" t="s">
        <v>53</v>
      </c>
    </row>
    <row r="1244" spans="1:13">
      <c r="A1244" s="4" t="s">
        <v>2617</v>
      </c>
      <c r="B1244" s="4" t="s">
        <v>2399</v>
      </c>
      <c r="C1244">
        <v>529748</v>
      </c>
      <c r="D1244" s="4" t="s">
        <v>2618</v>
      </c>
      <c r="E1244">
        <v>1239</v>
      </c>
      <c r="F1244" s="2" t="s">
        <v>156</v>
      </c>
      <c r="G1244" s="4" t="s">
        <v>2618</v>
      </c>
      <c r="H1244" s="4" t="s">
        <v>2618</v>
      </c>
      <c r="I1244" t="s">
        <v>53</v>
      </c>
      <c r="J1244" s="4" t="s">
        <v>53</v>
      </c>
      <c r="K1244" s="4" t="s">
        <v>53</v>
      </c>
      <c r="L1244" s="6" t="s">
        <v>53</v>
      </c>
      <c r="M1244" t="s">
        <v>53</v>
      </c>
    </row>
    <row r="1245" spans="1:13">
      <c r="A1245" s="4" t="s">
        <v>2619</v>
      </c>
      <c r="B1245" s="4" t="s">
        <v>284</v>
      </c>
      <c r="C1245">
        <v>505095</v>
      </c>
      <c r="D1245" s="4" t="s">
        <v>2620</v>
      </c>
      <c r="E1245">
        <v>1247</v>
      </c>
      <c r="F1245" s="2" t="s">
        <v>156</v>
      </c>
      <c r="G1245" s="4" t="s">
        <v>2621</v>
      </c>
      <c r="H1245" s="4" t="s">
        <v>2620</v>
      </c>
      <c r="I1245" t="s">
        <v>53</v>
      </c>
      <c r="J1245" s="4" t="s">
        <v>53</v>
      </c>
      <c r="K1245" s="4" t="s">
        <v>53</v>
      </c>
      <c r="L1245" s="6" t="s">
        <v>53</v>
      </c>
      <c r="M1245" t="s">
        <v>53</v>
      </c>
    </row>
    <row r="1246" spans="1:13">
      <c r="A1246" s="4" t="s">
        <v>664</v>
      </c>
      <c r="B1246" s="4" t="s">
        <v>665</v>
      </c>
      <c r="C1246">
        <v>529100</v>
      </c>
      <c r="D1246" s="4" t="s">
        <v>2622</v>
      </c>
      <c r="E1246">
        <v>1248</v>
      </c>
      <c r="F1246" s="2" t="s">
        <v>53</v>
      </c>
      <c r="G1246" s="4" t="s">
        <v>53</v>
      </c>
      <c r="H1246" s="4" t="s">
        <v>53</v>
      </c>
      <c r="I1246" t="s">
        <v>53</v>
      </c>
      <c r="J1246" s="4" t="s">
        <v>53</v>
      </c>
      <c r="K1246" s="4" t="s">
        <v>53</v>
      </c>
      <c r="L1246" s="6" t="s">
        <v>53</v>
      </c>
      <c r="M1246" t="s">
        <v>53</v>
      </c>
    </row>
    <row r="1247" spans="1:13">
      <c r="A1247" s="4" t="s">
        <v>2105</v>
      </c>
      <c r="B1247" s="4" t="s">
        <v>2105</v>
      </c>
      <c r="C1247">
        <v>529240</v>
      </c>
      <c r="D1247" s="4" t="s">
        <v>2623</v>
      </c>
      <c r="E1247">
        <v>1248</v>
      </c>
      <c r="F1247" s="2" t="s">
        <v>53</v>
      </c>
      <c r="G1247" s="4" t="s">
        <v>53</v>
      </c>
      <c r="H1247" s="4" t="s">
        <v>53</v>
      </c>
      <c r="I1247" t="s">
        <v>53</v>
      </c>
      <c r="J1247" s="4" t="s">
        <v>53</v>
      </c>
      <c r="K1247" s="4" t="s">
        <v>53</v>
      </c>
      <c r="L1247" s="6" t="s">
        <v>53</v>
      </c>
      <c r="M1247" t="s">
        <v>53</v>
      </c>
    </row>
    <row r="1248" spans="1:13">
      <c r="A1248" s="4" t="s">
        <v>2624</v>
      </c>
      <c r="B1248" s="4" t="s">
        <v>5</v>
      </c>
      <c r="C1248">
        <v>528993</v>
      </c>
      <c r="D1248" s="4" t="s">
        <v>2625</v>
      </c>
      <c r="E1248">
        <v>1248</v>
      </c>
      <c r="F1248" s="2" t="s">
        <v>53</v>
      </c>
      <c r="G1248" s="4" t="s">
        <v>53</v>
      </c>
      <c r="H1248" s="4" t="s">
        <v>53</v>
      </c>
      <c r="I1248" t="s">
        <v>53</v>
      </c>
      <c r="J1248" s="4" t="s">
        <v>53</v>
      </c>
      <c r="K1248" s="4" t="s">
        <v>53</v>
      </c>
      <c r="L1248" s="6" t="s">
        <v>53</v>
      </c>
      <c r="M1248" t="s">
        <v>53</v>
      </c>
    </row>
    <row r="1249" spans="1:13">
      <c r="A1249" s="4" t="s">
        <v>553</v>
      </c>
      <c r="B1249" s="4" t="s">
        <v>93</v>
      </c>
      <c r="C1249">
        <v>529011</v>
      </c>
      <c r="D1249" s="4" t="s">
        <v>2626</v>
      </c>
      <c r="E1249">
        <v>1248</v>
      </c>
      <c r="F1249" s="2" t="s">
        <v>53</v>
      </c>
      <c r="G1249" s="4" t="s">
        <v>53</v>
      </c>
      <c r="H1249" s="4" t="s">
        <v>53</v>
      </c>
      <c r="I1249" t="s">
        <v>53</v>
      </c>
      <c r="J1249" s="4" t="s">
        <v>53</v>
      </c>
      <c r="K1249" s="4" t="s">
        <v>53</v>
      </c>
      <c r="L1249" s="6" t="s">
        <v>53</v>
      </c>
      <c r="M1249" t="s">
        <v>53</v>
      </c>
    </row>
    <row r="1250" spans="1:13">
      <c r="A1250" s="4" t="s">
        <v>2627</v>
      </c>
      <c r="B1250" s="4" t="s">
        <v>404</v>
      </c>
      <c r="C1250">
        <v>529646</v>
      </c>
      <c r="D1250" s="4" t="s">
        <v>2628</v>
      </c>
      <c r="E1250">
        <v>1252</v>
      </c>
      <c r="F1250" s="2" t="s">
        <v>53</v>
      </c>
      <c r="G1250" s="4" t="s">
        <v>53</v>
      </c>
      <c r="H1250" s="4" t="s">
        <v>53</v>
      </c>
      <c r="I1250" t="s">
        <v>53</v>
      </c>
      <c r="J1250" s="4" t="s">
        <v>53</v>
      </c>
      <c r="K1250" s="4" t="s">
        <v>53</v>
      </c>
      <c r="L1250" s="6" t="s">
        <v>53</v>
      </c>
      <c r="M1250" t="s">
        <v>53</v>
      </c>
    </row>
    <row r="1251" spans="1:13">
      <c r="A1251" s="4" t="s">
        <v>2629</v>
      </c>
      <c r="B1251" s="4" t="s">
        <v>740</v>
      </c>
      <c r="C1251">
        <v>529929</v>
      </c>
      <c r="D1251" s="4" t="s">
        <v>2630</v>
      </c>
      <c r="E1251">
        <v>1252</v>
      </c>
      <c r="F1251" s="2" t="s">
        <v>53</v>
      </c>
      <c r="G1251" s="4" t="s">
        <v>53</v>
      </c>
      <c r="H1251" s="4" t="s">
        <v>2630</v>
      </c>
      <c r="I1251" t="s">
        <v>53</v>
      </c>
      <c r="J1251" s="4" t="s">
        <v>53</v>
      </c>
      <c r="K1251" s="4" t="s">
        <v>53</v>
      </c>
      <c r="L1251" s="6" t="s">
        <v>53</v>
      </c>
      <c r="M1251" t="s">
        <v>53</v>
      </c>
    </row>
    <row r="1252" spans="1:13">
      <c r="A1252" s="4" t="s">
        <v>2631</v>
      </c>
      <c r="B1252" s="4" t="s">
        <v>404</v>
      </c>
      <c r="C1252">
        <v>528961</v>
      </c>
      <c r="D1252" s="4" t="s">
        <v>2632</v>
      </c>
      <c r="E1252">
        <v>1252</v>
      </c>
      <c r="F1252" s="2" t="s">
        <v>53</v>
      </c>
      <c r="G1252" s="4" t="s">
        <v>53</v>
      </c>
      <c r="H1252" s="4" t="s">
        <v>2633</v>
      </c>
      <c r="I1252" t="s">
        <v>53</v>
      </c>
      <c r="J1252" s="4" t="s">
        <v>53</v>
      </c>
      <c r="K1252" s="4" t="s">
        <v>53</v>
      </c>
      <c r="L1252" s="6" t="s">
        <v>53</v>
      </c>
      <c r="M1252" t="s">
        <v>53</v>
      </c>
    </row>
    <row r="1253" spans="1:13">
      <c r="A1253" s="4" t="s">
        <v>2634</v>
      </c>
      <c r="B1253" s="4" t="s">
        <v>997</v>
      </c>
      <c r="C1253">
        <v>529195</v>
      </c>
      <c r="D1253" s="4" t="s">
        <v>2635</v>
      </c>
      <c r="E1253">
        <v>1252</v>
      </c>
      <c r="F1253" s="2" t="s">
        <v>53</v>
      </c>
      <c r="G1253" s="4" t="s">
        <v>53</v>
      </c>
      <c r="H1253" s="4" t="s">
        <v>53</v>
      </c>
      <c r="I1253" t="s">
        <v>53</v>
      </c>
      <c r="J1253" s="4" t="s">
        <v>53</v>
      </c>
      <c r="K1253" s="4" t="s">
        <v>53</v>
      </c>
      <c r="L1253" s="6" t="s">
        <v>53</v>
      </c>
      <c r="M1253" t="s">
        <v>53</v>
      </c>
    </row>
    <row r="1254" spans="1:13">
      <c r="A1254" s="4" t="s">
        <v>525</v>
      </c>
      <c r="B1254" s="4" t="s">
        <v>93</v>
      </c>
      <c r="C1254">
        <v>529477</v>
      </c>
      <c r="D1254" s="4" t="s">
        <v>2636</v>
      </c>
      <c r="E1254">
        <v>1252</v>
      </c>
      <c r="F1254" s="2" t="s">
        <v>53</v>
      </c>
      <c r="G1254" s="4" t="s">
        <v>53</v>
      </c>
      <c r="H1254" s="4" t="s">
        <v>53</v>
      </c>
      <c r="I1254" t="s">
        <v>53</v>
      </c>
      <c r="J1254" s="4" t="s">
        <v>53</v>
      </c>
      <c r="K1254" s="4" t="s">
        <v>53</v>
      </c>
      <c r="L1254" s="6" t="s">
        <v>53</v>
      </c>
      <c r="M1254" t="s">
        <v>53</v>
      </c>
    </row>
    <row r="1255" spans="1:13">
      <c r="A1255" s="4" t="s">
        <v>1213</v>
      </c>
      <c r="B1255" s="4" t="s">
        <v>489</v>
      </c>
      <c r="C1255">
        <v>529526</v>
      </c>
      <c r="D1255" s="4" t="s">
        <v>2637</v>
      </c>
      <c r="E1255">
        <v>1252</v>
      </c>
      <c r="F1255" s="2" t="s">
        <v>53</v>
      </c>
      <c r="G1255" s="4" t="s">
        <v>53</v>
      </c>
      <c r="H1255" s="4" t="s">
        <v>2638</v>
      </c>
      <c r="I1255" t="s">
        <v>53</v>
      </c>
      <c r="J1255" s="4" t="s">
        <v>53</v>
      </c>
      <c r="K1255" s="4" t="s">
        <v>53</v>
      </c>
      <c r="L1255" s="6" t="s">
        <v>53</v>
      </c>
      <c r="M1255" t="s">
        <v>53</v>
      </c>
    </row>
    <row r="1256" spans="1:13">
      <c r="A1256" s="4" t="s">
        <v>1213</v>
      </c>
      <c r="B1256" s="4" t="s">
        <v>489</v>
      </c>
      <c r="C1256">
        <v>528878</v>
      </c>
      <c r="D1256" s="4" t="s">
        <v>2639</v>
      </c>
      <c r="E1256">
        <v>1252</v>
      </c>
      <c r="F1256" s="2" t="s">
        <v>1237</v>
      </c>
      <c r="G1256" s="4" t="s">
        <v>2639</v>
      </c>
      <c r="H1256" s="4" t="s">
        <v>53</v>
      </c>
      <c r="I1256" t="s">
        <v>53</v>
      </c>
      <c r="J1256" s="4" t="s">
        <v>53</v>
      </c>
      <c r="K1256" s="4" t="s">
        <v>53</v>
      </c>
      <c r="L1256" s="6" t="s">
        <v>53</v>
      </c>
      <c r="M1256" t="s">
        <v>53</v>
      </c>
    </row>
    <row r="1257" spans="1:13">
      <c r="A1257" s="4" t="s">
        <v>2640</v>
      </c>
      <c r="B1257" s="4" t="s">
        <v>5</v>
      </c>
      <c r="C1257">
        <v>100706</v>
      </c>
      <c r="D1257" s="4" t="s">
        <v>2641</v>
      </c>
      <c r="E1257">
        <v>1259</v>
      </c>
      <c r="F1257" s="2" t="s">
        <v>53</v>
      </c>
      <c r="G1257" s="4" t="s">
        <v>53</v>
      </c>
      <c r="H1257" s="4" t="s">
        <v>53</v>
      </c>
      <c r="I1257" t="s">
        <v>53</v>
      </c>
      <c r="J1257" s="4" t="s">
        <v>53</v>
      </c>
      <c r="K1257" s="4" t="s">
        <v>53</v>
      </c>
      <c r="L1257" s="6" t="s">
        <v>53</v>
      </c>
      <c r="M1257" t="s">
        <v>53</v>
      </c>
    </row>
    <row r="1258" spans="1:13">
      <c r="A1258" s="4" t="s">
        <v>2642</v>
      </c>
      <c r="B1258" s="4" t="s">
        <v>5</v>
      </c>
      <c r="C1258">
        <v>150136</v>
      </c>
      <c r="D1258" s="4" t="s">
        <v>2643</v>
      </c>
      <c r="E1258">
        <v>1259</v>
      </c>
      <c r="F1258" s="2" t="s">
        <v>53</v>
      </c>
      <c r="G1258" s="4" t="s">
        <v>53</v>
      </c>
      <c r="H1258" s="4" t="s">
        <v>53</v>
      </c>
      <c r="I1258" t="s">
        <v>53</v>
      </c>
      <c r="J1258" s="4" t="s">
        <v>53</v>
      </c>
      <c r="K1258" s="4" t="s">
        <v>53</v>
      </c>
      <c r="L1258" s="6" t="s">
        <v>53</v>
      </c>
      <c r="M1258" t="s">
        <v>53</v>
      </c>
    </row>
    <row r="1259" spans="1:13">
      <c r="A1259" s="4" t="s">
        <v>756</v>
      </c>
      <c r="B1259" s="4" t="s">
        <v>757</v>
      </c>
      <c r="C1259">
        <v>529742</v>
      </c>
      <c r="D1259" s="4" t="s">
        <v>2644</v>
      </c>
      <c r="E1259">
        <v>1259</v>
      </c>
      <c r="F1259" s="2" t="s">
        <v>53</v>
      </c>
      <c r="G1259" s="4" t="s">
        <v>53</v>
      </c>
      <c r="H1259" s="4" t="s">
        <v>53</v>
      </c>
      <c r="I1259" t="s">
        <v>53</v>
      </c>
      <c r="J1259" s="4" t="s">
        <v>53</v>
      </c>
      <c r="K1259" s="4" t="s">
        <v>53</v>
      </c>
      <c r="L1259" s="6" t="s">
        <v>53</v>
      </c>
      <c r="M1259" t="s">
        <v>53</v>
      </c>
    </row>
    <row r="1260" spans="1:13">
      <c r="A1260" s="4" t="s">
        <v>2645</v>
      </c>
      <c r="B1260" s="4" t="s">
        <v>740</v>
      </c>
      <c r="C1260">
        <v>529525</v>
      </c>
      <c r="D1260" s="4" t="s">
        <v>2646</v>
      </c>
      <c r="E1260">
        <v>1259</v>
      </c>
      <c r="F1260" s="2" t="s">
        <v>53</v>
      </c>
      <c r="G1260" s="4" t="s">
        <v>53</v>
      </c>
      <c r="H1260" s="4" t="s">
        <v>2646</v>
      </c>
      <c r="I1260" t="s">
        <v>53</v>
      </c>
      <c r="J1260" s="4" t="s">
        <v>53</v>
      </c>
      <c r="K1260" s="4" t="s">
        <v>53</v>
      </c>
      <c r="L1260" s="6" t="s">
        <v>53</v>
      </c>
      <c r="M1260" t="s">
        <v>53</v>
      </c>
    </row>
    <row r="1261" spans="1:13">
      <c r="A1261" s="4" t="s">
        <v>2647</v>
      </c>
      <c r="B1261" s="4" t="s">
        <v>1304</v>
      </c>
      <c r="C1261">
        <v>529017</v>
      </c>
      <c r="D1261" s="4" t="s">
        <v>2648</v>
      </c>
      <c r="E1261">
        <v>1259</v>
      </c>
      <c r="F1261" s="2" t="s">
        <v>1017</v>
      </c>
      <c r="G1261" s="4" t="s">
        <v>2648</v>
      </c>
      <c r="H1261" s="4" t="s">
        <v>2648</v>
      </c>
      <c r="I1261" t="s">
        <v>53</v>
      </c>
      <c r="J1261" s="4" t="s">
        <v>53</v>
      </c>
      <c r="K1261" s="4" t="s">
        <v>53</v>
      </c>
      <c r="L1261" s="6" t="s">
        <v>53</v>
      </c>
      <c r="M1261" t="s">
        <v>53</v>
      </c>
    </row>
    <row r="1262" spans="1:13">
      <c r="A1262" s="4" t="s">
        <v>2649</v>
      </c>
      <c r="B1262" s="4" t="s">
        <v>17</v>
      </c>
      <c r="C1262">
        <v>529067</v>
      </c>
      <c r="D1262" s="4" t="s">
        <v>2650</v>
      </c>
      <c r="E1262">
        <v>1264</v>
      </c>
      <c r="F1262" s="2" t="s">
        <v>53</v>
      </c>
      <c r="G1262" s="4" t="s">
        <v>53</v>
      </c>
      <c r="H1262" s="4" t="s">
        <v>2650</v>
      </c>
      <c r="I1262" t="s">
        <v>53</v>
      </c>
      <c r="J1262" s="4" t="s">
        <v>53</v>
      </c>
      <c r="K1262" s="4" t="s">
        <v>53</v>
      </c>
      <c r="L1262" s="6" t="s">
        <v>53</v>
      </c>
      <c r="M1262" t="s">
        <v>53</v>
      </c>
    </row>
    <row r="1263" spans="1:13">
      <c r="A1263" s="4" t="s">
        <v>220</v>
      </c>
      <c r="B1263" s="4" t="s">
        <v>17</v>
      </c>
      <c r="C1263">
        <v>529339</v>
      </c>
      <c r="D1263" s="4" t="s">
        <v>2651</v>
      </c>
      <c r="E1263">
        <v>1264</v>
      </c>
      <c r="F1263" s="2" t="s">
        <v>53</v>
      </c>
      <c r="G1263" s="4" t="s">
        <v>53</v>
      </c>
      <c r="H1263" s="4" t="s">
        <v>53</v>
      </c>
      <c r="I1263" t="s">
        <v>53</v>
      </c>
      <c r="J1263" s="4" t="s">
        <v>53</v>
      </c>
      <c r="K1263" s="4" t="s">
        <v>53</v>
      </c>
      <c r="L1263" s="6" t="s">
        <v>53</v>
      </c>
      <c r="M1263" t="s">
        <v>53</v>
      </c>
    </row>
    <row r="1264" spans="1:13">
      <c r="A1264" s="4" t="s">
        <v>2652</v>
      </c>
      <c r="B1264" s="4" t="s">
        <v>194</v>
      </c>
      <c r="C1264">
        <v>501842</v>
      </c>
      <c r="D1264" s="4" t="s">
        <v>2653</v>
      </c>
      <c r="E1264">
        <v>1264</v>
      </c>
      <c r="F1264" s="2" t="s">
        <v>53</v>
      </c>
      <c r="G1264" s="4" t="s">
        <v>53</v>
      </c>
      <c r="H1264" s="4" t="s">
        <v>53</v>
      </c>
      <c r="I1264" t="s">
        <v>53</v>
      </c>
      <c r="J1264" s="4" t="s">
        <v>53</v>
      </c>
      <c r="K1264" s="4" t="s">
        <v>53</v>
      </c>
      <c r="L1264" s="6" t="s">
        <v>53</v>
      </c>
      <c r="M1264" t="s">
        <v>53</v>
      </c>
    </row>
    <row r="1265" spans="1:13">
      <c r="A1265" s="4" t="s">
        <v>2654</v>
      </c>
      <c r="B1265" s="4" t="s">
        <v>997</v>
      </c>
      <c r="C1265">
        <v>529987</v>
      </c>
      <c r="D1265" s="4" t="s">
        <v>2655</v>
      </c>
      <c r="E1265">
        <v>1264</v>
      </c>
      <c r="F1265" s="2" t="s">
        <v>53</v>
      </c>
      <c r="G1265" s="4" t="s">
        <v>53</v>
      </c>
      <c r="H1265" s="4" t="s">
        <v>53</v>
      </c>
      <c r="I1265" t="s">
        <v>53</v>
      </c>
      <c r="J1265" s="4" t="s">
        <v>53</v>
      </c>
      <c r="K1265" s="4" t="s">
        <v>53</v>
      </c>
      <c r="L1265" s="6" t="s">
        <v>53</v>
      </c>
      <c r="M1265" t="s">
        <v>53</v>
      </c>
    </row>
    <row r="1266" spans="1:13">
      <c r="A1266" s="4" t="s">
        <v>2656</v>
      </c>
      <c r="B1266" s="4" t="s">
        <v>5</v>
      </c>
      <c r="C1266">
        <v>167987</v>
      </c>
      <c r="D1266" s="4" t="s">
        <v>2657</v>
      </c>
      <c r="E1266">
        <v>1268</v>
      </c>
      <c r="F1266" s="2" t="s">
        <v>53</v>
      </c>
      <c r="G1266" s="4" t="s">
        <v>53</v>
      </c>
      <c r="H1266" s="4" t="s">
        <v>53</v>
      </c>
      <c r="I1266" t="s">
        <v>53</v>
      </c>
      <c r="J1266" s="4" t="s">
        <v>53</v>
      </c>
      <c r="K1266" s="4" t="s">
        <v>53</v>
      </c>
      <c r="L1266" s="6" t="s">
        <v>53</v>
      </c>
      <c r="M1266" t="s">
        <v>53</v>
      </c>
    </row>
    <row r="1267" spans="1:13">
      <c r="A1267" s="4" t="s">
        <v>2658</v>
      </c>
      <c r="B1267" s="4" t="s">
        <v>367</v>
      </c>
      <c r="C1267">
        <v>529355</v>
      </c>
      <c r="D1267" s="4" t="s">
        <v>2659</v>
      </c>
      <c r="E1267">
        <v>1268</v>
      </c>
      <c r="F1267" s="2" t="s">
        <v>53</v>
      </c>
      <c r="G1267" s="4" t="s">
        <v>53</v>
      </c>
      <c r="H1267" s="4" t="s">
        <v>53</v>
      </c>
      <c r="I1267" t="s">
        <v>53</v>
      </c>
      <c r="J1267" s="4" t="s">
        <v>53</v>
      </c>
      <c r="K1267" s="4" t="s">
        <v>53</v>
      </c>
      <c r="L1267" s="6" t="s">
        <v>53</v>
      </c>
      <c r="M1267" t="s">
        <v>53</v>
      </c>
    </row>
    <row r="1268" spans="1:13">
      <c r="A1268" s="4" t="s">
        <v>525</v>
      </c>
      <c r="B1268" s="4" t="s">
        <v>93</v>
      </c>
      <c r="C1268">
        <v>529882</v>
      </c>
      <c r="D1268" s="4" t="s">
        <v>2660</v>
      </c>
      <c r="E1268">
        <v>1268</v>
      </c>
      <c r="F1268" s="2" t="s">
        <v>53</v>
      </c>
      <c r="G1268" s="4" t="s">
        <v>53</v>
      </c>
      <c r="H1268" s="4" t="s">
        <v>53</v>
      </c>
      <c r="I1268" t="s">
        <v>53</v>
      </c>
      <c r="J1268" s="4" t="s">
        <v>53</v>
      </c>
      <c r="K1268" s="4" t="s">
        <v>53</v>
      </c>
      <c r="L1268" s="6" t="s">
        <v>53</v>
      </c>
      <c r="M1268" t="s">
        <v>53</v>
      </c>
    </row>
    <row r="1269" spans="1:13">
      <c r="A1269" s="4" t="s">
        <v>574</v>
      </c>
      <c r="B1269" s="4" t="s">
        <v>575</v>
      </c>
      <c r="C1269">
        <v>528974</v>
      </c>
      <c r="D1269" s="4" t="s">
        <v>2661</v>
      </c>
      <c r="E1269">
        <v>1268</v>
      </c>
      <c r="F1269" s="2" t="s">
        <v>53</v>
      </c>
      <c r="G1269" s="4" t="s">
        <v>53</v>
      </c>
      <c r="H1269" s="4" t="s">
        <v>53</v>
      </c>
      <c r="I1269" t="s">
        <v>53</v>
      </c>
      <c r="J1269" s="4" t="s">
        <v>53</v>
      </c>
      <c r="K1269" s="4" t="s">
        <v>53</v>
      </c>
      <c r="L1269" s="6" t="s">
        <v>53</v>
      </c>
      <c r="M1269" t="s">
        <v>53</v>
      </c>
    </row>
    <row r="1270" spans="1:13">
      <c r="A1270" s="4" t="s">
        <v>2662</v>
      </c>
      <c r="B1270" s="4" t="s">
        <v>274</v>
      </c>
      <c r="C1270">
        <v>529044</v>
      </c>
      <c r="D1270" s="4" t="s">
        <v>2663</v>
      </c>
      <c r="E1270">
        <v>1272</v>
      </c>
      <c r="F1270" s="2" t="s">
        <v>53</v>
      </c>
      <c r="G1270" s="4" t="s">
        <v>53</v>
      </c>
      <c r="H1270" s="4" t="s">
        <v>53</v>
      </c>
      <c r="I1270" t="s">
        <v>53</v>
      </c>
      <c r="J1270" s="4" t="s">
        <v>53</v>
      </c>
      <c r="K1270" s="4" t="s">
        <v>53</v>
      </c>
      <c r="L1270" s="6" t="s">
        <v>53</v>
      </c>
      <c r="M1270" t="s">
        <v>53</v>
      </c>
    </row>
    <row r="1271" spans="1:13">
      <c r="A1271" s="4" t="s">
        <v>488</v>
      </c>
      <c r="B1271" s="4" t="s">
        <v>489</v>
      </c>
      <c r="C1271">
        <v>506852</v>
      </c>
      <c r="D1271" s="4" t="s">
        <v>2664</v>
      </c>
      <c r="E1271">
        <v>1272</v>
      </c>
      <c r="F1271" s="2" t="s">
        <v>53</v>
      </c>
      <c r="G1271" s="4" t="s">
        <v>53</v>
      </c>
      <c r="H1271" s="4" t="s">
        <v>2664</v>
      </c>
      <c r="I1271" t="s">
        <v>53</v>
      </c>
      <c r="J1271" s="4" t="s">
        <v>53</v>
      </c>
      <c r="K1271" s="4" t="s">
        <v>53</v>
      </c>
      <c r="L1271" s="6" t="s">
        <v>53</v>
      </c>
      <c r="M1271" t="s">
        <v>53</v>
      </c>
    </row>
    <row r="1272" spans="1:13">
      <c r="A1272" s="4" t="s">
        <v>2665</v>
      </c>
      <c r="B1272" s="4" t="s">
        <v>93</v>
      </c>
      <c r="C1272">
        <v>529889</v>
      </c>
      <c r="D1272" s="4" t="s">
        <v>2666</v>
      </c>
      <c r="E1272">
        <v>1272</v>
      </c>
      <c r="F1272" s="2" t="s">
        <v>53</v>
      </c>
      <c r="G1272" s="4" t="s">
        <v>53</v>
      </c>
      <c r="H1272" s="4" t="s">
        <v>53</v>
      </c>
      <c r="I1272" t="s">
        <v>53</v>
      </c>
      <c r="J1272" s="4" t="s">
        <v>53</v>
      </c>
      <c r="K1272" s="4" t="s">
        <v>53</v>
      </c>
      <c r="L1272" s="6" t="s">
        <v>53</v>
      </c>
      <c r="M1272" t="s">
        <v>53</v>
      </c>
    </row>
    <row r="1273" spans="1:13">
      <c r="A1273" s="4" t="s">
        <v>2667</v>
      </c>
      <c r="B1273" s="4" t="s">
        <v>757</v>
      </c>
      <c r="C1273">
        <v>529529</v>
      </c>
      <c r="D1273" s="4" t="s">
        <v>2668</v>
      </c>
      <c r="E1273">
        <v>1272</v>
      </c>
      <c r="F1273" s="2" t="s">
        <v>53</v>
      </c>
      <c r="G1273" s="4" t="s">
        <v>53</v>
      </c>
      <c r="H1273" s="4" t="s">
        <v>53</v>
      </c>
      <c r="I1273" t="s">
        <v>53</v>
      </c>
      <c r="J1273" s="4" t="s">
        <v>53</v>
      </c>
      <c r="K1273" s="4" t="s">
        <v>53</v>
      </c>
      <c r="L1273" s="6" t="s">
        <v>53</v>
      </c>
      <c r="M1273" t="s">
        <v>53</v>
      </c>
    </row>
    <row r="1274" spans="1:13">
      <c r="A1274" s="4" t="s">
        <v>2669</v>
      </c>
      <c r="B1274" s="4" t="s">
        <v>1893</v>
      </c>
      <c r="C1274">
        <v>529326</v>
      </c>
      <c r="D1274" s="4" t="s">
        <v>2670</v>
      </c>
      <c r="E1274">
        <v>1272</v>
      </c>
      <c r="F1274" s="2" t="s">
        <v>53</v>
      </c>
      <c r="G1274" s="4" t="s">
        <v>53</v>
      </c>
      <c r="H1274" s="4" t="s">
        <v>53</v>
      </c>
      <c r="I1274" t="s">
        <v>53</v>
      </c>
      <c r="J1274" s="4" t="s">
        <v>53</v>
      </c>
      <c r="K1274" s="4" t="s">
        <v>53</v>
      </c>
      <c r="L1274" s="6" t="s">
        <v>53</v>
      </c>
      <c r="M1274" t="s">
        <v>53</v>
      </c>
    </row>
    <row r="1275" spans="1:13">
      <c r="A1275" s="4" t="s">
        <v>92</v>
      </c>
      <c r="B1275" s="4" t="s">
        <v>93</v>
      </c>
      <c r="C1275">
        <v>529634</v>
      </c>
      <c r="D1275" s="4" t="s">
        <v>2671</v>
      </c>
      <c r="E1275">
        <v>1272</v>
      </c>
      <c r="F1275" s="2" t="s">
        <v>53</v>
      </c>
      <c r="G1275" s="4" t="s">
        <v>53</v>
      </c>
      <c r="H1275" s="4" t="s">
        <v>53</v>
      </c>
      <c r="I1275" t="s">
        <v>53</v>
      </c>
      <c r="J1275" s="4" t="s">
        <v>53</v>
      </c>
      <c r="K1275" s="4" t="s">
        <v>53</v>
      </c>
      <c r="L1275" s="6" t="s">
        <v>53</v>
      </c>
      <c r="M1275" t="s">
        <v>53</v>
      </c>
    </row>
    <row r="1276" spans="1:13">
      <c r="A1276" s="4" t="s">
        <v>2672</v>
      </c>
      <c r="B1276" s="4" t="s">
        <v>931</v>
      </c>
      <c r="C1276">
        <v>529048</v>
      </c>
      <c r="D1276" s="4" t="s">
        <v>2673</v>
      </c>
      <c r="E1276">
        <v>1272</v>
      </c>
      <c r="F1276" s="2" t="s">
        <v>156</v>
      </c>
      <c r="G1276" s="4" t="s">
        <v>2673</v>
      </c>
      <c r="H1276" s="4" t="s">
        <v>53</v>
      </c>
      <c r="I1276" t="s">
        <v>53</v>
      </c>
      <c r="J1276" s="4" t="s">
        <v>53</v>
      </c>
      <c r="K1276" s="4" t="s">
        <v>53</v>
      </c>
      <c r="L1276" s="6" t="s">
        <v>53</v>
      </c>
      <c r="M1276" t="s">
        <v>53</v>
      </c>
    </row>
    <row r="1277" spans="1:13">
      <c r="A1277" s="4" t="s">
        <v>2674</v>
      </c>
      <c r="B1277" s="4" t="s">
        <v>1090</v>
      </c>
      <c r="C1277">
        <v>528925</v>
      </c>
      <c r="D1277" s="4" t="s">
        <v>2675</v>
      </c>
      <c r="E1277">
        <v>1272</v>
      </c>
      <c r="F1277" s="2" t="s">
        <v>859</v>
      </c>
      <c r="G1277" s="4" t="s">
        <v>2675</v>
      </c>
      <c r="H1277" s="4" t="s">
        <v>2675</v>
      </c>
      <c r="I1277">
        <v>1501</v>
      </c>
      <c r="J1277" s="4" t="s">
        <v>53</v>
      </c>
      <c r="K1277" s="4" t="s">
        <v>53</v>
      </c>
      <c r="L1277" s="6" t="s">
        <v>53</v>
      </c>
      <c r="M1277" t="s">
        <v>53</v>
      </c>
    </row>
    <row r="1278" spans="1:13">
      <c r="A1278" s="4" t="s">
        <v>2496</v>
      </c>
      <c r="B1278" s="4" t="s">
        <v>2497</v>
      </c>
      <c r="C1278">
        <v>529755</v>
      </c>
      <c r="D1278" s="4" t="s">
        <v>2676</v>
      </c>
      <c r="E1278">
        <v>1272</v>
      </c>
      <c r="F1278" s="2" t="s">
        <v>1168</v>
      </c>
      <c r="G1278" s="4" t="s">
        <v>2676</v>
      </c>
      <c r="H1278" s="4" t="s">
        <v>2676</v>
      </c>
      <c r="I1278" t="s">
        <v>53</v>
      </c>
      <c r="J1278" s="4" t="s">
        <v>53</v>
      </c>
      <c r="K1278" s="4" t="s">
        <v>53</v>
      </c>
      <c r="L1278" s="6" t="s">
        <v>53</v>
      </c>
      <c r="M1278" t="s">
        <v>53</v>
      </c>
    </row>
    <row r="1279" spans="1:13">
      <c r="A1279" s="4" t="s">
        <v>108</v>
      </c>
      <c r="B1279" s="4" t="s">
        <v>931</v>
      </c>
      <c r="C1279">
        <v>529177</v>
      </c>
      <c r="D1279" s="4" t="s">
        <v>2677</v>
      </c>
      <c r="E1279">
        <v>1281</v>
      </c>
      <c r="F1279" s="2" t="s">
        <v>53</v>
      </c>
      <c r="G1279" s="4" t="s">
        <v>53</v>
      </c>
      <c r="H1279" s="4" t="s">
        <v>53</v>
      </c>
      <c r="I1279" t="s">
        <v>53</v>
      </c>
      <c r="J1279" s="4" t="s">
        <v>53</v>
      </c>
      <c r="K1279" s="4" t="s">
        <v>53</v>
      </c>
      <c r="L1279" s="6" t="s">
        <v>53</v>
      </c>
      <c r="M1279" t="s">
        <v>53</v>
      </c>
    </row>
    <row r="1280" spans="1:13">
      <c r="A1280" s="4" t="s">
        <v>1581</v>
      </c>
      <c r="B1280" s="4" t="s">
        <v>1096</v>
      </c>
      <c r="C1280">
        <v>507918</v>
      </c>
      <c r="D1280" s="4" t="s">
        <v>2678</v>
      </c>
      <c r="E1280">
        <v>1281</v>
      </c>
      <c r="F1280" s="2" t="s">
        <v>156</v>
      </c>
      <c r="G1280" s="4" t="s">
        <v>2678</v>
      </c>
      <c r="H1280" s="4" t="s">
        <v>2678</v>
      </c>
      <c r="I1280" t="s">
        <v>53</v>
      </c>
      <c r="J1280" s="4" t="s">
        <v>53</v>
      </c>
      <c r="K1280" s="4" t="s">
        <v>53</v>
      </c>
      <c r="L1280" s="6" t="s">
        <v>53</v>
      </c>
      <c r="M1280" t="s">
        <v>53</v>
      </c>
    </row>
    <row r="1281" spans="1:13">
      <c r="A1281" s="4" t="s">
        <v>2679</v>
      </c>
      <c r="B1281" s="4" t="s">
        <v>757</v>
      </c>
      <c r="C1281">
        <v>529814</v>
      </c>
      <c r="D1281" s="4" t="s">
        <v>2680</v>
      </c>
      <c r="E1281">
        <v>1281</v>
      </c>
      <c r="F1281" s="2" t="s">
        <v>619</v>
      </c>
      <c r="G1281" s="4" t="s">
        <v>2680</v>
      </c>
      <c r="H1281" s="4" t="s">
        <v>2680</v>
      </c>
      <c r="I1281" t="s">
        <v>53</v>
      </c>
      <c r="J1281" s="4" t="s">
        <v>53</v>
      </c>
      <c r="K1281" s="4" t="s">
        <v>53</v>
      </c>
      <c r="L1281" s="6" t="s">
        <v>53</v>
      </c>
      <c r="M1281" t="s">
        <v>53</v>
      </c>
    </row>
    <row r="1282" spans="1:13">
      <c r="A1282" s="4" t="s">
        <v>283</v>
      </c>
      <c r="B1282" s="4" t="s">
        <v>284</v>
      </c>
      <c r="C1282">
        <v>529058</v>
      </c>
      <c r="D1282" s="4" t="s">
        <v>2681</v>
      </c>
      <c r="E1282">
        <v>1284</v>
      </c>
      <c r="F1282" s="2" t="s">
        <v>53</v>
      </c>
      <c r="G1282" s="4" t="s">
        <v>53</v>
      </c>
      <c r="H1282" s="4" t="s">
        <v>2681</v>
      </c>
      <c r="I1282" t="s">
        <v>53</v>
      </c>
      <c r="J1282" s="4" t="s">
        <v>53</v>
      </c>
      <c r="K1282" s="4" t="s">
        <v>53</v>
      </c>
      <c r="L1282" s="6" t="s">
        <v>53</v>
      </c>
      <c r="M1282" t="s">
        <v>53</v>
      </c>
    </row>
    <row r="1283" spans="1:13">
      <c r="A1283" s="4" t="s">
        <v>776</v>
      </c>
      <c r="B1283" s="4" t="s">
        <v>93</v>
      </c>
      <c r="C1283">
        <v>529482</v>
      </c>
      <c r="D1283" s="4" t="s">
        <v>2682</v>
      </c>
      <c r="E1283">
        <v>1284</v>
      </c>
      <c r="F1283" s="2" t="s">
        <v>53</v>
      </c>
      <c r="G1283" s="4" t="s">
        <v>53</v>
      </c>
      <c r="H1283" s="4" t="s">
        <v>53</v>
      </c>
      <c r="I1283" t="s">
        <v>53</v>
      </c>
      <c r="J1283" s="4" t="s">
        <v>53</v>
      </c>
      <c r="K1283" s="4" t="s">
        <v>53</v>
      </c>
      <c r="L1283" s="6" t="s">
        <v>53</v>
      </c>
      <c r="M1283" t="s">
        <v>53</v>
      </c>
    </row>
    <row r="1284" spans="1:13">
      <c r="A1284" s="4" t="s">
        <v>2683</v>
      </c>
      <c r="B1284" s="4" t="s">
        <v>147</v>
      </c>
      <c r="C1284">
        <v>530045</v>
      </c>
      <c r="D1284" s="4" t="s">
        <v>2684</v>
      </c>
      <c r="E1284">
        <v>1284</v>
      </c>
      <c r="F1284" s="2" t="s">
        <v>53</v>
      </c>
      <c r="G1284" s="4" t="s">
        <v>53</v>
      </c>
      <c r="H1284" s="4" t="s">
        <v>53</v>
      </c>
      <c r="I1284" t="s">
        <v>53</v>
      </c>
      <c r="J1284" s="4" t="s">
        <v>53</v>
      </c>
      <c r="K1284" s="4" t="s">
        <v>53</v>
      </c>
      <c r="L1284" s="6" t="s">
        <v>53</v>
      </c>
      <c r="M1284" t="s">
        <v>53</v>
      </c>
    </row>
    <row r="1285" spans="1:13">
      <c r="A1285" s="4" t="s">
        <v>2685</v>
      </c>
      <c r="B1285" s="4" t="s">
        <v>2570</v>
      </c>
      <c r="C1285">
        <v>530060</v>
      </c>
      <c r="D1285" s="4" t="s">
        <v>2686</v>
      </c>
      <c r="E1285">
        <v>1287</v>
      </c>
      <c r="F1285" s="2">
        <v>230</v>
      </c>
      <c r="G1285" s="4" t="s">
        <v>2686</v>
      </c>
      <c r="H1285" s="4" t="s">
        <v>2686</v>
      </c>
      <c r="I1285" t="s">
        <v>53</v>
      </c>
      <c r="J1285" s="4" t="s">
        <v>53</v>
      </c>
      <c r="K1285" s="4" t="s">
        <v>53</v>
      </c>
      <c r="L1285" s="6" t="s">
        <v>53</v>
      </c>
      <c r="M1285" t="s">
        <v>53</v>
      </c>
    </row>
    <row r="1286" spans="1:13">
      <c r="A1286" s="4" t="s">
        <v>2687</v>
      </c>
      <c r="B1286" s="4" t="s">
        <v>93</v>
      </c>
      <c r="C1286">
        <v>529653</v>
      </c>
      <c r="D1286" s="4" t="s">
        <v>2688</v>
      </c>
      <c r="E1286">
        <v>1287</v>
      </c>
      <c r="F1286" s="2" t="s">
        <v>53</v>
      </c>
      <c r="G1286" s="4" t="s">
        <v>53</v>
      </c>
      <c r="H1286" s="4" t="s">
        <v>53</v>
      </c>
      <c r="I1286" t="s">
        <v>53</v>
      </c>
      <c r="J1286" s="4" t="s">
        <v>53</v>
      </c>
      <c r="K1286" s="4" t="s">
        <v>53</v>
      </c>
      <c r="L1286" s="6" t="s">
        <v>53</v>
      </c>
      <c r="M1286" t="s">
        <v>53</v>
      </c>
    </row>
    <row r="1287" spans="1:13">
      <c r="A1287" s="4" t="s">
        <v>477</v>
      </c>
      <c r="B1287" s="4" t="s">
        <v>10</v>
      </c>
      <c r="C1287">
        <v>529220</v>
      </c>
      <c r="D1287" s="4" t="s">
        <v>2689</v>
      </c>
      <c r="E1287">
        <v>1287</v>
      </c>
      <c r="F1287" s="2" t="s">
        <v>156</v>
      </c>
      <c r="G1287" s="4" t="s">
        <v>2689</v>
      </c>
      <c r="H1287" s="4" t="s">
        <v>2689</v>
      </c>
      <c r="I1287" t="s">
        <v>53</v>
      </c>
      <c r="J1287" s="4" t="s">
        <v>53</v>
      </c>
      <c r="K1287" s="4" t="s">
        <v>53</v>
      </c>
      <c r="L1287" s="6" t="s">
        <v>53</v>
      </c>
      <c r="M1287" t="s">
        <v>53</v>
      </c>
    </row>
    <row r="1288" spans="1:13">
      <c r="A1288" s="4" t="s">
        <v>2690</v>
      </c>
      <c r="B1288" s="4" t="s">
        <v>397</v>
      </c>
      <c r="C1288">
        <v>529175</v>
      </c>
      <c r="D1288" s="4" t="s">
        <v>2691</v>
      </c>
      <c r="E1288">
        <v>1287</v>
      </c>
      <c r="F1288" s="2" t="s">
        <v>853</v>
      </c>
      <c r="G1288" s="4" t="s">
        <v>2691</v>
      </c>
      <c r="H1288" s="4" t="s">
        <v>53</v>
      </c>
      <c r="I1288" t="s">
        <v>53</v>
      </c>
      <c r="J1288" s="4" t="s">
        <v>53</v>
      </c>
      <c r="K1288" s="4" t="s">
        <v>53</v>
      </c>
      <c r="L1288" s="6" t="s">
        <v>53</v>
      </c>
      <c r="M1288" t="s">
        <v>53</v>
      </c>
    </row>
    <row r="1289" spans="1:13">
      <c r="A1289" s="4" t="s">
        <v>1843</v>
      </c>
      <c r="B1289" s="4" t="s">
        <v>740</v>
      </c>
      <c r="C1289">
        <v>529462</v>
      </c>
      <c r="D1289" s="4" t="s">
        <v>2692</v>
      </c>
      <c r="E1289">
        <v>1291</v>
      </c>
      <c r="F1289" s="2" t="s">
        <v>53</v>
      </c>
      <c r="G1289" s="4" t="s">
        <v>53</v>
      </c>
      <c r="H1289" s="4" t="s">
        <v>2692</v>
      </c>
      <c r="I1289" t="s">
        <v>53</v>
      </c>
      <c r="J1289" s="4" t="s">
        <v>53</v>
      </c>
      <c r="K1289" s="4" t="s">
        <v>53</v>
      </c>
      <c r="L1289" s="6" t="s">
        <v>53</v>
      </c>
      <c r="M1289" t="s">
        <v>53</v>
      </c>
    </row>
    <row r="1290" spans="1:13">
      <c r="A1290" s="4" t="s">
        <v>835</v>
      </c>
      <c r="B1290" s="4" t="s">
        <v>93</v>
      </c>
      <c r="C1290">
        <v>529823</v>
      </c>
      <c r="D1290" s="4" t="s">
        <v>2693</v>
      </c>
      <c r="E1290">
        <v>1291</v>
      </c>
      <c r="F1290" s="2" t="s">
        <v>53</v>
      </c>
      <c r="G1290" s="4" t="s">
        <v>53</v>
      </c>
      <c r="H1290" s="4" t="s">
        <v>53</v>
      </c>
      <c r="I1290" t="s">
        <v>53</v>
      </c>
      <c r="J1290" s="4" t="s">
        <v>53</v>
      </c>
      <c r="K1290" s="4" t="s">
        <v>53</v>
      </c>
      <c r="L1290">
        <v>0.257516825632768</v>
      </c>
      <c r="M1290">
        <v>0.325600748985748</v>
      </c>
    </row>
    <row r="1291" spans="1:13">
      <c r="A1291" s="4" t="s">
        <v>312</v>
      </c>
      <c r="B1291" s="4" t="s">
        <v>10</v>
      </c>
      <c r="C1291">
        <v>530225</v>
      </c>
      <c r="D1291" s="4" t="s">
        <v>2694</v>
      </c>
      <c r="E1291">
        <v>1291</v>
      </c>
      <c r="F1291" s="2" t="s">
        <v>156</v>
      </c>
      <c r="G1291" s="4" t="s">
        <v>2695</v>
      </c>
      <c r="H1291" s="4" t="s">
        <v>2694</v>
      </c>
      <c r="I1291" t="s">
        <v>53</v>
      </c>
      <c r="J1291" s="4" t="s">
        <v>53</v>
      </c>
      <c r="K1291" s="4" t="s">
        <v>53</v>
      </c>
      <c r="L1291" s="6" t="s">
        <v>53</v>
      </c>
      <c r="M1291" t="s">
        <v>53</v>
      </c>
    </row>
    <row r="1292" spans="1:13">
      <c r="A1292" s="4" t="s">
        <v>2696</v>
      </c>
      <c r="B1292" s="4" t="s">
        <v>1717</v>
      </c>
      <c r="C1292">
        <v>529053</v>
      </c>
      <c r="D1292" s="4" t="s">
        <v>2697</v>
      </c>
      <c r="E1292">
        <v>1291</v>
      </c>
      <c r="F1292" s="2" t="s">
        <v>859</v>
      </c>
      <c r="G1292" s="4" t="s">
        <v>2697</v>
      </c>
      <c r="H1292" s="4" t="s">
        <v>2697</v>
      </c>
      <c r="I1292">
        <v>1501</v>
      </c>
      <c r="J1292" s="4" t="s">
        <v>53</v>
      </c>
      <c r="K1292" s="4" t="s">
        <v>53</v>
      </c>
      <c r="L1292" s="6" t="s">
        <v>53</v>
      </c>
      <c r="M1292" t="s">
        <v>53</v>
      </c>
    </row>
    <row r="1293" spans="1:13">
      <c r="A1293" s="4" t="s">
        <v>283</v>
      </c>
      <c r="B1293" s="4" t="s">
        <v>284</v>
      </c>
      <c r="C1293">
        <v>503707</v>
      </c>
      <c r="D1293" s="4" t="s">
        <v>2698</v>
      </c>
      <c r="E1293">
        <v>1291</v>
      </c>
      <c r="F1293" s="2" t="s">
        <v>1443</v>
      </c>
      <c r="G1293" s="4" t="s">
        <v>2698</v>
      </c>
      <c r="H1293" s="4" t="s">
        <v>2698</v>
      </c>
      <c r="I1293" t="s">
        <v>53</v>
      </c>
      <c r="J1293" s="4" t="s">
        <v>53</v>
      </c>
      <c r="K1293" s="4" t="s">
        <v>53</v>
      </c>
      <c r="L1293" s="6" t="s">
        <v>53</v>
      </c>
      <c r="M1293" t="s">
        <v>53</v>
      </c>
    </row>
    <row r="1294" spans="1:13">
      <c r="A1294" s="4" t="s">
        <v>2699</v>
      </c>
      <c r="B1294" s="4" t="s">
        <v>1197</v>
      </c>
      <c r="C1294">
        <v>529028</v>
      </c>
      <c r="D1294" s="4" t="s">
        <v>2700</v>
      </c>
      <c r="E1294">
        <v>1291</v>
      </c>
      <c r="F1294" s="2" t="s">
        <v>619</v>
      </c>
      <c r="G1294" s="4" t="s">
        <v>2700</v>
      </c>
      <c r="H1294" s="4" t="s">
        <v>2700</v>
      </c>
      <c r="I1294" t="s">
        <v>53</v>
      </c>
      <c r="J1294" s="4" t="s">
        <v>53</v>
      </c>
      <c r="K1294" s="4" t="s">
        <v>53</v>
      </c>
      <c r="L1294" s="6" t="s">
        <v>53</v>
      </c>
      <c r="M1294" t="s">
        <v>53</v>
      </c>
    </row>
    <row r="1295" spans="1:13">
      <c r="A1295" s="4" t="s">
        <v>2701</v>
      </c>
      <c r="B1295" s="4" t="s">
        <v>5</v>
      </c>
      <c r="C1295">
        <v>149222</v>
      </c>
      <c r="D1295" s="4" t="s">
        <v>2702</v>
      </c>
      <c r="E1295">
        <v>1297</v>
      </c>
      <c r="F1295" s="2" t="s">
        <v>53</v>
      </c>
      <c r="G1295" s="4" t="s">
        <v>53</v>
      </c>
      <c r="H1295" s="4" t="s">
        <v>2703</v>
      </c>
      <c r="I1295" t="s">
        <v>53</v>
      </c>
      <c r="J1295" s="4" t="s">
        <v>53</v>
      </c>
      <c r="K1295" s="4" t="s">
        <v>53</v>
      </c>
      <c r="L1295" s="6" t="s">
        <v>53</v>
      </c>
      <c r="M1295" t="s">
        <v>53</v>
      </c>
    </row>
    <row r="1296" spans="1:13">
      <c r="A1296" s="4" t="s">
        <v>2704</v>
      </c>
      <c r="B1296" s="4" t="s">
        <v>417</v>
      </c>
      <c r="C1296">
        <v>504494</v>
      </c>
      <c r="D1296" s="4" t="s">
        <v>2705</v>
      </c>
      <c r="E1296">
        <v>1297</v>
      </c>
      <c r="F1296" s="2" t="s">
        <v>53</v>
      </c>
      <c r="G1296" s="4" t="s">
        <v>53</v>
      </c>
      <c r="H1296" s="4" t="s">
        <v>53</v>
      </c>
      <c r="I1296" t="s">
        <v>53</v>
      </c>
      <c r="J1296" s="4" t="s">
        <v>53</v>
      </c>
      <c r="K1296" s="4" t="s">
        <v>53</v>
      </c>
      <c r="L1296" s="6" t="s">
        <v>53</v>
      </c>
      <c r="M1296" t="s">
        <v>53</v>
      </c>
    </row>
    <row r="1297" spans="1:13">
      <c r="A1297" s="4" t="s">
        <v>2706</v>
      </c>
      <c r="B1297" s="4" t="s">
        <v>417</v>
      </c>
      <c r="C1297">
        <v>500897</v>
      </c>
      <c r="D1297" s="4" t="s">
        <v>2707</v>
      </c>
      <c r="E1297">
        <v>1297</v>
      </c>
      <c r="F1297" s="2" t="s">
        <v>53</v>
      </c>
      <c r="G1297" s="4" t="s">
        <v>53</v>
      </c>
      <c r="H1297" s="4" t="s">
        <v>2707</v>
      </c>
      <c r="I1297" t="s">
        <v>53</v>
      </c>
      <c r="J1297" s="4" t="s">
        <v>53</v>
      </c>
      <c r="K1297" s="4" t="s">
        <v>53</v>
      </c>
      <c r="L1297" s="6" t="s">
        <v>53</v>
      </c>
      <c r="M1297" t="s">
        <v>53</v>
      </c>
    </row>
    <row r="1298" spans="1:13">
      <c r="A1298" s="4" t="s">
        <v>212</v>
      </c>
      <c r="B1298" s="4" t="s">
        <v>93</v>
      </c>
      <c r="C1298">
        <v>529171</v>
      </c>
      <c r="D1298" s="4" t="s">
        <v>2708</v>
      </c>
      <c r="E1298">
        <v>1297</v>
      </c>
      <c r="F1298" s="2" t="s">
        <v>53</v>
      </c>
      <c r="G1298" s="4" t="s">
        <v>53</v>
      </c>
      <c r="H1298" s="4" t="s">
        <v>53</v>
      </c>
      <c r="I1298" t="s">
        <v>53</v>
      </c>
      <c r="J1298" s="4" t="s">
        <v>53</v>
      </c>
      <c r="K1298" s="4" t="s">
        <v>53</v>
      </c>
      <c r="L1298" s="6" t="s">
        <v>53</v>
      </c>
      <c r="M1298" t="s">
        <v>53</v>
      </c>
    </row>
    <row r="1299" spans="1:13">
      <c r="A1299" s="4" t="s">
        <v>2709</v>
      </c>
      <c r="B1299" s="4" t="s">
        <v>1450</v>
      </c>
      <c r="C1299">
        <v>529453</v>
      </c>
      <c r="D1299" s="4" t="s">
        <v>2710</v>
      </c>
      <c r="E1299">
        <v>1297</v>
      </c>
      <c r="F1299" s="2" t="s">
        <v>53</v>
      </c>
      <c r="G1299" s="4" t="s">
        <v>53</v>
      </c>
      <c r="H1299" s="4" t="s">
        <v>53</v>
      </c>
      <c r="I1299" t="s">
        <v>53</v>
      </c>
      <c r="J1299" s="4" t="s">
        <v>53</v>
      </c>
      <c r="K1299" s="4" t="s">
        <v>53</v>
      </c>
      <c r="L1299" s="6" t="s">
        <v>53</v>
      </c>
      <c r="M1299" t="s">
        <v>53</v>
      </c>
    </row>
    <row r="1300" spans="1:13">
      <c r="A1300" s="4" t="s">
        <v>2711</v>
      </c>
      <c r="B1300" s="4" t="s">
        <v>2167</v>
      </c>
      <c r="C1300">
        <v>513204</v>
      </c>
      <c r="D1300" s="4" t="s">
        <v>2712</v>
      </c>
      <c r="E1300">
        <v>1297</v>
      </c>
      <c r="F1300" s="2" t="s">
        <v>1237</v>
      </c>
      <c r="G1300" s="4" t="s">
        <v>2712</v>
      </c>
      <c r="H1300" s="4" t="s">
        <v>2712</v>
      </c>
      <c r="I1300">
        <v>1501</v>
      </c>
      <c r="J1300" s="4" t="s">
        <v>53</v>
      </c>
      <c r="K1300" s="4" t="s">
        <v>53</v>
      </c>
      <c r="L1300" s="6" t="s">
        <v>53</v>
      </c>
      <c r="M1300" t="s">
        <v>53</v>
      </c>
    </row>
    <row r="1301" spans="1:13">
      <c r="A1301" s="4" t="s">
        <v>2713</v>
      </c>
      <c r="B1301" s="4" t="s">
        <v>274</v>
      </c>
      <c r="C1301">
        <v>501268</v>
      </c>
      <c r="D1301" s="4" t="s">
        <v>2714</v>
      </c>
      <c r="E1301">
        <v>1297</v>
      </c>
      <c r="F1301" s="2" t="s">
        <v>1237</v>
      </c>
      <c r="G1301" s="4" t="s">
        <v>2714</v>
      </c>
      <c r="H1301" s="4" t="s">
        <v>53</v>
      </c>
      <c r="I1301" t="s">
        <v>53</v>
      </c>
      <c r="J1301" s="4" t="s">
        <v>53</v>
      </c>
      <c r="K1301" s="4" t="s">
        <v>53</v>
      </c>
      <c r="L1301" s="6" t="s">
        <v>53</v>
      </c>
      <c r="M1301" t="s">
        <v>53</v>
      </c>
    </row>
    <row r="1302" spans="1:13">
      <c r="A1302" s="4" t="s">
        <v>2715</v>
      </c>
      <c r="B1302" s="4" t="s">
        <v>740</v>
      </c>
      <c r="C1302">
        <v>529803</v>
      </c>
      <c r="D1302" s="4" t="s">
        <v>2716</v>
      </c>
      <c r="E1302">
        <v>1304</v>
      </c>
      <c r="F1302" s="2" t="s">
        <v>53</v>
      </c>
      <c r="G1302" s="4" t="s">
        <v>53</v>
      </c>
      <c r="H1302" s="4" t="s">
        <v>2716</v>
      </c>
      <c r="I1302" t="s">
        <v>53</v>
      </c>
      <c r="J1302" s="4" t="s">
        <v>53</v>
      </c>
      <c r="K1302" s="4" t="s">
        <v>53</v>
      </c>
      <c r="L1302" s="6" t="s">
        <v>53</v>
      </c>
      <c r="M1302" t="s">
        <v>53</v>
      </c>
    </row>
    <row r="1303" spans="1:13">
      <c r="A1303" s="4" t="s">
        <v>2717</v>
      </c>
      <c r="B1303" s="4" t="s">
        <v>641</v>
      </c>
      <c r="C1303">
        <v>505935</v>
      </c>
      <c r="D1303" s="4" t="s">
        <v>2718</v>
      </c>
      <c r="E1303">
        <v>1304</v>
      </c>
      <c r="F1303" s="2" t="s">
        <v>53</v>
      </c>
      <c r="G1303" s="4" t="s">
        <v>53</v>
      </c>
      <c r="H1303" s="4" t="s">
        <v>2718</v>
      </c>
      <c r="I1303" t="s">
        <v>53</v>
      </c>
      <c r="J1303" s="4" t="s">
        <v>53</v>
      </c>
      <c r="K1303" s="4" t="s">
        <v>53</v>
      </c>
      <c r="L1303" s="6" t="s">
        <v>53</v>
      </c>
      <c r="M1303" t="s">
        <v>53</v>
      </c>
    </row>
    <row r="1304" spans="1:13">
      <c r="A1304" s="4" t="s">
        <v>2719</v>
      </c>
      <c r="B1304" s="4" t="s">
        <v>274</v>
      </c>
      <c r="C1304">
        <v>500766</v>
      </c>
      <c r="D1304" s="4" t="s">
        <v>2720</v>
      </c>
      <c r="E1304">
        <v>1304</v>
      </c>
      <c r="F1304" s="2" t="s">
        <v>53</v>
      </c>
      <c r="G1304" s="4" t="s">
        <v>53</v>
      </c>
      <c r="H1304" s="4" t="s">
        <v>53</v>
      </c>
      <c r="I1304" t="s">
        <v>53</v>
      </c>
      <c r="J1304" s="4" t="s">
        <v>53</v>
      </c>
      <c r="K1304" s="4" t="s">
        <v>53</v>
      </c>
      <c r="L1304" s="6" t="s">
        <v>53</v>
      </c>
      <c r="M1304" t="s">
        <v>53</v>
      </c>
    </row>
    <row r="1305" spans="1:13">
      <c r="A1305" s="4" t="s">
        <v>2721</v>
      </c>
      <c r="B1305" s="4" t="s">
        <v>10</v>
      </c>
      <c r="C1305">
        <v>530226</v>
      </c>
      <c r="D1305" s="4" t="s">
        <v>2722</v>
      </c>
      <c r="E1305">
        <v>1304</v>
      </c>
      <c r="F1305" s="2" t="s">
        <v>800</v>
      </c>
      <c r="G1305" s="4" t="s">
        <v>2722</v>
      </c>
      <c r="H1305" s="4" t="s">
        <v>2722</v>
      </c>
      <c r="I1305" t="s">
        <v>53</v>
      </c>
      <c r="J1305" s="4" t="s">
        <v>53</v>
      </c>
      <c r="K1305" s="4" t="s">
        <v>53</v>
      </c>
      <c r="L1305" s="6" t="s">
        <v>53</v>
      </c>
      <c r="M1305" t="s">
        <v>53</v>
      </c>
    </row>
    <row r="1306" spans="1:13">
      <c r="A1306" s="4" t="s">
        <v>279</v>
      </c>
      <c r="B1306" s="4" t="s">
        <v>93</v>
      </c>
      <c r="C1306">
        <v>529269</v>
      </c>
      <c r="D1306" s="4" t="s">
        <v>2723</v>
      </c>
      <c r="E1306">
        <v>1308</v>
      </c>
      <c r="F1306" s="2" t="s">
        <v>53</v>
      </c>
      <c r="G1306" s="4" t="s">
        <v>53</v>
      </c>
      <c r="H1306" s="4" t="s">
        <v>53</v>
      </c>
      <c r="I1306" t="s">
        <v>53</v>
      </c>
      <c r="J1306" s="4" t="s">
        <v>53</v>
      </c>
      <c r="K1306" s="4" t="s">
        <v>53</v>
      </c>
      <c r="L1306" s="6" t="s">
        <v>53</v>
      </c>
      <c r="M1306" t="s">
        <v>53</v>
      </c>
    </row>
    <row r="1307" spans="1:13">
      <c r="A1307" s="4" t="s">
        <v>2724</v>
      </c>
      <c r="B1307" s="4" t="s">
        <v>260</v>
      </c>
      <c r="C1307">
        <v>510947</v>
      </c>
      <c r="D1307" s="4" t="s">
        <v>2725</v>
      </c>
      <c r="E1307">
        <v>1308</v>
      </c>
      <c r="F1307" s="2" t="s">
        <v>1017</v>
      </c>
      <c r="G1307" s="4" t="s">
        <v>2725</v>
      </c>
      <c r="H1307" s="4" t="s">
        <v>2725</v>
      </c>
      <c r="I1307" t="s">
        <v>53</v>
      </c>
      <c r="J1307" s="4" t="s">
        <v>53</v>
      </c>
      <c r="K1307" s="4" t="s">
        <v>53</v>
      </c>
      <c r="L1307" s="6" t="s">
        <v>53</v>
      </c>
      <c r="M1307" t="s">
        <v>53</v>
      </c>
    </row>
    <row r="1308" spans="1:13">
      <c r="A1308" s="4" t="s">
        <v>548</v>
      </c>
      <c r="B1308" s="4" t="s">
        <v>17</v>
      </c>
      <c r="C1308">
        <v>529247</v>
      </c>
      <c r="D1308" s="4" t="s">
        <v>2726</v>
      </c>
      <c r="E1308">
        <v>1310</v>
      </c>
      <c r="F1308" s="2" t="s">
        <v>53</v>
      </c>
      <c r="G1308" s="4" t="s">
        <v>53</v>
      </c>
      <c r="H1308" s="4" t="s">
        <v>53</v>
      </c>
      <c r="I1308" t="s">
        <v>53</v>
      </c>
      <c r="J1308" s="4" t="s">
        <v>53</v>
      </c>
      <c r="K1308" s="4" t="s">
        <v>53</v>
      </c>
      <c r="L1308" s="6" t="s">
        <v>53</v>
      </c>
      <c r="M1308" t="s">
        <v>53</v>
      </c>
    </row>
    <row r="1309" spans="1:13">
      <c r="A1309" s="4" t="s">
        <v>1211</v>
      </c>
      <c r="B1309" s="4" t="s">
        <v>397</v>
      </c>
      <c r="C1309">
        <v>529811</v>
      </c>
      <c r="D1309" s="4" t="s">
        <v>2727</v>
      </c>
      <c r="E1309">
        <v>1311</v>
      </c>
      <c r="F1309" s="2">
        <v>595</v>
      </c>
      <c r="G1309" s="4" t="s">
        <v>2727</v>
      </c>
      <c r="H1309" s="4" t="s">
        <v>53</v>
      </c>
      <c r="I1309" t="s">
        <v>53</v>
      </c>
      <c r="J1309" s="4" t="s">
        <v>53</v>
      </c>
      <c r="K1309" s="4" t="s">
        <v>53</v>
      </c>
      <c r="L1309" s="6" t="s">
        <v>53</v>
      </c>
      <c r="M1309" t="s">
        <v>53</v>
      </c>
    </row>
    <row r="1310" spans="1:13">
      <c r="A1310" s="4" t="s">
        <v>1187</v>
      </c>
      <c r="B1310" s="4" t="s">
        <v>997</v>
      </c>
      <c r="C1310">
        <v>529101</v>
      </c>
      <c r="D1310" s="4" t="s">
        <v>2728</v>
      </c>
      <c r="E1310">
        <v>1311</v>
      </c>
      <c r="F1310" s="2" t="s">
        <v>53</v>
      </c>
      <c r="G1310" s="4" t="s">
        <v>53</v>
      </c>
      <c r="H1310" s="4" t="s">
        <v>53</v>
      </c>
      <c r="I1310" t="s">
        <v>53</v>
      </c>
      <c r="J1310" s="4" t="s">
        <v>53</v>
      </c>
      <c r="K1310" s="4" t="s">
        <v>53</v>
      </c>
      <c r="L1310" s="6" t="s">
        <v>53</v>
      </c>
      <c r="M1310" t="s">
        <v>53</v>
      </c>
    </row>
    <row r="1311" spans="1:13">
      <c r="A1311" s="4" t="s">
        <v>2729</v>
      </c>
      <c r="B1311" s="4" t="s">
        <v>17</v>
      </c>
      <c r="C1311">
        <v>529172</v>
      </c>
      <c r="D1311" s="4" t="s">
        <v>2730</v>
      </c>
      <c r="E1311">
        <v>1311</v>
      </c>
      <c r="F1311" s="2" t="s">
        <v>53</v>
      </c>
      <c r="G1311" s="4" t="s">
        <v>53</v>
      </c>
      <c r="H1311" s="4" t="s">
        <v>2730</v>
      </c>
      <c r="I1311" t="s">
        <v>53</v>
      </c>
      <c r="J1311" s="4" t="s">
        <v>53</v>
      </c>
      <c r="K1311" s="4" t="s">
        <v>53</v>
      </c>
      <c r="L1311" s="6" t="s">
        <v>53</v>
      </c>
      <c r="M1311" t="s">
        <v>53</v>
      </c>
    </row>
    <row r="1312" spans="1:13">
      <c r="A1312" s="4" t="s">
        <v>1645</v>
      </c>
      <c r="B1312" s="4" t="s">
        <v>1450</v>
      </c>
      <c r="C1312">
        <v>529539</v>
      </c>
      <c r="D1312" s="4" t="s">
        <v>2731</v>
      </c>
      <c r="E1312">
        <v>1311</v>
      </c>
      <c r="F1312" s="2" t="s">
        <v>53</v>
      </c>
      <c r="G1312" s="4" t="s">
        <v>53</v>
      </c>
      <c r="H1312" s="4" t="s">
        <v>53</v>
      </c>
      <c r="I1312" t="s">
        <v>53</v>
      </c>
      <c r="J1312" s="4" t="s">
        <v>53</v>
      </c>
      <c r="K1312" s="4" t="s">
        <v>53</v>
      </c>
      <c r="L1312" s="6" t="s">
        <v>53</v>
      </c>
      <c r="M1312" t="s">
        <v>53</v>
      </c>
    </row>
    <row r="1313" spans="1:13">
      <c r="A1313" s="4" t="s">
        <v>2732</v>
      </c>
      <c r="B1313" s="4" t="s">
        <v>1450</v>
      </c>
      <c r="C1313">
        <v>528875</v>
      </c>
      <c r="D1313" s="4" t="s">
        <v>2733</v>
      </c>
      <c r="E1313">
        <v>1311</v>
      </c>
      <c r="F1313" s="2" t="s">
        <v>619</v>
      </c>
      <c r="G1313" s="4" t="s">
        <v>2733</v>
      </c>
      <c r="H1313" s="4" t="s">
        <v>53</v>
      </c>
      <c r="I1313" t="s">
        <v>53</v>
      </c>
      <c r="J1313" s="4" t="s">
        <v>53</v>
      </c>
      <c r="K1313" s="4" t="s">
        <v>53</v>
      </c>
      <c r="L1313" s="6" t="s">
        <v>53</v>
      </c>
      <c r="M1313" t="s">
        <v>53</v>
      </c>
    </row>
    <row r="1314" spans="1:13">
      <c r="A1314" s="4" t="s">
        <v>1162</v>
      </c>
      <c r="B1314" s="4" t="s">
        <v>5</v>
      </c>
      <c r="C1314">
        <v>168421</v>
      </c>
      <c r="D1314" s="4" t="s">
        <v>2734</v>
      </c>
      <c r="E1314">
        <v>1311</v>
      </c>
      <c r="F1314" s="2" t="s">
        <v>800</v>
      </c>
      <c r="G1314" s="4" t="s">
        <v>2734</v>
      </c>
      <c r="H1314" s="4" t="s">
        <v>2734</v>
      </c>
      <c r="I1314" t="s">
        <v>53</v>
      </c>
      <c r="J1314" s="4" t="s">
        <v>53</v>
      </c>
      <c r="K1314" s="4" t="s">
        <v>53</v>
      </c>
      <c r="L1314" s="6" t="s">
        <v>53</v>
      </c>
      <c r="M1314" t="s">
        <v>53</v>
      </c>
    </row>
    <row r="1315" spans="1:13">
      <c r="A1315" s="4" t="s">
        <v>2116</v>
      </c>
      <c r="B1315" s="4" t="s">
        <v>5</v>
      </c>
      <c r="C1315">
        <v>529600</v>
      </c>
      <c r="D1315" s="4" t="s">
        <v>2735</v>
      </c>
      <c r="E1315">
        <v>1317</v>
      </c>
      <c r="F1315" s="2" t="s">
        <v>53</v>
      </c>
      <c r="G1315" s="4" t="s">
        <v>53</v>
      </c>
      <c r="H1315" s="4" t="s">
        <v>53</v>
      </c>
      <c r="I1315" t="s">
        <v>53</v>
      </c>
      <c r="J1315" s="4" t="s">
        <v>53</v>
      </c>
      <c r="K1315" s="4" t="s">
        <v>53</v>
      </c>
      <c r="L1315" s="6" t="s">
        <v>53</v>
      </c>
      <c r="M1315" t="s">
        <v>53</v>
      </c>
    </row>
    <row r="1316" spans="1:13">
      <c r="A1316" s="4" t="s">
        <v>1089</v>
      </c>
      <c r="B1316" s="4" t="s">
        <v>1090</v>
      </c>
      <c r="C1316">
        <v>506818</v>
      </c>
      <c r="D1316" s="4" t="s">
        <v>2736</v>
      </c>
      <c r="E1316">
        <v>1317</v>
      </c>
      <c r="F1316" s="2" t="s">
        <v>53</v>
      </c>
      <c r="G1316" s="4" t="s">
        <v>53</v>
      </c>
      <c r="H1316" s="4" t="s">
        <v>53</v>
      </c>
      <c r="I1316" t="s">
        <v>53</v>
      </c>
      <c r="J1316" s="4" t="s">
        <v>53</v>
      </c>
      <c r="K1316" s="4" t="s">
        <v>53</v>
      </c>
      <c r="L1316" s="6" t="s">
        <v>53</v>
      </c>
      <c r="M1316" t="s">
        <v>53</v>
      </c>
    </row>
    <row r="1317" spans="1:13">
      <c r="A1317" s="4" t="s">
        <v>2737</v>
      </c>
      <c r="B1317" s="4" t="s">
        <v>93</v>
      </c>
      <c r="C1317">
        <v>529284</v>
      </c>
      <c r="D1317" s="4" t="s">
        <v>2738</v>
      </c>
      <c r="E1317">
        <v>1317</v>
      </c>
      <c r="F1317" s="2" t="s">
        <v>53</v>
      </c>
      <c r="G1317" s="4" t="s">
        <v>53</v>
      </c>
      <c r="H1317" s="4" t="s">
        <v>53</v>
      </c>
      <c r="I1317" t="s">
        <v>53</v>
      </c>
      <c r="J1317" s="4" t="s">
        <v>53</v>
      </c>
      <c r="K1317" s="4" t="s">
        <v>53</v>
      </c>
      <c r="L1317" s="6" t="s">
        <v>53</v>
      </c>
      <c r="M1317" t="s">
        <v>53</v>
      </c>
    </row>
    <row r="1318" spans="1:13">
      <c r="A1318" s="4" t="s">
        <v>2739</v>
      </c>
      <c r="B1318" s="4" t="s">
        <v>284</v>
      </c>
      <c r="C1318">
        <v>505855</v>
      </c>
      <c r="D1318" s="4" t="s">
        <v>2740</v>
      </c>
      <c r="E1318">
        <v>1317</v>
      </c>
      <c r="F1318" s="2" t="s">
        <v>859</v>
      </c>
      <c r="G1318" s="4" t="s">
        <v>2740</v>
      </c>
      <c r="H1318" s="4" t="s">
        <v>53</v>
      </c>
      <c r="I1318" t="s">
        <v>53</v>
      </c>
      <c r="J1318" s="4" t="s">
        <v>53</v>
      </c>
      <c r="K1318" s="4" t="s">
        <v>53</v>
      </c>
      <c r="L1318" s="6" t="s">
        <v>53</v>
      </c>
      <c r="M1318" t="s">
        <v>53</v>
      </c>
    </row>
    <row r="1319" spans="1:13">
      <c r="A1319" s="4" t="s">
        <v>2741</v>
      </c>
      <c r="B1319" s="4" t="s">
        <v>194</v>
      </c>
      <c r="C1319">
        <v>528954</v>
      </c>
      <c r="D1319" s="4" t="s">
        <v>2742</v>
      </c>
      <c r="E1319">
        <v>1321</v>
      </c>
      <c r="F1319" s="2" t="s">
        <v>53</v>
      </c>
      <c r="G1319" s="4" t="s">
        <v>53</v>
      </c>
      <c r="H1319" s="4" t="s">
        <v>53</v>
      </c>
      <c r="I1319" t="s">
        <v>53</v>
      </c>
      <c r="J1319" s="4" t="s">
        <v>53</v>
      </c>
      <c r="K1319" s="4" t="s">
        <v>53</v>
      </c>
      <c r="L1319" s="6" t="s">
        <v>53</v>
      </c>
      <c r="M1319" t="s">
        <v>53</v>
      </c>
    </row>
    <row r="1320" spans="1:13">
      <c r="A1320" s="4" t="s">
        <v>1196</v>
      </c>
      <c r="B1320" s="4" t="s">
        <v>1197</v>
      </c>
      <c r="C1320">
        <v>502324</v>
      </c>
      <c r="D1320" s="4" t="s">
        <v>2743</v>
      </c>
      <c r="E1320">
        <v>1321</v>
      </c>
      <c r="F1320" s="2" t="s">
        <v>53</v>
      </c>
      <c r="G1320" s="4" t="s">
        <v>53</v>
      </c>
      <c r="H1320" s="4" t="s">
        <v>53</v>
      </c>
      <c r="I1320" t="s">
        <v>53</v>
      </c>
      <c r="J1320" s="4" t="s">
        <v>53</v>
      </c>
      <c r="K1320" s="4" t="s">
        <v>53</v>
      </c>
      <c r="L1320" s="6" t="s">
        <v>53</v>
      </c>
      <c r="M1320" t="s">
        <v>53</v>
      </c>
    </row>
    <row r="1321" spans="1:13">
      <c r="A1321" s="4" t="s">
        <v>2614</v>
      </c>
      <c r="B1321" s="4" t="s">
        <v>489</v>
      </c>
      <c r="C1321">
        <v>503998</v>
      </c>
      <c r="D1321" s="4" t="s">
        <v>2744</v>
      </c>
      <c r="E1321">
        <v>1321</v>
      </c>
      <c r="F1321" s="2" t="s">
        <v>859</v>
      </c>
      <c r="G1321" s="4" t="s">
        <v>2745</v>
      </c>
      <c r="H1321" s="4" t="s">
        <v>2746</v>
      </c>
      <c r="I1321" t="s">
        <v>53</v>
      </c>
      <c r="J1321" s="4" t="s">
        <v>53</v>
      </c>
      <c r="K1321" s="4" t="s">
        <v>53</v>
      </c>
      <c r="L1321" s="6" t="s">
        <v>53</v>
      </c>
      <c r="M1321" t="s">
        <v>53</v>
      </c>
    </row>
    <row r="1322" spans="1:13">
      <c r="A1322" s="4" t="s">
        <v>1303</v>
      </c>
      <c r="B1322" s="4" t="s">
        <v>1304</v>
      </c>
      <c r="C1322">
        <v>529012</v>
      </c>
      <c r="D1322" s="4" t="s">
        <v>2747</v>
      </c>
      <c r="E1322">
        <v>1321</v>
      </c>
      <c r="F1322" s="2" t="s">
        <v>1168</v>
      </c>
      <c r="G1322" s="4" t="s">
        <v>2747</v>
      </c>
      <c r="H1322" s="4" t="s">
        <v>2747</v>
      </c>
      <c r="I1322">
        <v>1501</v>
      </c>
      <c r="J1322" s="4" t="s">
        <v>53</v>
      </c>
      <c r="K1322" s="4" t="s">
        <v>53</v>
      </c>
      <c r="L1322" s="6" t="s">
        <v>53</v>
      </c>
      <c r="M1322" t="s">
        <v>53</v>
      </c>
    </row>
    <row r="1323" spans="1:13">
      <c r="A1323" s="4" t="s">
        <v>2748</v>
      </c>
      <c r="B1323" s="4" t="s">
        <v>489</v>
      </c>
      <c r="C1323">
        <v>503419</v>
      </c>
      <c r="D1323" s="4" t="s">
        <v>2749</v>
      </c>
      <c r="E1323">
        <v>1325</v>
      </c>
      <c r="F1323" s="2" t="s">
        <v>53</v>
      </c>
      <c r="G1323" s="4" t="s">
        <v>53</v>
      </c>
      <c r="H1323" s="4" t="s">
        <v>2749</v>
      </c>
      <c r="I1323" t="s">
        <v>53</v>
      </c>
      <c r="J1323" s="4" t="s">
        <v>53</v>
      </c>
      <c r="K1323" s="4" t="s">
        <v>53</v>
      </c>
      <c r="L1323" s="6" t="s">
        <v>53</v>
      </c>
      <c r="M1323" t="s">
        <v>53</v>
      </c>
    </row>
    <row r="1324" spans="1:13">
      <c r="A1324" s="4" t="s">
        <v>790</v>
      </c>
      <c r="B1324" s="4" t="s">
        <v>417</v>
      </c>
      <c r="C1324">
        <v>529395</v>
      </c>
      <c r="D1324" s="4" t="s">
        <v>2750</v>
      </c>
      <c r="E1324">
        <v>1325</v>
      </c>
      <c r="F1324" s="2" t="s">
        <v>53</v>
      </c>
      <c r="G1324" s="4" t="s">
        <v>53</v>
      </c>
      <c r="H1324" s="4" t="s">
        <v>53</v>
      </c>
      <c r="I1324" t="s">
        <v>53</v>
      </c>
      <c r="J1324" s="4" t="s">
        <v>53</v>
      </c>
      <c r="K1324" s="4" t="s">
        <v>53</v>
      </c>
      <c r="L1324" s="6" t="s">
        <v>53</v>
      </c>
      <c r="M1324" t="s">
        <v>53</v>
      </c>
    </row>
    <row r="1325" spans="1:13">
      <c r="A1325" s="4" t="s">
        <v>989</v>
      </c>
      <c r="B1325" s="4" t="s">
        <v>274</v>
      </c>
      <c r="C1325">
        <v>529169</v>
      </c>
      <c r="D1325" s="4" t="s">
        <v>2751</v>
      </c>
      <c r="E1325">
        <v>1325</v>
      </c>
      <c r="F1325" s="2" t="s">
        <v>53</v>
      </c>
      <c r="G1325" s="4" t="s">
        <v>53</v>
      </c>
      <c r="H1325" s="4" t="s">
        <v>53</v>
      </c>
      <c r="I1325" t="s">
        <v>53</v>
      </c>
      <c r="J1325" s="4" t="s">
        <v>53</v>
      </c>
      <c r="K1325" s="4" t="s">
        <v>53</v>
      </c>
      <c r="L1325" s="6" t="s">
        <v>53</v>
      </c>
      <c r="M1325" t="s">
        <v>53</v>
      </c>
    </row>
    <row r="1326" spans="1:13">
      <c r="A1326" s="4" t="s">
        <v>2752</v>
      </c>
      <c r="B1326" s="4" t="s">
        <v>93</v>
      </c>
      <c r="C1326">
        <v>529804</v>
      </c>
      <c r="D1326" s="4" t="s">
        <v>2753</v>
      </c>
      <c r="E1326">
        <v>1328</v>
      </c>
      <c r="F1326" s="2" t="s">
        <v>53</v>
      </c>
      <c r="G1326" s="4" t="s">
        <v>53</v>
      </c>
      <c r="H1326" s="4" t="s">
        <v>53</v>
      </c>
      <c r="I1326" t="s">
        <v>53</v>
      </c>
      <c r="J1326" s="4" t="s">
        <v>53</v>
      </c>
      <c r="K1326" s="4" t="s">
        <v>53</v>
      </c>
      <c r="L1326" s="6" t="s">
        <v>53</v>
      </c>
      <c r="M1326" t="s">
        <v>53</v>
      </c>
    </row>
    <row r="1327" spans="1:13">
      <c r="A1327" s="4" t="s">
        <v>2754</v>
      </c>
      <c r="B1327" s="4" t="s">
        <v>417</v>
      </c>
      <c r="C1327">
        <v>529167</v>
      </c>
      <c r="D1327" s="4" t="s">
        <v>2755</v>
      </c>
      <c r="E1327">
        <v>1328</v>
      </c>
      <c r="F1327" s="2" t="s">
        <v>53</v>
      </c>
      <c r="G1327" s="4" t="s">
        <v>53</v>
      </c>
      <c r="H1327" s="4" t="s">
        <v>53</v>
      </c>
      <c r="I1327" t="s">
        <v>53</v>
      </c>
      <c r="J1327" s="4" t="s">
        <v>53</v>
      </c>
      <c r="K1327" s="4" t="s">
        <v>53</v>
      </c>
      <c r="L1327" s="6" t="s">
        <v>53</v>
      </c>
      <c r="M1327" t="s">
        <v>53</v>
      </c>
    </row>
    <row r="1328" spans="1:13">
      <c r="A1328" s="4" t="s">
        <v>2756</v>
      </c>
      <c r="B1328" s="4" t="s">
        <v>2757</v>
      </c>
      <c r="C1328">
        <v>529992</v>
      </c>
      <c r="D1328" s="4" t="s">
        <v>2758</v>
      </c>
      <c r="E1328">
        <v>1328</v>
      </c>
      <c r="F1328" s="2" t="s">
        <v>53</v>
      </c>
      <c r="G1328" s="4" t="s">
        <v>53</v>
      </c>
      <c r="H1328" s="4" t="s">
        <v>2758</v>
      </c>
      <c r="I1328" t="s">
        <v>53</v>
      </c>
      <c r="J1328" s="4" t="s">
        <v>53</v>
      </c>
      <c r="K1328" s="4" t="s">
        <v>53</v>
      </c>
      <c r="L1328" s="6" t="s">
        <v>53</v>
      </c>
      <c r="M1328" t="s">
        <v>53</v>
      </c>
    </row>
    <row r="1329" spans="1:13">
      <c r="A1329" s="4" t="s">
        <v>92</v>
      </c>
      <c r="B1329" s="4" t="s">
        <v>93</v>
      </c>
      <c r="C1329">
        <v>529223</v>
      </c>
      <c r="D1329" s="4" t="s">
        <v>2759</v>
      </c>
      <c r="E1329">
        <v>1328</v>
      </c>
      <c r="F1329" s="2" t="s">
        <v>53</v>
      </c>
      <c r="G1329" s="4" t="s">
        <v>53</v>
      </c>
      <c r="H1329" s="4" t="s">
        <v>53</v>
      </c>
      <c r="I1329" t="s">
        <v>53</v>
      </c>
      <c r="J1329" s="4" t="s">
        <v>53</v>
      </c>
      <c r="K1329" s="4" t="s">
        <v>53</v>
      </c>
      <c r="L1329" s="6" t="s">
        <v>53</v>
      </c>
      <c r="M1329" t="s">
        <v>53</v>
      </c>
    </row>
    <row r="1330" spans="1:13">
      <c r="A1330" s="4" t="s">
        <v>2760</v>
      </c>
      <c r="B1330" s="4" t="s">
        <v>397</v>
      </c>
      <c r="C1330">
        <v>503863</v>
      </c>
      <c r="D1330" s="4" t="s">
        <v>2761</v>
      </c>
      <c r="E1330">
        <v>1328</v>
      </c>
      <c r="F1330" s="2" t="s">
        <v>53</v>
      </c>
      <c r="G1330" s="4" t="s">
        <v>53</v>
      </c>
      <c r="H1330" s="4" t="s">
        <v>53</v>
      </c>
      <c r="I1330" t="s">
        <v>53</v>
      </c>
      <c r="J1330" s="4" t="s">
        <v>53</v>
      </c>
      <c r="K1330" s="4" t="s">
        <v>53</v>
      </c>
      <c r="L1330" s="6" t="s">
        <v>53</v>
      </c>
      <c r="M1330" t="s">
        <v>53</v>
      </c>
    </row>
    <row r="1331" spans="1:13">
      <c r="A1331" s="4" t="s">
        <v>2762</v>
      </c>
      <c r="B1331" s="4" t="s">
        <v>175</v>
      </c>
      <c r="C1331">
        <v>529157</v>
      </c>
      <c r="D1331" s="4" t="s">
        <v>2763</v>
      </c>
      <c r="E1331">
        <v>1328</v>
      </c>
      <c r="F1331" s="2" t="s">
        <v>859</v>
      </c>
      <c r="G1331" s="4" t="s">
        <v>2763</v>
      </c>
      <c r="H1331" s="4" t="s">
        <v>53</v>
      </c>
      <c r="I1331" t="s">
        <v>53</v>
      </c>
      <c r="J1331" s="4" t="s">
        <v>53</v>
      </c>
      <c r="K1331" s="4" t="s">
        <v>53</v>
      </c>
      <c r="L1331" s="6" t="s">
        <v>53</v>
      </c>
      <c r="M1331" t="s">
        <v>53</v>
      </c>
    </row>
    <row r="1332" spans="1:13">
      <c r="A1332" s="4" t="s">
        <v>2764</v>
      </c>
      <c r="B1332" s="4" t="s">
        <v>5</v>
      </c>
      <c r="C1332">
        <v>169248</v>
      </c>
      <c r="D1332" s="4" t="s">
        <v>2765</v>
      </c>
      <c r="E1332">
        <v>1328</v>
      </c>
      <c r="F1332" s="2" t="s">
        <v>859</v>
      </c>
      <c r="G1332" s="4" t="s">
        <v>2765</v>
      </c>
      <c r="H1332" s="4" t="s">
        <v>53</v>
      </c>
      <c r="I1332" t="s">
        <v>53</v>
      </c>
      <c r="J1332" s="4" t="s">
        <v>53</v>
      </c>
      <c r="K1332" s="4" t="s">
        <v>53</v>
      </c>
      <c r="L1332" s="6" t="s">
        <v>53</v>
      </c>
      <c r="M1332" t="s">
        <v>53</v>
      </c>
    </row>
    <row r="1333" spans="1:13">
      <c r="A1333" s="4" t="s">
        <v>2766</v>
      </c>
      <c r="B1333" s="4" t="s">
        <v>274</v>
      </c>
      <c r="C1333">
        <v>529049</v>
      </c>
      <c r="D1333" s="4" t="s">
        <v>2767</v>
      </c>
      <c r="E1333">
        <v>1335</v>
      </c>
      <c r="F1333" s="2" t="s">
        <v>53</v>
      </c>
      <c r="G1333" s="4" t="s">
        <v>53</v>
      </c>
      <c r="H1333" s="4" t="s">
        <v>53</v>
      </c>
      <c r="I1333" t="s">
        <v>53</v>
      </c>
      <c r="J1333" s="4" t="s">
        <v>53</v>
      </c>
      <c r="K1333" s="4" t="s">
        <v>53</v>
      </c>
      <c r="L1333" s="6" t="s">
        <v>53</v>
      </c>
      <c r="M1333" t="s">
        <v>53</v>
      </c>
    </row>
    <row r="1334" spans="1:13">
      <c r="A1334" s="4" t="s">
        <v>443</v>
      </c>
      <c r="B1334" s="4" t="s">
        <v>194</v>
      </c>
      <c r="C1334">
        <v>529340</v>
      </c>
      <c r="D1334" s="4" t="s">
        <v>2768</v>
      </c>
      <c r="E1334">
        <v>1335</v>
      </c>
      <c r="F1334" s="2" t="s">
        <v>53</v>
      </c>
      <c r="G1334" s="4" t="s">
        <v>53</v>
      </c>
      <c r="H1334" s="4" t="s">
        <v>2768</v>
      </c>
      <c r="I1334" t="s">
        <v>53</v>
      </c>
      <c r="J1334" s="4" t="s">
        <v>53</v>
      </c>
      <c r="K1334" s="4" t="s">
        <v>53</v>
      </c>
      <c r="L1334" s="6" t="s">
        <v>53</v>
      </c>
      <c r="M1334" t="s">
        <v>53</v>
      </c>
    </row>
    <row r="1335" spans="1:13">
      <c r="A1335" s="4" t="s">
        <v>328</v>
      </c>
      <c r="B1335" s="4" t="s">
        <v>93</v>
      </c>
      <c r="C1335">
        <v>529727</v>
      </c>
      <c r="D1335" s="4" t="s">
        <v>2769</v>
      </c>
      <c r="E1335">
        <v>1335</v>
      </c>
      <c r="F1335" s="2" t="s">
        <v>53</v>
      </c>
      <c r="G1335" s="4" t="s">
        <v>53</v>
      </c>
      <c r="H1335" s="4" t="s">
        <v>53</v>
      </c>
      <c r="I1335" t="s">
        <v>53</v>
      </c>
      <c r="J1335" s="4" t="s">
        <v>53</v>
      </c>
      <c r="K1335" s="4" t="s">
        <v>53</v>
      </c>
      <c r="L1335" s="6" t="s">
        <v>53</v>
      </c>
      <c r="M1335" t="s">
        <v>53</v>
      </c>
    </row>
    <row r="1336" spans="1:13">
      <c r="A1336" s="4" t="s">
        <v>1495</v>
      </c>
      <c r="B1336" s="4" t="s">
        <v>1450</v>
      </c>
      <c r="C1336">
        <v>529784</v>
      </c>
      <c r="D1336" s="4" t="s">
        <v>2770</v>
      </c>
      <c r="E1336">
        <v>1335</v>
      </c>
      <c r="F1336" s="2" t="s">
        <v>53</v>
      </c>
      <c r="G1336" s="4" t="s">
        <v>53</v>
      </c>
      <c r="H1336" s="4" t="s">
        <v>53</v>
      </c>
      <c r="I1336" t="s">
        <v>53</v>
      </c>
      <c r="J1336" s="4" t="s">
        <v>53</v>
      </c>
      <c r="K1336" s="4" t="s">
        <v>53</v>
      </c>
      <c r="L1336" s="6" t="s">
        <v>53</v>
      </c>
      <c r="M1336" t="s">
        <v>53</v>
      </c>
    </row>
    <row r="1337" spans="1:13">
      <c r="A1337" s="4" t="s">
        <v>15</v>
      </c>
      <c r="B1337" s="4" t="s">
        <v>15</v>
      </c>
      <c r="C1337">
        <v>530227</v>
      </c>
      <c r="D1337" s="4" t="s">
        <v>2771</v>
      </c>
      <c r="E1337">
        <v>1335</v>
      </c>
      <c r="F1337" s="2" t="s">
        <v>53</v>
      </c>
      <c r="G1337" s="4" t="s">
        <v>53</v>
      </c>
      <c r="H1337" s="4" t="s">
        <v>53</v>
      </c>
      <c r="I1337" t="s">
        <v>53</v>
      </c>
      <c r="J1337" s="4" t="s">
        <v>53</v>
      </c>
      <c r="K1337" s="4" t="s">
        <v>53</v>
      </c>
      <c r="L1337">
        <v>0.33</v>
      </c>
      <c r="M1337" t="s">
        <v>53</v>
      </c>
    </row>
    <row r="1338" spans="1:13">
      <c r="A1338" s="4" t="s">
        <v>610</v>
      </c>
      <c r="B1338" s="4" t="s">
        <v>175</v>
      </c>
      <c r="C1338">
        <v>529615</v>
      </c>
      <c r="D1338" s="4" t="s">
        <v>2772</v>
      </c>
      <c r="E1338">
        <v>1335</v>
      </c>
      <c r="F1338" s="2" t="s">
        <v>53</v>
      </c>
      <c r="G1338" s="4" t="s">
        <v>53</v>
      </c>
      <c r="H1338" s="4" t="s">
        <v>53</v>
      </c>
      <c r="I1338" t="s">
        <v>53</v>
      </c>
      <c r="J1338" s="4" t="s">
        <v>53</v>
      </c>
      <c r="K1338" s="4" t="s">
        <v>53</v>
      </c>
      <c r="L1338" s="6" t="s">
        <v>53</v>
      </c>
      <c r="M1338" t="s">
        <v>53</v>
      </c>
    </row>
    <row r="1339" spans="1:13">
      <c r="A1339" s="4" t="s">
        <v>318</v>
      </c>
      <c r="B1339" s="4" t="s">
        <v>93</v>
      </c>
      <c r="C1339">
        <v>529308</v>
      </c>
      <c r="D1339" s="4" t="s">
        <v>2773</v>
      </c>
      <c r="E1339">
        <v>1335</v>
      </c>
      <c r="F1339" s="2" t="s">
        <v>53</v>
      </c>
      <c r="G1339" s="4" t="s">
        <v>53</v>
      </c>
      <c r="H1339" s="4" t="s">
        <v>53</v>
      </c>
      <c r="I1339" t="s">
        <v>53</v>
      </c>
      <c r="J1339" s="4" t="s">
        <v>53</v>
      </c>
      <c r="K1339" s="4" t="s">
        <v>53</v>
      </c>
      <c r="L1339" s="6" t="s">
        <v>53</v>
      </c>
      <c r="M1339" t="s">
        <v>53</v>
      </c>
    </row>
    <row r="1340" spans="1:13">
      <c r="A1340" s="4" t="s">
        <v>2774</v>
      </c>
      <c r="B1340" s="4" t="s">
        <v>489</v>
      </c>
      <c r="C1340">
        <v>505792</v>
      </c>
      <c r="D1340" s="4" t="s">
        <v>2775</v>
      </c>
      <c r="E1340">
        <v>1335</v>
      </c>
      <c r="F1340" s="2" t="s">
        <v>53</v>
      </c>
      <c r="G1340" s="4" t="s">
        <v>53</v>
      </c>
      <c r="H1340" s="4" t="s">
        <v>2776</v>
      </c>
      <c r="I1340" t="s">
        <v>53</v>
      </c>
      <c r="J1340" s="4" t="s">
        <v>53</v>
      </c>
      <c r="K1340" s="4" t="s">
        <v>53</v>
      </c>
      <c r="L1340" s="6" t="s">
        <v>53</v>
      </c>
      <c r="M1340" t="s">
        <v>53</v>
      </c>
    </row>
    <row r="1341" spans="1:13">
      <c r="A1341" s="4" t="s">
        <v>2777</v>
      </c>
      <c r="B1341" s="4" t="s">
        <v>851</v>
      </c>
      <c r="C1341">
        <v>530228</v>
      </c>
      <c r="D1341" s="4" t="s">
        <v>2778</v>
      </c>
      <c r="E1341">
        <v>1335</v>
      </c>
      <c r="F1341" s="2" t="s">
        <v>53</v>
      </c>
      <c r="G1341" s="4" t="s">
        <v>53</v>
      </c>
      <c r="H1341" s="4" t="s">
        <v>2778</v>
      </c>
      <c r="I1341" t="s">
        <v>53</v>
      </c>
      <c r="J1341" s="4" t="s">
        <v>53</v>
      </c>
      <c r="K1341" s="4" t="s">
        <v>53</v>
      </c>
      <c r="L1341" s="6" t="s">
        <v>53</v>
      </c>
      <c r="M1341" t="s">
        <v>53</v>
      </c>
    </row>
    <row r="1342" spans="1:13">
      <c r="A1342" s="4" t="s">
        <v>2779</v>
      </c>
      <c r="B1342" s="4" t="s">
        <v>5</v>
      </c>
      <c r="C1342">
        <v>200332</v>
      </c>
      <c r="D1342" s="4" t="s">
        <v>2780</v>
      </c>
      <c r="E1342">
        <v>1344</v>
      </c>
      <c r="F1342" s="2" t="s">
        <v>53</v>
      </c>
      <c r="G1342" s="4" t="s">
        <v>53</v>
      </c>
      <c r="H1342" s="4" t="s">
        <v>53</v>
      </c>
      <c r="I1342" t="s">
        <v>53</v>
      </c>
      <c r="J1342" s="4" t="s">
        <v>53</v>
      </c>
      <c r="K1342" s="4" t="s">
        <v>53</v>
      </c>
      <c r="L1342" s="6" t="s">
        <v>53</v>
      </c>
      <c r="M1342" t="s">
        <v>53</v>
      </c>
    </row>
    <row r="1343" spans="1:13">
      <c r="A1343" s="4" t="s">
        <v>2781</v>
      </c>
      <c r="B1343" s="4" t="s">
        <v>335</v>
      </c>
      <c r="C1343">
        <v>530051</v>
      </c>
      <c r="D1343" s="4" t="s">
        <v>2782</v>
      </c>
      <c r="E1343">
        <v>1344</v>
      </c>
      <c r="F1343" s="2" t="s">
        <v>53</v>
      </c>
      <c r="G1343" s="4" t="s">
        <v>53</v>
      </c>
      <c r="H1343" s="4" t="s">
        <v>53</v>
      </c>
      <c r="I1343" t="s">
        <v>53</v>
      </c>
      <c r="J1343" s="4" t="s">
        <v>53</v>
      </c>
      <c r="K1343" s="4" t="s">
        <v>53</v>
      </c>
      <c r="L1343" s="6" t="s">
        <v>53</v>
      </c>
      <c r="M1343" t="s">
        <v>53</v>
      </c>
    </row>
    <row r="1344" spans="1:13">
      <c r="A1344" s="4" t="s">
        <v>2783</v>
      </c>
      <c r="B1344" s="4" t="s">
        <v>5</v>
      </c>
      <c r="C1344">
        <v>198464</v>
      </c>
      <c r="D1344" s="4" t="s">
        <v>2784</v>
      </c>
      <c r="E1344">
        <v>1344</v>
      </c>
      <c r="F1344" s="2" t="s">
        <v>53</v>
      </c>
      <c r="G1344" s="4" t="s">
        <v>53</v>
      </c>
      <c r="H1344" s="4" t="s">
        <v>53</v>
      </c>
      <c r="I1344" t="s">
        <v>53</v>
      </c>
      <c r="J1344" s="4" t="s">
        <v>53</v>
      </c>
      <c r="K1344" s="4" t="s">
        <v>53</v>
      </c>
      <c r="L1344" s="6" t="s">
        <v>53</v>
      </c>
      <c r="M1344" t="s">
        <v>53</v>
      </c>
    </row>
    <row r="1345" spans="1:13">
      <c r="A1345" s="4" t="s">
        <v>604</v>
      </c>
      <c r="B1345" s="4" t="s">
        <v>605</v>
      </c>
      <c r="C1345">
        <v>501891</v>
      </c>
      <c r="D1345" s="4" t="s">
        <v>2785</v>
      </c>
      <c r="E1345">
        <v>1344</v>
      </c>
      <c r="F1345" s="2" t="s">
        <v>53</v>
      </c>
      <c r="G1345" s="4" t="s">
        <v>53</v>
      </c>
      <c r="H1345" s="4" t="s">
        <v>53</v>
      </c>
      <c r="I1345" t="s">
        <v>53</v>
      </c>
      <c r="J1345" s="4" t="s">
        <v>53</v>
      </c>
      <c r="K1345" s="4" t="s">
        <v>53</v>
      </c>
      <c r="L1345" s="6" t="s">
        <v>53</v>
      </c>
      <c r="M1345" t="s">
        <v>53</v>
      </c>
    </row>
    <row r="1346" spans="1:13">
      <c r="A1346" s="4" t="s">
        <v>2786</v>
      </c>
      <c r="B1346" s="4" t="s">
        <v>627</v>
      </c>
      <c r="C1346">
        <v>528821</v>
      </c>
      <c r="D1346" s="4" t="s">
        <v>2787</v>
      </c>
      <c r="E1346">
        <v>1348</v>
      </c>
      <c r="F1346" s="2" t="s">
        <v>53</v>
      </c>
      <c r="G1346" s="4" t="s">
        <v>53</v>
      </c>
      <c r="H1346" s="4" t="s">
        <v>53</v>
      </c>
      <c r="I1346" t="s">
        <v>53</v>
      </c>
      <c r="J1346" s="4" t="s">
        <v>53</v>
      </c>
      <c r="K1346" s="4" t="s">
        <v>53</v>
      </c>
      <c r="L1346" s="6" t="s">
        <v>53</v>
      </c>
      <c r="M1346" t="s">
        <v>53</v>
      </c>
    </row>
    <row r="1347" spans="1:13">
      <c r="A1347" s="4" t="s">
        <v>279</v>
      </c>
      <c r="B1347" s="4" t="s">
        <v>93</v>
      </c>
      <c r="C1347">
        <v>529528</v>
      </c>
      <c r="D1347" s="4" t="s">
        <v>2788</v>
      </c>
      <c r="E1347">
        <v>1348</v>
      </c>
      <c r="F1347" s="2" t="s">
        <v>53</v>
      </c>
      <c r="G1347" s="4" t="s">
        <v>53</v>
      </c>
      <c r="H1347" s="4" t="s">
        <v>53</v>
      </c>
      <c r="I1347" t="s">
        <v>53</v>
      </c>
      <c r="J1347" s="4" t="s">
        <v>53</v>
      </c>
      <c r="K1347" s="4" t="s">
        <v>53</v>
      </c>
      <c r="L1347" s="6" t="s">
        <v>53</v>
      </c>
      <c r="M1347" t="s">
        <v>53</v>
      </c>
    </row>
    <row r="1348" spans="1:13">
      <c r="A1348" s="4" t="s">
        <v>204</v>
      </c>
      <c r="B1348" s="4" t="s">
        <v>93</v>
      </c>
      <c r="C1348">
        <v>529256</v>
      </c>
      <c r="D1348" s="4" t="s">
        <v>2789</v>
      </c>
      <c r="E1348">
        <v>1348</v>
      </c>
      <c r="F1348" s="2" t="s">
        <v>53</v>
      </c>
      <c r="G1348" s="4" t="s">
        <v>53</v>
      </c>
      <c r="H1348" s="4" t="s">
        <v>53</v>
      </c>
      <c r="I1348" t="s">
        <v>53</v>
      </c>
      <c r="J1348" s="4" t="s">
        <v>53</v>
      </c>
      <c r="K1348" s="4" t="s">
        <v>53</v>
      </c>
      <c r="L1348" s="6" t="s">
        <v>53</v>
      </c>
      <c r="M1348" t="s">
        <v>53</v>
      </c>
    </row>
    <row r="1349" spans="1:13">
      <c r="A1349" s="4" t="s">
        <v>1194</v>
      </c>
      <c r="B1349" s="4" t="s">
        <v>5</v>
      </c>
      <c r="C1349">
        <v>196103</v>
      </c>
      <c r="D1349" s="4" t="s">
        <v>2790</v>
      </c>
      <c r="E1349">
        <v>1348</v>
      </c>
      <c r="F1349" s="2" t="s">
        <v>53</v>
      </c>
      <c r="G1349" s="4" t="s">
        <v>53</v>
      </c>
      <c r="H1349" s="4" t="s">
        <v>53</v>
      </c>
      <c r="I1349" t="s">
        <v>53</v>
      </c>
      <c r="J1349" s="4" t="s">
        <v>53</v>
      </c>
      <c r="K1349" s="4" t="s">
        <v>53</v>
      </c>
      <c r="L1349" s="6" t="s">
        <v>53</v>
      </c>
      <c r="M1349" t="s">
        <v>53</v>
      </c>
    </row>
    <row r="1350" spans="1:13">
      <c r="A1350" s="4" t="s">
        <v>2791</v>
      </c>
      <c r="B1350" s="4" t="s">
        <v>397</v>
      </c>
      <c r="C1350">
        <v>529150</v>
      </c>
      <c r="D1350" s="4" t="s">
        <v>2792</v>
      </c>
      <c r="E1350">
        <v>1348</v>
      </c>
      <c r="F1350" s="2" t="s">
        <v>53</v>
      </c>
      <c r="G1350" s="4" t="s">
        <v>53</v>
      </c>
      <c r="H1350" s="4" t="s">
        <v>2792</v>
      </c>
      <c r="I1350">
        <v>1501</v>
      </c>
      <c r="J1350" s="4" t="s">
        <v>53</v>
      </c>
      <c r="K1350" s="4" t="s">
        <v>53</v>
      </c>
      <c r="L1350" s="6" t="s">
        <v>53</v>
      </c>
      <c r="M1350" t="s">
        <v>53</v>
      </c>
    </row>
    <row r="1351" spans="1:13">
      <c r="A1351" s="4" t="s">
        <v>204</v>
      </c>
      <c r="B1351" s="4" t="s">
        <v>93</v>
      </c>
      <c r="C1351">
        <v>529088</v>
      </c>
      <c r="D1351" s="4" t="s">
        <v>2793</v>
      </c>
      <c r="E1351">
        <v>1348</v>
      </c>
      <c r="F1351" s="2" t="s">
        <v>53</v>
      </c>
      <c r="G1351" s="4" t="s">
        <v>53</v>
      </c>
      <c r="H1351" s="4" t="s">
        <v>53</v>
      </c>
      <c r="I1351" t="s">
        <v>53</v>
      </c>
      <c r="J1351" s="4" t="s">
        <v>53</v>
      </c>
      <c r="K1351" s="4" t="s">
        <v>53</v>
      </c>
      <c r="L1351" s="6" t="s">
        <v>53</v>
      </c>
      <c r="M1351" t="s">
        <v>53</v>
      </c>
    </row>
    <row r="1352" spans="1:13">
      <c r="A1352" s="4" t="s">
        <v>2794</v>
      </c>
      <c r="B1352" s="4" t="s">
        <v>489</v>
      </c>
      <c r="C1352">
        <v>528939</v>
      </c>
      <c r="D1352" s="4" t="s">
        <v>2795</v>
      </c>
      <c r="E1352">
        <v>1348</v>
      </c>
      <c r="F1352" s="2" t="s">
        <v>853</v>
      </c>
      <c r="G1352" s="4" t="s">
        <v>2795</v>
      </c>
      <c r="H1352" s="4" t="s">
        <v>2795</v>
      </c>
      <c r="I1352">
        <v>1501</v>
      </c>
      <c r="J1352" s="4" t="s">
        <v>53</v>
      </c>
      <c r="K1352" s="4" t="s">
        <v>53</v>
      </c>
      <c r="L1352" s="6" t="s">
        <v>53</v>
      </c>
      <c r="M1352" t="s">
        <v>53</v>
      </c>
    </row>
    <row r="1353" spans="1:13">
      <c r="A1353" s="4" t="s">
        <v>2652</v>
      </c>
      <c r="B1353" s="4" t="s">
        <v>194</v>
      </c>
      <c r="C1353">
        <v>529553</v>
      </c>
      <c r="D1353" s="4" t="s">
        <v>2796</v>
      </c>
      <c r="E1353">
        <v>1355</v>
      </c>
      <c r="F1353" s="2" t="s">
        <v>53</v>
      </c>
      <c r="G1353" s="4" t="s">
        <v>53</v>
      </c>
      <c r="H1353" s="4" t="s">
        <v>53</v>
      </c>
      <c r="I1353" t="s">
        <v>53</v>
      </c>
      <c r="J1353" s="4" t="s">
        <v>53</v>
      </c>
      <c r="K1353" s="4" t="s">
        <v>53</v>
      </c>
      <c r="L1353" s="6" t="s">
        <v>53</v>
      </c>
      <c r="M1353" t="s">
        <v>53</v>
      </c>
    </row>
    <row r="1354" spans="1:13">
      <c r="A1354" s="4" t="s">
        <v>2797</v>
      </c>
      <c r="B1354" s="4" t="s">
        <v>93</v>
      </c>
      <c r="C1354">
        <v>529271</v>
      </c>
      <c r="D1354" s="4" t="s">
        <v>2798</v>
      </c>
      <c r="E1354">
        <v>1355</v>
      </c>
      <c r="F1354" s="2" t="s">
        <v>53</v>
      </c>
      <c r="G1354" s="4" t="s">
        <v>53</v>
      </c>
      <c r="H1354" s="4" t="s">
        <v>53</v>
      </c>
      <c r="I1354" t="s">
        <v>53</v>
      </c>
      <c r="J1354" s="4" t="s">
        <v>53</v>
      </c>
      <c r="K1354" s="4" t="s">
        <v>53</v>
      </c>
      <c r="L1354" s="6" t="s">
        <v>53</v>
      </c>
      <c r="M1354" t="s">
        <v>53</v>
      </c>
    </row>
    <row r="1355" spans="1:13">
      <c r="A1355" s="4" t="s">
        <v>328</v>
      </c>
      <c r="B1355" s="4" t="s">
        <v>93</v>
      </c>
      <c r="C1355">
        <v>529080</v>
      </c>
      <c r="D1355" s="4" t="s">
        <v>2799</v>
      </c>
      <c r="E1355">
        <v>1355</v>
      </c>
      <c r="F1355" s="2" t="s">
        <v>53</v>
      </c>
      <c r="G1355" s="4" t="s">
        <v>53</v>
      </c>
      <c r="H1355" s="4" t="s">
        <v>53</v>
      </c>
      <c r="I1355" t="s">
        <v>53</v>
      </c>
      <c r="J1355" s="4" t="s">
        <v>53</v>
      </c>
      <c r="K1355" s="4" t="s">
        <v>53</v>
      </c>
      <c r="L1355" s="6" t="s">
        <v>53</v>
      </c>
      <c r="M1355" t="s">
        <v>53</v>
      </c>
    </row>
    <row r="1356" spans="1:13">
      <c r="A1356" s="4" t="s">
        <v>2800</v>
      </c>
      <c r="B1356" s="4" t="s">
        <v>1450</v>
      </c>
      <c r="C1356">
        <v>530057</v>
      </c>
      <c r="D1356" s="4" t="s">
        <v>2801</v>
      </c>
      <c r="E1356">
        <v>1355</v>
      </c>
      <c r="F1356" s="2" t="s">
        <v>53</v>
      </c>
      <c r="G1356" s="4" t="s">
        <v>53</v>
      </c>
      <c r="H1356" s="4" t="s">
        <v>2801</v>
      </c>
      <c r="I1356" t="s">
        <v>53</v>
      </c>
      <c r="J1356" s="4" t="s">
        <v>53</v>
      </c>
      <c r="K1356" s="4" t="s">
        <v>53</v>
      </c>
      <c r="L1356" s="6" t="s">
        <v>53</v>
      </c>
      <c r="M1356" t="s">
        <v>53</v>
      </c>
    </row>
    <row r="1357" spans="1:13">
      <c r="A1357" s="4" t="s">
        <v>2323</v>
      </c>
      <c r="B1357" s="4" t="s">
        <v>997</v>
      </c>
      <c r="C1357">
        <v>529023</v>
      </c>
      <c r="D1357" s="4" t="s">
        <v>2802</v>
      </c>
      <c r="E1357">
        <v>1355</v>
      </c>
      <c r="F1357" s="2" t="s">
        <v>1237</v>
      </c>
      <c r="G1357" s="4" t="s">
        <v>2803</v>
      </c>
      <c r="H1357" s="4" t="s">
        <v>2802</v>
      </c>
      <c r="I1357" t="s">
        <v>53</v>
      </c>
      <c r="J1357" s="4" t="s">
        <v>53</v>
      </c>
      <c r="K1357" s="4" t="s">
        <v>53</v>
      </c>
      <c r="L1357" s="6" t="s">
        <v>53</v>
      </c>
      <c r="M1357" t="s">
        <v>53</v>
      </c>
    </row>
    <row r="1358" spans="1:13">
      <c r="A1358" s="4" t="s">
        <v>2804</v>
      </c>
      <c r="B1358" s="4" t="s">
        <v>194</v>
      </c>
      <c r="C1358">
        <v>529323</v>
      </c>
      <c r="D1358" s="4" t="s">
        <v>2805</v>
      </c>
      <c r="E1358">
        <v>1360</v>
      </c>
      <c r="F1358" s="2" t="s">
        <v>53</v>
      </c>
      <c r="G1358" s="4" t="s">
        <v>53</v>
      </c>
      <c r="H1358" s="4" t="s">
        <v>53</v>
      </c>
      <c r="I1358" t="s">
        <v>53</v>
      </c>
      <c r="J1358" s="4" t="s">
        <v>53</v>
      </c>
      <c r="K1358" s="4" t="s">
        <v>53</v>
      </c>
      <c r="L1358" s="6" t="s">
        <v>53</v>
      </c>
      <c r="M1358" t="s">
        <v>53</v>
      </c>
    </row>
    <row r="1359" spans="1:13">
      <c r="A1359" s="4" t="s">
        <v>2806</v>
      </c>
      <c r="B1359" s="4" t="s">
        <v>260</v>
      </c>
      <c r="C1359">
        <v>513835</v>
      </c>
      <c r="D1359" s="4" t="s">
        <v>2807</v>
      </c>
      <c r="E1359">
        <v>1360</v>
      </c>
      <c r="F1359" s="2" t="s">
        <v>53</v>
      </c>
      <c r="G1359" s="4" t="s">
        <v>53</v>
      </c>
      <c r="H1359" s="4" t="s">
        <v>2807</v>
      </c>
      <c r="I1359" t="s">
        <v>53</v>
      </c>
      <c r="J1359" s="4" t="s">
        <v>53</v>
      </c>
      <c r="K1359" s="4" t="s">
        <v>53</v>
      </c>
      <c r="L1359" s="6" t="s">
        <v>53</v>
      </c>
      <c r="M1359" t="s">
        <v>53</v>
      </c>
    </row>
    <row r="1360" spans="1:13">
      <c r="A1360" s="4" t="s">
        <v>2808</v>
      </c>
      <c r="B1360" s="4" t="s">
        <v>93</v>
      </c>
      <c r="C1360">
        <v>529473</v>
      </c>
      <c r="D1360" s="4" t="s">
        <v>2809</v>
      </c>
      <c r="E1360">
        <v>1360</v>
      </c>
      <c r="F1360" s="2" t="s">
        <v>53</v>
      </c>
      <c r="G1360" s="4" t="s">
        <v>53</v>
      </c>
      <c r="H1360" s="4" t="s">
        <v>53</v>
      </c>
      <c r="I1360" t="s">
        <v>53</v>
      </c>
      <c r="J1360" s="4" t="s">
        <v>53</v>
      </c>
      <c r="K1360" s="4" t="s">
        <v>53</v>
      </c>
      <c r="L1360" s="6" t="s">
        <v>53</v>
      </c>
      <c r="M1360" t="s">
        <v>53</v>
      </c>
    </row>
    <row r="1361" spans="1:13">
      <c r="A1361" s="4" t="s">
        <v>1765</v>
      </c>
      <c r="B1361" s="4" t="s">
        <v>1450</v>
      </c>
      <c r="C1361">
        <v>530229</v>
      </c>
      <c r="D1361" s="4" t="s">
        <v>2810</v>
      </c>
      <c r="E1361">
        <v>1360</v>
      </c>
      <c r="F1361" s="2" t="s">
        <v>53</v>
      </c>
      <c r="G1361" s="4" t="s">
        <v>53</v>
      </c>
      <c r="H1361" s="4" t="s">
        <v>53</v>
      </c>
      <c r="I1361" t="s">
        <v>53</v>
      </c>
      <c r="J1361" s="4" t="s">
        <v>53</v>
      </c>
      <c r="K1361" s="4" t="s">
        <v>53</v>
      </c>
      <c r="L1361" s="6" t="s">
        <v>53</v>
      </c>
      <c r="M1361" t="s">
        <v>53</v>
      </c>
    </row>
    <row r="1362" spans="1:13">
      <c r="A1362" s="4" t="s">
        <v>2811</v>
      </c>
      <c r="B1362" s="4" t="s">
        <v>5</v>
      </c>
      <c r="C1362">
        <v>207971</v>
      </c>
      <c r="D1362" s="4" t="s">
        <v>2812</v>
      </c>
      <c r="E1362">
        <v>1360</v>
      </c>
      <c r="F1362" s="2" t="s">
        <v>156</v>
      </c>
      <c r="G1362" s="4" t="s">
        <v>2812</v>
      </c>
      <c r="H1362" s="4" t="s">
        <v>53</v>
      </c>
      <c r="I1362" t="s">
        <v>53</v>
      </c>
      <c r="J1362" s="4" t="s">
        <v>53</v>
      </c>
      <c r="K1362" s="4" t="s">
        <v>53</v>
      </c>
      <c r="L1362" s="6" t="s">
        <v>53</v>
      </c>
      <c r="M1362" t="s">
        <v>53</v>
      </c>
    </row>
    <row r="1363" spans="1:13">
      <c r="A1363" s="4" t="s">
        <v>2813</v>
      </c>
      <c r="B1363" s="4" t="s">
        <v>997</v>
      </c>
      <c r="C1363">
        <v>529268</v>
      </c>
      <c r="D1363" s="4" t="s">
        <v>2814</v>
      </c>
      <c r="E1363">
        <v>1360</v>
      </c>
      <c r="F1363" s="2" t="s">
        <v>156</v>
      </c>
      <c r="G1363" s="4" t="s">
        <v>2814</v>
      </c>
      <c r="H1363" s="4" t="s">
        <v>2814</v>
      </c>
      <c r="I1363" t="s">
        <v>53</v>
      </c>
      <c r="J1363" s="4" t="s">
        <v>53</v>
      </c>
      <c r="K1363" s="4" t="s">
        <v>53</v>
      </c>
      <c r="L1363" s="6" t="s">
        <v>53</v>
      </c>
      <c r="M1363" t="s">
        <v>53</v>
      </c>
    </row>
    <row r="1364" spans="1:13">
      <c r="A1364" s="4" t="s">
        <v>2815</v>
      </c>
      <c r="B1364" s="4" t="s">
        <v>397</v>
      </c>
      <c r="C1364">
        <v>529244</v>
      </c>
      <c r="D1364" s="4" t="s">
        <v>2816</v>
      </c>
      <c r="E1364">
        <v>1360</v>
      </c>
      <c r="F1364" s="2" t="s">
        <v>853</v>
      </c>
      <c r="G1364" s="4" t="s">
        <v>2816</v>
      </c>
      <c r="H1364" s="4" t="s">
        <v>53</v>
      </c>
      <c r="I1364" t="s">
        <v>53</v>
      </c>
      <c r="J1364" s="4" t="s">
        <v>53</v>
      </c>
      <c r="K1364" s="4" t="s">
        <v>53</v>
      </c>
      <c r="L1364" s="6" t="s">
        <v>53</v>
      </c>
      <c r="M1364" t="s">
        <v>53</v>
      </c>
    </row>
    <row r="1365" spans="1:13">
      <c r="A1365" s="4" t="s">
        <v>764</v>
      </c>
      <c r="B1365" s="4" t="s">
        <v>641</v>
      </c>
      <c r="C1365">
        <v>506137</v>
      </c>
      <c r="D1365" s="4" t="s">
        <v>2817</v>
      </c>
      <c r="E1365">
        <v>1360</v>
      </c>
      <c r="F1365" s="2" t="s">
        <v>1443</v>
      </c>
      <c r="G1365" s="4" t="s">
        <v>2817</v>
      </c>
      <c r="H1365" s="4" t="s">
        <v>2817</v>
      </c>
      <c r="I1365" t="s">
        <v>53</v>
      </c>
      <c r="J1365" s="4" t="s">
        <v>53</v>
      </c>
      <c r="K1365" s="4" t="s">
        <v>53</v>
      </c>
      <c r="L1365" s="6" t="s">
        <v>53</v>
      </c>
      <c r="M1365" t="s">
        <v>53</v>
      </c>
    </row>
    <row r="1366" spans="1:13">
      <c r="A1366" s="4" t="s">
        <v>2818</v>
      </c>
      <c r="B1366" s="4" t="s">
        <v>2819</v>
      </c>
      <c r="C1366">
        <v>529168</v>
      </c>
      <c r="D1366" s="4" t="s">
        <v>2820</v>
      </c>
      <c r="E1366">
        <v>1360</v>
      </c>
      <c r="F1366" s="2" t="s">
        <v>957</v>
      </c>
      <c r="G1366" s="4" t="s">
        <v>2821</v>
      </c>
      <c r="H1366" s="4" t="s">
        <v>2821</v>
      </c>
      <c r="I1366" t="s">
        <v>53</v>
      </c>
      <c r="J1366" s="4" t="s">
        <v>53</v>
      </c>
      <c r="K1366" s="4" t="s">
        <v>53</v>
      </c>
      <c r="L1366" s="6" t="s">
        <v>53</v>
      </c>
      <c r="M1366" t="s">
        <v>53</v>
      </c>
    </row>
    <row r="1367" spans="1:13">
      <c r="A1367" s="4" t="s">
        <v>2822</v>
      </c>
      <c r="B1367" s="4" t="s">
        <v>5</v>
      </c>
      <c r="C1367">
        <v>200280</v>
      </c>
      <c r="D1367" s="4" t="s">
        <v>2823</v>
      </c>
      <c r="E1367">
        <v>1369</v>
      </c>
      <c r="F1367" s="2" t="s">
        <v>53</v>
      </c>
      <c r="G1367" s="4" t="s">
        <v>53</v>
      </c>
      <c r="H1367" s="4" t="s">
        <v>53</v>
      </c>
      <c r="I1367" t="s">
        <v>53</v>
      </c>
      <c r="J1367" s="4" t="s">
        <v>53</v>
      </c>
      <c r="K1367" s="4" t="s">
        <v>53</v>
      </c>
      <c r="L1367" s="6" t="s">
        <v>53</v>
      </c>
      <c r="M1367" t="s">
        <v>53</v>
      </c>
    </row>
    <row r="1368" spans="1:13">
      <c r="A1368" s="4" t="s">
        <v>1745</v>
      </c>
      <c r="B1368" s="4" t="s">
        <v>93</v>
      </c>
      <c r="C1368">
        <v>530199</v>
      </c>
      <c r="D1368" s="4" t="s">
        <v>2824</v>
      </c>
      <c r="E1368">
        <v>1369</v>
      </c>
      <c r="F1368" s="2" t="s">
        <v>53</v>
      </c>
      <c r="G1368" s="4" t="s">
        <v>53</v>
      </c>
      <c r="H1368" s="4" t="s">
        <v>53</v>
      </c>
      <c r="I1368" t="s">
        <v>53</v>
      </c>
      <c r="J1368" s="4" t="s">
        <v>53</v>
      </c>
      <c r="K1368" s="4" t="s">
        <v>53</v>
      </c>
      <c r="L1368" s="6" t="s">
        <v>53</v>
      </c>
      <c r="M1368" t="s">
        <v>53</v>
      </c>
    </row>
    <row r="1369" spans="1:13">
      <c r="A1369" s="4" t="s">
        <v>273</v>
      </c>
      <c r="B1369" s="4" t="s">
        <v>274</v>
      </c>
      <c r="C1369">
        <v>529982</v>
      </c>
      <c r="D1369" s="4" t="s">
        <v>2825</v>
      </c>
      <c r="E1369">
        <v>1369</v>
      </c>
      <c r="F1369" s="2" t="s">
        <v>53</v>
      </c>
      <c r="G1369" s="4" t="s">
        <v>53</v>
      </c>
      <c r="H1369" s="4" t="s">
        <v>53</v>
      </c>
      <c r="I1369" t="s">
        <v>53</v>
      </c>
      <c r="J1369" s="4" t="s">
        <v>53</v>
      </c>
      <c r="K1369" s="4" t="s">
        <v>53</v>
      </c>
      <c r="L1369" s="6" t="s">
        <v>53</v>
      </c>
      <c r="M1369" t="s">
        <v>53</v>
      </c>
    </row>
    <row r="1370" spans="1:13">
      <c r="A1370" s="4" t="s">
        <v>643</v>
      </c>
      <c r="B1370" s="4" t="s">
        <v>194</v>
      </c>
      <c r="C1370">
        <v>529467</v>
      </c>
      <c r="D1370" s="4" t="s">
        <v>2826</v>
      </c>
      <c r="E1370">
        <v>1369</v>
      </c>
      <c r="F1370" s="2" t="s">
        <v>53</v>
      </c>
      <c r="G1370" s="4" t="s">
        <v>53</v>
      </c>
      <c r="H1370" s="4" t="s">
        <v>53</v>
      </c>
      <c r="I1370" t="s">
        <v>53</v>
      </c>
      <c r="J1370" s="4" t="s">
        <v>53</v>
      </c>
      <c r="K1370" s="4" t="s">
        <v>53</v>
      </c>
      <c r="L1370" s="6" t="s">
        <v>53</v>
      </c>
      <c r="M1370" t="s">
        <v>53</v>
      </c>
    </row>
    <row r="1371" spans="1:13">
      <c r="A1371" s="4" t="s">
        <v>1608</v>
      </c>
      <c r="B1371" s="4" t="s">
        <v>417</v>
      </c>
      <c r="C1371">
        <v>529431</v>
      </c>
      <c r="D1371" s="4" t="s">
        <v>2827</v>
      </c>
      <c r="E1371">
        <v>1369</v>
      </c>
      <c r="F1371" s="2" t="s">
        <v>53</v>
      </c>
      <c r="G1371" s="4" t="s">
        <v>53</v>
      </c>
      <c r="H1371" s="4" t="s">
        <v>53</v>
      </c>
      <c r="I1371" t="s">
        <v>53</v>
      </c>
      <c r="J1371" s="4" t="s">
        <v>53</v>
      </c>
      <c r="K1371" s="4" t="s">
        <v>53</v>
      </c>
      <c r="L1371" s="6" t="s">
        <v>53</v>
      </c>
      <c r="M1371" t="s">
        <v>53</v>
      </c>
    </row>
    <row r="1372" spans="1:13">
      <c r="A1372" s="4" t="s">
        <v>1828</v>
      </c>
      <c r="B1372" s="4" t="s">
        <v>740</v>
      </c>
      <c r="C1372">
        <v>529204</v>
      </c>
      <c r="D1372" s="4" t="s">
        <v>2828</v>
      </c>
      <c r="E1372">
        <v>1369</v>
      </c>
      <c r="F1372" s="2" t="s">
        <v>53</v>
      </c>
      <c r="G1372" s="4" t="s">
        <v>53</v>
      </c>
      <c r="H1372" s="4" t="s">
        <v>2828</v>
      </c>
      <c r="I1372" t="s">
        <v>53</v>
      </c>
      <c r="J1372" s="4" t="s">
        <v>53</v>
      </c>
      <c r="K1372" s="4" t="s">
        <v>53</v>
      </c>
      <c r="L1372" s="6" t="s">
        <v>53</v>
      </c>
      <c r="M1372" t="s">
        <v>53</v>
      </c>
    </row>
    <row r="1373" spans="1:13">
      <c r="A1373" s="4" t="s">
        <v>2080</v>
      </c>
      <c r="B1373" s="4" t="s">
        <v>997</v>
      </c>
      <c r="C1373">
        <v>502904</v>
      </c>
      <c r="D1373" s="4" t="s">
        <v>2829</v>
      </c>
      <c r="E1373">
        <v>1375</v>
      </c>
      <c r="F1373" s="2" t="s">
        <v>53</v>
      </c>
      <c r="G1373" s="4" t="s">
        <v>53</v>
      </c>
      <c r="H1373" s="4" t="s">
        <v>53</v>
      </c>
      <c r="I1373" t="s">
        <v>53</v>
      </c>
      <c r="J1373" s="4" t="s">
        <v>53</v>
      </c>
      <c r="K1373" s="4" t="s">
        <v>53</v>
      </c>
      <c r="L1373" s="6" t="s">
        <v>53</v>
      </c>
      <c r="M1373" t="s">
        <v>53</v>
      </c>
    </row>
    <row r="1374" spans="1:13">
      <c r="A1374" s="4" t="s">
        <v>2830</v>
      </c>
      <c r="B1374" s="4" t="s">
        <v>1450</v>
      </c>
      <c r="C1374">
        <v>529640</v>
      </c>
      <c r="D1374" s="4" t="s">
        <v>2831</v>
      </c>
      <c r="E1374">
        <v>1375</v>
      </c>
      <c r="F1374" s="2" t="s">
        <v>53</v>
      </c>
      <c r="G1374" s="4" t="s">
        <v>53</v>
      </c>
      <c r="H1374" s="4" t="s">
        <v>53</v>
      </c>
      <c r="I1374" t="s">
        <v>53</v>
      </c>
      <c r="J1374" s="4" t="s">
        <v>53</v>
      </c>
      <c r="K1374" s="4" t="s">
        <v>53</v>
      </c>
      <c r="L1374" s="6" t="s">
        <v>53</v>
      </c>
      <c r="M1374" t="s">
        <v>53</v>
      </c>
    </row>
    <row r="1375" spans="1:13">
      <c r="A1375" s="4" t="s">
        <v>2832</v>
      </c>
      <c r="B1375" s="4" t="s">
        <v>2105</v>
      </c>
      <c r="C1375">
        <v>529717</v>
      </c>
      <c r="D1375" s="4" t="s">
        <v>2833</v>
      </c>
      <c r="E1375">
        <v>1375</v>
      </c>
      <c r="F1375" s="2" t="s">
        <v>53</v>
      </c>
      <c r="G1375" s="4" t="s">
        <v>53</v>
      </c>
      <c r="H1375" s="4" t="s">
        <v>53</v>
      </c>
      <c r="I1375" t="s">
        <v>53</v>
      </c>
      <c r="J1375" s="4" t="s">
        <v>53</v>
      </c>
      <c r="K1375" s="4" t="s">
        <v>53</v>
      </c>
      <c r="L1375" s="6" t="s">
        <v>53</v>
      </c>
      <c r="M1375" t="s">
        <v>53</v>
      </c>
    </row>
    <row r="1376" spans="1:13">
      <c r="A1376" s="4" t="s">
        <v>2834</v>
      </c>
      <c r="B1376" s="4" t="s">
        <v>1450</v>
      </c>
      <c r="C1376">
        <v>529700</v>
      </c>
      <c r="D1376" s="4" t="s">
        <v>2835</v>
      </c>
      <c r="E1376">
        <v>1375</v>
      </c>
      <c r="F1376" s="2" t="s">
        <v>53</v>
      </c>
      <c r="G1376" s="4" t="s">
        <v>53</v>
      </c>
      <c r="H1376" s="4" t="s">
        <v>2835</v>
      </c>
      <c r="I1376" t="s">
        <v>53</v>
      </c>
      <c r="J1376" s="4" t="s">
        <v>53</v>
      </c>
      <c r="K1376" s="4" t="s">
        <v>53</v>
      </c>
      <c r="L1376" s="6" t="s">
        <v>53</v>
      </c>
      <c r="M1376" t="s">
        <v>53</v>
      </c>
    </row>
    <row r="1377" spans="1:13">
      <c r="A1377" s="4" t="s">
        <v>2836</v>
      </c>
      <c r="B1377" s="4" t="s">
        <v>404</v>
      </c>
      <c r="C1377">
        <v>529329</v>
      </c>
      <c r="D1377" s="4" t="s">
        <v>2837</v>
      </c>
      <c r="E1377">
        <v>1375</v>
      </c>
      <c r="F1377" s="2" t="s">
        <v>53</v>
      </c>
      <c r="G1377" s="4" t="s">
        <v>53</v>
      </c>
      <c r="H1377" s="4" t="s">
        <v>53</v>
      </c>
      <c r="I1377" t="s">
        <v>53</v>
      </c>
      <c r="J1377" s="4" t="s">
        <v>53</v>
      </c>
      <c r="K1377" s="4" t="s">
        <v>53</v>
      </c>
      <c r="L1377" s="6" t="s">
        <v>53</v>
      </c>
      <c r="M1377" t="s">
        <v>53</v>
      </c>
    </row>
    <row r="1378" spans="1:13">
      <c r="A1378" s="4" t="s">
        <v>2838</v>
      </c>
      <c r="B1378" s="4" t="s">
        <v>1450</v>
      </c>
      <c r="C1378">
        <v>529780</v>
      </c>
      <c r="D1378" s="4" t="s">
        <v>2839</v>
      </c>
      <c r="E1378">
        <v>1375</v>
      </c>
      <c r="F1378" s="2" t="s">
        <v>53</v>
      </c>
      <c r="G1378" s="4" t="s">
        <v>53</v>
      </c>
      <c r="H1378" s="4" t="s">
        <v>53</v>
      </c>
      <c r="I1378" t="s">
        <v>53</v>
      </c>
      <c r="J1378" s="4" t="s">
        <v>53</v>
      </c>
      <c r="K1378" s="4" t="s">
        <v>53</v>
      </c>
      <c r="L1378" s="6" t="s">
        <v>53</v>
      </c>
      <c r="M1378" t="s">
        <v>53</v>
      </c>
    </row>
    <row r="1379" spans="1:13">
      <c r="A1379" s="4" t="s">
        <v>2840</v>
      </c>
      <c r="B1379" s="4" t="s">
        <v>2105</v>
      </c>
      <c r="C1379">
        <v>529855</v>
      </c>
      <c r="D1379" s="4" t="s">
        <v>2841</v>
      </c>
      <c r="E1379">
        <v>1375</v>
      </c>
      <c r="F1379" s="2" t="s">
        <v>156</v>
      </c>
      <c r="G1379" s="4" t="s">
        <v>2841</v>
      </c>
      <c r="H1379" s="4" t="s">
        <v>53</v>
      </c>
      <c r="I1379" t="s">
        <v>53</v>
      </c>
      <c r="J1379" s="4" t="s">
        <v>53</v>
      </c>
      <c r="K1379" s="4" t="s">
        <v>53</v>
      </c>
      <c r="L1379" s="6" t="s">
        <v>53</v>
      </c>
      <c r="M1379" t="s">
        <v>53</v>
      </c>
    </row>
    <row r="1380" spans="1:13">
      <c r="A1380" s="4" t="s">
        <v>2560</v>
      </c>
      <c r="B1380" s="4" t="s">
        <v>1450</v>
      </c>
      <c r="C1380">
        <v>529004</v>
      </c>
      <c r="D1380" s="4" t="s">
        <v>2842</v>
      </c>
      <c r="E1380">
        <v>1375</v>
      </c>
      <c r="F1380" s="2" t="s">
        <v>619</v>
      </c>
      <c r="G1380" s="4" t="s">
        <v>2842</v>
      </c>
      <c r="H1380" s="4" t="s">
        <v>2842</v>
      </c>
      <c r="I1380" t="s">
        <v>53</v>
      </c>
      <c r="J1380" s="4" t="s">
        <v>53</v>
      </c>
      <c r="K1380" s="4" t="s">
        <v>53</v>
      </c>
      <c r="L1380" s="6" t="s">
        <v>53</v>
      </c>
      <c r="M1380" t="s">
        <v>53</v>
      </c>
    </row>
    <row r="1381" spans="1:13">
      <c r="A1381" s="4" t="s">
        <v>1803</v>
      </c>
      <c r="B1381" s="4" t="s">
        <v>931</v>
      </c>
      <c r="C1381">
        <v>529632</v>
      </c>
      <c r="D1381" s="4" t="s">
        <v>2843</v>
      </c>
      <c r="E1381">
        <v>1383</v>
      </c>
      <c r="F1381" s="2" t="s">
        <v>53</v>
      </c>
      <c r="G1381" s="4" t="s">
        <v>53</v>
      </c>
      <c r="H1381" s="4" t="s">
        <v>2843</v>
      </c>
      <c r="I1381" t="s">
        <v>53</v>
      </c>
      <c r="J1381" s="4" t="s">
        <v>53</v>
      </c>
      <c r="K1381" s="4" t="s">
        <v>53</v>
      </c>
      <c r="L1381" s="6" t="s">
        <v>53</v>
      </c>
      <c r="M1381" t="s">
        <v>53</v>
      </c>
    </row>
    <row r="1382" spans="1:13">
      <c r="A1382" s="4" t="s">
        <v>474</v>
      </c>
      <c r="B1382" s="4" t="s">
        <v>93</v>
      </c>
      <c r="C1382">
        <v>529289</v>
      </c>
      <c r="D1382" s="4" t="s">
        <v>2844</v>
      </c>
      <c r="E1382">
        <v>1383</v>
      </c>
      <c r="F1382" s="2" t="s">
        <v>53</v>
      </c>
      <c r="G1382" s="4" t="s">
        <v>53</v>
      </c>
      <c r="H1382" s="4" t="s">
        <v>53</v>
      </c>
      <c r="I1382" t="s">
        <v>53</v>
      </c>
      <c r="J1382" s="4" t="s">
        <v>53</v>
      </c>
      <c r="K1382" s="4" t="s">
        <v>53</v>
      </c>
      <c r="L1382">
        <v>0.448432683723829</v>
      </c>
      <c r="M1382" t="s">
        <v>53</v>
      </c>
    </row>
    <row r="1383" spans="1:13">
      <c r="A1383" s="4" t="s">
        <v>2845</v>
      </c>
      <c r="B1383" s="4" t="s">
        <v>690</v>
      </c>
      <c r="C1383">
        <v>530230</v>
      </c>
      <c r="D1383" s="4" t="s">
        <v>2846</v>
      </c>
      <c r="E1383">
        <v>1383</v>
      </c>
      <c r="F1383" s="2" t="s">
        <v>156</v>
      </c>
      <c r="G1383" s="4" t="s">
        <v>2846</v>
      </c>
      <c r="H1383" s="4" t="s">
        <v>2847</v>
      </c>
      <c r="I1383" t="s">
        <v>53</v>
      </c>
      <c r="J1383" s="4" t="s">
        <v>53</v>
      </c>
      <c r="K1383" s="4" t="s">
        <v>53</v>
      </c>
      <c r="L1383" s="6" t="s">
        <v>53</v>
      </c>
      <c r="M1383" t="s">
        <v>53</v>
      </c>
    </row>
    <row r="1384" spans="1:13">
      <c r="A1384" s="4" t="s">
        <v>2848</v>
      </c>
      <c r="B1384" s="4" t="s">
        <v>704</v>
      </c>
      <c r="C1384">
        <v>510086</v>
      </c>
      <c r="D1384" s="4" t="s">
        <v>2849</v>
      </c>
      <c r="E1384">
        <v>1386</v>
      </c>
      <c r="F1384" s="2">
        <v>364</v>
      </c>
      <c r="G1384" s="4" t="s">
        <v>2849</v>
      </c>
      <c r="H1384" s="4" t="s">
        <v>2849</v>
      </c>
      <c r="I1384" t="s">
        <v>53</v>
      </c>
      <c r="J1384" s="4" t="s">
        <v>53</v>
      </c>
      <c r="K1384" s="4" t="s">
        <v>53</v>
      </c>
      <c r="L1384" s="6" t="s">
        <v>53</v>
      </c>
      <c r="M1384" t="s">
        <v>53</v>
      </c>
    </row>
    <row r="1385" spans="1:13">
      <c r="A1385" s="4" t="s">
        <v>598</v>
      </c>
      <c r="B1385" s="4" t="s">
        <v>198</v>
      </c>
      <c r="C1385">
        <v>529905</v>
      </c>
      <c r="D1385" s="4" t="s">
        <v>2850</v>
      </c>
      <c r="E1385">
        <v>1386</v>
      </c>
      <c r="F1385" s="2" t="s">
        <v>53</v>
      </c>
      <c r="G1385" s="4" t="s">
        <v>53</v>
      </c>
      <c r="H1385" s="4" t="s">
        <v>53</v>
      </c>
      <c r="I1385" t="s">
        <v>53</v>
      </c>
      <c r="J1385" s="4" t="s">
        <v>53</v>
      </c>
      <c r="K1385" s="4" t="s">
        <v>53</v>
      </c>
      <c r="L1385" s="6" t="s">
        <v>53</v>
      </c>
      <c r="M1385" t="s">
        <v>53</v>
      </c>
    </row>
    <row r="1386" spans="1:13">
      <c r="A1386" s="4" t="s">
        <v>553</v>
      </c>
      <c r="B1386" s="4" t="s">
        <v>93</v>
      </c>
      <c r="C1386">
        <v>529285</v>
      </c>
      <c r="D1386" s="4" t="s">
        <v>2851</v>
      </c>
      <c r="E1386">
        <v>1386</v>
      </c>
      <c r="F1386" s="2" t="s">
        <v>53</v>
      </c>
      <c r="G1386" s="4" t="s">
        <v>53</v>
      </c>
      <c r="H1386" s="4" t="s">
        <v>53</v>
      </c>
      <c r="I1386" t="s">
        <v>53</v>
      </c>
      <c r="J1386" s="4" t="s">
        <v>53</v>
      </c>
      <c r="K1386" s="4" t="s">
        <v>53</v>
      </c>
      <c r="L1386" s="6" t="s">
        <v>53</v>
      </c>
      <c r="M1386" t="s">
        <v>53</v>
      </c>
    </row>
    <row r="1387" spans="1:13">
      <c r="A1387" s="4" t="s">
        <v>2852</v>
      </c>
      <c r="B1387" s="4" t="s">
        <v>1450</v>
      </c>
      <c r="C1387">
        <v>529756</v>
      </c>
      <c r="D1387" s="4" t="s">
        <v>2853</v>
      </c>
      <c r="E1387">
        <v>1386</v>
      </c>
      <c r="F1387" s="2" t="s">
        <v>53</v>
      </c>
      <c r="G1387" s="4" t="s">
        <v>53</v>
      </c>
      <c r="H1387" s="4" t="s">
        <v>53</v>
      </c>
      <c r="I1387" t="s">
        <v>53</v>
      </c>
      <c r="J1387" s="4" t="s">
        <v>53</v>
      </c>
      <c r="K1387" s="4" t="s">
        <v>53</v>
      </c>
      <c r="L1387" s="6" t="s">
        <v>53</v>
      </c>
      <c r="M1387" t="s">
        <v>53</v>
      </c>
    </row>
    <row r="1388" spans="1:13">
      <c r="A1388" s="4" t="s">
        <v>2854</v>
      </c>
      <c r="B1388" s="4" t="s">
        <v>2055</v>
      </c>
      <c r="C1388">
        <v>529706</v>
      </c>
      <c r="D1388" s="4" t="s">
        <v>2855</v>
      </c>
      <c r="E1388">
        <v>1386</v>
      </c>
      <c r="F1388" s="2" t="s">
        <v>2856</v>
      </c>
      <c r="G1388" s="4" t="s">
        <v>2855</v>
      </c>
      <c r="H1388" s="4" t="s">
        <v>2857</v>
      </c>
      <c r="I1388" t="s">
        <v>53</v>
      </c>
      <c r="J1388" s="4" t="s">
        <v>53</v>
      </c>
      <c r="K1388" s="4" t="s">
        <v>53</v>
      </c>
      <c r="L1388" s="6" t="s">
        <v>53</v>
      </c>
      <c r="M1388" t="s">
        <v>53</v>
      </c>
    </row>
    <row r="1389" spans="1:13">
      <c r="A1389" s="4" t="s">
        <v>2858</v>
      </c>
      <c r="B1389" s="4" t="s">
        <v>5</v>
      </c>
      <c r="C1389">
        <v>110556</v>
      </c>
      <c r="D1389" s="4" t="s">
        <v>2859</v>
      </c>
      <c r="E1389">
        <v>1391</v>
      </c>
      <c r="F1389" s="2" t="s">
        <v>53</v>
      </c>
      <c r="G1389" s="4" t="s">
        <v>53</v>
      </c>
      <c r="H1389" s="4" t="s">
        <v>53</v>
      </c>
      <c r="I1389" t="s">
        <v>53</v>
      </c>
      <c r="J1389" s="4" t="s">
        <v>53</v>
      </c>
      <c r="K1389" s="4" t="s">
        <v>53</v>
      </c>
      <c r="L1389" s="6" t="s">
        <v>53</v>
      </c>
      <c r="M1389" t="s">
        <v>53</v>
      </c>
    </row>
    <row r="1390" spans="1:13">
      <c r="A1390" s="4" t="s">
        <v>2860</v>
      </c>
      <c r="B1390" s="4" t="s">
        <v>194</v>
      </c>
      <c r="C1390">
        <v>529396</v>
      </c>
      <c r="D1390" s="4" t="s">
        <v>2861</v>
      </c>
      <c r="E1390">
        <v>1391</v>
      </c>
      <c r="F1390" s="2" t="s">
        <v>53</v>
      </c>
      <c r="G1390" s="4" t="s">
        <v>53</v>
      </c>
      <c r="H1390" s="4" t="s">
        <v>53</v>
      </c>
      <c r="I1390" t="s">
        <v>53</v>
      </c>
      <c r="J1390" s="4" t="s">
        <v>53</v>
      </c>
      <c r="K1390" s="4" t="s">
        <v>53</v>
      </c>
      <c r="L1390" s="6" t="s">
        <v>53</v>
      </c>
      <c r="M1390" t="s">
        <v>53</v>
      </c>
    </row>
    <row r="1391" spans="1:13">
      <c r="A1391" s="4" t="s">
        <v>461</v>
      </c>
      <c r="B1391" s="4" t="s">
        <v>93</v>
      </c>
      <c r="C1391">
        <v>529719</v>
      </c>
      <c r="D1391" s="4" t="s">
        <v>2862</v>
      </c>
      <c r="E1391">
        <v>1391</v>
      </c>
      <c r="F1391" s="2" t="s">
        <v>53</v>
      </c>
      <c r="G1391" s="4" t="s">
        <v>53</v>
      </c>
      <c r="H1391" s="4" t="s">
        <v>53</v>
      </c>
      <c r="I1391" t="s">
        <v>53</v>
      </c>
      <c r="J1391" s="4" t="s">
        <v>53</v>
      </c>
      <c r="K1391" s="4" t="s">
        <v>53</v>
      </c>
      <c r="L1391" s="6" t="s">
        <v>53</v>
      </c>
      <c r="M1391" t="s">
        <v>53</v>
      </c>
    </row>
    <row r="1392" spans="1:13">
      <c r="A1392" s="4" t="s">
        <v>2614</v>
      </c>
      <c r="B1392" s="4" t="s">
        <v>489</v>
      </c>
      <c r="C1392">
        <v>529316</v>
      </c>
      <c r="D1392" s="4" t="s">
        <v>2863</v>
      </c>
      <c r="E1392">
        <v>1391</v>
      </c>
      <c r="F1392" s="2" t="s">
        <v>53</v>
      </c>
      <c r="G1392" s="4" t="s">
        <v>53</v>
      </c>
      <c r="H1392" s="4" t="s">
        <v>53</v>
      </c>
      <c r="I1392" t="s">
        <v>53</v>
      </c>
      <c r="J1392" s="4" t="s">
        <v>53</v>
      </c>
      <c r="K1392" s="4" t="s">
        <v>53</v>
      </c>
      <c r="L1392" s="6" t="s">
        <v>53</v>
      </c>
      <c r="M1392" t="s">
        <v>53</v>
      </c>
    </row>
    <row r="1393" spans="1:13">
      <c r="A1393" s="4" t="s">
        <v>640</v>
      </c>
      <c r="B1393" s="4" t="s">
        <v>641</v>
      </c>
      <c r="C1393">
        <v>529251</v>
      </c>
      <c r="D1393" s="4" t="s">
        <v>2864</v>
      </c>
      <c r="E1393">
        <v>1391</v>
      </c>
      <c r="F1393" s="2" t="s">
        <v>859</v>
      </c>
      <c r="G1393" s="4" t="s">
        <v>2864</v>
      </c>
      <c r="H1393" s="4" t="s">
        <v>2864</v>
      </c>
      <c r="I1393" t="s">
        <v>53</v>
      </c>
      <c r="J1393" s="4" t="s">
        <v>53</v>
      </c>
      <c r="K1393" s="4" t="s">
        <v>53</v>
      </c>
      <c r="L1393" s="6" t="s">
        <v>53</v>
      </c>
      <c r="M1393" t="s">
        <v>53</v>
      </c>
    </row>
    <row r="1394" spans="1:13">
      <c r="A1394" s="4" t="s">
        <v>62</v>
      </c>
      <c r="B1394" s="4" t="s">
        <v>10</v>
      </c>
      <c r="C1394">
        <v>529433</v>
      </c>
      <c r="D1394" s="4" t="s">
        <v>2865</v>
      </c>
      <c r="E1394">
        <v>1396</v>
      </c>
      <c r="F1394" s="2">
        <v>593</v>
      </c>
      <c r="G1394" s="4" t="s">
        <v>2865</v>
      </c>
      <c r="H1394" s="4" t="s">
        <v>2865</v>
      </c>
      <c r="I1394" t="s">
        <v>53</v>
      </c>
      <c r="J1394" s="4" t="s">
        <v>53</v>
      </c>
      <c r="K1394" s="4" t="s">
        <v>53</v>
      </c>
      <c r="L1394" s="6" t="s">
        <v>53</v>
      </c>
      <c r="M1394" t="s">
        <v>53</v>
      </c>
    </row>
    <row r="1395" spans="1:13">
      <c r="A1395" s="4" t="s">
        <v>2866</v>
      </c>
      <c r="B1395" s="4" t="s">
        <v>284</v>
      </c>
      <c r="C1395">
        <v>505737</v>
      </c>
      <c r="D1395" s="4" t="s">
        <v>2867</v>
      </c>
      <c r="E1395">
        <v>1396</v>
      </c>
      <c r="F1395" s="2" t="s">
        <v>53</v>
      </c>
      <c r="G1395" s="4" t="s">
        <v>53</v>
      </c>
      <c r="H1395" s="4" t="s">
        <v>2867</v>
      </c>
      <c r="I1395" t="s">
        <v>53</v>
      </c>
      <c r="J1395" s="4" t="s">
        <v>53</v>
      </c>
      <c r="K1395" s="4" t="s">
        <v>53</v>
      </c>
      <c r="L1395" s="6" t="s">
        <v>53</v>
      </c>
      <c r="M1395" t="s">
        <v>53</v>
      </c>
    </row>
    <row r="1396" spans="1:13">
      <c r="A1396" s="4" t="s">
        <v>2868</v>
      </c>
      <c r="B1396" s="4" t="s">
        <v>1096</v>
      </c>
      <c r="C1396">
        <v>507733</v>
      </c>
      <c r="D1396" s="4" t="s">
        <v>2869</v>
      </c>
      <c r="E1396">
        <v>1396</v>
      </c>
      <c r="F1396" s="2" t="s">
        <v>53</v>
      </c>
      <c r="G1396" s="4" t="s">
        <v>53</v>
      </c>
      <c r="H1396" s="4" t="s">
        <v>53</v>
      </c>
      <c r="I1396" t="s">
        <v>53</v>
      </c>
      <c r="J1396" s="4" t="s">
        <v>53</v>
      </c>
      <c r="K1396" s="4" t="s">
        <v>53</v>
      </c>
      <c r="L1396" s="6" t="s">
        <v>53</v>
      </c>
      <c r="M1396" t="s">
        <v>53</v>
      </c>
    </row>
    <row r="1397" spans="1:13">
      <c r="A1397" s="4" t="s">
        <v>553</v>
      </c>
      <c r="B1397" s="4" t="s">
        <v>93</v>
      </c>
      <c r="C1397">
        <v>529604</v>
      </c>
      <c r="D1397" s="4" t="s">
        <v>2870</v>
      </c>
      <c r="E1397">
        <v>1396</v>
      </c>
      <c r="F1397" s="2" t="s">
        <v>53</v>
      </c>
      <c r="G1397" s="4" t="s">
        <v>53</v>
      </c>
      <c r="H1397" s="4" t="s">
        <v>53</v>
      </c>
      <c r="I1397" t="s">
        <v>53</v>
      </c>
      <c r="J1397" s="4" t="s">
        <v>53</v>
      </c>
      <c r="K1397" s="4" t="s">
        <v>53</v>
      </c>
      <c r="L1397" s="6" t="s">
        <v>53</v>
      </c>
      <c r="M1397" t="s">
        <v>53</v>
      </c>
    </row>
    <row r="1398" spans="1:13">
      <c r="A1398" s="4" t="s">
        <v>2871</v>
      </c>
      <c r="B1398" s="4" t="s">
        <v>10</v>
      </c>
      <c r="C1398">
        <v>529552</v>
      </c>
      <c r="D1398" s="4" t="s">
        <v>2872</v>
      </c>
      <c r="E1398">
        <v>1396</v>
      </c>
      <c r="F1398" s="2" t="s">
        <v>53</v>
      </c>
      <c r="G1398" s="4" t="s">
        <v>53</v>
      </c>
      <c r="H1398" s="4" t="s">
        <v>2872</v>
      </c>
      <c r="I1398" t="s">
        <v>53</v>
      </c>
      <c r="J1398" s="4" t="s">
        <v>53</v>
      </c>
      <c r="K1398" s="4" t="s">
        <v>53</v>
      </c>
      <c r="L1398" s="6" t="s">
        <v>53</v>
      </c>
      <c r="M1398" t="s">
        <v>53</v>
      </c>
    </row>
    <row r="1399" spans="1:13">
      <c r="A1399" s="4" t="s">
        <v>2873</v>
      </c>
      <c r="B1399" s="4" t="s">
        <v>1893</v>
      </c>
      <c r="C1399">
        <v>530231</v>
      </c>
      <c r="D1399" s="4" t="s">
        <v>2874</v>
      </c>
      <c r="E1399">
        <v>1396</v>
      </c>
      <c r="F1399" s="2" t="s">
        <v>53</v>
      </c>
      <c r="G1399" s="4" t="s">
        <v>53</v>
      </c>
      <c r="H1399" s="4" t="s">
        <v>53</v>
      </c>
      <c r="I1399" t="s">
        <v>53</v>
      </c>
      <c r="J1399" s="4" t="s">
        <v>53</v>
      </c>
      <c r="K1399" s="4" t="s">
        <v>53</v>
      </c>
      <c r="L1399" s="6" t="s">
        <v>53</v>
      </c>
      <c r="M1399" t="s">
        <v>53</v>
      </c>
    </row>
    <row r="1400" spans="1:13">
      <c r="A1400" s="4" t="s">
        <v>491</v>
      </c>
      <c r="B1400" s="4" t="s">
        <v>1364</v>
      </c>
      <c r="C1400">
        <v>530184</v>
      </c>
      <c r="D1400" s="4" t="s">
        <v>2875</v>
      </c>
      <c r="E1400">
        <v>1396</v>
      </c>
      <c r="F1400" s="2" t="s">
        <v>53</v>
      </c>
      <c r="G1400" s="4" t="s">
        <v>53</v>
      </c>
      <c r="H1400" s="4" t="s">
        <v>53</v>
      </c>
      <c r="I1400" t="s">
        <v>53</v>
      </c>
      <c r="J1400" s="4" t="s">
        <v>53</v>
      </c>
      <c r="K1400" s="4" t="s">
        <v>53</v>
      </c>
      <c r="L1400" s="6" t="s">
        <v>53</v>
      </c>
      <c r="M1400" t="s">
        <v>53</v>
      </c>
    </row>
    <row r="1401" spans="1:13">
      <c r="A1401" s="4" t="s">
        <v>2876</v>
      </c>
      <c r="B1401" s="4" t="s">
        <v>2877</v>
      </c>
      <c r="C1401">
        <v>529546</v>
      </c>
      <c r="D1401" s="4" t="s">
        <v>2878</v>
      </c>
      <c r="E1401">
        <v>1396</v>
      </c>
      <c r="F1401" s="2" t="s">
        <v>53</v>
      </c>
      <c r="G1401" s="4" t="s">
        <v>53</v>
      </c>
      <c r="H1401" s="4" t="s">
        <v>53</v>
      </c>
      <c r="I1401" t="s">
        <v>53</v>
      </c>
      <c r="J1401" s="4" t="s">
        <v>53</v>
      </c>
      <c r="K1401" s="4" t="s">
        <v>53</v>
      </c>
      <c r="L1401" s="6" t="s">
        <v>53</v>
      </c>
      <c r="M1401" t="s">
        <v>53</v>
      </c>
    </row>
    <row r="1402" spans="1:13">
      <c r="A1402" s="4" t="s">
        <v>2879</v>
      </c>
      <c r="B1402" s="4" t="s">
        <v>93</v>
      </c>
      <c r="C1402">
        <v>529086</v>
      </c>
      <c r="D1402" s="4" t="s">
        <v>2880</v>
      </c>
      <c r="E1402">
        <v>1396</v>
      </c>
      <c r="F1402" s="2" t="s">
        <v>53</v>
      </c>
      <c r="G1402" s="4" t="s">
        <v>53</v>
      </c>
      <c r="H1402" s="4" t="s">
        <v>2880</v>
      </c>
      <c r="I1402">
        <v>1501</v>
      </c>
      <c r="J1402" s="4" t="s">
        <v>53</v>
      </c>
      <c r="K1402" s="4" t="s">
        <v>53</v>
      </c>
      <c r="L1402" s="6" t="s">
        <v>53</v>
      </c>
      <c r="M1402" t="s">
        <v>53</v>
      </c>
    </row>
    <row r="1403" spans="1:13">
      <c r="A1403" s="4" t="s">
        <v>2881</v>
      </c>
      <c r="B1403" s="4" t="s">
        <v>417</v>
      </c>
      <c r="C1403">
        <v>503344</v>
      </c>
      <c r="D1403" s="4" t="s">
        <v>2882</v>
      </c>
      <c r="E1403">
        <v>1396</v>
      </c>
      <c r="F1403" s="2" t="s">
        <v>156</v>
      </c>
      <c r="G1403" s="4" t="s">
        <v>2882</v>
      </c>
      <c r="H1403" s="4" t="s">
        <v>2882</v>
      </c>
      <c r="I1403" t="s">
        <v>53</v>
      </c>
      <c r="J1403" s="4" t="s">
        <v>53</v>
      </c>
      <c r="K1403" s="4" t="s">
        <v>53</v>
      </c>
      <c r="L1403" s="6" t="s">
        <v>53</v>
      </c>
      <c r="M1403" t="s">
        <v>53</v>
      </c>
    </row>
    <row r="1404" spans="1:13">
      <c r="A1404" s="4" t="s">
        <v>2883</v>
      </c>
      <c r="B1404" s="4" t="s">
        <v>997</v>
      </c>
      <c r="C1404">
        <v>530232</v>
      </c>
      <c r="D1404" s="4" t="s">
        <v>2884</v>
      </c>
      <c r="E1404">
        <v>1396</v>
      </c>
      <c r="F1404" s="2" t="s">
        <v>859</v>
      </c>
      <c r="G1404" s="4" t="s">
        <v>2884</v>
      </c>
      <c r="H1404" s="4" t="s">
        <v>53</v>
      </c>
      <c r="I1404" t="s">
        <v>53</v>
      </c>
      <c r="J1404" s="4" t="s">
        <v>53</v>
      </c>
      <c r="K1404" s="4" t="s">
        <v>53</v>
      </c>
      <c r="L1404" s="6" t="s">
        <v>53</v>
      </c>
      <c r="M1404" t="s">
        <v>53</v>
      </c>
    </row>
    <row r="1405" spans="1:13">
      <c r="A1405" s="4" t="s">
        <v>2885</v>
      </c>
      <c r="B1405" s="4" t="s">
        <v>489</v>
      </c>
      <c r="C1405">
        <v>529484</v>
      </c>
      <c r="D1405" s="4" t="s">
        <v>2886</v>
      </c>
      <c r="E1405">
        <v>1396</v>
      </c>
      <c r="F1405" s="2" t="s">
        <v>853</v>
      </c>
      <c r="G1405" s="4" t="s">
        <v>2886</v>
      </c>
      <c r="H1405" s="4" t="s">
        <v>2886</v>
      </c>
      <c r="I1405" t="s">
        <v>53</v>
      </c>
      <c r="J1405" s="4" t="s">
        <v>53</v>
      </c>
      <c r="K1405" s="4" t="s">
        <v>53</v>
      </c>
      <c r="L1405" s="6" t="s">
        <v>53</v>
      </c>
      <c r="M1405" t="s">
        <v>53</v>
      </c>
    </row>
    <row r="1406" spans="1:13">
      <c r="A1406" s="4" t="s">
        <v>1213</v>
      </c>
      <c r="B1406" s="4" t="s">
        <v>489</v>
      </c>
      <c r="C1406">
        <v>529321</v>
      </c>
      <c r="D1406" s="4" t="s">
        <v>2887</v>
      </c>
      <c r="E1406">
        <v>1408</v>
      </c>
      <c r="F1406" s="2" t="s">
        <v>53</v>
      </c>
      <c r="G1406" s="4" t="s">
        <v>53</v>
      </c>
      <c r="H1406" s="4" t="s">
        <v>2887</v>
      </c>
      <c r="I1406" t="s">
        <v>53</v>
      </c>
      <c r="J1406" s="4" t="s">
        <v>53</v>
      </c>
      <c r="K1406" s="4" t="s">
        <v>53</v>
      </c>
      <c r="L1406" s="6" t="s">
        <v>53</v>
      </c>
      <c r="M1406" t="s">
        <v>53</v>
      </c>
    </row>
    <row r="1407" spans="1:13">
      <c r="A1407" s="4" t="s">
        <v>2888</v>
      </c>
      <c r="B1407" s="4" t="s">
        <v>731</v>
      </c>
      <c r="C1407">
        <v>509246</v>
      </c>
      <c r="D1407" s="4" t="s">
        <v>2889</v>
      </c>
      <c r="E1407">
        <v>1408</v>
      </c>
      <c r="F1407" s="2" t="s">
        <v>53</v>
      </c>
      <c r="G1407" s="4" t="s">
        <v>53</v>
      </c>
      <c r="H1407" s="4" t="s">
        <v>2889</v>
      </c>
      <c r="I1407" t="s">
        <v>53</v>
      </c>
      <c r="J1407" s="4" t="s">
        <v>53</v>
      </c>
      <c r="K1407" s="4" t="s">
        <v>53</v>
      </c>
      <c r="L1407" s="6" t="s">
        <v>53</v>
      </c>
      <c r="M1407" t="s">
        <v>53</v>
      </c>
    </row>
    <row r="1408" spans="1:13">
      <c r="A1408" s="4" t="s">
        <v>2890</v>
      </c>
      <c r="B1408" s="4" t="s">
        <v>489</v>
      </c>
      <c r="C1408">
        <v>529050</v>
      </c>
      <c r="D1408" s="4" t="s">
        <v>2891</v>
      </c>
      <c r="E1408">
        <v>1408</v>
      </c>
      <c r="F1408" s="2" t="s">
        <v>53</v>
      </c>
      <c r="G1408" s="4" t="s">
        <v>53</v>
      </c>
      <c r="H1408" s="4" t="s">
        <v>2891</v>
      </c>
      <c r="I1408" t="s">
        <v>53</v>
      </c>
      <c r="J1408" s="4" t="s">
        <v>53</v>
      </c>
      <c r="K1408" s="4" t="s">
        <v>53</v>
      </c>
      <c r="L1408" s="6" t="s">
        <v>53</v>
      </c>
      <c r="M1408" t="s">
        <v>53</v>
      </c>
    </row>
    <row r="1409" spans="1:13">
      <c r="A1409" s="4" t="s">
        <v>212</v>
      </c>
      <c r="B1409" s="4" t="s">
        <v>93</v>
      </c>
      <c r="C1409">
        <v>505505</v>
      </c>
      <c r="D1409" s="4" t="s">
        <v>2892</v>
      </c>
      <c r="E1409">
        <v>1408</v>
      </c>
      <c r="F1409" s="2" t="s">
        <v>53</v>
      </c>
      <c r="G1409" s="4" t="s">
        <v>53</v>
      </c>
      <c r="H1409" s="4" t="s">
        <v>53</v>
      </c>
      <c r="I1409" t="s">
        <v>53</v>
      </c>
      <c r="J1409" s="4" t="s">
        <v>53</v>
      </c>
      <c r="K1409" s="4" t="s">
        <v>53</v>
      </c>
      <c r="L1409" s="6" t="s">
        <v>53</v>
      </c>
      <c r="M1409" t="s">
        <v>53</v>
      </c>
    </row>
    <row r="1410" spans="1:13">
      <c r="A1410" s="4" t="s">
        <v>374</v>
      </c>
      <c r="B1410" s="4" t="s">
        <v>93</v>
      </c>
      <c r="C1410">
        <v>529497</v>
      </c>
      <c r="D1410" s="4" t="s">
        <v>2893</v>
      </c>
      <c r="E1410">
        <v>1408</v>
      </c>
      <c r="F1410" s="2" t="s">
        <v>53</v>
      </c>
      <c r="G1410" s="4" t="s">
        <v>53</v>
      </c>
      <c r="H1410" s="4" t="s">
        <v>53</v>
      </c>
      <c r="I1410" t="s">
        <v>53</v>
      </c>
      <c r="J1410" s="4" t="s">
        <v>53</v>
      </c>
      <c r="K1410" s="4" t="s">
        <v>53</v>
      </c>
      <c r="L1410" s="6" t="s">
        <v>53</v>
      </c>
      <c r="M1410" t="s">
        <v>53</v>
      </c>
    </row>
    <row r="1411" spans="1:13">
      <c r="A1411" s="4" t="s">
        <v>2894</v>
      </c>
      <c r="B1411" s="4" t="s">
        <v>417</v>
      </c>
      <c r="C1411">
        <v>500476</v>
      </c>
      <c r="D1411" s="4" t="s">
        <v>2895</v>
      </c>
      <c r="E1411">
        <v>1408</v>
      </c>
      <c r="F1411" s="2" t="s">
        <v>156</v>
      </c>
      <c r="G1411" s="4" t="s">
        <v>2896</v>
      </c>
      <c r="H1411" s="4" t="s">
        <v>2895</v>
      </c>
      <c r="I1411" t="s">
        <v>53</v>
      </c>
      <c r="J1411" s="4" t="s">
        <v>53</v>
      </c>
      <c r="K1411" s="4" t="s">
        <v>53</v>
      </c>
      <c r="L1411" s="6" t="s">
        <v>53</v>
      </c>
      <c r="M1411" t="s">
        <v>53</v>
      </c>
    </row>
    <row r="1412" spans="1:13">
      <c r="A1412" s="4" t="s">
        <v>1040</v>
      </c>
      <c r="B1412" s="4" t="s">
        <v>5</v>
      </c>
      <c r="C1412">
        <v>159373</v>
      </c>
      <c r="D1412" s="4" t="s">
        <v>2897</v>
      </c>
      <c r="E1412">
        <v>1414</v>
      </c>
      <c r="F1412" s="2" t="s">
        <v>53</v>
      </c>
      <c r="G1412" s="4" t="s">
        <v>53</v>
      </c>
      <c r="H1412" s="4" t="s">
        <v>53</v>
      </c>
      <c r="I1412" t="s">
        <v>53</v>
      </c>
      <c r="J1412" s="4" t="s">
        <v>53</v>
      </c>
      <c r="K1412" s="4" t="s">
        <v>53</v>
      </c>
      <c r="L1412" s="6" t="s">
        <v>53</v>
      </c>
      <c r="M1412" t="s">
        <v>53</v>
      </c>
    </row>
    <row r="1413" spans="1:13">
      <c r="A1413" s="4" t="s">
        <v>92</v>
      </c>
      <c r="B1413" s="4" t="s">
        <v>93</v>
      </c>
      <c r="C1413">
        <v>529765</v>
      </c>
      <c r="D1413" s="4" t="s">
        <v>2898</v>
      </c>
      <c r="E1413">
        <v>1414</v>
      </c>
      <c r="F1413" s="2" t="s">
        <v>53</v>
      </c>
      <c r="G1413" s="4" t="s">
        <v>53</v>
      </c>
      <c r="H1413" s="4" t="s">
        <v>53</v>
      </c>
      <c r="I1413" t="s">
        <v>53</v>
      </c>
      <c r="J1413" s="4" t="s">
        <v>53</v>
      </c>
      <c r="K1413" s="4" t="s">
        <v>53</v>
      </c>
      <c r="L1413" s="6" t="s">
        <v>53</v>
      </c>
      <c r="M1413" t="s">
        <v>53</v>
      </c>
    </row>
    <row r="1414" spans="1:13">
      <c r="A1414" s="4" t="s">
        <v>416</v>
      </c>
      <c r="B1414" s="4" t="s">
        <v>417</v>
      </c>
      <c r="C1414">
        <v>529280</v>
      </c>
      <c r="D1414" s="4" t="s">
        <v>2899</v>
      </c>
      <c r="E1414">
        <v>1414</v>
      </c>
      <c r="F1414" s="2" t="s">
        <v>53</v>
      </c>
      <c r="G1414" s="4" t="s">
        <v>53</v>
      </c>
      <c r="H1414" s="4" t="s">
        <v>53</v>
      </c>
      <c r="I1414" t="s">
        <v>53</v>
      </c>
      <c r="J1414" s="4" t="s">
        <v>53</v>
      </c>
      <c r="K1414" s="4" t="s">
        <v>53</v>
      </c>
      <c r="L1414" s="6" t="s">
        <v>53</v>
      </c>
      <c r="M1414" t="s">
        <v>53</v>
      </c>
    </row>
    <row r="1415" spans="1:13">
      <c r="A1415" s="4" t="s">
        <v>2900</v>
      </c>
      <c r="B1415" s="4" t="s">
        <v>93</v>
      </c>
      <c r="C1415">
        <v>529043</v>
      </c>
      <c r="D1415" s="4" t="s">
        <v>2901</v>
      </c>
      <c r="E1415">
        <v>1414</v>
      </c>
      <c r="F1415" s="2" t="s">
        <v>53</v>
      </c>
      <c r="G1415" s="4" t="s">
        <v>53</v>
      </c>
      <c r="H1415" s="4" t="s">
        <v>53</v>
      </c>
      <c r="I1415" t="s">
        <v>53</v>
      </c>
      <c r="J1415" s="4" t="s">
        <v>53</v>
      </c>
      <c r="K1415" s="4" t="s">
        <v>53</v>
      </c>
      <c r="L1415" s="6" t="s">
        <v>53</v>
      </c>
      <c r="M1415" t="s">
        <v>53</v>
      </c>
    </row>
    <row r="1416" spans="1:13">
      <c r="A1416" s="4" t="s">
        <v>2902</v>
      </c>
      <c r="B1416" s="4" t="s">
        <v>10</v>
      </c>
      <c r="C1416">
        <v>530046</v>
      </c>
      <c r="D1416" s="4" t="s">
        <v>2903</v>
      </c>
      <c r="E1416">
        <v>1414</v>
      </c>
      <c r="F1416" s="2" t="s">
        <v>156</v>
      </c>
      <c r="G1416" s="4" t="s">
        <v>2903</v>
      </c>
      <c r="H1416" s="4" t="s">
        <v>2903</v>
      </c>
      <c r="I1416" t="s">
        <v>53</v>
      </c>
      <c r="J1416" s="4" t="s">
        <v>53</v>
      </c>
      <c r="K1416" s="4" t="s">
        <v>53</v>
      </c>
      <c r="L1416" s="6" t="s">
        <v>53</v>
      </c>
      <c r="M1416" t="s">
        <v>53</v>
      </c>
    </row>
    <row r="1417" spans="1:13">
      <c r="A1417" s="4" t="s">
        <v>2904</v>
      </c>
      <c r="B1417" s="4" t="s">
        <v>931</v>
      </c>
      <c r="C1417">
        <v>529588</v>
      </c>
      <c r="D1417" s="4" t="s">
        <v>2905</v>
      </c>
      <c r="E1417">
        <v>1414</v>
      </c>
      <c r="F1417" s="2" t="s">
        <v>859</v>
      </c>
      <c r="G1417" s="4" t="s">
        <v>2906</v>
      </c>
      <c r="H1417" s="4" t="s">
        <v>53</v>
      </c>
      <c r="I1417" t="s">
        <v>53</v>
      </c>
      <c r="J1417" s="4" t="s">
        <v>53</v>
      </c>
      <c r="K1417" s="4" t="s">
        <v>53</v>
      </c>
      <c r="L1417" s="6" t="s">
        <v>53</v>
      </c>
      <c r="M1417" t="s">
        <v>53</v>
      </c>
    </row>
    <row r="1418" spans="1:13">
      <c r="A1418" s="4" t="s">
        <v>1363</v>
      </c>
      <c r="B1418" s="4" t="s">
        <v>1364</v>
      </c>
      <c r="C1418">
        <v>530233</v>
      </c>
      <c r="D1418" s="4" t="s">
        <v>2907</v>
      </c>
      <c r="E1418">
        <v>1414</v>
      </c>
      <c r="F1418" s="2" t="s">
        <v>859</v>
      </c>
      <c r="G1418" s="4" t="s">
        <v>2907</v>
      </c>
      <c r="H1418" s="4" t="s">
        <v>53</v>
      </c>
      <c r="I1418" t="s">
        <v>53</v>
      </c>
      <c r="J1418" s="4" t="s">
        <v>53</v>
      </c>
      <c r="K1418" s="4" t="s">
        <v>53</v>
      </c>
      <c r="L1418" s="6" t="s">
        <v>53</v>
      </c>
      <c r="M1418" t="s">
        <v>53</v>
      </c>
    </row>
    <row r="1419" spans="1:13">
      <c r="A1419" s="4" t="s">
        <v>2908</v>
      </c>
      <c r="B1419" s="4" t="s">
        <v>5</v>
      </c>
      <c r="C1419">
        <v>136215</v>
      </c>
      <c r="D1419" s="4" t="s">
        <v>2909</v>
      </c>
      <c r="E1419">
        <v>1414</v>
      </c>
      <c r="F1419" s="2" t="s">
        <v>859</v>
      </c>
      <c r="G1419" s="4" t="s">
        <v>2909</v>
      </c>
      <c r="H1419" s="4" t="s">
        <v>2909</v>
      </c>
      <c r="I1419" t="s">
        <v>53</v>
      </c>
      <c r="J1419" s="4" t="s">
        <v>53</v>
      </c>
      <c r="K1419" s="4" t="s">
        <v>53</v>
      </c>
      <c r="L1419" s="6" t="s">
        <v>53</v>
      </c>
      <c r="M1419" t="s">
        <v>53</v>
      </c>
    </row>
    <row r="1420" spans="1:13">
      <c r="A1420" s="4" t="s">
        <v>54</v>
      </c>
      <c r="B1420" s="4" t="s">
        <v>5</v>
      </c>
      <c r="C1420">
        <v>204024</v>
      </c>
      <c r="D1420" s="4" t="s">
        <v>2910</v>
      </c>
      <c r="E1420">
        <v>1422</v>
      </c>
      <c r="F1420" s="2" t="s">
        <v>53</v>
      </c>
      <c r="G1420" s="4" t="s">
        <v>53</v>
      </c>
      <c r="H1420" s="4" t="s">
        <v>53</v>
      </c>
      <c r="I1420" t="s">
        <v>53</v>
      </c>
      <c r="J1420" s="4" t="s">
        <v>53</v>
      </c>
      <c r="K1420" s="4" t="s">
        <v>53</v>
      </c>
      <c r="L1420" s="6" t="s">
        <v>53</v>
      </c>
      <c r="M1420" t="s">
        <v>53</v>
      </c>
    </row>
    <row r="1421" spans="1:13">
      <c r="A1421" s="4" t="s">
        <v>2428</v>
      </c>
      <c r="B1421" s="4" t="s">
        <v>93</v>
      </c>
      <c r="C1421">
        <v>529481</v>
      </c>
      <c r="D1421" s="4" t="s">
        <v>2911</v>
      </c>
      <c r="E1421">
        <v>1422</v>
      </c>
      <c r="F1421" s="2" t="s">
        <v>53</v>
      </c>
      <c r="G1421" s="4" t="s">
        <v>53</v>
      </c>
      <c r="H1421" s="4" t="s">
        <v>53</v>
      </c>
      <c r="I1421" t="s">
        <v>53</v>
      </c>
      <c r="J1421" s="4" t="s">
        <v>53</v>
      </c>
      <c r="K1421" s="4" t="s">
        <v>53</v>
      </c>
      <c r="L1421" s="6" t="s">
        <v>53</v>
      </c>
      <c r="M1421" t="s">
        <v>53</v>
      </c>
    </row>
    <row r="1422" spans="1:13">
      <c r="A1422" s="4" t="s">
        <v>2912</v>
      </c>
      <c r="B1422" s="4" t="s">
        <v>93</v>
      </c>
      <c r="C1422">
        <v>529853</v>
      </c>
      <c r="D1422" s="4" t="s">
        <v>2913</v>
      </c>
      <c r="E1422">
        <v>1422</v>
      </c>
      <c r="F1422" s="2" t="s">
        <v>53</v>
      </c>
      <c r="G1422" s="4" t="s">
        <v>53</v>
      </c>
      <c r="H1422" s="4" t="s">
        <v>53</v>
      </c>
      <c r="I1422" t="s">
        <v>53</v>
      </c>
      <c r="J1422" s="4" t="s">
        <v>53</v>
      </c>
      <c r="K1422" s="4" t="s">
        <v>53</v>
      </c>
      <c r="L1422" s="6" t="s">
        <v>53</v>
      </c>
      <c r="M1422" t="s">
        <v>53</v>
      </c>
    </row>
    <row r="1423" spans="1:13">
      <c r="A1423" s="4" t="s">
        <v>2914</v>
      </c>
      <c r="B1423" s="4" t="s">
        <v>731</v>
      </c>
      <c r="C1423">
        <v>530234</v>
      </c>
      <c r="D1423" s="4" t="s">
        <v>2915</v>
      </c>
      <c r="E1423">
        <v>1422</v>
      </c>
      <c r="F1423" s="2" t="s">
        <v>156</v>
      </c>
      <c r="G1423" s="4" t="s">
        <v>2915</v>
      </c>
      <c r="H1423" s="4" t="s">
        <v>2915</v>
      </c>
      <c r="I1423" t="s">
        <v>53</v>
      </c>
      <c r="J1423" s="4" t="s">
        <v>53</v>
      </c>
      <c r="K1423" s="4" t="s">
        <v>53</v>
      </c>
      <c r="L1423" s="6" t="s">
        <v>53</v>
      </c>
      <c r="M1423" t="s">
        <v>53</v>
      </c>
    </row>
    <row r="1424" spans="1:13">
      <c r="A1424" s="4" t="s">
        <v>2031</v>
      </c>
      <c r="B1424" s="4" t="s">
        <v>397</v>
      </c>
      <c r="C1424">
        <v>529597</v>
      </c>
      <c r="D1424" s="4" t="s">
        <v>2916</v>
      </c>
      <c r="E1424">
        <v>1422</v>
      </c>
      <c r="F1424" s="2" t="s">
        <v>853</v>
      </c>
      <c r="G1424" s="4" t="s">
        <v>2917</v>
      </c>
      <c r="H1424" s="4" t="s">
        <v>2917</v>
      </c>
      <c r="I1424" t="s">
        <v>53</v>
      </c>
      <c r="J1424" s="4" t="s">
        <v>53</v>
      </c>
      <c r="K1424" s="4" t="s">
        <v>53</v>
      </c>
      <c r="L1424" s="6" t="s">
        <v>53</v>
      </c>
      <c r="M1424" t="s">
        <v>53</v>
      </c>
    </row>
    <row r="1425" spans="1:13">
      <c r="A1425" s="4" t="s">
        <v>2918</v>
      </c>
      <c r="B1425" s="4" t="s">
        <v>93</v>
      </c>
      <c r="C1425">
        <v>529606</v>
      </c>
      <c r="D1425" s="4" t="s">
        <v>2919</v>
      </c>
      <c r="E1425">
        <v>1427</v>
      </c>
      <c r="F1425" s="2" t="s">
        <v>53</v>
      </c>
      <c r="G1425" s="4" t="s">
        <v>53</v>
      </c>
      <c r="H1425" s="4" t="s">
        <v>53</v>
      </c>
      <c r="I1425" t="s">
        <v>53</v>
      </c>
      <c r="J1425" s="4" t="s">
        <v>53</v>
      </c>
      <c r="K1425" s="4" t="s">
        <v>53</v>
      </c>
      <c r="L1425" s="6" t="s">
        <v>53</v>
      </c>
      <c r="M1425" t="s">
        <v>53</v>
      </c>
    </row>
    <row r="1426" spans="1:13">
      <c r="A1426" s="4" t="s">
        <v>2920</v>
      </c>
      <c r="B1426" s="4" t="s">
        <v>194</v>
      </c>
      <c r="C1426">
        <v>528867</v>
      </c>
      <c r="D1426" s="4" t="s">
        <v>2921</v>
      </c>
      <c r="E1426">
        <v>1427</v>
      </c>
      <c r="F1426" s="2" t="s">
        <v>53</v>
      </c>
      <c r="G1426" s="4" t="s">
        <v>53</v>
      </c>
      <c r="H1426" s="4" t="s">
        <v>2921</v>
      </c>
      <c r="I1426" t="s">
        <v>53</v>
      </c>
      <c r="J1426" s="4" t="s">
        <v>53</v>
      </c>
      <c r="K1426" s="4" t="s">
        <v>53</v>
      </c>
      <c r="L1426" s="6" t="s">
        <v>53</v>
      </c>
      <c r="M1426" t="s">
        <v>53</v>
      </c>
    </row>
    <row r="1427" spans="1:13">
      <c r="A1427" s="4" t="s">
        <v>2922</v>
      </c>
      <c r="B1427" s="4" t="s">
        <v>5</v>
      </c>
      <c r="C1427">
        <v>181002</v>
      </c>
      <c r="D1427" s="4" t="s">
        <v>2923</v>
      </c>
      <c r="E1427">
        <v>1427</v>
      </c>
      <c r="F1427" s="2" t="s">
        <v>53</v>
      </c>
      <c r="G1427" s="4" t="s">
        <v>53</v>
      </c>
      <c r="H1427" s="4" t="s">
        <v>2923</v>
      </c>
      <c r="I1427" t="s">
        <v>53</v>
      </c>
      <c r="J1427" s="4" t="s">
        <v>53</v>
      </c>
      <c r="K1427" s="4" t="s">
        <v>53</v>
      </c>
      <c r="L1427" s="6" t="s">
        <v>53</v>
      </c>
      <c r="M1427" t="s">
        <v>53</v>
      </c>
    </row>
    <row r="1428" spans="1:13">
      <c r="A1428" s="4" t="s">
        <v>2924</v>
      </c>
      <c r="B1428" s="4" t="s">
        <v>93</v>
      </c>
      <c r="C1428">
        <v>529802</v>
      </c>
      <c r="D1428" s="4" t="s">
        <v>2925</v>
      </c>
      <c r="E1428">
        <v>1427</v>
      </c>
      <c r="F1428" s="2" t="s">
        <v>53</v>
      </c>
      <c r="G1428" s="4" t="s">
        <v>53</v>
      </c>
      <c r="H1428" s="4" t="s">
        <v>53</v>
      </c>
      <c r="I1428" t="s">
        <v>53</v>
      </c>
      <c r="J1428" s="4" t="s">
        <v>53</v>
      </c>
      <c r="K1428" s="4" t="s">
        <v>53</v>
      </c>
      <c r="L1428" s="6" t="s">
        <v>53</v>
      </c>
      <c r="M1428" t="s">
        <v>53</v>
      </c>
    </row>
    <row r="1429" spans="1:13">
      <c r="A1429" s="4" t="s">
        <v>1074</v>
      </c>
      <c r="B1429" s="4" t="s">
        <v>93</v>
      </c>
      <c r="C1429">
        <v>530235</v>
      </c>
      <c r="D1429" s="4" t="s">
        <v>2926</v>
      </c>
      <c r="E1429">
        <v>1427</v>
      </c>
      <c r="F1429" s="2" t="s">
        <v>53</v>
      </c>
      <c r="G1429" s="4" t="s">
        <v>53</v>
      </c>
      <c r="H1429" s="4" t="s">
        <v>53</v>
      </c>
      <c r="I1429" t="s">
        <v>53</v>
      </c>
      <c r="J1429" s="4" t="s">
        <v>53</v>
      </c>
      <c r="K1429" s="4" t="s">
        <v>53</v>
      </c>
      <c r="L1429" s="6" t="s">
        <v>53</v>
      </c>
      <c r="M1429" t="s">
        <v>53</v>
      </c>
    </row>
    <row r="1430" spans="1:13">
      <c r="A1430" s="4" t="s">
        <v>2927</v>
      </c>
      <c r="B1430" s="4" t="s">
        <v>731</v>
      </c>
      <c r="C1430">
        <v>529787</v>
      </c>
      <c r="D1430" s="4" t="s">
        <v>2928</v>
      </c>
      <c r="E1430">
        <v>1427</v>
      </c>
      <c r="F1430" s="2" t="s">
        <v>53</v>
      </c>
      <c r="G1430" s="4" t="s">
        <v>53</v>
      </c>
      <c r="H1430" s="4" t="s">
        <v>2928</v>
      </c>
      <c r="I1430" t="s">
        <v>53</v>
      </c>
      <c r="J1430" s="4" t="s">
        <v>53</v>
      </c>
      <c r="K1430" s="4" t="s">
        <v>53</v>
      </c>
      <c r="L1430" s="6" t="s">
        <v>53</v>
      </c>
      <c r="M1430" t="s">
        <v>53</v>
      </c>
    </row>
    <row r="1431" spans="1:13">
      <c r="A1431" s="4" t="s">
        <v>2138</v>
      </c>
      <c r="B1431" s="4" t="s">
        <v>93</v>
      </c>
      <c r="C1431">
        <v>529111</v>
      </c>
      <c r="D1431" s="4" t="s">
        <v>2929</v>
      </c>
      <c r="E1431">
        <v>1427</v>
      </c>
      <c r="F1431" s="2" t="s">
        <v>53</v>
      </c>
      <c r="G1431" s="4" t="s">
        <v>53</v>
      </c>
      <c r="H1431" s="4" t="s">
        <v>53</v>
      </c>
      <c r="I1431" t="s">
        <v>53</v>
      </c>
      <c r="J1431" s="4" t="s">
        <v>53</v>
      </c>
      <c r="K1431" s="4" t="s">
        <v>53</v>
      </c>
      <c r="L1431" s="6" t="s">
        <v>53</v>
      </c>
      <c r="M1431" t="s">
        <v>53</v>
      </c>
    </row>
    <row r="1432" spans="1:13">
      <c r="A1432" s="4" t="s">
        <v>2246</v>
      </c>
      <c r="B1432" s="4" t="s">
        <v>2247</v>
      </c>
      <c r="C1432">
        <v>528844</v>
      </c>
      <c r="D1432" s="4" t="s">
        <v>2930</v>
      </c>
      <c r="E1432">
        <v>1427</v>
      </c>
      <c r="F1432" s="2" t="s">
        <v>619</v>
      </c>
      <c r="G1432" s="4" t="s">
        <v>2930</v>
      </c>
      <c r="H1432" s="4" t="s">
        <v>2930</v>
      </c>
      <c r="I1432">
        <v>1501</v>
      </c>
      <c r="J1432" s="4" t="s">
        <v>53</v>
      </c>
      <c r="K1432" s="4" t="s">
        <v>53</v>
      </c>
      <c r="L1432" s="6" t="s">
        <v>53</v>
      </c>
      <c r="M1432" t="s">
        <v>53</v>
      </c>
    </row>
    <row r="1433" spans="1:13">
      <c r="A1433" s="4" t="s">
        <v>2931</v>
      </c>
      <c r="B1433" s="4" t="s">
        <v>194</v>
      </c>
      <c r="C1433">
        <v>529085</v>
      </c>
      <c r="D1433" s="4" t="s">
        <v>2932</v>
      </c>
      <c r="E1433">
        <v>1435</v>
      </c>
      <c r="F1433" s="2" t="s">
        <v>53</v>
      </c>
      <c r="G1433" s="4" t="s">
        <v>53</v>
      </c>
      <c r="H1433" s="4" t="s">
        <v>53</v>
      </c>
      <c r="I1433" t="s">
        <v>53</v>
      </c>
      <c r="J1433" s="4" t="s">
        <v>53</v>
      </c>
      <c r="K1433" s="4" t="s">
        <v>53</v>
      </c>
      <c r="L1433" s="6" t="s">
        <v>53</v>
      </c>
      <c r="M1433" t="s">
        <v>53</v>
      </c>
    </row>
    <row r="1434" spans="1:13">
      <c r="A1434" s="4" t="s">
        <v>2933</v>
      </c>
      <c r="B1434" s="4" t="s">
        <v>284</v>
      </c>
      <c r="C1434">
        <v>501284</v>
      </c>
      <c r="D1434" s="4" t="s">
        <v>2934</v>
      </c>
      <c r="E1434">
        <v>1435</v>
      </c>
      <c r="F1434" s="2" t="s">
        <v>53</v>
      </c>
      <c r="G1434" s="4" t="s">
        <v>53</v>
      </c>
      <c r="H1434" s="4" t="s">
        <v>2934</v>
      </c>
      <c r="I1434" t="s">
        <v>53</v>
      </c>
      <c r="J1434" s="4" t="s">
        <v>53</v>
      </c>
      <c r="K1434" s="4" t="s">
        <v>53</v>
      </c>
      <c r="L1434" s="6" t="s">
        <v>53</v>
      </c>
      <c r="M1434" t="s">
        <v>53</v>
      </c>
    </row>
    <row r="1435" spans="1:13">
      <c r="A1435" s="4" t="s">
        <v>2935</v>
      </c>
      <c r="B1435" s="4" t="s">
        <v>605</v>
      </c>
      <c r="C1435">
        <v>529213</v>
      </c>
      <c r="D1435" s="4" t="s">
        <v>2936</v>
      </c>
      <c r="E1435">
        <v>1435</v>
      </c>
      <c r="F1435" s="2" t="s">
        <v>53</v>
      </c>
      <c r="G1435" s="4" t="s">
        <v>53</v>
      </c>
      <c r="H1435" s="4" t="s">
        <v>2936</v>
      </c>
      <c r="I1435" t="s">
        <v>53</v>
      </c>
      <c r="J1435" s="4" t="s">
        <v>53</v>
      </c>
      <c r="K1435" s="4" t="s">
        <v>53</v>
      </c>
      <c r="L1435" s="6" t="s">
        <v>53</v>
      </c>
      <c r="M1435" t="s">
        <v>53</v>
      </c>
    </row>
    <row r="1436" spans="1:13">
      <c r="A1436" s="4" t="s">
        <v>2937</v>
      </c>
      <c r="B1436" s="4" t="s">
        <v>1096</v>
      </c>
      <c r="C1436">
        <v>530236</v>
      </c>
      <c r="D1436" s="4" t="s">
        <v>2938</v>
      </c>
      <c r="E1436">
        <v>1435</v>
      </c>
      <c r="F1436" s="2" t="s">
        <v>853</v>
      </c>
      <c r="G1436" s="4" t="s">
        <v>2938</v>
      </c>
      <c r="H1436" s="4" t="s">
        <v>2938</v>
      </c>
      <c r="I1436" t="s">
        <v>53</v>
      </c>
      <c r="J1436" s="4" t="s">
        <v>53</v>
      </c>
      <c r="K1436" s="4" t="s">
        <v>53</v>
      </c>
      <c r="L1436" s="6" t="s">
        <v>53</v>
      </c>
      <c r="M1436" t="s">
        <v>53</v>
      </c>
    </row>
    <row r="1437" spans="1:13">
      <c r="A1437" s="4" t="s">
        <v>2939</v>
      </c>
      <c r="B1437" s="4" t="s">
        <v>5</v>
      </c>
      <c r="C1437">
        <v>237011</v>
      </c>
      <c r="D1437" s="4" t="s">
        <v>2940</v>
      </c>
      <c r="E1437">
        <v>1435</v>
      </c>
      <c r="F1437" s="2" t="s">
        <v>853</v>
      </c>
      <c r="G1437" s="4" t="s">
        <v>2940</v>
      </c>
      <c r="H1437" s="4" t="s">
        <v>53</v>
      </c>
      <c r="I1437" t="s">
        <v>53</v>
      </c>
      <c r="J1437" s="4" t="s">
        <v>53</v>
      </c>
      <c r="K1437" s="4" t="s">
        <v>53</v>
      </c>
      <c r="L1437" s="6" t="s">
        <v>53</v>
      </c>
      <c r="M1437" t="s">
        <v>53</v>
      </c>
    </row>
    <row r="1438" spans="1:13">
      <c r="A1438" s="4" t="s">
        <v>416</v>
      </c>
      <c r="B1438" s="4" t="s">
        <v>417</v>
      </c>
      <c r="C1438">
        <v>529014</v>
      </c>
      <c r="D1438" s="4" t="s">
        <v>2941</v>
      </c>
      <c r="E1438">
        <v>1440</v>
      </c>
      <c r="F1438" s="2">
        <v>509</v>
      </c>
      <c r="G1438" s="4" t="s">
        <v>2941</v>
      </c>
      <c r="H1438" s="4" t="s">
        <v>2941</v>
      </c>
      <c r="I1438" t="s">
        <v>53</v>
      </c>
      <c r="J1438" s="4" t="s">
        <v>53</v>
      </c>
      <c r="K1438" s="4" t="s">
        <v>53</v>
      </c>
      <c r="L1438" s="6" t="s">
        <v>53</v>
      </c>
      <c r="M1438" t="s">
        <v>53</v>
      </c>
    </row>
    <row r="1439" spans="1:13">
      <c r="A1439" s="4" t="s">
        <v>2942</v>
      </c>
      <c r="B1439" s="4" t="s">
        <v>2943</v>
      </c>
      <c r="C1439">
        <v>530237</v>
      </c>
      <c r="D1439" s="4" t="s">
        <v>2944</v>
      </c>
      <c r="E1439">
        <v>1440</v>
      </c>
      <c r="F1439" s="2" t="s">
        <v>53</v>
      </c>
      <c r="G1439" s="4" t="s">
        <v>53</v>
      </c>
      <c r="H1439" s="4" t="s">
        <v>53</v>
      </c>
      <c r="I1439" t="s">
        <v>53</v>
      </c>
      <c r="J1439" s="4" t="s">
        <v>53</v>
      </c>
      <c r="K1439" s="4" t="s">
        <v>53</v>
      </c>
      <c r="L1439" s="6" t="s">
        <v>53</v>
      </c>
      <c r="M1439" t="s">
        <v>53</v>
      </c>
    </row>
    <row r="1440" spans="1:13">
      <c r="A1440" s="4" t="s">
        <v>2945</v>
      </c>
      <c r="B1440" s="4" t="s">
        <v>175</v>
      </c>
      <c r="C1440">
        <v>529696</v>
      </c>
      <c r="D1440" s="4" t="s">
        <v>2946</v>
      </c>
      <c r="E1440">
        <v>1440</v>
      </c>
      <c r="F1440" s="2" t="s">
        <v>53</v>
      </c>
      <c r="G1440" s="4" t="s">
        <v>53</v>
      </c>
      <c r="H1440" s="4" t="s">
        <v>53</v>
      </c>
      <c r="I1440" t="s">
        <v>53</v>
      </c>
      <c r="J1440" s="4" t="s">
        <v>53</v>
      </c>
      <c r="K1440" s="4" t="s">
        <v>53</v>
      </c>
      <c r="L1440" s="6" t="s">
        <v>53</v>
      </c>
      <c r="M1440" t="s">
        <v>53</v>
      </c>
    </row>
    <row r="1441" spans="1:13">
      <c r="A1441" s="4" t="s">
        <v>2947</v>
      </c>
      <c r="B1441" s="4" t="s">
        <v>284</v>
      </c>
      <c r="C1441">
        <v>528981</v>
      </c>
      <c r="D1441" s="4" t="s">
        <v>2948</v>
      </c>
      <c r="E1441">
        <v>1440</v>
      </c>
      <c r="F1441" s="2" t="s">
        <v>53</v>
      </c>
      <c r="G1441" s="4" t="s">
        <v>53</v>
      </c>
      <c r="H1441" s="4" t="s">
        <v>53</v>
      </c>
      <c r="I1441" t="s">
        <v>53</v>
      </c>
      <c r="J1441" s="4" t="s">
        <v>53</v>
      </c>
      <c r="K1441" s="4" t="s">
        <v>53</v>
      </c>
      <c r="L1441" s="6" t="s">
        <v>53</v>
      </c>
      <c r="M1441" t="s">
        <v>53</v>
      </c>
    </row>
    <row r="1442" spans="1:13">
      <c r="A1442" s="4" t="s">
        <v>2949</v>
      </c>
      <c r="B1442" s="4" t="s">
        <v>1450</v>
      </c>
      <c r="C1442">
        <v>529446</v>
      </c>
      <c r="D1442" s="4" t="s">
        <v>2950</v>
      </c>
      <c r="E1442">
        <v>1440</v>
      </c>
      <c r="F1442" s="2" t="s">
        <v>53</v>
      </c>
      <c r="G1442" s="4" t="s">
        <v>53</v>
      </c>
      <c r="H1442" s="4" t="s">
        <v>53</v>
      </c>
      <c r="I1442" t="s">
        <v>53</v>
      </c>
      <c r="J1442" s="4" t="s">
        <v>53</v>
      </c>
      <c r="K1442" s="4" t="s">
        <v>53</v>
      </c>
      <c r="L1442" s="6" t="s">
        <v>53</v>
      </c>
      <c r="M1442" t="s">
        <v>53</v>
      </c>
    </row>
    <row r="1443" spans="1:13">
      <c r="A1443" s="4" t="s">
        <v>2951</v>
      </c>
      <c r="B1443" s="4" t="s">
        <v>1263</v>
      </c>
      <c r="C1443">
        <v>529405</v>
      </c>
      <c r="D1443" s="4" t="s">
        <v>2952</v>
      </c>
      <c r="E1443">
        <v>1440</v>
      </c>
      <c r="F1443" s="2" t="s">
        <v>859</v>
      </c>
      <c r="G1443" s="4" t="s">
        <v>2952</v>
      </c>
      <c r="H1443" s="4" t="s">
        <v>2952</v>
      </c>
      <c r="I1443">
        <v>1501</v>
      </c>
      <c r="J1443" s="4" t="s">
        <v>53</v>
      </c>
      <c r="K1443" s="4" t="s">
        <v>53</v>
      </c>
      <c r="L1443" s="6" t="s">
        <v>53</v>
      </c>
      <c r="M1443" t="s">
        <v>53</v>
      </c>
    </row>
    <row r="1444" spans="1:13">
      <c r="A1444" s="4" t="s">
        <v>2953</v>
      </c>
      <c r="B1444" s="4" t="s">
        <v>274</v>
      </c>
      <c r="C1444">
        <v>529210</v>
      </c>
      <c r="D1444" s="4" t="s">
        <v>2954</v>
      </c>
      <c r="E1444">
        <v>1446</v>
      </c>
      <c r="F1444" s="2" t="s">
        <v>53</v>
      </c>
      <c r="G1444" s="4" t="s">
        <v>53</v>
      </c>
      <c r="H1444" s="4" t="s">
        <v>53</v>
      </c>
      <c r="I1444" t="s">
        <v>53</v>
      </c>
      <c r="J1444" s="4" t="s">
        <v>53</v>
      </c>
      <c r="K1444" s="4" t="s">
        <v>53</v>
      </c>
      <c r="L1444" s="6" t="s">
        <v>53</v>
      </c>
      <c r="M1444" t="s">
        <v>53</v>
      </c>
    </row>
    <row r="1445" spans="1:13">
      <c r="A1445" s="4" t="s">
        <v>2955</v>
      </c>
      <c r="B1445" s="4" t="s">
        <v>175</v>
      </c>
      <c r="C1445">
        <v>529196</v>
      </c>
      <c r="D1445" s="4" t="s">
        <v>2956</v>
      </c>
      <c r="E1445">
        <v>1446</v>
      </c>
      <c r="F1445" s="2" t="s">
        <v>53</v>
      </c>
      <c r="G1445" s="4" t="s">
        <v>53</v>
      </c>
      <c r="H1445" s="4" t="s">
        <v>2957</v>
      </c>
      <c r="I1445" t="s">
        <v>53</v>
      </c>
      <c r="J1445" s="4" t="s">
        <v>53</v>
      </c>
      <c r="K1445" s="4" t="s">
        <v>53</v>
      </c>
      <c r="L1445" s="6" t="s">
        <v>53</v>
      </c>
      <c r="M1445" t="s">
        <v>53</v>
      </c>
    </row>
    <row r="1446" spans="1:13">
      <c r="A1446" s="4" t="s">
        <v>341</v>
      </c>
      <c r="B1446" s="4" t="s">
        <v>93</v>
      </c>
      <c r="C1446">
        <v>529492</v>
      </c>
      <c r="D1446" s="4" t="s">
        <v>2958</v>
      </c>
      <c r="E1446">
        <v>1446</v>
      </c>
      <c r="F1446" s="2" t="s">
        <v>53</v>
      </c>
      <c r="G1446" s="4" t="s">
        <v>53</v>
      </c>
      <c r="H1446" s="4" t="s">
        <v>53</v>
      </c>
      <c r="I1446" t="s">
        <v>53</v>
      </c>
      <c r="J1446" s="4" t="s">
        <v>53</v>
      </c>
      <c r="K1446" s="4" t="s">
        <v>53</v>
      </c>
      <c r="L1446" s="6" t="s">
        <v>53</v>
      </c>
      <c r="M1446" t="s">
        <v>53</v>
      </c>
    </row>
    <row r="1447" spans="1:13">
      <c r="A1447" s="4" t="s">
        <v>2959</v>
      </c>
      <c r="B1447" s="4" t="s">
        <v>397</v>
      </c>
      <c r="C1447">
        <v>529105</v>
      </c>
      <c r="D1447" s="4" t="s">
        <v>2960</v>
      </c>
      <c r="E1447">
        <v>1446</v>
      </c>
      <c r="F1447" s="2" t="s">
        <v>53</v>
      </c>
      <c r="G1447" s="4" t="s">
        <v>53</v>
      </c>
      <c r="H1447" s="4" t="s">
        <v>53</v>
      </c>
      <c r="I1447" t="s">
        <v>53</v>
      </c>
      <c r="J1447" s="4" t="s">
        <v>53</v>
      </c>
      <c r="K1447" s="4" t="s">
        <v>53</v>
      </c>
      <c r="L1447" s="6" t="s">
        <v>53</v>
      </c>
      <c r="M1447" t="s">
        <v>53</v>
      </c>
    </row>
    <row r="1448" spans="1:13">
      <c r="A1448" s="4" t="s">
        <v>2961</v>
      </c>
      <c r="B1448" s="4" t="s">
        <v>5</v>
      </c>
      <c r="C1448">
        <v>219356</v>
      </c>
      <c r="D1448" s="4" t="s">
        <v>2962</v>
      </c>
      <c r="E1448">
        <v>1446</v>
      </c>
      <c r="F1448" s="2" t="s">
        <v>53</v>
      </c>
      <c r="G1448" s="4" t="s">
        <v>53</v>
      </c>
      <c r="H1448" s="4" t="s">
        <v>53</v>
      </c>
      <c r="I1448" t="s">
        <v>53</v>
      </c>
      <c r="J1448" s="4" t="s">
        <v>53</v>
      </c>
      <c r="K1448" s="4" t="s">
        <v>53</v>
      </c>
      <c r="L1448" s="6" t="s">
        <v>53</v>
      </c>
      <c r="M1448" t="s">
        <v>53</v>
      </c>
    </row>
    <row r="1449" spans="1:13">
      <c r="A1449" s="4" t="s">
        <v>2963</v>
      </c>
      <c r="B1449" s="4" t="s">
        <v>1450</v>
      </c>
      <c r="C1449">
        <v>530238</v>
      </c>
      <c r="D1449" s="4" t="s">
        <v>2964</v>
      </c>
      <c r="E1449">
        <v>1446</v>
      </c>
      <c r="F1449" s="2" t="s">
        <v>53</v>
      </c>
      <c r="G1449" s="4" t="s">
        <v>53</v>
      </c>
      <c r="H1449" s="4" t="s">
        <v>53</v>
      </c>
      <c r="I1449" t="s">
        <v>53</v>
      </c>
      <c r="J1449" s="4" t="s">
        <v>53</v>
      </c>
      <c r="K1449" s="4" t="s">
        <v>53</v>
      </c>
      <c r="L1449" s="6" t="s">
        <v>53</v>
      </c>
      <c r="M1449" t="s">
        <v>53</v>
      </c>
    </row>
    <row r="1450" spans="1:13">
      <c r="A1450" s="4" t="s">
        <v>2711</v>
      </c>
      <c r="B1450" s="4" t="s">
        <v>2167</v>
      </c>
      <c r="C1450">
        <v>510905</v>
      </c>
      <c r="D1450" s="4" t="s">
        <v>2965</v>
      </c>
      <c r="E1450">
        <v>1446</v>
      </c>
      <c r="F1450" s="2" t="s">
        <v>53</v>
      </c>
      <c r="G1450" s="4" t="s">
        <v>53</v>
      </c>
      <c r="H1450" s="4" t="s">
        <v>2966</v>
      </c>
      <c r="I1450" t="s">
        <v>53</v>
      </c>
      <c r="J1450" s="4" t="s">
        <v>53</v>
      </c>
      <c r="K1450" s="4" t="s">
        <v>53</v>
      </c>
      <c r="L1450" s="6" t="s">
        <v>53</v>
      </c>
      <c r="M1450" t="s">
        <v>53</v>
      </c>
    </row>
    <row r="1451" spans="1:13">
      <c r="A1451" s="4" t="s">
        <v>2560</v>
      </c>
      <c r="B1451" s="4" t="s">
        <v>1450</v>
      </c>
      <c r="C1451">
        <v>529534</v>
      </c>
      <c r="D1451" s="4" t="s">
        <v>2967</v>
      </c>
      <c r="E1451">
        <v>1446</v>
      </c>
      <c r="F1451" s="2" t="s">
        <v>53</v>
      </c>
      <c r="G1451" s="4" t="s">
        <v>53</v>
      </c>
      <c r="H1451" s="4" t="s">
        <v>53</v>
      </c>
      <c r="I1451" t="s">
        <v>53</v>
      </c>
      <c r="J1451" s="4" t="s">
        <v>53</v>
      </c>
      <c r="K1451" s="4" t="s">
        <v>53</v>
      </c>
      <c r="L1451" s="6" t="s">
        <v>53</v>
      </c>
      <c r="M1451" t="s">
        <v>53</v>
      </c>
    </row>
    <row r="1452" spans="1:13">
      <c r="A1452" s="4" t="s">
        <v>2968</v>
      </c>
      <c r="B1452" s="4" t="s">
        <v>10</v>
      </c>
      <c r="C1452">
        <v>529003</v>
      </c>
      <c r="D1452" s="4" t="s">
        <v>2969</v>
      </c>
      <c r="E1452">
        <v>1446</v>
      </c>
      <c r="F1452" s="2" t="s">
        <v>1017</v>
      </c>
      <c r="G1452" s="4" t="s">
        <v>2969</v>
      </c>
      <c r="H1452" s="4" t="s">
        <v>2969</v>
      </c>
      <c r="I1452" t="s">
        <v>53</v>
      </c>
      <c r="J1452" s="4" t="s">
        <v>53</v>
      </c>
      <c r="K1452" s="4" t="s">
        <v>53</v>
      </c>
      <c r="L1452" s="6" t="s">
        <v>53</v>
      </c>
      <c r="M1452" t="s">
        <v>53</v>
      </c>
    </row>
    <row r="1453" spans="1:13">
      <c r="A1453" s="4" t="s">
        <v>2970</v>
      </c>
      <c r="B1453" s="4" t="s">
        <v>774</v>
      </c>
      <c r="C1453">
        <v>530048</v>
      </c>
      <c r="D1453" s="4" t="s">
        <v>2971</v>
      </c>
      <c r="E1453">
        <v>1455</v>
      </c>
      <c r="F1453" s="2" t="s">
        <v>53</v>
      </c>
      <c r="G1453" s="4" t="s">
        <v>53</v>
      </c>
      <c r="H1453" s="4" t="s">
        <v>53</v>
      </c>
      <c r="I1453" t="s">
        <v>53</v>
      </c>
      <c r="J1453" s="4" t="s">
        <v>53</v>
      </c>
      <c r="K1453" s="4" t="s">
        <v>53</v>
      </c>
      <c r="L1453" s="6" t="s">
        <v>53</v>
      </c>
      <c r="M1453" t="s">
        <v>53</v>
      </c>
    </row>
    <row r="1454" spans="1:13">
      <c r="A1454" s="4" t="s">
        <v>2972</v>
      </c>
      <c r="B1454" s="4" t="s">
        <v>207</v>
      </c>
      <c r="C1454">
        <v>529159</v>
      </c>
      <c r="D1454" s="4" t="s">
        <v>2973</v>
      </c>
      <c r="E1454">
        <v>1455</v>
      </c>
      <c r="F1454" s="2" t="s">
        <v>53</v>
      </c>
      <c r="G1454" s="4" t="s">
        <v>53</v>
      </c>
      <c r="H1454" s="4" t="s">
        <v>53</v>
      </c>
      <c r="I1454" t="s">
        <v>53</v>
      </c>
      <c r="J1454" s="4" t="s">
        <v>53</v>
      </c>
      <c r="K1454" s="4" t="s">
        <v>53</v>
      </c>
      <c r="L1454" s="6" t="s">
        <v>53</v>
      </c>
      <c r="M1454" t="s">
        <v>53</v>
      </c>
    </row>
    <row r="1455" spans="1:13">
      <c r="A1455" s="4" t="s">
        <v>984</v>
      </c>
      <c r="B1455" s="4" t="s">
        <v>397</v>
      </c>
      <c r="C1455">
        <v>529299</v>
      </c>
      <c r="D1455" s="4" t="s">
        <v>2974</v>
      </c>
      <c r="E1455">
        <v>1455</v>
      </c>
      <c r="F1455" s="2" t="s">
        <v>53</v>
      </c>
      <c r="G1455" s="4" t="s">
        <v>53</v>
      </c>
      <c r="H1455" s="4" t="s">
        <v>53</v>
      </c>
      <c r="I1455" t="s">
        <v>53</v>
      </c>
      <c r="J1455" s="4" t="s">
        <v>53</v>
      </c>
      <c r="K1455" s="4" t="s">
        <v>53</v>
      </c>
      <c r="L1455" s="6" t="s">
        <v>53</v>
      </c>
      <c r="M1455" t="s">
        <v>53</v>
      </c>
    </row>
    <row r="1456" spans="1:13">
      <c r="A1456" s="4" t="s">
        <v>2975</v>
      </c>
      <c r="B1456" s="4" t="s">
        <v>284</v>
      </c>
      <c r="C1456">
        <v>506304</v>
      </c>
      <c r="D1456" s="4" t="s">
        <v>2976</v>
      </c>
      <c r="E1456">
        <v>1455</v>
      </c>
      <c r="F1456" s="2" t="s">
        <v>1237</v>
      </c>
      <c r="G1456" s="4" t="s">
        <v>2976</v>
      </c>
      <c r="H1456" s="4" t="s">
        <v>2976</v>
      </c>
      <c r="I1456" t="s">
        <v>53</v>
      </c>
      <c r="J1456" s="4" t="s">
        <v>53</v>
      </c>
      <c r="K1456" s="4" t="s">
        <v>53</v>
      </c>
      <c r="L1456" s="6" t="s">
        <v>53</v>
      </c>
      <c r="M1456" t="s">
        <v>53</v>
      </c>
    </row>
    <row r="1457" spans="1:13">
      <c r="A1457" s="4" t="s">
        <v>283</v>
      </c>
      <c r="B1457" s="4" t="s">
        <v>284</v>
      </c>
      <c r="C1457">
        <v>530497</v>
      </c>
      <c r="D1457" s="4" t="s">
        <v>2977</v>
      </c>
      <c r="E1457">
        <v>1459</v>
      </c>
      <c r="F1457" s="2" t="s">
        <v>53</v>
      </c>
      <c r="G1457" s="4" t="s">
        <v>53</v>
      </c>
      <c r="H1457" s="4" t="s">
        <v>53</v>
      </c>
      <c r="I1457" t="s">
        <v>53</v>
      </c>
      <c r="J1457" s="4" t="s">
        <v>53</v>
      </c>
      <c r="K1457" s="4" t="s">
        <v>53</v>
      </c>
      <c r="L1457" s="6" t="s">
        <v>53</v>
      </c>
      <c r="M1457" t="s">
        <v>53</v>
      </c>
    </row>
    <row r="1458" spans="1:13">
      <c r="A1458" s="4" t="s">
        <v>2978</v>
      </c>
      <c r="B1458" s="4" t="s">
        <v>93</v>
      </c>
      <c r="C1458">
        <v>530011</v>
      </c>
      <c r="D1458" s="4" t="s">
        <v>2979</v>
      </c>
      <c r="E1458">
        <v>1459</v>
      </c>
      <c r="F1458" s="2" t="s">
        <v>53</v>
      </c>
      <c r="G1458" s="4" t="s">
        <v>53</v>
      </c>
      <c r="H1458" s="4" t="s">
        <v>53</v>
      </c>
      <c r="I1458" t="s">
        <v>53</v>
      </c>
      <c r="J1458" s="4" t="s">
        <v>53</v>
      </c>
      <c r="K1458" s="4" t="s">
        <v>53</v>
      </c>
      <c r="L1458" s="6" t="s">
        <v>53</v>
      </c>
      <c r="M1458" t="s">
        <v>53</v>
      </c>
    </row>
    <row r="1459" spans="1:13">
      <c r="A1459" s="4" t="s">
        <v>1447</v>
      </c>
      <c r="B1459" s="4" t="s">
        <v>93</v>
      </c>
      <c r="C1459">
        <v>529313</v>
      </c>
      <c r="D1459" s="4" t="s">
        <v>2980</v>
      </c>
      <c r="E1459">
        <v>1459</v>
      </c>
      <c r="F1459" s="2" t="s">
        <v>53</v>
      </c>
      <c r="G1459" s="4" t="s">
        <v>53</v>
      </c>
      <c r="H1459" s="4" t="s">
        <v>53</v>
      </c>
      <c r="I1459" t="s">
        <v>53</v>
      </c>
      <c r="J1459" s="4" t="s">
        <v>53</v>
      </c>
      <c r="K1459" s="4" t="s">
        <v>53</v>
      </c>
      <c r="L1459" s="6" t="s">
        <v>53</v>
      </c>
      <c r="M1459" t="s">
        <v>53</v>
      </c>
    </row>
    <row r="1460" spans="1:13">
      <c r="A1460" s="4" t="s">
        <v>2981</v>
      </c>
      <c r="B1460" s="4" t="s">
        <v>2055</v>
      </c>
      <c r="C1460">
        <v>529995</v>
      </c>
      <c r="D1460" s="4" t="s">
        <v>2982</v>
      </c>
      <c r="E1460">
        <v>1459</v>
      </c>
      <c r="F1460" s="2" t="s">
        <v>53</v>
      </c>
      <c r="G1460" s="4" t="s">
        <v>53</v>
      </c>
      <c r="H1460" s="4" t="s">
        <v>53</v>
      </c>
      <c r="I1460" t="s">
        <v>53</v>
      </c>
      <c r="J1460" s="4" t="s">
        <v>53</v>
      </c>
      <c r="K1460" s="4" t="s">
        <v>53</v>
      </c>
      <c r="L1460" s="6" t="s">
        <v>53</v>
      </c>
      <c r="M1460" t="s">
        <v>53</v>
      </c>
    </row>
    <row r="1461" spans="1:13">
      <c r="A1461" s="4" t="s">
        <v>2983</v>
      </c>
      <c r="B1461" s="4" t="s">
        <v>274</v>
      </c>
      <c r="C1461">
        <v>529228</v>
      </c>
      <c r="D1461" s="4" t="s">
        <v>2984</v>
      </c>
      <c r="E1461">
        <v>1459</v>
      </c>
      <c r="F1461" s="2" t="s">
        <v>156</v>
      </c>
      <c r="G1461" s="4" t="s">
        <v>2985</v>
      </c>
      <c r="H1461" s="4" t="s">
        <v>53</v>
      </c>
      <c r="I1461" t="s">
        <v>53</v>
      </c>
      <c r="J1461" s="4" t="s">
        <v>53</v>
      </c>
      <c r="K1461" s="4" t="s">
        <v>53</v>
      </c>
      <c r="L1461" s="6" t="s">
        <v>53</v>
      </c>
      <c r="M1461" t="s">
        <v>53</v>
      </c>
    </row>
    <row r="1462" spans="1:13">
      <c r="A1462" s="4" t="s">
        <v>2986</v>
      </c>
      <c r="B1462" s="4" t="s">
        <v>5</v>
      </c>
      <c r="C1462">
        <v>172699</v>
      </c>
      <c r="D1462" s="4" t="s">
        <v>2987</v>
      </c>
      <c r="E1462">
        <v>1459</v>
      </c>
      <c r="F1462" s="2" t="s">
        <v>156</v>
      </c>
      <c r="G1462" s="4" t="s">
        <v>2987</v>
      </c>
      <c r="H1462" s="4" t="s">
        <v>2987</v>
      </c>
      <c r="I1462" t="s">
        <v>53</v>
      </c>
      <c r="J1462" s="4" t="s">
        <v>53</v>
      </c>
      <c r="K1462" s="4" t="s">
        <v>53</v>
      </c>
      <c r="L1462" s="6" t="s">
        <v>53</v>
      </c>
      <c r="M1462" t="s">
        <v>53</v>
      </c>
    </row>
    <row r="1463" spans="1:13">
      <c r="A1463" s="4" t="s">
        <v>2988</v>
      </c>
      <c r="B1463" s="4" t="s">
        <v>5</v>
      </c>
      <c r="C1463">
        <v>111948</v>
      </c>
      <c r="D1463" s="4" t="s">
        <v>2989</v>
      </c>
      <c r="E1463">
        <v>1465</v>
      </c>
      <c r="F1463" s="2" t="s">
        <v>53</v>
      </c>
      <c r="G1463" s="4" t="s">
        <v>53</v>
      </c>
      <c r="H1463" s="4" t="s">
        <v>2989</v>
      </c>
      <c r="I1463" t="s">
        <v>53</v>
      </c>
      <c r="J1463" s="4" t="s">
        <v>53</v>
      </c>
      <c r="K1463" s="4" t="s">
        <v>53</v>
      </c>
      <c r="L1463" s="6" t="s">
        <v>53</v>
      </c>
      <c r="M1463" t="s">
        <v>53</v>
      </c>
    </row>
    <row r="1464" spans="1:13">
      <c r="A1464" s="4" t="s">
        <v>561</v>
      </c>
      <c r="B1464" s="4" t="s">
        <v>93</v>
      </c>
      <c r="C1464">
        <v>529488</v>
      </c>
      <c r="D1464" s="4" t="s">
        <v>2990</v>
      </c>
      <c r="E1464">
        <v>1465</v>
      </c>
      <c r="F1464" s="2" t="s">
        <v>53</v>
      </c>
      <c r="G1464" s="4" t="s">
        <v>53</v>
      </c>
      <c r="H1464" s="4" t="s">
        <v>2990</v>
      </c>
      <c r="I1464" t="s">
        <v>53</v>
      </c>
      <c r="J1464" s="4" t="s">
        <v>53</v>
      </c>
      <c r="K1464" s="4" t="s">
        <v>53</v>
      </c>
      <c r="L1464" s="6" t="s">
        <v>53</v>
      </c>
      <c r="M1464" t="s">
        <v>53</v>
      </c>
    </row>
    <row r="1465" spans="1:13">
      <c r="A1465" s="4" t="s">
        <v>2991</v>
      </c>
      <c r="B1465" s="4" t="s">
        <v>740</v>
      </c>
      <c r="C1465">
        <v>529421</v>
      </c>
      <c r="D1465" s="4" t="s">
        <v>2992</v>
      </c>
      <c r="E1465">
        <v>1465</v>
      </c>
      <c r="F1465" s="2" t="s">
        <v>53</v>
      </c>
      <c r="G1465" s="4" t="s">
        <v>53</v>
      </c>
      <c r="H1465" s="4" t="s">
        <v>53</v>
      </c>
      <c r="I1465" t="s">
        <v>53</v>
      </c>
      <c r="J1465" s="4" t="s">
        <v>53</v>
      </c>
      <c r="K1465" s="4" t="s">
        <v>53</v>
      </c>
      <c r="L1465" s="6" t="s">
        <v>53</v>
      </c>
      <c r="M1465" t="s">
        <v>53</v>
      </c>
    </row>
    <row r="1466" spans="1:13">
      <c r="A1466" s="4" t="s">
        <v>2629</v>
      </c>
      <c r="B1466" s="4" t="s">
        <v>740</v>
      </c>
      <c r="C1466">
        <v>529425</v>
      </c>
      <c r="D1466" s="4" t="s">
        <v>2993</v>
      </c>
      <c r="E1466">
        <v>1465</v>
      </c>
      <c r="F1466" s="2" t="s">
        <v>53</v>
      </c>
      <c r="G1466" s="4" t="s">
        <v>53</v>
      </c>
      <c r="H1466" s="4" t="s">
        <v>53</v>
      </c>
      <c r="I1466" t="s">
        <v>53</v>
      </c>
      <c r="J1466" s="4" t="s">
        <v>53</v>
      </c>
      <c r="K1466" s="4" t="s">
        <v>53</v>
      </c>
      <c r="L1466" s="6" t="s">
        <v>53</v>
      </c>
      <c r="M1466" t="s">
        <v>53</v>
      </c>
    </row>
    <row r="1467" spans="1:13">
      <c r="A1467" s="4" t="s">
        <v>2994</v>
      </c>
      <c r="B1467" s="4" t="s">
        <v>184</v>
      </c>
      <c r="C1467">
        <v>529554</v>
      </c>
      <c r="D1467" s="4" t="s">
        <v>2995</v>
      </c>
      <c r="E1467">
        <v>1465</v>
      </c>
      <c r="F1467" s="2" t="s">
        <v>53</v>
      </c>
      <c r="G1467" s="4" t="s">
        <v>53</v>
      </c>
      <c r="H1467" s="4" t="s">
        <v>2995</v>
      </c>
      <c r="I1467" t="s">
        <v>53</v>
      </c>
      <c r="J1467" s="4" t="s">
        <v>53</v>
      </c>
      <c r="K1467" s="4" t="s">
        <v>53</v>
      </c>
      <c r="L1467" s="6" t="s">
        <v>53</v>
      </c>
      <c r="M1467" t="s">
        <v>53</v>
      </c>
    </row>
    <row r="1468" spans="1:13">
      <c r="A1468" s="4" t="s">
        <v>1060</v>
      </c>
      <c r="B1468" s="4" t="s">
        <v>93</v>
      </c>
      <c r="C1468">
        <v>529491</v>
      </c>
      <c r="D1468" s="4" t="s">
        <v>2996</v>
      </c>
      <c r="E1468">
        <v>1465</v>
      </c>
      <c r="F1468" s="2" t="s">
        <v>53</v>
      </c>
      <c r="G1468" s="4" t="s">
        <v>53</v>
      </c>
      <c r="H1468" s="4" t="s">
        <v>53</v>
      </c>
      <c r="I1468" t="s">
        <v>53</v>
      </c>
      <c r="J1468" s="4" t="s">
        <v>53</v>
      </c>
      <c r="K1468" s="4" t="s">
        <v>53</v>
      </c>
      <c r="L1468" s="6" t="s">
        <v>53</v>
      </c>
      <c r="M1468" t="s">
        <v>53</v>
      </c>
    </row>
    <row r="1469" spans="1:13">
      <c r="A1469" s="4" t="s">
        <v>2997</v>
      </c>
      <c r="B1469" s="4" t="s">
        <v>284</v>
      </c>
      <c r="C1469">
        <v>529208</v>
      </c>
      <c r="D1469" s="4" t="s">
        <v>2998</v>
      </c>
      <c r="E1469">
        <v>1465</v>
      </c>
      <c r="F1469" s="2" t="s">
        <v>53</v>
      </c>
      <c r="G1469" s="4" t="s">
        <v>53</v>
      </c>
      <c r="H1469" s="4" t="s">
        <v>2998</v>
      </c>
      <c r="I1469" t="s">
        <v>53</v>
      </c>
      <c r="J1469" s="4" t="s">
        <v>53</v>
      </c>
      <c r="K1469" s="4" t="s">
        <v>53</v>
      </c>
      <c r="L1469" s="6" t="s">
        <v>53</v>
      </c>
      <c r="M1469" t="s">
        <v>53</v>
      </c>
    </row>
    <row r="1470" spans="1:13">
      <c r="A1470" s="4" t="s">
        <v>2999</v>
      </c>
      <c r="B1470" s="4" t="s">
        <v>194</v>
      </c>
      <c r="C1470">
        <v>529402</v>
      </c>
      <c r="D1470" s="4" t="s">
        <v>3000</v>
      </c>
      <c r="E1470">
        <v>1472</v>
      </c>
      <c r="F1470" s="2" t="s">
        <v>53</v>
      </c>
      <c r="G1470" s="4" t="s">
        <v>53</v>
      </c>
      <c r="H1470" s="4" t="s">
        <v>53</v>
      </c>
      <c r="I1470" t="s">
        <v>53</v>
      </c>
      <c r="J1470" s="4" t="s">
        <v>53</v>
      </c>
      <c r="K1470" s="4" t="s">
        <v>53</v>
      </c>
      <c r="L1470" s="6" t="s">
        <v>53</v>
      </c>
      <c r="M1470" t="s">
        <v>53</v>
      </c>
    </row>
    <row r="1471" spans="1:13">
      <c r="A1471" s="4" t="s">
        <v>3001</v>
      </c>
      <c r="B1471" s="4" t="s">
        <v>93</v>
      </c>
      <c r="C1471">
        <v>529970</v>
      </c>
      <c r="D1471" s="4" t="s">
        <v>3002</v>
      </c>
      <c r="E1471">
        <v>1472</v>
      </c>
      <c r="F1471" s="2" t="s">
        <v>53</v>
      </c>
      <c r="G1471" s="4" t="s">
        <v>53</v>
      </c>
      <c r="H1471" s="4" t="s">
        <v>53</v>
      </c>
      <c r="I1471" t="s">
        <v>53</v>
      </c>
      <c r="J1471" s="4" t="s">
        <v>53</v>
      </c>
      <c r="K1471" s="4" t="s">
        <v>53</v>
      </c>
      <c r="L1471" s="6" t="s">
        <v>53</v>
      </c>
      <c r="M1471" t="s">
        <v>53</v>
      </c>
    </row>
    <row r="1472" spans="1:13">
      <c r="A1472" s="4" t="s">
        <v>3003</v>
      </c>
      <c r="B1472" s="4" t="s">
        <v>757</v>
      </c>
      <c r="C1472">
        <v>529797</v>
      </c>
      <c r="D1472" s="4" t="s">
        <v>3004</v>
      </c>
      <c r="E1472">
        <v>1472</v>
      </c>
      <c r="F1472" s="2" t="s">
        <v>53</v>
      </c>
      <c r="G1472" s="4" t="s">
        <v>53</v>
      </c>
      <c r="H1472" s="4" t="s">
        <v>53</v>
      </c>
      <c r="I1472" t="s">
        <v>53</v>
      </c>
      <c r="J1472" s="4" t="s">
        <v>53</v>
      </c>
      <c r="K1472" s="4" t="s">
        <v>53</v>
      </c>
      <c r="L1472" s="6" t="s">
        <v>53</v>
      </c>
      <c r="M1472" t="s">
        <v>53</v>
      </c>
    </row>
    <row r="1473" spans="1:13">
      <c r="A1473" s="4" t="s">
        <v>3005</v>
      </c>
      <c r="B1473" s="4" t="s">
        <v>194</v>
      </c>
      <c r="C1473">
        <v>529550</v>
      </c>
      <c r="D1473" s="4" t="s">
        <v>3006</v>
      </c>
      <c r="E1473">
        <v>1472</v>
      </c>
      <c r="F1473" s="2" t="s">
        <v>53</v>
      </c>
      <c r="G1473" s="4" t="s">
        <v>53</v>
      </c>
      <c r="H1473" s="4" t="s">
        <v>53</v>
      </c>
      <c r="I1473" t="s">
        <v>53</v>
      </c>
      <c r="J1473" s="4" t="s">
        <v>53</v>
      </c>
      <c r="K1473" s="4" t="s">
        <v>53</v>
      </c>
      <c r="L1473" s="6" t="s">
        <v>53</v>
      </c>
      <c r="M1473" t="s">
        <v>53</v>
      </c>
    </row>
    <row r="1474" spans="1:13">
      <c r="A1474" s="4" t="s">
        <v>3007</v>
      </c>
      <c r="B1474" s="4" t="s">
        <v>740</v>
      </c>
      <c r="C1474">
        <v>529540</v>
      </c>
      <c r="D1474" s="4" t="s">
        <v>3008</v>
      </c>
      <c r="E1474">
        <v>1472</v>
      </c>
      <c r="F1474" s="2" t="s">
        <v>53</v>
      </c>
      <c r="G1474" s="4" t="s">
        <v>53</v>
      </c>
      <c r="H1474" s="4" t="s">
        <v>53</v>
      </c>
      <c r="I1474" t="s">
        <v>53</v>
      </c>
      <c r="J1474" s="4" t="s">
        <v>53</v>
      </c>
      <c r="K1474" s="4" t="s">
        <v>53</v>
      </c>
      <c r="L1474" s="6" t="s">
        <v>53</v>
      </c>
      <c r="M1474" t="s">
        <v>53</v>
      </c>
    </row>
    <row r="1475" spans="1:13">
      <c r="A1475" s="4" t="s">
        <v>2634</v>
      </c>
      <c r="B1475" s="4" t="s">
        <v>997</v>
      </c>
      <c r="C1475">
        <v>529007</v>
      </c>
      <c r="D1475" s="4" t="s">
        <v>3009</v>
      </c>
      <c r="E1475">
        <v>1477</v>
      </c>
      <c r="F1475" s="2" t="s">
        <v>1237</v>
      </c>
      <c r="G1475" s="4" t="s">
        <v>3009</v>
      </c>
      <c r="H1475" s="4" t="s">
        <v>3009</v>
      </c>
      <c r="I1475">
        <v>1501</v>
      </c>
      <c r="J1475" s="4" t="s">
        <v>53</v>
      </c>
      <c r="K1475" s="4" t="s">
        <v>53</v>
      </c>
      <c r="L1475" s="6" t="s">
        <v>53</v>
      </c>
      <c r="M1475" t="s">
        <v>53</v>
      </c>
    </row>
    <row r="1476" spans="1:13">
      <c r="A1476" s="4" t="s">
        <v>1303</v>
      </c>
      <c r="B1476" s="4" t="s">
        <v>1304</v>
      </c>
      <c r="C1476">
        <v>529510</v>
      </c>
      <c r="D1476" s="4" t="s">
        <v>3010</v>
      </c>
      <c r="E1476">
        <v>1478</v>
      </c>
      <c r="F1476" s="2">
        <v>600</v>
      </c>
      <c r="G1476" s="4" t="s">
        <v>3010</v>
      </c>
      <c r="H1476" s="4" t="s">
        <v>3010</v>
      </c>
      <c r="I1476" t="s">
        <v>53</v>
      </c>
      <c r="J1476" s="4" t="s">
        <v>53</v>
      </c>
      <c r="K1476" s="4" t="s">
        <v>53</v>
      </c>
      <c r="L1476" s="6" t="s">
        <v>53</v>
      </c>
      <c r="M1476" t="s">
        <v>53</v>
      </c>
    </row>
    <row r="1477" spans="1:13">
      <c r="A1477" s="4" t="s">
        <v>3011</v>
      </c>
      <c r="B1477" s="4" t="s">
        <v>5</v>
      </c>
      <c r="C1477">
        <v>185590</v>
      </c>
      <c r="D1477" s="4" t="s">
        <v>3012</v>
      </c>
      <c r="E1477">
        <v>1478</v>
      </c>
      <c r="F1477" s="2" t="s">
        <v>53</v>
      </c>
      <c r="G1477" s="4" t="s">
        <v>53</v>
      </c>
      <c r="H1477" s="4" t="s">
        <v>53</v>
      </c>
      <c r="I1477" t="s">
        <v>53</v>
      </c>
      <c r="J1477" s="4" t="s">
        <v>53</v>
      </c>
      <c r="K1477" s="4" t="s">
        <v>53</v>
      </c>
      <c r="L1477" s="6" t="s">
        <v>53</v>
      </c>
      <c r="M1477" t="s">
        <v>53</v>
      </c>
    </row>
    <row r="1478" spans="1:13">
      <c r="A1478" s="4" t="s">
        <v>1089</v>
      </c>
      <c r="B1478" s="4" t="s">
        <v>1090</v>
      </c>
      <c r="C1478">
        <v>500675</v>
      </c>
      <c r="D1478" s="4" t="s">
        <v>1091</v>
      </c>
      <c r="E1478">
        <v>1478</v>
      </c>
      <c r="F1478" s="2" t="s">
        <v>53</v>
      </c>
      <c r="G1478" s="4" t="s">
        <v>53</v>
      </c>
      <c r="H1478" s="4" t="s">
        <v>53</v>
      </c>
      <c r="I1478" t="s">
        <v>53</v>
      </c>
      <c r="J1478" s="4" t="s">
        <v>53</v>
      </c>
      <c r="K1478" s="4" t="s">
        <v>53</v>
      </c>
      <c r="L1478" s="6" t="s">
        <v>53</v>
      </c>
      <c r="M1478" t="s">
        <v>53</v>
      </c>
    </row>
    <row r="1479" spans="1:13">
      <c r="A1479" s="4" t="s">
        <v>3013</v>
      </c>
      <c r="B1479" s="4" t="s">
        <v>93</v>
      </c>
      <c r="C1479">
        <v>530004</v>
      </c>
      <c r="D1479" s="4" t="s">
        <v>3014</v>
      </c>
      <c r="E1479">
        <v>1478</v>
      </c>
      <c r="F1479" s="2" t="s">
        <v>53</v>
      </c>
      <c r="G1479" s="4" t="s">
        <v>53</v>
      </c>
      <c r="H1479" s="4" t="s">
        <v>53</v>
      </c>
      <c r="I1479" t="s">
        <v>53</v>
      </c>
      <c r="J1479" s="4" t="s">
        <v>53</v>
      </c>
      <c r="K1479" s="4" t="s">
        <v>53</v>
      </c>
      <c r="L1479" s="6" t="s">
        <v>53</v>
      </c>
      <c r="M1479" t="s">
        <v>53</v>
      </c>
    </row>
    <row r="1480" spans="1:13">
      <c r="A1480" s="4" t="s">
        <v>2138</v>
      </c>
      <c r="B1480" s="4" t="s">
        <v>93</v>
      </c>
      <c r="C1480">
        <v>529841</v>
      </c>
      <c r="D1480" s="4" t="s">
        <v>3015</v>
      </c>
      <c r="E1480">
        <v>1478</v>
      </c>
      <c r="F1480" s="2" t="s">
        <v>53</v>
      </c>
      <c r="G1480" s="4" t="s">
        <v>53</v>
      </c>
      <c r="H1480" s="4" t="s">
        <v>53</v>
      </c>
      <c r="I1480" t="s">
        <v>53</v>
      </c>
      <c r="J1480" s="4" t="s">
        <v>53</v>
      </c>
      <c r="K1480" s="4" t="s">
        <v>53</v>
      </c>
      <c r="L1480" s="6" t="s">
        <v>53</v>
      </c>
      <c r="M1480" t="s">
        <v>53</v>
      </c>
    </row>
    <row r="1481" spans="1:13">
      <c r="A1481" s="4" t="s">
        <v>341</v>
      </c>
      <c r="B1481" s="4" t="s">
        <v>93</v>
      </c>
      <c r="C1481">
        <v>530239</v>
      </c>
      <c r="D1481" s="4" t="s">
        <v>3016</v>
      </c>
      <c r="E1481">
        <v>1478</v>
      </c>
      <c r="F1481" s="2" t="s">
        <v>53</v>
      </c>
      <c r="G1481" s="4" t="s">
        <v>53</v>
      </c>
      <c r="H1481" s="4" t="s">
        <v>53</v>
      </c>
      <c r="I1481" t="s">
        <v>53</v>
      </c>
      <c r="J1481" s="4" t="s">
        <v>53</v>
      </c>
      <c r="K1481" s="4" t="s">
        <v>53</v>
      </c>
      <c r="L1481" s="6" t="s">
        <v>53</v>
      </c>
      <c r="M1481" t="s">
        <v>53</v>
      </c>
    </row>
    <row r="1482" spans="1:13">
      <c r="A1482" s="4" t="s">
        <v>3017</v>
      </c>
      <c r="B1482" s="4" t="s">
        <v>1450</v>
      </c>
      <c r="C1482">
        <v>529695</v>
      </c>
      <c r="D1482" s="4" t="s">
        <v>3018</v>
      </c>
      <c r="E1482">
        <v>1478</v>
      </c>
      <c r="F1482" s="2" t="s">
        <v>156</v>
      </c>
      <c r="G1482" s="4" t="s">
        <v>3018</v>
      </c>
      <c r="H1482" s="4" t="s">
        <v>53</v>
      </c>
      <c r="I1482" t="s">
        <v>53</v>
      </c>
      <c r="J1482" s="4" t="s">
        <v>53</v>
      </c>
      <c r="K1482" s="4" t="s">
        <v>53</v>
      </c>
      <c r="L1482" s="6" t="s">
        <v>53</v>
      </c>
      <c r="M1482" t="s">
        <v>53</v>
      </c>
    </row>
    <row r="1483" spans="1:13">
      <c r="A1483" s="4" t="s">
        <v>1719</v>
      </c>
      <c r="B1483" s="4" t="s">
        <v>641</v>
      </c>
      <c r="C1483">
        <v>530063</v>
      </c>
      <c r="D1483" s="4" t="s">
        <v>2416</v>
      </c>
      <c r="E1483">
        <v>1478</v>
      </c>
      <c r="F1483" s="2" t="s">
        <v>859</v>
      </c>
      <c r="G1483" s="4" t="s">
        <v>2416</v>
      </c>
      <c r="H1483" s="4" t="s">
        <v>2416</v>
      </c>
      <c r="I1483" t="s">
        <v>53</v>
      </c>
      <c r="J1483" s="4" t="s">
        <v>53</v>
      </c>
      <c r="K1483" s="4" t="s">
        <v>53</v>
      </c>
      <c r="L1483" s="6" t="s">
        <v>53</v>
      </c>
      <c r="M1483" t="s">
        <v>53</v>
      </c>
    </row>
    <row r="1484" spans="1:13">
      <c r="A1484" s="4" t="s">
        <v>3019</v>
      </c>
      <c r="B1484" s="4" t="s">
        <v>93</v>
      </c>
      <c r="C1484">
        <v>529084</v>
      </c>
      <c r="D1484" s="4" t="s">
        <v>3020</v>
      </c>
      <c r="E1484">
        <v>1486</v>
      </c>
      <c r="F1484" s="2" t="s">
        <v>53</v>
      </c>
      <c r="G1484" s="4" t="s">
        <v>53</v>
      </c>
      <c r="H1484" s="4" t="s">
        <v>53</v>
      </c>
      <c r="I1484" t="s">
        <v>53</v>
      </c>
      <c r="J1484" s="4" t="s">
        <v>53</v>
      </c>
      <c r="K1484" s="4" t="s">
        <v>53</v>
      </c>
      <c r="L1484" s="6" t="s">
        <v>53</v>
      </c>
      <c r="M1484" t="s">
        <v>53</v>
      </c>
    </row>
    <row r="1485" spans="1:13">
      <c r="A1485" s="4" t="s">
        <v>212</v>
      </c>
      <c r="B1485" s="4" t="s">
        <v>93</v>
      </c>
      <c r="C1485">
        <v>529292</v>
      </c>
      <c r="D1485" s="4" t="s">
        <v>3021</v>
      </c>
      <c r="E1485">
        <v>1486</v>
      </c>
      <c r="F1485" s="2" t="s">
        <v>53</v>
      </c>
      <c r="G1485" s="4" t="s">
        <v>53</v>
      </c>
      <c r="H1485" s="4" t="s">
        <v>53</v>
      </c>
      <c r="I1485" t="s">
        <v>53</v>
      </c>
      <c r="J1485" s="4" t="s">
        <v>53</v>
      </c>
      <c r="K1485" s="4" t="s">
        <v>53</v>
      </c>
      <c r="L1485" s="6" t="s">
        <v>53</v>
      </c>
      <c r="M1485" t="s">
        <v>53</v>
      </c>
    </row>
    <row r="1486" spans="1:13">
      <c r="A1486" s="4" t="s">
        <v>328</v>
      </c>
      <c r="B1486" s="4" t="s">
        <v>93</v>
      </c>
      <c r="C1486">
        <v>529883</v>
      </c>
      <c r="D1486" s="4" t="s">
        <v>3022</v>
      </c>
      <c r="E1486">
        <v>1486</v>
      </c>
      <c r="F1486" s="2" t="s">
        <v>53</v>
      </c>
      <c r="G1486" s="4" t="s">
        <v>53</v>
      </c>
      <c r="H1486" s="4" t="s">
        <v>3022</v>
      </c>
      <c r="I1486" t="s">
        <v>53</v>
      </c>
      <c r="J1486" s="4" t="s">
        <v>53</v>
      </c>
      <c r="K1486" s="4" t="s">
        <v>53</v>
      </c>
      <c r="L1486" s="6" t="s">
        <v>53</v>
      </c>
      <c r="M1486" t="s">
        <v>53</v>
      </c>
    </row>
    <row r="1487" spans="1:13">
      <c r="A1487" s="4" t="s">
        <v>976</v>
      </c>
      <c r="B1487" s="4" t="s">
        <v>977</v>
      </c>
      <c r="C1487">
        <v>529723</v>
      </c>
      <c r="D1487" s="4" t="s">
        <v>3023</v>
      </c>
      <c r="E1487">
        <v>1489</v>
      </c>
      <c r="F1487" s="2">
        <v>577</v>
      </c>
      <c r="G1487" s="4" t="s">
        <v>3023</v>
      </c>
      <c r="H1487" s="4" t="s">
        <v>3023</v>
      </c>
      <c r="I1487" t="s">
        <v>53</v>
      </c>
      <c r="J1487" s="4" t="s">
        <v>53</v>
      </c>
      <c r="K1487" s="4" t="s">
        <v>53</v>
      </c>
      <c r="L1487" s="6" t="s">
        <v>53</v>
      </c>
      <c r="M1487" t="s">
        <v>53</v>
      </c>
    </row>
    <row r="1488" spans="1:13">
      <c r="A1488" s="4" t="s">
        <v>1765</v>
      </c>
      <c r="B1488" s="4" t="s">
        <v>774</v>
      </c>
      <c r="C1488">
        <v>530013</v>
      </c>
      <c r="D1488" s="4" t="s">
        <v>3024</v>
      </c>
      <c r="E1488">
        <v>1489</v>
      </c>
      <c r="F1488" s="2" t="s">
        <v>53</v>
      </c>
      <c r="G1488" s="4" t="s">
        <v>53</v>
      </c>
      <c r="H1488" s="4" t="s">
        <v>3024</v>
      </c>
      <c r="I1488" t="s">
        <v>53</v>
      </c>
      <c r="J1488" s="4" t="s">
        <v>53</v>
      </c>
      <c r="K1488" s="4" t="s">
        <v>53</v>
      </c>
      <c r="L1488" s="6" t="s">
        <v>53</v>
      </c>
      <c r="M1488" t="s">
        <v>53</v>
      </c>
    </row>
    <row r="1489" spans="1:13">
      <c r="A1489" s="4" t="s">
        <v>2378</v>
      </c>
      <c r="B1489" s="4" t="s">
        <v>931</v>
      </c>
      <c r="C1489">
        <v>529585</v>
      </c>
      <c r="D1489" s="4" t="s">
        <v>3025</v>
      </c>
      <c r="E1489">
        <v>1489</v>
      </c>
      <c r="F1489" s="2" t="s">
        <v>53</v>
      </c>
      <c r="G1489" s="4" t="s">
        <v>53</v>
      </c>
      <c r="H1489" s="4" t="s">
        <v>53</v>
      </c>
      <c r="I1489" t="s">
        <v>53</v>
      </c>
      <c r="J1489" s="4" t="s">
        <v>53</v>
      </c>
      <c r="K1489" s="4" t="s">
        <v>53</v>
      </c>
      <c r="L1489" s="6" t="s">
        <v>53</v>
      </c>
      <c r="M1489" t="s">
        <v>53</v>
      </c>
    </row>
    <row r="1490" spans="1:13">
      <c r="A1490" s="4" t="s">
        <v>3026</v>
      </c>
      <c r="B1490" s="4" t="s">
        <v>417</v>
      </c>
      <c r="C1490">
        <v>529118</v>
      </c>
      <c r="D1490" s="4" t="s">
        <v>3027</v>
      </c>
      <c r="E1490">
        <v>1489</v>
      </c>
      <c r="F1490" s="2" t="s">
        <v>859</v>
      </c>
      <c r="G1490" s="4" t="s">
        <v>3028</v>
      </c>
      <c r="H1490" s="4" t="s">
        <v>3027</v>
      </c>
      <c r="I1490" t="s">
        <v>53</v>
      </c>
      <c r="J1490" s="4" t="s">
        <v>53</v>
      </c>
      <c r="K1490" s="4" t="s">
        <v>53</v>
      </c>
      <c r="L1490" s="6" t="s">
        <v>53</v>
      </c>
      <c r="M1490" t="s">
        <v>53</v>
      </c>
    </row>
    <row r="1491" spans="1:13">
      <c r="A1491" s="4" t="s">
        <v>1617</v>
      </c>
      <c r="B1491" s="4" t="s">
        <v>1095</v>
      </c>
      <c r="C1491">
        <v>530009</v>
      </c>
      <c r="D1491" s="4" t="s">
        <v>3029</v>
      </c>
      <c r="E1491">
        <v>1489</v>
      </c>
      <c r="F1491" s="2" t="s">
        <v>1232</v>
      </c>
      <c r="G1491" s="4" t="s">
        <v>3029</v>
      </c>
      <c r="H1491" s="4" t="s">
        <v>3030</v>
      </c>
      <c r="I1491" t="s">
        <v>53</v>
      </c>
      <c r="J1491" s="4" t="s">
        <v>53</v>
      </c>
      <c r="K1491" s="4" t="s">
        <v>53</v>
      </c>
      <c r="L1491" s="6" t="s">
        <v>53</v>
      </c>
      <c r="M1491" t="s">
        <v>53</v>
      </c>
    </row>
    <row r="1492" spans="1:13">
      <c r="A1492" s="4" t="s">
        <v>689</v>
      </c>
      <c r="B1492" s="4" t="s">
        <v>690</v>
      </c>
      <c r="C1492">
        <v>529066</v>
      </c>
      <c r="D1492" s="4" t="s">
        <v>3031</v>
      </c>
      <c r="E1492">
        <v>1494</v>
      </c>
      <c r="F1492" s="2" t="s">
        <v>53</v>
      </c>
      <c r="G1492" s="4" t="s">
        <v>53</v>
      </c>
      <c r="H1492" s="4" t="s">
        <v>53</v>
      </c>
      <c r="I1492" t="s">
        <v>53</v>
      </c>
      <c r="J1492" s="4" t="s">
        <v>53</v>
      </c>
      <c r="K1492" s="4" t="s">
        <v>53</v>
      </c>
      <c r="L1492" s="6" t="s">
        <v>53</v>
      </c>
      <c r="M1492" t="s">
        <v>53</v>
      </c>
    </row>
    <row r="1493" spans="1:13">
      <c r="A1493" s="4" t="s">
        <v>3032</v>
      </c>
      <c r="B1493" s="4" t="s">
        <v>1090</v>
      </c>
      <c r="C1493">
        <v>529203</v>
      </c>
      <c r="D1493" s="4" t="s">
        <v>3033</v>
      </c>
      <c r="E1493">
        <v>1494</v>
      </c>
      <c r="F1493" s="2" t="s">
        <v>53</v>
      </c>
      <c r="G1493" s="4" t="s">
        <v>53</v>
      </c>
      <c r="H1493" s="4" t="s">
        <v>53</v>
      </c>
      <c r="I1493" t="s">
        <v>53</v>
      </c>
      <c r="J1493" s="4" t="s">
        <v>53</v>
      </c>
      <c r="K1493" s="4" t="s">
        <v>53</v>
      </c>
      <c r="L1493" s="6" t="s">
        <v>53</v>
      </c>
      <c r="M1493" t="s">
        <v>53</v>
      </c>
    </row>
    <row r="1494" spans="1:13">
      <c r="A1494" s="4" t="s">
        <v>3034</v>
      </c>
      <c r="B1494" s="4" t="s">
        <v>207</v>
      </c>
      <c r="C1494">
        <v>529993</v>
      </c>
      <c r="D1494" s="4" t="s">
        <v>3035</v>
      </c>
      <c r="E1494">
        <v>1494</v>
      </c>
      <c r="F1494" s="2" t="s">
        <v>53</v>
      </c>
      <c r="G1494" s="4" t="s">
        <v>53</v>
      </c>
      <c r="H1494" s="4" t="s">
        <v>3035</v>
      </c>
      <c r="I1494" t="s">
        <v>53</v>
      </c>
      <c r="J1494" s="4" t="s">
        <v>53</v>
      </c>
      <c r="K1494" s="4" t="s">
        <v>53</v>
      </c>
      <c r="L1494" s="6" t="s">
        <v>53</v>
      </c>
      <c r="M1494" t="s">
        <v>53</v>
      </c>
    </row>
    <row r="1495" spans="1:13">
      <c r="A1495" s="4" t="s">
        <v>674</v>
      </c>
      <c r="B1495" s="4" t="s">
        <v>93</v>
      </c>
      <c r="C1495">
        <v>529956</v>
      </c>
      <c r="D1495" s="4" t="s">
        <v>3036</v>
      </c>
      <c r="E1495">
        <v>1494</v>
      </c>
      <c r="F1495" s="2" t="s">
        <v>53</v>
      </c>
      <c r="G1495" s="4" t="s">
        <v>53</v>
      </c>
      <c r="H1495" s="4" t="s">
        <v>53</v>
      </c>
      <c r="I1495" t="s">
        <v>53</v>
      </c>
      <c r="J1495" s="4" t="s">
        <v>53</v>
      </c>
      <c r="K1495" s="4" t="s">
        <v>53</v>
      </c>
      <c r="L1495" s="6" t="s">
        <v>53</v>
      </c>
      <c r="M1495" t="s">
        <v>53</v>
      </c>
    </row>
    <row r="1496" spans="1:13">
      <c r="A1496" s="4" t="s">
        <v>429</v>
      </c>
      <c r="B1496" s="4" t="s">
        <v>10</v>
      </c>
      <c r="C1496">
        <v>529564</v>
      </c>
      <c r="D1496" s="4" t="s">
        <v>3037</v>
      </c>
      <c r="E1496">
        <v>1494</v>
      </c>
      <c r="F1496" s="2" t="s">
        <v>156</v>
      </c>
      <c r="G1496" s="4" t="s">
        <v>3037</v>
      </c>
      <c r="H1496" s="4" t="s">
        <v>3037</v>
      </c>
      <c r="I1496" t="s">
        <v>53</v>
      </c>
      <c r="J1496" s="4" t="s">
        <v>53</v>
      </c>
      <c r="K1496" s="4" t="s">
        <v>53</v>
      </c>
      <c r="L1496" s="6" t="s">
        <v>53</v>
      </c>
      <c r="M1496" t="s">
        <v>53</v>
      </c>
    </row>
    <row r="1497" spans="1:13">
      <c r="A1497" s="4" t="s">
        <v>1647</v>
      </c>
      <c r="B1497" s="4" t="s">
        <v>417</v>
      </c>
      <c r="C1497">
        <v>506231</v>
      </c>
      <c r="D1497" s="4" t="s">
        <v>3038</v>
      </c>
      <c r="E1497">
        <v>1494</v>
      </c>
      <c r="F1497" s="2" t="s">
        <v>859</v>
      </c>
      <c r="G1497" s="4" t="s">
        <v>3039</v>
      </c>
      <c r="H1497" s="4" t="s">
        <v>53</v>
      </c>
      <c r="I1497" t="s">
        <v>53</v>
      </c>
      <c r="J1497" s="4" t="s">
        <v>53</v>
      </c>
      <c r="K1497" s="4" t="s">
        <v>53</v>
      </c>
      <c r="L1497" s="6" t="s">
        <v>53</v>
      </c>
      <c r="M1497" t="s">
        <v>53</v>
      </c>
    </row>
    <row r="1498" spans="1:13">
      <c r="A1498" s="4" t="s">
        <v>89</v>
      </c>
      <c r="B1498" s="4" t="s">
        <v>5</v>
      </c>
      <c r="C1498">
        <v>122597</v>
      </c>
      <c r="D1498" s="4" t="s">
        <v>3040</v>
      </c>
      <c r="E1498">
        <v>1494</v>
      </c>
      <c r="F1498" s="2" t="s">
        <v>859</v>
      </c>
      <c r="G1498" s="4" t="s">
        <v>3040</v>
      </c>
      <c r="H1498" s="4" t="s">
        <v>53</v>
      </c>
      <c r="I1498" t="s">
        <v>53</v>
      </c>
      <c r="J1498" s="4" t="s">
        <v>53</v>
      </c>
      <c r="K1498" s="4" t="s">
        <v>53</v>
      </c>
      <c r="L1498" s="6" t="s">
        <v>53</v>
      </c>
      <c r="M1498" t="s">
        <v>53</v>
      </c>
    </row>
    <row r="1499" spans="1:13">
      <c r="A1499" s="4" t="s">
        <v>1486</v>
      </c>
      <c r="B1499" s="4" t="s">
        <v>1450</v>
      </c>
      <c r="C1499">
        <v>529221</v>
      </c>
      <c r="D1499" s="4" t="s">
        <v>3041</v>
      </c>
      <c r="E1499">
        <v>1501</v>
      </c>
      <c r="F1499" s="2">
        <v>526</v>
      </c>
      <c r="G1499" s="4" t="s">
        <v>3041</v>
      </c>
      <c r="H1499" s="4" t="s">
        <v>53</v>
      </c>
      <c r="I1499" t="s">
        <v>53</v>
      </c>
      <c r="J1499" s="4" t="s">
        <v>53</v>
      </c>
      <c r="K1499" s="4" t="s">
        <v>53</v>
      </c>
      <c r="L1499" s="6" t="s">
        <v>53</v>
      </c>
      <c r="M1499" t="s">
        <v>53</v>
      </c>
    </row>
    <row r="1500" spans="1:13">
      <c r="A1500" s="4" t="s">
        <v>1486</v>
      </c>
      <c r="B1500" s="4" t="s">
        <v>1450</v>
      </c>
      <c r="C1500">
        <v>529021</v>
      </c>
      <c r="D1500" s="4" t="s">
        <v>3042</v>
      </c>
      <c r="E1500">
        <v>1501</v>
      </c>
      <c r="F1500" s="2" t="s">
        <v>53</v>
      </c>
      <c r="G1500" s="4" t="s">
        <v>53</v>
      </c>
      <c r="H1500" s="4" t="s">
        <v>53</v>
      </c>
      <c r="I1500" t="s">
        <v>53</v>
      </c>
      <c r="J1500" s="4" t="s">
        <v>53</v>
      </c>
      <c r="K1500" s="4" t="s">
        <v>53</v>
      </c>
      <c r="L1500" s="6" t="s">
        <v>53</v>
      </c>
      <c r="M1500" t="s">
        <v>53</v>
      </c>
    </row>
    <row r="1501" spans="1:13">
      <c r="A1501" s="4" t="s">
        <v>3043</v>
      </c>
      <c r="B1501" s="4" t="s">
        <v>93</v>
      </c>
      <c r="C1501">
        <v>529877</v>
      </c>
      <c r="D1501" s="4" t="s">
        <v>3044</v>
      </c>
      <c r="E1501">
        <v>1501</v>
      </c>
      <c r="F1501" s="2" t="s">
        <v>53</v>
      </c>
      <c r="G1501" s="4" t="s">
        <v>53</v>
      </c>
      <c r="H1501" s="4" t="s">
        <v>53</v>
      </c>
      <c r="I1501" t="s">
        <v>53</v>
      </c>
      <c r="J1501" s="4" t="s">
        <v>53</v>
      </c>
      <c r="K1501" s="4" t="s">
        <v>53</v>
      </c>
      <c r="L1501" s="6" t="s">
        <v>53</v>
      </c>
      <c r="M1501" t="s">
        <v>53</v>
      </c>
    </row>
    <row r="1502" spans="1:13">
      <c r="A1502" s="4" t="s">
        <v>260</v>
      </c>
      <c r="B1502" s="4" t="s">
        <v>260</v>
      </c>
      <c r="C1502">
        <v>508814</v>
      </c>
      <c r="D1502" s="4" t="s">
        <v>3045</v>
      </c>
      <c r="E1502">
        <v>1501</v>
      </c>
      <c r="F1502" s="2" t="s">
        <v>53</v>
      </c>
      <c r="G1502" s="4" t="s">
        <v>53</v>
      </c>
      <c r="H1502" s="4" t="s">
        <v>3045</v>
      </c>
      <c r="I1502" t="s">
        <v>53</v>
      </c>
      <c r="J1502" s="4" t="s">
        <v>53</v>
      </c>
      <c r="K1502" s="4" t="s">
        <v>53</v>
      </c>
      <c r="L1502" s="6" t="s">
        <v>53</v>
      </c>
      <c r="M1502" t="s">
        <v>53</v>
      </c>
    </row>
    <row r="1503" spans="1:13">
      <c r="A1503" s="4" t="s">
        <v>3046</v>
      </c>
      <c r="B1503" s="4" t="s">
        <v>10</v>
      </c>
      <c r="C1503">
        <v>530240</v>
      </c>
      <c r="D1503" s="4" t="s">
        <v>3047</v>
      </c>
      <c r="E1503">
        <v>1501</v>
      </c>
      <c r="F1503" s="2" t="s">
        <v>53</v>
      </c>
      <c r="G1503" s="4" t="s">
        <v>53</v>
      </c>
      <c r="H1503" s="4" t="s">
        <v>3047</v>
      </c>
      <c r="I1503" t="s">
        <v>53</v>
      </c>
      <c r="J1503" s="4" t="s">
        <v>53</v>
      </c>
      <c r="K1503" s="4" t="s">
        <v>53</v>
      </c>
      <c r="L1503" s="6" t="s">
        <v>53</v>
      </c>
      <c r="M1503" t="s">
        <v>53</v>
      </c>
    </row>
    <row r="1504" spans="1:13">
      <c r="A1504" s="4" t="s">
        <v>3048</v>
      </c>
      <c r="B1504" s="4" t="s">
        <v>397</v>
      </c>
      <c r="C1504">
        <v>529218</v>
      </c>
      <c r="D1504" s="4" t="s">
        <v>3049</v>
      </c>
      <c r="E1504">
        <v>1501</v>
      </c>
      <c r="F1504" s="2" t="s">
        <v>53</v>
      </c>
      <c r="G1504" s="4" t="s">
        <v>53</v>
      </c>
      <c r="H1504" s="4" t="s">
        <v>53</v>
      </c>
      <c r="I1504" t="s">
        <v>53</v>
      </c>
      <c r="J1504" s="4" t="s">
        <v>53</v>
      </c>
      <c r="K1504" s="4" t="s">
        <v>53</v>
      </c>
      <c r="L1504" s="6" t="s">
        <v>53</v>
      </c>
      <c r="M1504" t="s">
        <v>53</v>
      </c>
    </row>
    <row r="1505" spans="1:13">
      <c r="A1505" s="4" t="s">
        <v>461</v>
      </c>
      <c r="B1505" s="4" t="s">
        <v>93</v>
      </c>
      <c r="C1505">
        <v>529461</v>
      </c>
      <c r="D1505" s="4" t="s">
        <v>3050</v>
      </c>
      <c r="E1505">
        <v>1501</v>
      </c>
      <c r="F1505" s="2" t="s">
        <v>53</v>
      </c>
      <c r="G1505" s="4" t="s">
        <v>53</v>
      </c>
      <c r="H1505" s="4" t="s">
        <v>53</v>
      </c>
      <c r="I1505" t="s">
        <v>53</v>
      </c>
      <c r="J1505" s="4" t="s">
        <v>53</v>
      </c>
      <c r="K1505" s="4" t="s">
        <v>53</v>
      </c>
      <c r="L1505" s="6" t="s">
        <v>53</v>
      </c>
      <c r="M1505" t="s">
        <v>53</v>
      </c>
    </row>
    <row r="1506" spans="1:13">
      <c r="A1506" s="4" t="s">
        <v>92</v>
      </c>
      <c r="B1506" s="4" t="s">
        <v>93</v>
      </c>
      <c r="C1506">
        <v>529730</v>
      </c>
      <c r="D1506" s="4" t="s">
        <v>3051</v>
      </c>
      <c r="E1506">
        <v>1501</v>
      </c>
      <c r="F1506" s="2" t="s">
        <v>156</v>
      </c>
      <c r="G1506" s="4" t="s">
        <v>3051</v>
      </c>
      <c r="H1506" s="4" t="s">
        <v>53</v>
      </c>
      <c r="I1506" t="s">
        <v>53</v>
      </c>
      <c r="J1506" s="4" t="s">
        <v>53</v>
      </c>
      <c r="K1506" s="4" t="s">
        <v>53</v>
      </c>
      <c r="L1506" s="6" t="s">
        <v>53</v>
      </c>
      <c r="M1506" t="s">
        <v>53</v>
      </c>
    </row>
    <row r="1507" spans="1:13">
      <c r="A1507" s="4" t="s">
        <v>922</v>
      </c>
      <c r="B1507" s="4" t="s">
        <v>284</v>
      </c>
      <c r="C1507">
        <v>529222</v>
      </c>
      <c r="D1507" s="4" t="s">
        <v>3052</v>
      </c>
      <c r="E1507">
        <v>1501</v>
      </c>
      <c r="F1507" s="2" t="s">
        <v>156</v>
      </c>
      <c r="G1507" s="4" t="s">
        <v>3053</v>
      </c>
      <c r="H1507" s="4" t="s">
        <v>53</v>
      </c>
      <c r="I1507" t="s">
        <v>53</v>
      </c>
      <c r="J1507" s="4" t="s">
        <v>53</v>
      </c>
      <c r="K1507" s="4" t="s">
        <v>53</v>
      </c>
      <c r="L1507" s="6" t="s">
        <v>53</v>
      </c>
      <c r="M1507" t="s">
        <v>53</v>
      </c>
    </row>
    <row r="1508" spans="1:13">
      <c r="A1508" s="4" t="s">
        <v>2372</v>
      </c>
      <c r="B1508" s="4" t="s">
        <v>931</v>
      </c>
      <c r="C1508">
        <v>529409</v>
      </c>
      <c r="D1508" s="4" t="s">
        <v>3054</v>
      </c>
      <c r="E1508">
        <v>1510</v>
      </c>
      <c r="F1508" s="2" t="s">
        <v>53</v>
      </c>
      <c r="G1508" s="4" t="s">
        <v>53</v>
      </c>
      <c r="H1508" s="4" t="s">
        <v>53</v>
      </c>
      <c r="I1508" t="s">
        <v>53</v>
      </c>
      <c r="J1508" s="4" t="s">
        <v>53</v>
      </c>
      <c r="K1508" s="4" t="s">
        <v>53</v>
      </c>
      <c r="L1508" s="6" t="s">
        <v>53</v>
      </c>
      <c r="M1508" t="s">
        <v>53</v>
      </c>
    </row>
    <row r="1509" spans="1:13">
      <c r="A1509" s="4" t="s">
        <v>3055</v>
      </c>
      <c r="B1509" s="4" t="s">
        <v>5</v>
      </c>
      <c r="C1509">
        <v>142115</v>
      </c>
      <c r="D1509" s="4" t="s">
        <v>3056</v>
      </c>
      <c r="E1509">
        <v>1510</v>
      </c>
      <c r="F1509" s="2" t="s">
        <v>53</v>
      </c>
      <c r="G1509" s="4" t="s">
        <v>53</v>
      </c>
      <c r="H1509" s="4" t="s">
        <v>53</v>
      </c>
      <c r="I1509" t="s">
        <v>53</v>
      </c>
      <c r="J1509" s="4" t="s">
        <v>53</v>
      </c>
      <c r="K1509" s="4" t="s">
        <v>53</v>
      </c>
      <c r="L1509" s="6" t="s">
        <v>53</v>
      </c>
      <c r="M1509" t="s">
        <v>53</v>
      </c>
    </row>
    <row r="1510" spans="1:13">
      <c r="A1510" s="4" t="s">
        <v>3057</v>
      </c>
      <c r="B1510" s="4" t="s">
        <v>774</v>
      </c>
      <c r="C1510">
        <v>529662</v>
      </c>
      <c r="D1510" s="4" t="s">
        <v>3058</v>
      </c>
      <c r="E1510">
        <v>1510</v>
      </c>
      <c r="F1510" s="2" t="s">
        <v>53</v>
      </c>
      <c r="G1510" s="4" t="s">
        <v>53</v>
      </c>
      <c r="H1510" s="4" t="s">
        <v>53</v>
      </c>
      <c r="I1510" t="s">
        <v>53</v>
      </c>
      <c r="J1510" s="4" t="s">
        <v>53</v>
      </c>
      <c r="K1510" s="4" t="s">
        <v>53</v>
      </c>
      <c r="L1510" s="6" t="s">
        <v>53</v>
      </c>
      <c r="M1510" t="s">
        <v>53</v>
      </c>
    </row>
    <row r="1511" spans="1:13">
      <c r="A1511" s="4" t="s">
        <v>3059</v>
      </c>
      <c r="B1511" s="4" t="s">
        <v>1450</v>
      </c>
      <c r="C1511">
        <v>529648</v>
      </c>
      <c r="D1511" s="4" t="s">
        <v>3060</v>
      </c>
      <c r="E1511">
        <v>1510</v>
      </c>
      <c r="F1511" s="2" t="s">
        <v>53</v>
      </c>
      <c r="G1511" s="4" t="s">
        <v>53</v>
      </c>
      <c r="H1511" s="4" t="s">
        <v>53</v>
      </c>
      <c r="I1511" t="s">
        <v>53</v>
      </c>
      <c r="J1511" s="4" t="s">
        <v>53</v>
      </c>
      <c r="K1511" s="4" t="s">
        <v>53</v>
      </c>
      <c r="L1511" s="6" t="s">
        <v>53</v>
      </c>
      <c r="M1511" t="s">
        <v>53</v>
      </c>
    </row>
    <row r="1512" spans="1:13">
      <c r="A1512" s="4" t="s">
        <v>3061</v>
      </c>
      <c r="B1512" s="4" t="s">
        <v>175</v>
      </c>
      <c r="C1512">
        <v>501758</v>
      </c>
      <c r="D1512" s="4" t="s">
        <v>3062</v>
      </c>
      <c r="E1512">
        <v>1510</v>
      </c>
      <c r="F1512" s="2" t="s">
        <v>53</v>
      </c>
      <c r="G1512" s="4" t="s">
        <v>53</v>
      </c>
      <c r="H1512" s="4" t="s">
        <v>53</v>
      </c>
      <c r="I1512" t="s">
        <v>53</v>
      </c>
      <c r="J1512" s="4" t="s">
        <v>53</v>
      </c>
      <c r="K1512" s="4" t="s">
        <v>53</v>
      </c>
      <c r="L1512" s="6" t="s">
        <v>53</v>
      </c>
      <c r="M1512" t="s">
        <v>53</v>
      </c>
    </row>
    <row r="1513" spans="1:13">
      <c r="A1513" s="4" t="s">
        <v>2042</v>
      </c>
      <c r="B1513" s="4" t="s">
        <v>997</v>
      </c>
      <c r="C1513">
        <v>529181</v>
      </c>
      <c r="D1513" s="4" t="s">
        <v>3063</v>
      </c>
      <c r="E1513">
        <v>1510</v>
      </c>
      <c r="F1513" s="2" t="s">
        <v>156</v>
      </c>
      <c r="G1513" s="4" t="s">
        <v>3064</v>
      </c>
      <c r="H1513" s="4" t="s">
        <v>3063</v>
      </c>
      <c r="I1513" t="s">
        <v>53</v>
      </c>
      <c r="J1513" s="4" t="s">
        <v>53</v>
      </c>
      <c r="K1513" s="4" t="s">
        <v>53</v>
      </c>
      <c r="L1513" s="6" t="s">
        <v>53</v>
      </c>
      <c r="M1513" t="s">
        <v>53</v>
      </c>
    </row>
    <row r="1514" spans="1:13">
      <c r="A1514" s="4" t="s">
        <v>3065</v>
      </c>
      <c r="B1514" s="4" t="s">
        <v>1450</v>
      </c>
      <c r="C1514">
        <v>529710</v>
      </c>
      <c r="D1514" s="4" t="s">
        <v>3066</v>
      </c>
      <c r="E1514">
        <v>1510</v>
      </c>
      <c r="F1514" s="2" t="s">
        <v>884</v>
      </c>
      <c r="G1514" s="4" t="s">
        <v>3066</v>
      </c>
      <c r="H1514" s="4" t="s">
        <v>3067</v>
      </c>
      <c r="I1514" t="s">
        <v>53</v>
      </c>
      <c r="J1514" s="4" t="s">
        <v>53</v>
      </c>
      <c r="K1514" s="4" t="s">
        <v>53</v>
      </c>
      <c r="L1514" s="6" t="s">
        <v>53</v>
      </c>
      <c r="M1514" t="s">
        <v>53</v>
      </c>
    </row>
    <row r="1515" spans="1:13">
      <c r="A1515" s="4" t="s">
        <v>3068</v>
      </c>
      <c r="B1515" s="4" t="s">
        <v>997</v>
      </c>
      <c r="C1515">
        <v>529424</v>
      </c>
      <c r="D1515" s="4" t="s">
        <v>3069</v>
      </c>
      <c r="E1515">
        <v>1517</v>
      </c>
      <c r="F1515" s="2" t="s">
        <v>53</v>
      </c>
      <c r="G1515" s="4" t="s">
        <v>53</v>
      </c>
      <c r="H1515" s="4" t="s">
        <v>53</v>
      </c>
      <c r="I1515" t="s">
        <v>53</v>
      </c>
      <c r="J1515" s="4" t="s">
        <v>53</v>
      </c>
      <c r="K1515" s="4" t="s">
        <v>53</v>
      </c>
      <c r="L1515" s="6" t="s">
        <v>53</v>
      </c>
      <c r="M1515" t="s">
        <v>53</v>
      </c>
    </row>
    <row r="1516" spans="1:13">
      <c r="A1516" s="4" t="s">
        <v>2042</v>
      </c>
      <c r="B1516" s="4" t="s">
        <v>997</v>
      </c>
      <c r="C1516">
        <v>529261</v>
      </c>
      <c r="D1516" s="4" t="s">
        <v>3070</v>
      </c>
      <c r="E1516">
        <v>1517</v>
      </c>
      <c r="F1516" s="2" t="s">
        <v>53</v>
      </c>
      <c r="G1516" s="4" t="s">
        <v>53</v>
      </c>
      <c r="H1516" s="4" t="s">
        <v>3070</v>
      </c>
      <c r="I1516" t="s">
        <v>53</v>
      </c>
      <c r="J1516" s="4" t="s">
        <v>53</v>
      </c>
      <c r="K1516" s="4" t="s">
        <v>53</v>
      </c>
      <c r="L1516" s="6" t="s">
        <v>53</v>
      </c>
      <c r="M1516" t="s">
        <v>53</v>
      </c>
    </row>
    <row r="1517" spans="1:13">
      <c r="A1517" s="4" t="s">
        <v>600</v>
      </c>
      <c r="B1517" s="4" t="s">
        <v>93</v>
      </c>
      <c r="C1517">
        <v>529759</v>
      </c>
      <c r="D1517" s="4" t="s">
        <v>3071</v>
      </c>
      <c r="E1517">
        <v>1517</v>
      </c>
      <c r="F1517" s="2" t="s">
        <v>53</v>
      </c>
      <c r="G1517" s="4" t="s">
        <v>53</v>
      </c>
      <c r="H1517" s="4" t="s">
        <v>53</v>
      </c>
      <c r="I1517" t="s">
        <v>53</v>
      </c>
      <c r="J1517" s="4" t="s">
        <v>53</v>
      </c>
      <c r="K1517" s="4" t="s">
        <v>53</v>
      </c>
      <c r="L1517" s="6" t="s">
        <v>53</v>
      </c>
      <c r="M1517" t="s">
        <v>53</v>
      </c>
    </row>
    <row r="1518" spans="1:13">
      <c r="A1518" s="4" t="s">
        <v>3072</v>
      </c>
      <c r="B1518" s="4" t="s">
        <v>207</v>
      </c>
      <c r="C1518">
        <v>529366</v>
      </c>
      <c r="D1518" s="4" t="s">
        <v>3073</v>
      </c>
      <c r="E1518">
        <v>1517</v>
      </c>
      <c r="F1518" s="2" t="s">
        <v>53</v>
      </c>
      <c r="G1518" s="4" t="s">
        <v>53</v>
      </c>
      <c r="H1518" s="4" t="s">
        <v>53</v>
      </c>
      <c r="I1518" t="s">
        <v>53</v>
      </c>
      <c r="J1518" s="4" t="s">
        <v>53</v>
      </c>
      <c r="K1518" s="4" t="s">
        <v>53</v>
      </c>
      <c r="L1518" s="6" t="s">
        <v>53</v>
      </c>
      <c r="M1518" t="s">
        <v>53</v>
      </c>
    </row>
    <row r="1519" spans="1:13">
      <c r="A1519" s="4" t="s">
        <v>3074</v>
      </c>
      <c r="B1519" s="4" t="s">
        <v>335</v>
      </c>
      <c r="C1519">
        <v>529689</v>
      </c>
      <c r="D1519" s="4" t="s">
        <v>3075</v>
      </c>
      <c r="E1519">
        <v>1517</v>
      </c>
      <c r="F1519" s="2" t="s">
        <v>53</v>
      </c>
      <c r="G1519" s="4" t="s">
        <v>53</v>
      </c>
      <c r="H1519" s="4" t="s">
        <v>53</v>
      </c>
      <c r="I1519" t="s">
        <v>53</v>
      </c>
      <c r="J1519" s="4" t="s">
        <v>53</v>
      </c>
      <c r="K1519" s="4" t="s">
        <v>53</v>
      </c>
      <c r="L1519" s="6" t="s">
        <v>53</v>
      </c>
      <c r="M1519" t="s">
        <v>53</v>
      </c>
    </row>
    <row r="1520" spans="1:13">
      <c r="A1520" s="4" t="s">
        <v>3076</v>
      </c>
      <c r="B1520" s="4" t="s">
        <v>5</v>
      </c>
      <c r="C1520">
        <v>110608</v>
      </c>
      <c r="D1520" s="4" t="s">
        <v>3077</v>
      </c>
      <c r="E1520">
        <v>1522</v>
      </c>
      <c r="F1520" s="2" t="s">
        <v>53</v>
      </c>
      <c r="G1520" s="4" t="s">
        <v>53</v>
      </c>
      <c r="H1520" s="4" t="s">
        <v>53</v>
      </c>
      <c r="I1520" t="s">
        <v>53</v>
      </c>
      <c r="J1520" s="4" t="s">
        <v>53</v>
      </c>
      <c r="K1520" s="4" t="s">
        <v>53</v>
      </c>
      <c r="L1520" s="6" t="s">
        <v>53</v>
      </c>
      <c r="M1520" t="s">
        <v>53</v>
      </c>
    </row>
    <row r="1521" spans="1:13">
      <c r="A1521" s="4" t="s">
        <v>3078</v>
      </c>
      <c r="B1521" s="4" t="s">
        <v>489</v>
      </c>
      <c r="C1521">
        <v>529789</v>
      </c>
      <c r="D1521" s="4" t="s">
        <v>3079</v>
      </c>
      <c r="E1521">
        <v>1522</v>
      </c>
      <c r="F1521" s="2" t="s">
        <v>53</v>
      </c>
      <c r="G1521" s="4" t="s">
        <v>53</v>
      </c>
      <c r="H1521" s="4" t="s">
        <v>53</v>
      </c>
      <c r="I1521" t="s">
        <v>53</v>
      </c>
      <c r="J1521" s="4" t="s">
        <v>53</v>
      </c>
      <c r="K1521" s="4" t="s">
        <v>53</v>
      </c>
      <c r="L1521" s="6" t="s">
        <v>53</v>
      </c>
      <c r="M1521" t="s">
        <v>53</v>
      </c>
    </row>
    <row r="1522" spans="1:13">
      <c r="A1522" s="4" t="s">
        <v>3080</v>
      </c>
      <c r="B1522" s="4" t="s">
        <v>731</v>
      </c>
      <c r="C1522">
        <v>508118</v>
      </c>
      <c r="D1522" s="4" t="s">
        <v>3081</v>
      </c>
      <c r="E1522">
        <v>1522</v>
      </c>
      <c r="F1522" s="2" t="s">
        <v>53</v>
      </c>
      <c r="G1522" s="4" t="s">
        <v>53</v>
      </c>
      <c r="H1522" s="4" t="s">
        <v>53</v>
      </c>
      <c r="I1522" t="s">
        <v>53</v>
      </c>
      <c r="J1522" s="4" t="s">
        <v>53</v>
      </c>
      <c r="K1522" s="4" t="s">
        <v>53</v>
      </c>
      <c r="L1522" s="6" t="s">
        <v>53</v>
      </c>
      <c r="M1522" t="s">
        <v>53</v>
      </c>
    </row>
    <row r="1523" spans="1:13">
      <c r="A1523" s="4" t="s">
        <v>3082</v>
      </c>
      <c r="B1523" s="4" t="s">
        <v>1182</v>
      </c>
      <c r="C1523">
        <v>529699</v>
      </c>
      <c r="D1523" s="4" t="s">
        <v>3083</v>
      </c>
      <c r="E1523">
        <v>1522</v>
      </c>
      <c r="F1523" s="2" t="s">
        <v>53</v>
      </c>
      <c r="G1523" s="4" t="s">
        <v>53</v>
      </c>
      <c r="H1523" s="4" t="s">
        <v>53</v>
      </c>
      <c r="I1523" t="s">
        <v>53</v>
      </c>
      <c r="J1523" s="4" t="s">
        <v>53</v>
      </c>
      <c r="K1523" s="4" t="s">
        <v>53</v>
      </c>
      <c r="L1523" s="6" t="s">
        <v>53</v>
      </c>
      <c r="M1523" t="s">
        <v>53</v>
      </c>
    </row>
    <row r="1524" spans="1:13">
      <c r="A1524" s="4" t="s">
        <v>3084</v>
      </c>
      <c r="B1524" s="4" t="s">
        <v>5</v>
      </c>
      <c r="C1524">
        <v>529728</v>
      </c>
      <c r="D1524" s="4" t="s">
        <v>3085</v>
      </c>
      <c r="E1524">
        <v>1522</v>
      </c>
      <c r="F1524" s="2" t="s">
        <v>53</v>
      </c>
      <c r="G1524" s="4" t="s">
        <v>53</v>
      </c>
      <c r="H1524" s="4" t="s">
        <v>53</v>
      </c>
      <c r="I1524" t="s">
        <v>53</v>
      </c>
      <c r="J1524" s="4" t="s">
        <v>53</v>
      </c>
      <c r="K1524" s="4" t="s">
        <v>53</v>
      </c>
      <c r="L1524" s="6" t="s">
        <v>53</v>
      </c>
      <c r="M1524" t="s">
        <v>53</v>
      </c>
    </row>
    <row r="1525" spans="1:13">
      <c r="A1525" s="4" t="s">
        <v>2634</v>
      </c>
      <c r="B1525" s="4" t="s">
        <v>997</v>
      </c>
      <c r="C1525">
        <v>529225</v>
      </c>
      <c r="D1525" s="4" t="s">
        <v>3086</v>
      </c>
      <c r="E1525">
        <v>1522</v>
      </c>
      <c r="F1525" s="2" t="s">
        <v>156</v>
      </c>
      <c r="G1525" s="4" t="s">
        <v>3086</v>
      </c>
      <c r="H1525" s="4" t="s">
        <v>3086</v>
      </c>
      <c r="I1525">
        <v>1501</v>
      </c>
      <c r="J1525" s="4" t="s">
        <v>53</v>
      </c>
      <c r="K1525" s="4" t="s">
        <v>53</v>
      </c>
      <c r="L1525" s="6" t="s">
        <v>53</v>
      </c>
      <c r="M1525" t="s">
        <v>53</v>
      </c>
    </row>
    <row r="1526" spans="1:13">
      <c r="A1526" s="4" t="s">
        <v>3087</v>
      </c>
      <c r="B1526" s="4" t="s">
        <v>931</v>
      </c>
      <c r="C1526">
        <v>529584</v>
      </c>
      <c r="D1526" s="4" t="s">
        <v>3088</v>
      </c>
      <c r="E1526">
        <v>1522</v>
      </c>
      <c r="F1526" s="2" t="s">
        <v>156</v>
      </c>
      <c r="G1526" s="4" t="s">
        <v>3088</v>
      </c>
      <c r="H1526" s="4" t="s">
        <v>53</v>
      </c>
      <c r="I1526" t="s">
        <v>53</v>
      </c>
      <c r="J1526" s="4" t="s">
        <v>53</v>
      </c>
      <c r="K1526" s="4" t="s">
        <v>53</v>
      </c>
      <c r="L1526" s="6" t="s">
        <v>53</v>
      </c>
      <c r="M1526" t="s">
        <v>53</v>
      </c>
    </row>
    <row r="1527" spans="1:13">
      <c r="A1527" s="4" t="s">
        <v>1526</v>
      </c>
      <c r="B1527" s="4" t="s">
        <v>1090</v>
      </c>
      <c r="C1527">
        <v>529185</v>
      </c>
      <c r="D1527" s="4" t="s">
        <v>3089</v>
      </c>
      <c r="E1527">
        <v>1522</v>
      </c>
      <c r="F1527" s="2" t="s">
        <v>156</v>
      </c>
      <c r="G1527" s="4" t="s">
        <v>3090</v>
      </c>
      <c r="H1527" s="4" t="s">
        <v>53</v>
      </c>
      <c r="I1527" t="s">
        <v>53</v>
      </c>
      <c r="J1527" s="4" t="s">
        <v>53</v>
      </c>
      <c r="K1527" s="4" t="s">
        <v>53</v>
      </c>
      <c r="L1527" s="6" t="s">
        <v>53</v>
      </c>
      <c r="M1527" t="s">
        <v>53</v>
      </c>
    </row>
    <row r="1528" spans="1:13">
      <c r="A1528" s="4" t="s">
        <v>3091</v>
      </c>
      <c r="B1528" s="4" t="s">
        <v>5</v>
      </c>
      <c r="C1528">
        <v>201441</v>
      </c>
      <c r="D1528" s="4" t="s">
        <v>3092</v>
      </c>
      <c r="E1528">
        <v>1530</v>
      </c>
      <c r="F1528" s="2" t="s">
        <v>53</v>
      </c>
      <c r="G1528" s="4" t="s">
        <v>53</v>
      </c>
      <c r="H1528" s="4" t="s">
        <v>53</v>
      </c>
      <c r="I1528" t="s">
        <v>53</v>
      </c>
      <c r="J1528" s="4" t="s">
        <v>53</v>
      </c>
      <c r="K1528" s="4" t="s">
        <v>53</v>
      </c>
      <c r="L1528" s="6" t="s">
        <v>53</v>
      </c>
      <c r="M1528" t="s">
        <v>53</v>
      </c>
    </row>
    <row r="1529" spans="1:13">
      <c r="A1529" s="4" t="s">
        <v>62</v>
      </c>
      <c r="B1529" s="4" t="s">
        <v>10</v>
      </c>
      <c r="C1529">
        <v>529061</v>
      </c>
      <c r="D1529" s="4" t="s">
        <v>3093</v>
      </c>
      <c r="E1529">
        <v>1530</v>
      </c>
      <c r="F1529" s="2" t="s">
        <v>53</v>
      </c>
      <c r="G1529" s="4" t="s">
        <v>53</v>
      </c>
      <c r="H1529" s="4" t="s">
        <v>53</v>
      </c>
      <c r="I1529" t="s">
        <v>53</v>
      </c>
      <c r="J1529" s="4" t="s">
        <v>53</v>
      </c>
      <c r="K1529" s="4" t="s">
        <v>53</v>
      </c>
      <c r="L1529" s="6" t="s">
        <v>53</v>
      </c>
      <c r="M1529" t="s">
        <v>53</v>
      </c>
    </row>
    <row r="1530" spans="1:13">
      <c r="A1530" s="4" t="s">
        <v>283</v>
      </c>
      <c r="B1530" s="4" t="s">
        <v>284</v>
      </c>
      <c r="C1530">
        <v>504934</v>
      </c>
      <c r="D1530" s="4" t="s">
        <v>3094</v>
      </c>
      <c r="E1530">
        <v>1530</v>
      </c>
      <c r="F1530" s="2" t="s">
        <v>53</v>
      </c>
      <c r="G1530" s="4" t="s">
        <v>53</v>
      </c>
      <c r="H1530" s="4" t="s">
        <v>53</v>
      </c>
      <c r="I1530" t="s">
        <v>53</v>
      </c>
      <c r="J1530" s="4" t="s">
        <v>53</v>
      </c>
      <c r="K1530" s="4" t="s">
        <v>53</v>
      </c>
      <c r="L1530" s="6" t="s">
        <v>53</v>
      </c>
      <c r="M1530" t="s">
        <v>53</v>
      </c>
    </row>
    <row r="1531" spans="1:13">
      <c r="A1531" s="4" t="s">
        <v>212</v>
      </c>
      <c r="B1531" s="4" t="s">
        <v>93</v>
      </c>
      <c r="C1531">
        <v>529644</v>
      </c>
      <c r="D1531" s="4" t="s">
        <v>3095</v>
      </c>
      <c r="E1531">
        <v>1530</v>
      </c>
      <c r="F1531" s="2" t="s">
        <v>53</v>
      </c>
      <c r="G1531" s="4" t="s">
        <v>53</v>
      </c>
      <c r="H1531" s="4" t="s">
        <v>53</v>
      </c>
      <c r="I1531" t="s">
        <v>53</v>
      </c>
      <c r="J1531" s="4" t="s">
        <v>53</v>
      </c>
      <c r="K1531" s="4" t="s">
        <v>53</v>
      </c>
      <c r="L1531" s="6" t="s">
        <v>53</v>
      </c>
      <c r="M1531" t="s">
        <v>53</v>
      </c>
    </row>
    <row r="1532" spans="1:13">
      <c r="A1532" s="4" t="s">
        <v>374</v>
      </c>
      <c r="B1532" s="4" t="s">
        <v>93</v>
      </c>
      <c r="C1532">
        <v>529997</v>
      </c>
      <c r="D1532" s="4" t="s">
        <v>3096</v>
      </c>
      <c r="E1532">
        <v>1530</v>
      </c>
      <c r="F1532" s="2" t="s">
        <v>53</v>
      </c>
      <c r="G1532" s="4" t="s">
        <v>53</v>
      </c>
      <c r="H1532" s="4" t="s">
        <v>53</v>
      </c>
      <c r="I1532" t="s">
        <v>53</v>
      </c>
      <c r="J1532" s="4" t="s">
        <v>53</v>
      </c>
      <c r="K1532" s="4" t="s">
        <v>53</v>
      </c>
      <c r="L1532" s="6" t="s">
        <v>53</v>
      </c>
      <c r="M1532" t="s">
        <v>53</v>
      </c>
    </row>
    <row r="1533" spans="1:13">
      <c r="A1533" s="4" t="s">
        <v>3097</v>
      </c>
      <c r="B1533" s="4" t="s">
        <v>489</v>
      </c>
      <c r="C1533">
        <v>529430</v>
      </c>
      <c r="D1533" s="4" t="s">
        <v>3098</v>
      </c>
      <c r="E1533">
        <v>1535</v>
      </c>
      <c r="F1533" s="2" t="s">
        <v>53</v>
      </c>
      <c r="G1533" s="4" t="s">
        <v>53</v>
      </c>
      <c r="H1533" s="4" t="s">
        <v>3098</v>
      </c>
      <c r="I1533" t="s">
        <v>53</v>
      </c>
      <c r="J1533" s="4" t="s">
        <v>53</v>
      </c>
      <c r="K1533" s="4" t="s">
        <v>53</v>
      </c>
      <c r="L1533" s="6" t="s">
        <v>53</v>
      </c>
      <c r="M1533" t="s">
        <v>53</v>
      </c>
    </row>
    <row r="1534" spans="1:13">
      <c r="A1534" s="4" t="s">
        <v>3099</v>
      </c>
      <c r="B1534" s="4" t="s">
        <v>1450</v>
      </c>
      <c r="C1534">
        <v>529309</v>
      </c>
      <c r="D1534" s="4" t="s">
        <v>3100</v>
      </c>
      <c r="E1534">
        <v>1535</v>
      </c>
      <c r="F1534" s="2" t="s">
        <v>53</v>
      </c>
      <c r="G1534" s="4" t="s">
        <v>53</v>
      </c>
      <c r="H1534" s="4" t="s">
        <v>53</v>
      </c>
      <c r="I1534" t="s">
        <v>53</v>
      </c>
      <c r="J1534" s="4" t="s">
        <v>53</v>
      </c>
      <c r="K1534" s="4" t="s">
        <v>53</v>
      </c>
      <c r="L1534" s="6" t="s">
        <v>53</v>
      </c>
      <c r="M1534" t="s">
        <v>53</v>
      </c>
    </row>
    <row r="1535" spans="1:13">
      <c r="A1535" s="4" t="s">
        <v>174</v>
      </c>
      <c r="B1535" s="4" t="s">
        <v>175</v>
      </c>
      <c r="C1535">
        <v>529693</v>
      </c>
      <c r="D1535" s="4" t="s">
        <v>3101</v>
      </c>
      <c r="E1535">
        <v>1535</v>
      </c>
      <c r="F1535" s="2" t="s">
        <v>53</v>
      </c>
      <c r="G1535" s="4" t="s">
        <v>53</v>
      </c>
      <c r="H1535" s="4" t="s">
        <v>53</v>
      </c>
      <c r="I1535" t="s">
        <v>53</v>
      </c>
      <c r="J1535" s="4" t="s">
        <v>53</v>
      </c>
      <c r="K1535" s="4" t="s">
        <v>53</v>
      </c>
      <c r="L1535" s="6" t="s">
        <v>53</v>
      </c>
      <c r="M1535" t="s">
        <v>53</v>
      </c>
    </row>
    <row r="1536" spans="1:13">
      <c r="A1536" s="4" t="s">
        <v>3102</v>
      </c>
      <c r="B1536" s="4" t="s">
        <v>774</v>
      </c>
      <c r="C1536">
        <v>530241</v>
      </c>
      <c r="D1536" s="4" t="s">
        <v>3103</v>
      </c>
      <c r="E1536">
        <v>1535</v>
      </c>
      <c r="F1536" s="2" t="s">
        <v>53</v>
      </c>
      <c r="G1536" s="4" t="s">
        <v>53</v>
      </c>
      <c r="H1536" s="4" t="s">
        <v>53</v>
      </c>
      <c r="I1536" t="s">
        <v>53</v>
      </c>
      <c r="J1536" s="4" t="s">
        <v>53</v>
      </c>
      <c r="K1536" s="4" t="s">
        <v>53</v>
      </c>
      <c r="L1536" s="6" t="s">
        <v>53</v>
      </c>
      <c r="M1536" t="s">
        <v>53</v>
      </c>
    </row>
    <row r="1537" spans="1:13">
      <c r="A1537" s="4" t="s">
        <v>1716</v>
      </c>
      <c r="B1537" s="4" t="s">
        <v>1717</v>
      </c>
      <c r="C1537">
        <v>530242</v>
      </c>
      <c r="D1537" s="4" t="s">
        <v>3104</v>
      </c>
      <c r="E1537">
        <v>1535</v>
      </c>
      <c r="F1537" s="2" t="s">
        <v>53</v>
      </c>
      <c r="G1537" s="4" t="s">
        <v>53</v>
      </c>
      <c r="H1537" s="4" t="s">
        <v>53</v>
      </c>
      <c r="I1537" t="s">
        <v>53</v>
      </c>
      <c r="J1537" s="4" t="s">
        <v>53</v>
      </c>
      <c r="K1537" s="4" t="s">
        <v>53</v>
      </c>
      <c r="L1537" s="6" t="s">
        <v>53</v>
      </c>
      <c r="M1537" t="s">
        <v>53</v>
      </c>
    </row>
    <row r="1538" spans="1:13">
      <c r="A1538" s="4" t="s">
        <v>3105</v>
      </c>
      <c r="B1538" s="4" t="s">
        <v>3106</v>
      </c>
      <c r="C1538">
        <v>529362</v>
      </c>
      <c r="D1538" s="4" t="s">
        <v>3107</v>
      </c>
      <c r="E1538">
        <v>1535</v>
      </c>
      <c r="F1538" s="2" t="s">
        <v>53</v>
      </c>
      <c r="G1538" s="4" t="s">
        <v>53</v>
      </c>
      <c r="H1538" s="4" t="s">
        <v>53</v>
      </c>
      <c r="I1538" t="s">
        <v>53</v>
      </c>
      <c r="J1538" s="4" t="s">
        <v>53</v>
      </c>
      <c r="K1538" s="4" t="s">
        <v>53</v>
      </c>
      <c r="L1538" s="6" t="s">
        <v>53</v>
      </c>
      <c r="M1538" t="s">
        <v>53</v>
      </c>
    </row>
    <row r="1539" spans="1:13">
      <c r="A1539" s="4" t="s">
        <v>3108</v>
      </c>
      <c r="B1539" s="4" t="s">
        <v>489</v>
      </c>
      <c r="C1539">
        <v>528942</v>
      </c>
      <c r="D1539" s="4" t="s">
        <v>3109</v>
      </c>
      <c r="E1539">
        <v>1535</v>
      </c>
      <c r="F1539" s="2" t="s">
        <v>53</v>
      </c>
      <c r="G1539" s="4" t="s">
        <v>53</v>
      </c>
      <c r="H1539" s="4" t="s">
        <v>53</v>
      </c>
      <c r="I1539" t="s">
        <v>53</v>
      </c>
      <c r="J1539" s="4" t="s">
        <v>53</v>
      </c>
      <c r="K1539" s="4" t="s">
        <v>53</v>
      </c>
      <c r="L1539" s="6" t="s">
        <v>53</v>
      </c>
      <c r="M1539" t="s">
        <v>53</v>
      </c>
    </row>
    <row r="1540" spans="1:13">
      <c r="A1540" s="4" t="s">
        <v>3110</v>
      </c>
      <c r="B1540" s="4" t="s">
        <v>489</v>
      </c>
      <c r="C1540">
        <v>529726</v>
      </c>
      <c r="D1540" s="4" t="s">
        <v>3111</v>
      </c>
      <c r="E1540">
        <v>1535</v>
      </c>
      <c r="F1540" s="2" t="s">
        <v>53</v>
      </c>
      <c r="G1540" s="4" t="s">
        <v>53</v>
      </c>
      <c r="H1540" s="4" t="s">
        <v>3111</v>
      </c>
      <c r="I1540" t="s">
        <v>53</v>
      </c>
      <c r="J1540" s="4" t="s">
        <v>53</v>
      </c>
      <c r="K1540" s="4" t="s">
        <v>53</v>
      </c>
      <c r="L1540">
        <v>0.0390635177637578</v>
      </c>
      <c r="M1540" t="s">
        <v>53</v>
      </c>
    </row>
    <row r="1541" spans="1:13">
      <c r="A1541" s="4" t="s">
        <v>776</v>
      </c>
      <c r="B1541" s="4" t="s">
        <v>93</v>
      </c>
      <c r="C1541">
        <v>530179</v>
      </c>
      <c r="D1541" s="4" t="s">
        <v>3112</v>
      </c>
      <c r="E1541">
        <v>1535</v>
      </c>
      <c r="F1541" s="2" t="s">
        <v>53</v>
      </c>
      <c r="G1541" s="4" t="s">
        <v>53</v>
      </c>
      <c r="H1541" s="4" t="s">
        <v>53</v>
      </c>
      <c r="I1541" t="s">
        <v>53</v>
      </c>
      <c r="J1541" s="4" t="s">
        <v>53</v>
      </c>
      <c r="K1541" s="4" t="s">
        <v>53</v>
      </c>
      <c r="L1541" s="6" t="s">
        <v>53</v>
      </c>
      <c r="M1541" t="s">
        <v>53</v>
      </c>
    </row>
    <row r="1542" spans="1:13">
      <c r="A1542" s="4" t="s">
        <v>204</v>
      </c>
      <c r="B1542" s="4" t="s">
        <v>93</v>
      </c>
      <c r="C1542">
        <v>529822</v>
      </c>
      <c r="D1542" s="4" t="s">
        <v>3113</v>
      </c>
      <c r="E1542">
        <v>1535</v>
      </c>
      <c r="F1542" s="2" t="s">
        <v>53</v>
      </c>
      <c r="G1542" s="4" t="s">
        <v>53</v>
      </c>
      <c r="H1542" s="4" t="s">
        <v>53</v>
      </c>
      <c r="I1542" t="s">
        <v>53</v>
      </c>
      <c r="J1542" s="4" t="s">
        <v>53</v>
      </c>
      <c r="K1542" s="4" t="s">
        <v>53</v>
      </c>
      <c r="L1542" s="6" t="s">
        <v>53</v>
      </c>
      <c r="M1542" t="s">
        <v>53</v>
      </c>
    </row>
    <row r="1543" spans="1:13">
      <c r="A1543" s="4" t="s">
        <v>3114</v>
      </c>
      <c r="B1543" s="4" t="s">
        <v>397</v>
      </c>
      <c r="C1543">
        <v>529248</v>
      </c>
      <c r="D1543" s="4" t="s">
        <v>3115</v>
      </c>
      <c r="E1543">
        <v>1535</v>
      </c>
      <c r="F1543" s="2" t="s">
        <v>853</v>
      </c>
      <c r="G1543" s="4" t="s">
        <v>3116</v>
      </c>
      <c r="H1543" s="4" t="s">
        <v>53</v>
      </c>
      <c r="I1543" t="s">
        <v>53</v>
      </c>
      <c r="J1543" s="4" t="s">
        <v>53</v>
      </c>
      <c r="K1543" s="4" t="s">
        <v>53</v>
      </c>
      <c r="L1543" s="6" t="s">
        <v>53</v>
      </c>
      <c r="M1543" t="s">
        <v>53</v>
      </c>
    </row>
    <row r="1544" spans="1:13">
      <c r="A1544" s="4" t="s">
        <v>2204</v>
      </c>
      <c r="B1544" s="4" t="s">
        <v>274</v>
      </c>
      <c r="C1544">
        <v>529033</v>
      </c>
      <c r="D1544" s="4" t="s">
        <v>3117</v>
      </c>
      <c r="E1544">
        <v>1546</v>
      </c>
      <c r="F1544" s="2" t="s">
        <v>53</v>
      </c>
      <c r="G1544" s="4" t="s">
        <v>53</v>
      </c>
      <c r="H1544" s="4" t="s">
        <v>53</v>
      </c>
      <c r="I1544" t="s">
        <v>53</v>
      </c>
      <c r="J1544" s="4" t="s">
        <v>53</v>
      </c>
      <c r="K1544" s="4" t="s">
        <v>53</v>
      </c>
      <c r="L1544" s="6" t="s">
        <v>53</v>
      </c>
      <c r="M1544" t="s">
        <v>53</v>
      </c>
    </row>
    <row r="1545" spans="1:13">
      <c r="A1545" s="4" t="s">
        <v>3118</v>
      </c>
      <c r="B1545" s="4" t="s">
        <v>1639</v>
      </c>
      <c r="C1545">
        <v>509582</v>
      </c>
      <c r="D1545" s="4" t="s">
        <v>3119</v>
      </c>
      <c r="E1545">
        <v>1546</v>
      </c>
      <c r="F1545" s="2" t="s">
        <v>53</v>
      </c>
      <c r="G1545" s="4" t="s">
        <v>53</v>
      </c>
      <c r="H1545" s="4" t="s">
        <v>53</v>
      </c>
      <c r="I1545" t="s">
        <v>53</v>
      </c>
      <c r="J1545" s="4" t="s">
        <v>53</v>
      </c>
      <c r="K1545" s="4" t="s">
        <v>53</v>
      </c>
      <c r="L1545" s="6" t="s">
        <v>53</v>
      </c>
      <c r="M1545" t="s">
        <v>53</v>
      </c>
    </row>
    <row r="1546" spans="1:13">
      <c r="A1546" s="4" t="s">
        <v>3120</v>
      </c>
      <c r="B1546" s="4" t="s">
        <v>404</v>
      </c>
      <c r="C1546">
        <v>529691</v>
      </c>
      <c r="D1546" s="4" t="s">
        <v>3121</v>
      </c>
      <c r="E1546">
        <v>1546</v>
      </c>
      <c r="F1546" s="2" t="s">
        <v>53</v>
      </c>
      <c r="G1546" s="4" t="s">
        <v>53</v>
      </c>
      <c r="H1546" s="4" t="s">
        <v>3121</v>
      </c>
      <c r="I1546" t="s">
        <v>53</v>
      </c>
      <c r="J1546" s="4" t="s">
        <v>53</v>
      </c>
      <c r="K1546" s="4" t="s">
        <v>53</v>
      </c>
      <c r="L1546" s="6" t="s">
        <v>53</v>
      </c>
      <c r="M1546" t="s">
        <v>53</v>
      </c>
    </row>
    <row r="1547" spans="1:13">
      <c r="A1547" s="4" t="s">
        <v>3122</v>
      </c>
      <c r="B1547" s="4" t="s">
        <v>833</v>
      </c>
      <c r="C1547">
        <v>529557</v>
      </c>
      <c r="D1547" s="4" t="s">
        <v>3123</v>
      </c>
      <c r="E1547">
        <v>1546</v>
      </c>
      <c r="F1547" s="2" t="s">
        <v>53</v>
      </c>
      <c r="G1547" s="4" t="s">
        <v>53</v>
      </c>
      <c r="H1547" s="4" t="s">
        <v>3123</v>
      </c>
      <c r="I1547" t="s">
        <v>53</v>
      </c>
      <c r="J1547" s="4" t="s">
        <v>53</v>
      </c>
      <c r="K1547" s="4" t="s">
        <v>53</v>
      </c>
      <c r="L1547" s="6" t="s">
        <v>53</v>
      </c>
      <c r="M1547" t="s">
        <v>53</v>
      </c>
    </row>
    <row r="1548" spans="1:13">
      <c r="A1548" s="4" t="s">
        <v>3124</v>
      </c>
      <c r="B1548" s="4" t="s">
        <v>931</v>
      </c>
      <c r="C1548">
        <v>530243</v>
      </c>
      <c r="D1548" s="4" t="s">
        <v>3125</v>
      </c>
      <c r="E1548">
        <v>1546</v>
      </c>
      <c r="F1548" s="2" t="s">
        <v>853</v>
      </c>
      <c r="G1548" s="4" t="s">
        <v>3125</v>
      </c>
      <c r="H1548" s="4" t="s">
        <v>53</v>
      </c>
      <c r="I1548" t="s">
        <v>53</v>
      </c>
      <c r="J1548" s="4" t="s">
        <v>53</v>
      </c>
      <c r="K1548" s="4" t="s">
        <v>53</v>
      </c>
      <c r="L1548" s="6" t="s">
        <v>53</v>
      </c>
      <c r="M1548" t="s">
        <v>53</v>
      </c>
    </row>
    <row r="1549" spans="1:13">
      <c r="A1549" s="4" t="s">
        <v>136</v>
      </c>
      <c r="B1549" s="4" t="s">
        <v>5</v>
      </c>
      <c r="C1549">
        <v>178420</v>
      </c>
      <c r="D1549" s="4" t="s">
        <v>3126</v>
      </c>
      <c r="E1549">
        <v>1551</v>
      </c>
      <c r="F1549" s="2" t="s">
        <v>53</v>
      </c>
      <c r="G1549" s="4" t="s">
        <v>53</v>
      </c>
      <c r="H1549" s="4" t="s">
        <v>3126</v>
      </c>
      <c r="I1549" t="s">
        <v>53</v>
      </c>
      <c r="J1549" s="4" t="s">
        <v>53</v>
      </c>
      <c r="K1549" s="4" t="s">
        <v>53</v>
      </c>
      <c r="L1549" s="6" t="s">
        <v>53</v>
      </c>
      <c r="M1549" t="s">
        <v>53</v>
      </c>
    </row>
    <row r="1550" spans="1:13">
      <c r="A1550" s="4" t="s">
        <v>3127</v>
      </c>
      <c r="B1550" s="4" t="s">
        <v>175</v>
      </c>
      <c r="C1550">
        <v>529720</v>
      </c>
      <c r="D1550" s="4" t="s">
        <v>3128</v>
      </c>
      <c r="E1550">
        <v>1551</v>
      </c>
      <c r="F1550" s="2" t="s">
        <v>53</v>
      </c>
      <c r="G1550" s="4" t="s">
        <v>53</v>
      </c>
      <c r="H1550" s="4" t="s">
        <v>53</v>
      </c>
      <c r="I1550" t="s">
        <v>53</v>
      </c>
      <c r="J1550" s="4" t="s">
        <v>53</v>
      </c>
      <c r="K1550" s="4" t="s">
        <v>53</v>
      </c>
      <c r="L1550" s="6" t="s">
        <v>53</v>
      </c>
      <c r="M1550" t="s">
        <v>53</v>
      </c>
    </row>
    <row r="1551" spans="1:13">
      <c r="A1551" s="4" t="s">
        <v>3129</v>
      </c>
      <c r="B1551" s="4" t="s">
        <v>5</v>
      </c>
      <c r="C1551">
        <v>102094</v>
      </c>
      <c r="D1551" s="4" t="s">
        <v>3130</v>
      </c>
      <c r="E1551">
        <v>1551</v>
      </c>
      <c r="F1551" s="2" t="s">
        <v>53</v>
      </c>
      <c r="G1551" s="4" t="s">
        <v>53</v>
      </c>
      <c r="H1551" s="4" t="s">
        <v>53</v>
      </c>
      <c r="I1551" t="s">
        <v>53</v>
      </c>
      <c r="J1551" s="4" t="s">
        <v>53</v>
      </c>
      <c r="K1551" s="4" t="s">
        <v>53</v>
      </c>
      <c r="L1551" s="6" t="s">
        <v>53</v>
      </c>
      <c r="M1551" t="s">
        <v>53</v>
      </c>
    </row>
    <row r="1552" spans="1:13">
      <c r="A1552" s="4" t="s">
        <v>3131</v>
      </c>
      <c r="B1552" s="4" t="s">
        <v>5</v>
      </c>
      <c r="C1552">
        <v>139931</v>
      </c>
      <c r="D1552" s="4" t="s">
        <v>3132</v>
      </c>
      <c r="E1552">
        <v>1551</v>
      </c>
      <c r="F1552" s="2" t="s">
        <v>53</v>
      </c>
      <c r="G1552" s="4" t="s">
        <v>53</v>
      </c>
      <c r="H1552" s="4" t="s">
        <v>3132</v>
      </c>
      <c r="I1552" t="s">
        <v>53</v>
      </c>
      <c r="J1552" s="4" t="s">
        <v>53</v>
      </c>
      <c r="K1552" s="4" t="s">
        <v>53</v>
      </c>
      <c r="L1552" s="6" t="s">
        <v>53</v>
      </c>
      <c r="M1552" t="s">
        <v>53</v>
      </c>
    </row>
    <row r="1553" spans="1:13">
      <c r="A1553" s="4" t="s">
        <v>3133</v>
      </c>
      <c r="B1553" s="4" t="s">
        <v>740</v>
      </c>
      <c r="C1553">
        <v>529831</v>
      </c>
      <c r="D1553" s="4" t="s">
        <v>3134</v>
      </c>
      <c r="E1553">
        <v>1551</v>
      </c>
      <c r="F1553" s="2" t="s">
        <v>53</v>
      </c>
      <c r="G1553" s="4" t="s">
        <v>53</v>
      </c>
      <c r="H1553" s="4" t="s">
        <v>3134</v>
      </c>
      <c r="I1553" t="s">
        <v>53</v>
      </c>
      <c r="J1553" s="4" t="s">
        <v>53</v>
      </c>
      <c r="K1553" s="4" t="s">
        <v>53</v>
      </c>
      <c r="L1553" s="6" t="s">
        <v>53</v>
      </c>
      <c r="M1553" t="s">
        <v>53</v>
      </c>
    </row>
    <row r="1554" spans="1:13">
      <c r="A1554" s="4" t="s">
        <v>2645</v>
      </c>
      <c r="B1554" s="4" t="s">
        <v>740</v>
      </c>
      <c r="C1554">
        <v>530162</v>
      </c>
      <c r="D1554" s="4" t="s">
        <v>3135</v>
      </c>
      <c r="E1554">
        <v>1551</v>
      </c>
      <c r="F1554" s="2" t="s">
        <v>53</v>
      </c>
      <c r="G1554" s="4" t="s">
        <v>53</v>
      </c>
      <c r="H1554" s="4" t="s">
        <v>3135</v>
      </c>
      <c r="I1554" t="s">
        <v>53</v>
      </c>
      <c r="J1554" s="4" t="s">
        <v>53</v>
      </c>
      <c r="K1554" s="4" t="s">
        <v>53</v>
      </c>
      <c r="L1554" s="6" t="s">
        <v>53</v>
      </c>
      <c r="M1554" t="s">
        <v>53</v>
      </c>
    </row>
    <row r="1555" spans="1:13">
      <c r="A1555" s="4" t="s">
        <v>3136</v>
      </c>
      <c r="B1555" s="4" t="s">
        <v>2055</v>
      </c>
      <c r="C1555">
        <v>530244</v>
      </c>
      <c r="D1555" s="4" t="s">
        <v>3137</v>
      </c>
      <c r="E1555">
        <v>1551</v>
      </c>
      <c r="F1555" s="2" t="s">
        <v>1443</v>
      </c>
      <c r="G1555" s="4" t="s">
        <v>3137</v>
      </c>
      <c r="H1555" s="4" t="s">
        <v>3137</v>
      </c>
      <c r="I1555">
        <v>1501</v>
      </c>
      <c r="J1555" s="4" t="s">
        <v>53</v>
      </c>
      <c r="K1555" s="4" t="s">
        <v>53</v>
      </c>
      <c r="L1555" s="6" t="s">
        <v>53</v>
      </c>
      <c r="M1555" t="s">
        <v>53</v>
      </c>
    </row>
    <row r="1556" spans="1:13">
      <c r="A1556" s="4" t="s">
        <v>3138</v>
      </c>
      <c r="B1556" s="4" t="s">
        <v>641</v>
      </c>
      <c r="C1556">
        <v>529460</v>
      </c>
      <c r="D1556" s="4" t="s">
        <v>3139</v>
      </c>
      <c r="E1556">
        <v>1558</v>
      </c>
      <c r="F1556" s="2" t="s">
        <v>53</v>
      </c>
      <c r="G1556" s="4" t="s">
        <v>53</v>
      </c>
      <c r="H1556" s="4" t="s">
        <v>53</v>
      </c>
      <c r="I1556" t="s">
        <v>53</v>
      </c>
      <c r="J1556" s="4" t="s">
        <v>53</v>
      </c>
      <c r="K1556" s="4" t="s">
        <v>53</v>
      </c>
      <c r="L1556" s="6" t="s">
        <v>53</v>
      </c>
      <c r="M1556" t="s">
        <v>53</v>
      </c>
    </row>
    <row r="1557" spans="1:13">
      <c r="A1557" s="4" t="s">
        <v>3140</v>
      </c>
      <c r="B1557" s="4" t="s">
        <v>417</v>
      </c>
      <c r="C1557">
        <v>529412</v>
      </c>
      <c r="D1557" s="4" t="s">
        <v>3141</v>
      </c>
      <c r="E1557">
        <v>1558</v>
      </c>
      <c r="F1557" s="2" t="s">
        <v>53</v>
      </c>
      <c r="G1557" s="4" t="s">
        <v>53</v>
      </c>
      <c r="H1557" s="4" t="s">
        <v>3141</v>
      </c>
      <c r="I1557" t="s">
        <v>53</v>
      </c>
      <c r="J1557" s="4" t="s">
        <v>53</v>
      </c>
      <c r="K1557" s="4" t="s">
        <v>53</v>
      </c>
      <c r="L1557" s="6" t="s">
        <v>53</v>
      </c>
      <c r="M1557" t="s">
        <v>53</v>
      </c>
    </row>
    <row r="1558" spans="1:13">
      <c r="A1558" s="4" t="s">
        <v>1213</v>
      </c>
      <c r="B1558" s="4" t="s">
        <v>489</v>
      </c>
      <c r="C1558">
        <v>529954</v>
      </c>
      <c r="D1558" s="4" t="s">
        <v>3142</v>
      </c>
      <c r="E1558">
        <v>1558</v>
      </c>
      <c r="F1558" s="2" t="s">
        <v>53</v>
      </c>
      <c r="G1558" s="4" t="s">
        <v>53</v>
      </c>
      <c r="H1558" s="4" t="s">
        <v>3142</v>
      </c>
      <c r="I1558" t="s">
        <v>53</v>
      </c>
      <c r="J1558" s="4" t="s">
        <v>53</v>
      </c>
      <c r="K1558" s="4" t="s">
        <v>53</v>
      </c>
      <c r="L1558" s="6" t="s">
        <v>53</v>
      </c>
      <c r="M1558" t="s">
        <v>53</v>
      </c>
    </row>
    <row r="1559" spans="1:13">
      <c r="A1559" s="4" t="s">
        <v>1716</v>
      </c>
      <c r="B1559" s="4" t="s">
        <v>1717</v>
      </c>
      <c r="C1559">
        <v>529214</v>
      </c>
      <c r="D1559" s="4" t="s">
        <v>3143</v>
      </c>
      <c r="E1559">
        <v>1558</v>
      </c>
      <c r="F1559" s="2" t="s">
        <v>53</v>
      </c>
      <c r="G1559" s="4" t="s">
        <v>53</v>
      </c>
      <c r="H1559" s="4" t="s">
        <v>53</v>
      </c>
      <c r="I1559" t="s">
        <v>53</v>
      </c>
      <c r="J1559" s="4" t="s">
        <v>53</v>
      </c>
      <c r="K1559" s="4" t="s">
        <v>53</v>
      </c>
      <c r="L1559" s="6" t="s">
        <v>53</v>
      </c>
      <c r="M1559" t="s">
        <v>53</v>
      </c>
    </row>
    <row r="1560" spans="1:13">
      <c r="A1560" s="4" t="s">
        <v>69</v>
      </c>
      <c r="B1560" s="4" t="s">
        <v>5</v>
      </c>
      <c r="C1560">
        <v>190594</v>
      </c>
      <c r="D1560" s="4" t="s">
        <v>3144</v>
      </c>
      <c r="E1560">
        <v>1571</v>
      </c>
      <c r="F1560" s="2" t="s">
        <v>53</v>
      </c>
      <c r="G1560" s="4" t="s">
        <v>53</v>
      </c>
      <c r="H1560" s="4" t="s">
        <v>53</v>
      </c>
      <c r="I1560" t="s">
        <v>53</v>
      </c>
      <c r="J1560" s="4" t="s">
        <v>53</v>
      </c>
      <c r="K1560" s="4" t="s">
        <v>53</v>
      </c>
      <c r="L1560" s="6" t="s">
        <v>53</v>
      </c>
      <c r="M1560" t="s">
        <v>53</v>
      </c>
    </row>
    <row r="1561" spans="1:13">
      <c r="A1561" s="4" t="s">
        <v>3145</v>
      </c>
      <c r="B1561" s="4" t="s">
        <v>690</v>
      </c>
      <c r="C1561">
        <v>529411</v>
      </c>
      <c r="D1561" s="4" t="s">
        <v>3146</v>
      </c>
      <c r="E1561">
        <v>1571</v>
      </c>
      <c r="F1561" s="2" t="s">
        <v>53</v>
      </c>
      <c r="G1561" s="4" t="s">
        <v>53</v>
      </c>
      <c r="H1561" s="4" t="s">
        <v>53</v>
      </c>
      <c r="I1561" t="s">
        <v>53</v>
      </c>
      <c r="J1561" s="4" t="s">
        <v>53</v>
      </c>
      <c r="K1561" s="4" t="s">
        <v>53</v>
      </c>
      <c r="L1561" s="6" t="s">
        <v>53</v>
      </c>
      <c r="M1561" t="s">
        <v>53</v>
      </c>
    </row>
    <row r="1562" spans="1:13">
      <c r="A1562" s="4" t="s">
        <v>3147</v>
      </c>
      <c r="B1562" s="4" t="s">
        <v>1893</v>
      </c>
      <c r="C1562">
        <v>530071</v>
      </c>
      <c r="D1562" s="4" t="s">
        <v>3148</v>
      </c>
      <c r="E1562">
        <v>1571</v>
      </c>
      <c r="F1562" s="2" t="s">
        <v>53</v>
      </c>
      <c r="G1562" s="4" t="s">
        <v>53</v>
      </c>
      <c r="H1562" s="4" t="s">
        <v>53</v>
      </c>
      <c r="I1562" t="s">
        <v>53</v>
      </c>
      <c r="J1562" s="4" t="s">
        <v>53</v>
      </c>
      <c r="K1562" s="4" t="s">
        <v>53</v>
      </c>
      <c r="L1562" s="6" t="s">
        <v>53</v>
      </c>
      <c r="M1562" t="s">
        <v>53</v>
      </c>
    </row>
    <row r="1563" spans="1:13">
      <c r="A1563" s="4" t="s">
        <v>3149</v>
      </c>
      <c r="B1563" s="4" t="s">
        <v>1450</v>
      </c>
      <c r="C1563">
        <v>529846</v>
      </c>
      <c r="D1563" s="4" t="s">
        <v>3150</v>
      </c>
      <c r="E1563">
        <v>1571</v>
      </c>
      <c r="F1563" s="2" t="s">
        <v>53</v>
      </c>
      <c r="G1563" s="4" t="s">
        <v>53</v>
      </c>
      <c r="H1563" s="4" t="s">
        <v>53</v>
      </c>
      <c r="I1563" t="s">
        <v>53</v>
      </c>
      <c r="J1563" s="4" t="s">
        <v>53</v>
      </c>
      <c r="K1563" s="4" t="s">
        <v>53</v>
      </c>
      <c r="L1563" s="6" t="s">
        <v>53</v>
      </c>
      <c r="M1563" t="s">
        <v>53</v>
      </c>
    </row>
    <row r="1564" spans="1:13">
      <c r="A1564" s="4" t="s">
        <v>1447</v>
      </c>
      <c r="B1564" s="4" t="s">
        <v>93</v>
      </c>
      <c r="C1564">
        <v>530180</v>
      </c>
      <c r="D1564" s="4" t="s">
        <v>3151</v>
      </c>
      <c r="E1564">
        <v>1571</v>
      </c>
      <c r="F1564" s="2" t="s">
        <v>53</v>
      </c>
      <c r="G1564" s="4" t="s">
        <v>53</v>
      </c>
      <c r="H1564" s="4" t="s">
        <v>53</v>
      </c>
      <c r="I1564" t="s">
        <v>53</v>
      </c>
      <c r="J1564" s="4" t="s">
        <v>53</v>
      </c>
      <c r="K1564" s="4" t="s">
        <v>53</v>
      </c>
      <c r="L1564" s="6" t="s">
        <v>53</v>
      </c>
      <c r="M1564" t="s">
        <v>53</v>
      </c>
    </row>
    <row r="1565" spans="1:13">
      <c r="A1565" s="4" t="s">
        <v>3152</v>
      </c>
      <c r="B1565" s="4" t="s">
        <v>404</v>
      </c>
      <c r="C1565">
        <v>529840</v>
      </c>
      <c r="D1565" s="4" t="s">
        <v>3153</v>
      </c>
      <c r="E1565">
        <v>1571</v>
      </c>
      <c r="F1565" s="2" t="s">
        <v>53</v>
      </c>
      <c r="G1565" s="4" t="s">
        <v>53</v>
      </c>
      <c r="H1565" s="4" t="s">
        <v>53</v>
      </c>
      <c r="I1565" t="s">
        <v>53</v>
      </c>
      <c r="J1565" s="4" t="s">
        <v>53</v>
      </c>
      <c r="K1565" s="4" t="s">
        <v>53</v>
      </c>
      <c r="L1565" s="6" t="s">
        <v>53</v>
      </c>
      <c r="M1565" t="s">
        <v>53</v>
      </c>
    </row>
    <row r="1566" spans="1:13">
      <c r="A1566" s="4" t="s">
        <v>3154</v>
      </c>
      <c r="B1566" s="4" t="s">
        <v>397</v>
      </c>
      <c r="C1566">
        <v>529586</v>
      </c>
      <c r="D1566" s="4" t="s">
        <v>3155</v>
      </c>
      <c r="E1566">
        <v>1571</v>
      </c>
      <c r="F1566" s="2" t="s">
        <v>53</v>
      </c>
      <c r="G1566" s="4" t="s">
        <v>53</v>
      </c>
      <c r="H1566" s="4" t="s">
        <v>3155</v>
      </c>
      <c r="I1566" t="s">
        <v>53</v>
      </c>
      <c r="J1566" s="4" t="s">
        <v>53</v>
      </c>
      <c r="K1566" s="4" t="s">
        <v>53</v>
      </c>
      <c r="L1566" s="6" t="s">
        <v>53</v>
      </c>
      <c r="M1566" t="s">
        <v>53</v>
      </c>
    </row>
    <row r="1567" spans="1:13">
      <c r="A1567" s="4" t="s">
        <v>212</v>
      </c>
      <c r="B1567" s="4" t="s">
        <v>93</v>
      </c>
      <c r="C1567">
        <v>529812</v>
      </c>
      <c r="D1567" s="4" t="s">
        <v>3156</v>
      </c>
      <c r="E1567">
        <v>1571</v>
      </c>
      <c r="F1567" s="2" t="s">
        <v>53</v>
      </c>
      <c r="G1567" s="4" t="s">
        <v>53</v>
      </c>
      <c r="H1567" s="4" t="s">
        <v>53</v>
      </c>
      <c r="I1567" t="s">
        <v>53</v>
      </c>
      <c r="J1567" s="4" t="s">
        <v>53</v>
      </c>
      <c r="K1567" s="4" t="s">
        <v>53</v>
      </c>
      <c r="L1567" s="6" t="s">
        <v>53</v>
      </c>
      <c r="M1567" t="s">
        <v>53</v>
      </c>
    </row>
    <row r="1568" spans="1:13">
      <c r="A1568" s="4" t="s">
        <v>3157</v>
      </c>
      <c r="B1568" s="4" t="s">
        <v>1450</v>
      </c>
      <c r="C1568">
        <v>529447</v>
      </c>
      <c r="D1568" s="4" t="s">
        <v>3158</v>
      </c>
      <c r="E1568">
        <v>1571</v>
      </c>
      <c r="F1568" s="2" t="s">
        <v>53</v>
      </c>
      <c r="G1568" s="4" t="s">
        <v>53</v>
      </c>
      <c r="H1568" s="4" t="s">
        <v>53</v>
      </c>
      <c r="I1568" t="s">
        <v>53</v>
      </c>
      <c r="J1568" s="4" t="s">
        <v>53</v>
      </c>
      <c r="K1568" s="4" t="s">
        <v>53</v>
      </c>
      <c r="L1568" s="6" t="s">
        <v>53</v>
      </c>
      <c r="M1568" t="s">
        <v>53</v>
      </c>
    </row>
    <row r="1569" spans="1:13">
      <c r="A1569" s="4" t="s">
        <v>804</v>
      </c>
      <c r="B1569" s="4" t="s">
        <v>5</v>
      </c>
      <c r="C1569">
        <v>133650</v>
      </c>
      <c r="D1569" s="4" t="s">
        <v>3159</v>
      </c>
      <c r="E1569">
        <v>1581</v>
      </c>
      <c r="F1569" s="2" t="s">
        <v>53</v>
      </c>
      <c r="G1569" s="4" t="s">
        <v>53</v>
      </c>
      <c r="H1569" s="4" t="s">
        <v>3159</v>
      </c>
      <c r="I1569" t="s">
        <v>53</v>
      </c>
      <c r="J1569" s="4" t="s">
        <v>53</v>
      </c>
      <c r="K1569" s="4" t="s">
        <v>53</v>
      </c>
      <c r="L1569" s="6" t="s">
        <v>53</v>
      </c>
      <c r="M1569" t="s">
        <v>53</v>
      </c>
    </row>
    <row r="1570" spans="1:13">
      <c r="A1570" s="4" t="s">
        <v>3160</v>
      </c>
      <c r="B1570" s="4" t="s">
        <v>1450</v>
      </c>
      <c r="C1570">
        <v>529835</v>
      </c>
      <c r="D1570" s="4" t="s">
        <v>3161</v>
      </c>
      <c r="E1570">
        <v>1581</v>
      </c>
      <c r="F1570" s="2" t="s">
        <v>53</v>
      </c>
      <c r="G1570" s="4" t="s">
        <v>53</v>
      </c>
      <c r="H1570" s="4" t="s">
        <v>3161</v>
      </c>
      <c r="I1570" t="s">
        <v>53</v>
      </c>
      <c r="J1570" s="4" t="s">
        <v>53</v>
      </c>
      <c r="K1570" s="4" t="s">
        <v>53</v>
      </c>
      <c r="L1570" s="6" t="s">
        <v>53</v>
      </c>
      <c r="M1570" t="s">
        <v>53</v>
      </c>
    </row>
    <row r="1571" spans="1:13">
      <c r="A1571" s="4" t="s">
        <v>1574</v>
      </c>
      <c r="B1571" s="4" t="s">
        <v>1575</v>
      </c>
      <c r="C1571">
        <v>530246</v>
      </c>
      <c r="D1571" s="4" t="s">
        <v>3162</v>
      </c>
      <c r="E1571">
        <v>1581</v>
      </c>
      <c r="F1571" s="2" t="s">
        <v>53</v>
      </c>
      <c r="G1571" s="4" t="s">
        <v>53</v>
      </c>
      <c r="H1571" s="4" t="s">
        <v>3162</v>
      </c>
      <c r="I1571" t="s">
        <v>53</v>
      </c>
      <c r="J1571" s="4" t="s">
        <v>53</v>
      </c>
      <c r="K1571" s="4" t="s">
        <v>53</v>
      </c>
      <c r="L1571" s="6" t="s">
        <v>53</v>
      </c>
      <c r="M1571" t="s">
        <v>53</v>
      </c>
    </row>
    <row r="1572" spans="1:13">
      <c r="A1572" s="4" t="s">
        <v>3163</v>
      </c>
      <c r="B1572" s="4" t="s">
        <v>489</v>
      </c>
      <c r="C1572">
        <v>529229</v>
      </c>
      <c r="D1572" s="4" t="s">
        <v>3164</v>
      </c>
      <c r="E1572">
        <v>1581</v>
      </c>
      <c r="F1572" s="2" t="s">
        <v>859</v>
      </c>
      <c r="G1572" s="4" t="s">
        <v>3164</v>
      </c>
      <c r="H1572" s="4" t="s">
        <v>3164</v>
      </c>
      <c r="I1572" t="s">
        <v>53</v>
      </c>
      <c r="J1572" s="4" t="s">
        <v>53</v>
      </c>
      <c r="K1572" s="4" t="s">
        <v>53</v>
      </c>
      <c r="L1572" s="6" t="s">
        <v>53</v>
      </c>
      <c r="M1572" t="s">
        <v>53</v>
      </c>
    </row>
    <row r="1573" spans="1:13">
      <c r="A1573" s="4" t="s">
        <v>3165</v>
      </c>
      <c r="B1573" s="4" t="s">
        <v>175</v>
      </c>
      <c r="C1573">
        <v>529182</v>
      </c>
      <c r="D1573" s="4" t="s">
        <v>3166</v>
      </c>
      <c r="E1573">
        <v>1585</v>
      </c>
      <c r="F1573" s="2" t="s">
        <v>53</v>
      </c>
      <c r="G1573" s="4" t="s">
        <v>53</v>
      </c>
      <c r="H1573" s="4" t="s">
        <v>53</v>
      </c>
      <c r="I1573" t="s">
        <v>53</v>
      </c>
      <c r="J1573" s="4" t="s">
        <v>53</v>
      </c>
      <c r="K1573" s="4" t="s">
        <v>53</v>
      </c>
      <c r="L1573" s="6" t="s">
        <v>53</v>
      </c>
      <c r="M1573" t="s">
        <v>53</v>
      </c>
    </row>
    <row r="1574" spans="1:13">
      <c r="A1574" s="4" t="s">
        <v>1649</v>
      </c>
      <c r="B1574" s="4" t="s">
        <v>1650</v>
      </c>
      <c r="C1574">
        <v>529184</v>
      </c>
      <c r="D1574" s="4" t="s">
        <v>3167</v>
      </c>
      <c r="E1574">
        <v>1585</v>
      </c>
      <c r="F1574" s="2" t="s">
        <v>53</v>
      </c>
      <c r="G1574" s="4" t="s">
        <v>53</v>
      </c>
      <c r="H1574" s="4" t="s">
        <v>53</v>
      </c>
      <c r="I1574" t="s">
        <v>53</v>
      </c>
      <c r="J1574" s="4" t="s">
        <v>53</v>
      </c>
      <c r="K1574" s="4" t="s">
        <v>53</v>
      </c>
      <c r="L1574" s="6" t="s">
        <v>53</v>
      </c>
      <c r="M1574" t="s">
        <v>53</v>
      </c>
    </row>
    <row r="1575" spans="1:13">
      <c r="A1575" s="4" t="s">
        <v>1429</v>
      </c>
      <c r="B1575" s="4" t="s">
        <v>194</v>
      </c>
      <c r="C1575">
        <v>528936</v>
      </c>
      <c r="D1575" s="4" t="s">
        <v>3168</v>
      </c>
      <c r="E1575">
        <v>1585</v>
      </c>
      <c r="F1575" s="2" t="s">
        <v>53</v>
      </c>
      <c r="G1575" s="4" t="s">
        <v>53</v>
      </c>
      <c r="H1575" s="4" t="s">
        <v>53</v>
      </c>
      <c r="I1575" t="s">
        <v>53</v>
      </c>
      <c r="J1575" s="4" t="s">
        <v>53</v>
      </c>
      <c r="K1575" s="4" t="s">
        <v>53</v>
      </c>
      <c r="L1575" s="6" t="s">
        <v>53</v>
      </c>
      <c r="M1575" t="s">
        <v>53</v>
      </c>
    </row>
    <row r="1576" spans="1:13">
      <c r="A1576" s="4" t="s">
        <v>3169</v>
      </c>
      <c r="B1576" s="4" t="s">
        <v>1450</v>
      </c>
      <c r="C1576">
        <v>529410</v>
      </c>
      <c r="D1576" s="4" t="s">
        <v>3170</v>
      </c>
      <c r="E1576">
        <v>1585</v>
      </c>
      <c r="F1576" s="2" t="s">
        <v>53</v>
      </c>
      <c r="G1576" s="4" t="s">
        <v>53</v>
      </c>
      <c r="H1576" s="4" t="s">
        <v>3170</v>
      </c>
      <c r="I1576" t="s">
        <v>53</v>
      </c>
      <c r="J1576" s="4" t="s">
        <v>53</v>
      </c>
      <c r="K1576" s="4" t="s">
        <v>53</v>
      </c>
      <c r="L1576" s="6" t="s">
        <v>53</v>
      </c>
      <c r="M1576" t="s">
        <v>53</v>
      </c>
    </row>
    <row r="1577" spans="1:13">
      <c r="A1577" s="4" t="s">
        <v>1716</v>
      </c>
      <c r="B1577" s="4" t="s">
        <v>1717</v>
      </c>
      <c r="C1577">
        <v>529805</v>
      </c>
      <c r="D1577" s="4" t="s">
        <v>3171</v>
      </c>
      <c r="E1577">
        <v>1585</v>
      </c>
      <c r="F1577" s="2" t="s">
        <v>859</v>
      </c>
      <c r="G1577" s="4" t="s">
        <v>3172</v>
      </c>
      <c r="H1577" s="4" t="s">
        <v>3172</v>
      </c>
      <c r="I1577">
        <v>1501</v>
      </c>
      <c r="J1577" s="4" t="s">
        <v>53</v>
      </c>
      <c r="K1577" s="4" t="s">
        <v>53</v>
      </c>
      <c r="L1577" s="6" t="s">
        <v>53</v>
      </c>
      <c r="M1577" t="s">
        <v>53</v>
      </c>
    </row>
    <row r="1578" spans="1:13">
      <c r="A1578" s="4" t="s">
        <v>3173</v>
      </c>
      <c r="B1578" s="4" t="s">
        <v>5</v>
      </c>
      <c r="C1578">
        <v>530053</v>
      </c>
      <c r="D1578" s="4" t="s">
        <v>3174</v>
      </c>
      <c r="E1578">
        <v>1590</v>
      </c>
      <c r="F1578" s="2" t="s">
        <v>53</v>
      </c>
      <c r="G1578" s="4" t="s">
        <v>53</v>
      </c>
      <c r="H1578" s="4" t="s">
        <v>53</v>
      </c>
      <c r="I1578" t="s">
        <v>53</v>
      </c>
      <c r="J1578" s="4" t="s">
        <v>53</v>
      </c>
      <c r="K1578" s="4" t="s">
        <v>53</v>
      </c>
      <c r="L1578" s="6" t="s">
        <v>53</v>
      </c>
      <c r="M1578" t="s">
        <v>53</v>
      </c>
    </row>
    <row r="1579" spans="1:13">
      <c r="A1579" s="4" t="s">
        <v>693</v>
      </c>
      <c r="B1579" s="4" t="s">
        <v>694</v>
      </c>
      <c r="C1579">
        <v>530247</v>
      </c>
      <c r="D1579" s="4" t="s">
        <v>3175</v>
      </c>
      <c r="E1579">
        <v>1590</v>
      </c>
      <c r="F1579" s="2" t="s">
        <v>53</v>
      </c>
      <c r="G1579" s="4" t="s">
        <v>53</v>
      </c>
      <c r="H1579" s="4" t="s">
        <v>53</v>
      </c>
      <c r="I1579" t="s">
        <v>53</v>
      </c>
      <c r="J1579" s="4" t="s">
        <v>53</v>
      </c>
      <c r="K1579" s="4" t="s">
        <v>53</v>
      </c>
      <c r="L1579" s="6" t="s">
        <v>53</v>
      </c>
      <c r="M1579" t="s">
        <v>53</v>
      </c>
    </row>
    <row r="1580" spans="1:13">
      <c r="A1580" s="4" t="s">
        <v>3176</v>
      </c>
      <c r="B1580" s="4" t="s">
        <v>489</v>
      </c>
      <c r="C1580">
        <v>528972</v>
      </c>
      <c r="D1580" s="4" t="s">
        <v>3177</v>
      </c>
      <c r="E1580">
        <v>1590</v>
      </c>
      <c r="F1580" s="2" t="s">
        <v>53</v>
      </c>
      <c r="G1580" s="4" t="s">
        <v>53</v>
      </c>
      <c r="H1580" s="4" t="s">
        <v>3177</v>
      </c>
      <c r="I1580">
        <v>1501</v>
      </c>
      <c r="J1580" s="4" t="s">
        <v>53</v>
      </c>
      <c r="K1580" s="4" t="s">
        <v>53</v>
      </c>
      <c r="L1580" s="6" t="s">
        <v>53</v>
      </c>
      <c r="M1580" t="s">
        <v>53</v>
      </c>
    </row>
    <row r="1581" spans="1:13">
      <c r="A1581" s="4" t="s">
        <v>3178</v>
      </c>
      <c r="B1581" s="4" t="s">
        <v>997</v>
      </c>
      <c r="C1581">
        <v>529107</v>
      </c>
      <c r="D1581" s="4" t="s">
        <v>3179</v>
      </c>
      <c r="E1581">
        <v>1590</v>
      </c>
      <c r="F1581" s="2" t="s">
        <v>53</v>
      </c>
      <c r="G1581" s="4" t="s">
        <v>53</v>
      </c>
      <c r="H1581" s="4" t="s">
        <v>53</v>
      </c>
      <c r="I1581" t="s">
        <v>53</v>
      </c>
      <c r="J1581" s="4" t="s">
        <v>53</v>
      </c>
      <c r="K1581" s="4" t="s">
        <v>53</v>
      </c>
      <c r="L1581" s="6" t="s">
        <v>53</v>
      </c>
      <c r="M1581" t="s">
        <v>53</v>
      </c>
    </row>
    <row r="1582" spans="1:13">
      <c r="A1582" s="4" t="s">
        <v>283</v>
      </c>
      <c r="B1582" s="4" t="s">
        <v>284</v>
      </c>
      <c r="C1582">
        <v>529655</v>
      </c>
      <c r="D1582" s="4" t="s">
        <v>3180</v>
      </c>
      <c r="E1582">
        <v>1590</v>
      </c>
      <c r="F1582" s="2" t="s">
        <v>859</v>
      </c>
      <c r="G1582" s="4" t="s">
        <v>3180</v>
      </c>
      <c r="H1582" s="4" t="s">
        <v>3180</v>
      </c>
      <c r="I1582" t="s">
        <v>53</v>
      </c>
      <c r="J1582" s="4" t="s">
        <v>53</v>
      </c>
      <c r="K1582" s="4" t="s">
        <v>53</v>
      </c>
      <c r="L1582" s="6" t="s">
        <v>53</v>
      </c>
      <c r="M1582" t="s">
        <v>53</v>
      </c>
    </row>
    <row r="1583" spans="1:13">
      <c r="A1583" s="4" t="s">
        <v>3181</v>
      </c>
      <c r="B1583" s="4" t="s">
        <v>5</v>
      </c>
      <c r="C1583">
        <v>228459</v>
      </c>
      <c r="D1583" s="4" t="s">
        <v>3182</v>
      </c>
      <c r="E1583">
        <v>1595</v>
      </c>
      <c r="F1583" s="2" t="s">
        <v>53</v>
      </c>
      <c r="G1583" s="4" t="s">
        <v>53</v>
      </c>
      <c r="H1583" s="4" t="s">
        <v>3182</v>
      </c>
      <c r="I1583" t="s">
        <v>53</v>
      </c>
      <c r="J1583" s="4" t="s">
        <v>53</v>
      </c>
      <c r="K1583" s="4" t="s">
        <v>53</v>
      </c>
      <c r="L1583" s="6" t="s">
        <v>53</v>
      </c>
      <c r="M1583" t="s">
        <v>53</v>
      </c>
    </row>
    <row r="1584" spans="1:13">
      <c r="A1584" s="4" t="s">
        <v>2156</v>
      </c>
      <c r="B1584" s="4" t="s">
        <v>997</v>
      </c>
      <c r="C1584">
        <v>530189</v>
      </c>
      <c r="D1584" s="4" t="s">
        <v>3183</v>
      </c>
      <c r="E1584">
        <v>1595</v>
      </c>
      <c r="F1584" s="2" t="s">
        <v>53</v>
      </c>
      <c r="G1584" s="4" t="s">
        <v>53</v>
      </c>
      <c r="H1584" s="4" t="s">
        <v>3183</v>
      </c>
      <c r="I1584" t="s">
        <v>53</v>
      </c>
      <c r="J1584" s="4" t="s">
        <v>53</v>
      </c>
      <c r="K1584" s="4" t="s">
        <v>53</v>
      </c>
      <c r="L1584" s="6" t="s">
        <v>53</v>
      </c>
      <c r="M1584" t="s">
        <v>53</v>
      </c>
    </row>
    <row r="1585" spans="1:13">
      <c r="A1585" s="4" t="s">
        <v>3184</v>
      </c>
      <c r="B1585" s="4" t="s">
        <v>740</v>
      </c>
      <c r="C1585">
        <v>529463</v>
      </c>
      <c r="D1585" s="4" t="s">
        <v>3185</v>
      </c>
      <c r="E1585">
        <v>1595</v>
      </c>
      <c r="F1585" s="2" t="s">
        <v>53</v>
      </c>
      <c r="G1585" s="4" t="s">
        <v>53</v>
      </c>
      <c r="H1585" s="4" t="s">
        <v>3186</v>
      </c>
      <c r="I1585" t="s">
        <v>53</v>
      </c>
      <c r="J1585" s="4" t="s">
        <v>53</v>
      </c>
      <c r="K1585" s="4" t="s">
        <v>53</v>
      </c>
      <c r="L1585" s="6" t="s">
        <v>53</v>
      </c>
      <c r="M1585" t="s">
        <v>53</v>
      </c>
    </row>
    <row r="1586" spans="1:13">
      <c r="A1586" s="4" t="s">
        <v>778</v>
      </c>
      <c r="B1586" s="4" t="s">
        <v>93</v>
      </c>
      <c r="C1586">
        <v>529903</v>
      </c>
      <c r="D1586" s="4" t="s">
        <v>3187</v>
      </c>
      <c r="E1586">
        <v>1595</v>
      </c>
      <c r="F1586" s="2" t="s">
        <v>53</v>
      </c>
      <c r="G1586" s="4" t="s">
        <v>53</v>
      </c>
      <c r="H1586" s="4" t="s">
        <v>53</v>
      </c>
      <c r="I1586" t="s">
        <v>53</v>
      </c>
      <c r="J1586" s="4" t="s">
        <v>53</v>
      </c>
      <c r="K1586" s="4" t="s">
        <v>53</v>
      </c>
      <c r="L1586" s="6" t="s">
        <v>53</v>
      </c>
      <c r="M1586" t="s">
        <v>53</v>
      </c>
    </row>
    <row r="1587" spans="1:13">
      <c r="A1587" s="4" t="s">
        <v>474</v>
      </c>
      <c r="B1587" s="4" t="s">
        <v>93</v>
      </c>
      <c r="C1587">
        <v>529965</v>
      </c>
      <c r="D1587" s="4" t="s">
        <v>3188</v>
      </c>
      <c r="E1587">
        <v>1595</v>
      </c>
      <c r="F1587" s="2" t="s">
        <v>53</v>
      </c>
      <c r="G1587" s="4" t="s">
        <v>53</v>
      </c>
      <c r="H1587" s="4" t="s">
        <v>53</v>
      </c>
      <c r="I1587" t="s">
        <v>53</v>
      </c>
      <c r="J1587" s="4" t="s">
        <v>53</v>
      </c>
      <c r="K1587" s="4" t="s">
        <v>53</v>
      </c>
      <c r="L1587" s="6" t="s">
        <v>53</v>
      </c>
      <c r="M1587" t="s">
        <v>53</v>
      </c>
    </row>
    <row r="1588" spans="1:13">
      <c r="A1588" s="4" t="s">
        <v>3189</v>
      </c>
      <c r="B1588" s="4" t="s">
        <v>274</v>
      </c>
      <c r="C1588">
        <v>529561</v>
      </c>
      <c r="D1588" s="4" t="s">
        <v>3190</v>
      </c>
      <c r="E1588">
        <v>1595</v>
      </c>
      <c r="F1588" s="2" t="s">
        <v>53</v>
      </c>
      <c r="G1588" s="4" t="s">
        <v>53</v>
      </c>
      <c r="H1588" s="4" t="s">
        <v>53</v>
      </c>
      <c r="I1588" t="s">
        <v>53</v>
      </c>
      <c r="J1588" s="4" t="s">
        <v>53</v>
      </c>
      <c r="K1588" s="4" t="s">
        <v>53</v>
      </c>
      <c r="L1588" s="6" t="s">
        <v>53</v>
      </c>
      <c r="M1588" t="s">
        <v>53</v>
      </c>
    </row>
    <row r="1589" spans="1:13">
      <c r="A1589" s="4" t="s">
        <v>3191</v>
      </c>
      <c r="B1589" s="4" t="s">
        <v>740</v>
      </c>
      <c r="C1589">
        <v>529810</v>
      </c>
      <c r="D1589" s="4" t="s">
        <v>3192</v>
      </c>
      <c r="E1589">
        <v>1601</v>
      </c>
      <c r="F1589" s="2" t="s">
        <v>53</v>
      </c>
      <c r="G1589" s="4" t="s">
        <v>53</v>
      </c>
      <c r="H1589" s="4" t="s">
        <v>3193</v>
      </c>
      <c r="I1589" t="s">
        <v>53</v>
      </c>
      <c r="J1589" s="4" t="s">
        <v>53</v>
      </c>
      <c r="K1589" s="4" t="s">
        <v>53</v>
      </c>
      <c r="L1589" s="6" t="s">
        <v>53</v>
      </c>
      <c r="M1589" t="s">
        <v>53</v>
      </c>
    </row>
    <row r="1590" spans="1:13">
      <c r="A1590" s="4" t="s">
        <v>3017</v>
      </c>
      <c r="B1590" s="4" t="s">
        <v>1450</v>
      </c>
      <c r="C1590">
        <v>529406</v>
      </c>
      <c r="D1590" s="4" t="s">
        <v>3194</v>
      </c>
      <c r="E1590">
        <v>1601</v>
      </c>
      <c r="F1590" s="2" t="s">
        <v>53</v>
      </c>
      <c r="G1590" s="4" t="s">
        <v>53</v>
      </c>
      <c r="H1590" s="4" t="s">
        <v>3194</v>
      </c>
      <c r="I1590" t="s">
        <v>53</v>
      </c>
      <c r="J1590" s="4" t="s">
        <v>53</v>
      </c>
      <c r="K1590" s="4" t="s">
        <v>53</v>
      </c>
      <c r="L1590" s="6" t="s">
        <v>53</v>
      </c>
      <c r="M1590" t="s">
        <v>53</v>
      </c>
    </row>
    <row r="1591" spans="1:13">
      <c r="A1591" s="4" t="s">
        <v>3195</v>
      </c>
      <c r="B1591" s="4" t="s">
        <v>1450</v>
      </c>
      <c r="C1591">
        <v>530249</v>
      </c>
      <c r="D1591" s="4" t="s">
        <v>3196</v>
      </c>
      <c r="E1591">
        <v>1601</v>
      </c>
      <c r="F1591" s="2" t="s">
        <v>53</v>
      </c>
      <c r="G1591" s="4" t="s">
        <v>53</v>
      </c>
      <c r="H1591" s="4" t="s">
        <v>53</v>
      </c>
      <c r="I1591" t="s">
        <v>53</v>
      </c>
      <c r="J1591" s="4" t="s">
        <v>53</v>
      </c>
      <c r="K1591" s="4" t="s">
        <v>53</v>
      </c>
      <c r="L1591" s="6" t="s">
        <v>53</v>
      </c>
      <c r="M1591" t="s">
        <v>53</v>
      </c>
    </row>
    <row r="1592" spans="1:13">
      <c r="A1592" s="4" t="s">
        <v>739</v>
      </c>
      <c r="B1592" s="4" t="s">
        <v>740</v>
      </c>
      <c r="C1592">
        <v>530055</v>
      </c>
      <c r="D1592" s="4" t="s">
        <v>3197</v>
      </c>
      <c r="E1592">
        <v>1601</v>
      </c>
      <c r="F1592" s="2" t="s">
        <v>53</v>
      </c>
      <c r="G1592" s="4" t="s">
        <v>53</v>
      </c>
      <c r="H1592" s="4" t="s">
        <v>3197</v>
      </c>
      <c r="I1592" t="s">
        <v>53</v>
      </c>
      <c r="J1592" s="4" t="s">
        <v>53</v>
      </c>
      <c r="K1592" s="4" t="s">
        <v>53</v>
      </c>
      <c r="L1592" s="6" t="s">
        <v>53</v>
      </c>
      <c r="M1592" t="s">
        <v>53</v>
      </c>
    </row>
    <row r="1593" spans="1:13">
      <c r="A1593" s="4" t="s">
        <v>3198</v>
      </c>
      <c r="B1593" s="4" t="s">
        <v>1893</v>
      </c>
      <c r="C1593">
        <v>530248</v>
      </c>
      <c r="D1593" s="4" t="s">
        <v>3199</v>
      </c>
      <c r="E1593">
        <v>1601</v>
      </c>
      <c r="F1593" s="2" t="s">
        <v>53</v>
      </c>
      <c r="G1593" s="4" t="s">
        <v>53</v>
      </c>
      <c r="H1593" s="4" t="s">
        <v>53</v>
      </c>
      <c r="I1593" t="s">
        <v>53</v>
      </c>
      <c r="J1593" s="4" t="s">
        <v>53</v>
      </c>
      <c r="K1593" s="4" t="s">
        <v>53</v>
      </c>
      <c r="L1593" s="6" t="s">
        <v>53</v>
      </c>
      <c r="M1593" t="s">
        <v>53</v>
      </c>
    </row>
    <row r="1594" spans="1:13">
      <c r="A1594" s="4" t="s">
        <v>3200</v>
      </c>
      <c r="B1594" s="4" t="s">
        <v>198</v>
      </c>
      <c r="C1594">
        <v>529001</v>
      </c>
      <c r="D1594" s="4" t="s">
        <v>3201</v>
      </c>
      <c r="E1594">
        <v>1601</v>
      </c>
      <c r="F1594" s="2" t="s">
        <v>53</v>
      </c>
      <c r="G1594" s="4" t="s">
        <v>53</v>
      </c>
      <c r="H1594" s="4" t="s">
        <v>3201</v>
      </c>
      <c r="I1594" t="s">
        <v>53</v>
      </c>
      <c r="J1594" s="4" t="s">
        <v>53</v>
      </c>
      <c r="K1594" s="4" t="s">
        <v>53</v>
      </c>
      <c r="L1594" s="6" t="s">
        <v>53</v>
      </c>
      <c r="M1594" t="s">
        <v>53</v>
      </c>
    </row>
    <row r="1595" spans="1:13">
      <c r="A1595" s="4" t="s">
        <v>3202</v>
      </c>
      <c r="B1595" s="4" t="s">
        <v>5</v>
      </c>
      <c r="C1595">
        <v>176372</v>
      </c>
      <c r="D1595" s="4" t="s">
        <v>3203</v>
      </c>
      <c r="E1595">
        <v>1601</v>
      </c>
      <c r="F1595" s="2" t="s">
        <v>53</v>
      </c>
      <c r="G1595" s="4" t="s">
        <v>53</v>
      </c>
      <c r="H1595" s="4" t="s">
        <v>53</v>
      </c>
      <c r="I1595" t="s">
        <v>53</v>
      </c>
      <c r="J1595" s="4" t="s">
        <v>53</v>
      </c>
      <c r="K1595" s="4" t="s">
        <v>53</v>
      </c>
      <c r="L1595" s="6" t="s">
        <v>53</v>
      </c>
      <c r="M1595" t="s">
        <v>53</v>
      </c>
    </row>
    <row r="1596" spans="1:13">
      <c r="A1596" s="4" t="s">
        <v>780</v>
      </c>
      <c r="B1596" s="4" t="s">
        <v>175</v>
      </c>
      <c r="C1596">
        <v>529136</v>
      </c>
      <c r="D1596" s="4" t="s">
        <v>3204</v>
      </c>
      <c r="E1596">
        <v>1601</v>
      </c>
      <c r="F1596" s="2" t="s">
        <v>1237</v>
      </c>
      <c r="G1596" s="4" t="s">
        <v>3205</v>
      </c>
      <c r="H1596" s="4" t="s">
        <v>53</v>
      </c>
      <c r="I1596" t="s">
        <v>53</v>
      </c>
      <c r="J1596" s="4" t="s">
        <v>53</v>
      </c>
      <c r="K1596" s="4" t="s">
        <v>53</v>
      </c>
      <c r="L1596" s="6" t="s">
        <v>53</v>
      </c>
      <c r="M1596" t="s">
        <v>53</v>
      </c>
    </row>
    <row r="1597" spans="1:13">
      <c r="A1597" s="4" t="s">
        <v>3065</v>
      </c>
      <c r="B1597" s="4" t="s">
        <v>1450</v>
      </c>
      <c r="C1597">
        <v>529541</v>
      </c>
      <c r="D1597" s="4" t="s">
        <v>3206</v>
      </c>
      <c r="E1597">
        <v>1609</v>
      </c>
      <c r="F1597" s="2" t="s">
        <v>53</v>
      </c>
      <c r="G1597" s="4" t="s">
        <v>53</v>
      </c>
      <c r="H1597" s="4" t="s">
        <v>53</v>
      </c>
      <c r="I1597" t="s">
        <v>53</v>
      </c>
      <c r="J1597" s="4" t="s">
        <v>53</v>
      </c>
      <c r="K1597" s="4" t="s">
        <v>53</v>
      </c>
      <c r="L1597" s="6" t="s">
        <v>53</v>
      </c>
      <c r="M1597" t="s">
        <v>53</v>
      </c>
    </row>
    <row r="1598" spans="1:13">
      <c r="A1598" s="4" t="s">
        <v>778</v>
      </c>
      <c r="B1598" s="4" t="s">
        <v>93</v>
      </c>
      <c r="C1598">
        <v>529283</v>
      </c>
      <c r="D1598" s="4" t="s">
        <v>3207</v>
      </c>
      <c r="E1598">
        <v>1609</v>
      </c>
      <c r="F1598" s="2" t="s">
        <v>53</v>
      </c>
      <c r="G1598" s="4" t="s">
        <v>53</v>
      </c>
      <c r="H1598" s="4" t="s">
        <v>53</v>
      </c>
      <c r="I1598" t="s">
        <v>53</v>
      </c>
      <c r="J1598" s="4" t="s">
        <v>53</v>
      </c>
      <c r="K1598" s="4" t="s">
        <v>53</v>
      </c>
      <c r="L1598" s="6" t="s">
        <v>53</v>
      </c>
      <c r="M1598" t="s">
        <v>53</v>
      </c>
    </row>
    <row r="1599" spans="1:13">
      <c r="A1599" s="4" t="s">
        <v>1218</v>
      </c>
      <c r="B1599" s="4" t="s">
        <v>93</v>
      </c>
      <c r="C1599">
        <v>529509</v>
      </c>
      <c r="D1599" s="4" t="s">
        <v>3208</v>
      </c>
      <c r="E1599">
        <v>1609</v>
      </c>
      <c r="F1599" s="2" t="s">
        <v>53</v>
      </c>
      <c r="G1599" s="4" t="s">
        <v>53</v>
      </c>
      <c r="H1599" s="4" t="s">
        <v>53</v>
      </c>
      <c r="I1599" t="s">
        <v>53</v>
      </c>
      <c r="J1599" s="4" t="s">
        <v>53</v>
      </c>
      <c r="K1599" s="4" t="s">
        <v>53</v>
      </c>
      <c r="L1599" s="6" t="s">
        <v>53</v>
      </c>
      <c r="M1599" t="s">
        <v>53</v>
      </c>
    </row>
    <row r="1600" spans="1:13">
      <c r="A1600" s="4" t="s">
        <v>922</v>
      </c>
      <c r="B1600" s="4" t="s">
        <v>284</v>
      </c>
      <c r="C1600">
        <v>529360</v>
      </c>
      <c r="D1600" s="4" t="s">
        <v>3209</v>
      </c>
      <c r="E1600">
        <v>1609</v>
      </c>
      <c r="F1600" s="2" t="s">
        <v>53</v>
      </c>
      <c r="G1600" s="4" t="s">
        <v>53</v>
      </c>
      <c r="H1600" s="4" t="s">
        <v>53</v>
      </c>
      <c r="I1600" t="s">
        <v>53</v>
      </c>
      <c r="J1600" s="4" t="s">
        <v>53</v>
      </c>
      <c r="K1600" s="4" t="s">
        <v>53</v>
      </c>
      <c r="L1600" s="6" t="s">
        <v>53</v>
      </c>
      <c r="M1600" t="s">
        <v>53</v>
      </c>
    </row>
    <row r="1601" spans="1:13">
      <c r="A1601" s="4" t="s">
        <v>3210</v>
      </c>
      <c r="B1601" s="4" t="s">
        <v>690</v>
      </c>
      <c r="C1601">
        <v>529565</v>
      </c>
      <c r="D1601" s="4" t="s">
        <v>3211</v>
      </c>
      <c r="E1601">
        <v>1609</v>
      </c>
      <c r="F1601" s="2" t="s">
        <v>859</v>
      </c>
      <c r="G1601" s="4" t="s">
        <v>3212</v>
      </c>
      <c r="H1601" s="4" t="s">
        <v>3211</v>
      </c>
      <c r="I1601" t="s">
        <v>53</v>
      </c>
      <c r="J1601" s="4" t="s">
        <v>53</v>
      </c>
      <c r="K1601" s="4" t="s">
        <v>53</v>
      </c>
      <c r="L1601" s="6" t="s">
        <v>53</v>
      </c>
      <c r="M1601" t="s">
        <v>53</v>
      </c>
    </row>
    <row r="1602" spans="1:13">
      <c r="A1602" s="4" t="s">
        <v>3213</v>
      </c>
      <c r="B1602" s="4" t="s">
        <v>1650</v>
      </c>
      <c r="C1602">
        <v>528995</v>
      </c>
      <c r="D1602" s="4" t="s">
        <v>3214</v>
      </c>
      <c r="E1602">
        <v>1614</v>
      </c>
      <c r="F1602" s="2" t="s">
        <v>53</v>
      </c>
      <c r="G1602" s="4" t="s">
        <v>53</v>
      </c>
      <c r="H1602" s="4" t="s">
        <v>53</v>
      </c>
      <c r="I1602" t="s">
        <v>53</v>
      </c>
      <c r="J1602" s="4" t="s">
        <v>53</v>
      </c>
      <c r="K1602" s="4" t="s">
        <v>53</v>
      </c>
      <c r="L1602" s="6" t="s">
        <v>53</v>
      </c>
      <c r="M1602" t="s">
        <v>53</v>
      </c>
    </row>
    <row r="1603" spans="1:13">
      <c r="A1603" s="4" t="s">
        <v>3215</v>
      </c>
      <c r="B1603" s="4" t="s">
        <v>740</v>
      </c>
      <c r="C1603">
        <v>529465</v>
      </c>
      <c r="D1603" s="4" t="s">
        <v>3216</v>
      </c>
      <c r="E1603">
        <v>1614</v>
      </c>
      <c r="F1603" s="2" t="s">
        <v>53</v>
      </c>
      <c r="G1603" s="4" t="s">
        <v>53</v>
      </c>
      <c r="H1603" s="4" t="s">
        <v>3216</v>
      </c>
      <c r="I1603" t="s">
        <v>53</v>
      </c>
      <c r="J1603" s="4" t="s">
        <v>53</v>
      </c>
      <c r="K1603" s="4" t="s">
        <v>53</v>
      </c>
      <c r="L1603" s="6" t="s">
        <v>53</v>
      </c>
      <c r="M1603" t="s">
        <v>53</v>
      </c>
    </row>
    <row r="1604" spans="1:13">
      <c r="A1604" s="4" t="s">
        <v>416</v>
      </c>
      <c r="B1604" s="4" t="s">
        <v>417</v>
      </c>
      <c r="C1604">
        <v>529227</v>
      </c>
      <c r="D1604" s="4" t="s">
        <v>3217</v>
      </c>
      <c r="E1604">
        <v>1614</v>
      </c>
      <c r="F1604" s="2" t="s">
        <v>53</v>
      </c>
      <c r="G1604" s="4" t="s">
        <v>53</v>
      </c>
      <c r="H1604" s="4" t="s">
        <v>53</v>
      </c>
      <c r="I1604" t="s">
        <v>53</v>
      </c>
      <c r="J1604" s="4" t="s">
        <v>53</v>
      </c>
      <c r="K1604" s="4" t="s">
        <v>53</v>
      </c>
      <c r="L1604" s="6" t="s">
        <v>53</v>
      </c>
      <c r="M1604" t="s">
        <v>53</v>
      </c>
    </row>
    <row r="1605" spans="1:13">
      <c r="A1605" s="4" t="s">
        <v>283</v>
      </c>
      <c r="B1605" s="4" t="s">
        <v>284</v>
      </c>
      <c r="C1605">
        <v>529126</v>
      </c>
      <c r="D1605" s="4" t="s">
        <v>3218</v>
      </c>
      <c r="E1605">
        <v>1614</v>
      </c>
      <c r="F1605" s="2" t="s">
        <v>53</v>
      </c>
      <c r="G1605" s="4" t="s">
        <v>53</v>
      </c>
      <c r="H1605" s="4" t="s">
        <v>53</v>
      </c>
      <c r="I1605" t="s">
        <v>53</v>
      </c>
      <c r="J1605" s="4" t="s">
        <v>53</v>
      </c>
      <c r="K1605" s="4" t="s">
        <v>53</v>
      </c>
      <c r="L1605" s="6" t="s">
        <v>53</v>
      </c>
      <c r="M1605" t="s">
        <v>53</v>
      </c>
    </row>
    <row r="1606" spans="1:13">
      <c r="A1606" s="4" t="s">
        <v>474</v>
      </c>
      <c r="B1606" s="4" t="s">
        <v>93</v>
      </c>
      <c r="C1606">
        <v>529815</v>
      </c>
      <c r="D1606" s="4" t="s">
        <v>3219</v>
      </c>
      <c r="E1606">
        <v>1618</v>
      </c>
      <c r="F1606" s="2" t="s">
        <v>53</v>
      </c>
      <c r="G1606" s="4" t="s">
        <v>53</v>
      </c>
      <c r="H1606" s="4" t="s">
        <v>53</v>
      </c>
      <c r="I1606" t="s">
        <v>53</v>
      </c>
      <c r="J1606" s="4" t="s">
        <v>53</v>
      </c>
      <c r="K1606" s="4" t="s">
        <v>53</v>
      </c>
      <c r="L1606" s="6" t="s">
        <v>53</v>
      </c>
      <c r="M1606" t="s">
        <v>53</v>
      </c>
    </row>
    <row r="1607" spans="1:13">
      <c r="A1607" s="4" t="s">
        <v>3220</v>
      </c>
      <c r="B1607" s="4" t="s">
        <v>207</v>
      </c>
      <c r="C1607">
        <v>529796</v>
      </c>
      <c r="D1607" s="4" t="s">
        <v>3221</v>
      </c>
      <c r="E1607">
        <v>1618</v>
      </c>
      <c r="F1607" s="2" t="s">
        <v>53</v>
      </c>
      <c r="G1607" s="4" t="s">
        <v>53</v>
      </c>
      <c r="H1607" s="4" t="s">
        <v>53</v>
      </c>
      <c r="I1607" t="s">
        <v>53</v>
      </c>
      <c r="J1607" s="4" t="s">
        <v>53</v>
      </c>
      <c r="K1607" s="4" t="s">
        <v>53</v>
      </c>
      <c r="L1607" s="6" t="s">
        <v>53</v>
      </c>
      <c r="M1607" t="s">
        <v>53</v>
      </c>
    </row>
    <row r="1608" spans="1:13">
      <c r="A1608" s="4" t="s">
        <v>3222</v>
      </c>
      <c r="B1608" s="4" t="s">
        <v>740</v>
      </c>
      <c r="C1608">
        <v>529459</v>
      </c>
      <c r="D1608" s="4" t="s">
        <v>3223</v>
      </c>
      <c r="E1608">
        <v>1618</v>
      </c>
      <c r="F1608" s="2" t="s">
        <v>53</v>
      </c>
      <c r="G1608" s="4" t="s">
        <v>53</v>
      </c>
      <c r="H1608" s="4" t="s">
        <v>3223</v>
      </c>
      <c r="I1608" t="s">
        <v>53</v>
      </c>
      <c r="J1608" s="4" t="s">
        <v>53</v>
      </c>
      <c r="K1608" s="4" t="s">
        <v>53</v>
      </c>
      <c r="L1608" s="6" t="s">
        <v>53</v>
      </c>
      <c r="M1608" t="s">
        <v>53</v>
      </c>
    </row>
    <row r="1609" spans="1:13">
      <c r="A1609" s="4" t="s">
        <v>3224</v>
      </c>
      <c r="B1609" s="4" t="s">
        <v>284</v>
      </c>
      <c r="C1609">
        <v>503027</v>
      </c>
      <c r="D1609" s="4" t="s">
        <v>3225</v>
      </c>
      <c r="E1609">
        <v>1618</v>
      </c>
      <c r="F1609" s="2" t="s">
        <v>156</v>
      </c>
      <c r="G1609" s="4" t="s">
        <v>3225</v>
      </c>
      <c r="H1609" s="4" t="s">
        <v>3225</v>
      </c>
      <c r="I1609" t="s">
        <v>53</v>
      </c>
      <c r="J1609" s="4" t="s">
        <v>53</v>
      </c>
      <c r="K1609" s="4" t="s">
        <v>53</v>
      </c>
      <c r="L1609" s="6" t="s">
        <v>53</v>
      </c>
      <c r="M1609" t="s">
        <v>53</v>
      </c>
    </row>
    <row r="1610" spans="1:13">
      <c r="A1610" s="4" t="s">
        <v>3226</v>
      </c>
      <c r="B1610" s="4" t="s">
        <v>3226</v>
      </c>
      <c r="C1610">
        <v>530250</v>
      </c>
      <c r="D1610" s="4" t="s">
        <v>3227</v>
      </c>
      <c r="E1610">
        <v>1618</v>
      </c>
      <c r="F1610" s="2" t="s">
        <v>859</v>
      </c>
      <c r="G1610" s="4" t="s">
        <v>3228</v>
      </c>
      <c r="H1610" s="4" t="s">
        <v>53</v>
      </c>
      <c r="I1610" t="s">
        <v>53</v>
      </c>
      <c r="J1610" s="4" t="s">
        <v>53</v>
      </c>
      <c r="K1610" s="4" t="s">
        <v>53</v>
      </c>
      <c r="L1610" s="6" t="s">
        <v>53</v>
      </c>
      <c r="M1610" t="s">
        <v>53</v>
      </c>
    </row>
    <row r="1611" spans="1:13">
      <c r="A1611" s="4" t="s">
        <v>501</v>
      </c>
      <c r="B1611" s="4" t="s">
        <v>284</v>
      </c>
      <c r="C1611">
        <v>528871</v>
      </c>
      <c r="D1611" s="4" t="s">
        <v>3229</v>
      </c>
      <c r="E1611">
        <v>1618</v>
      </c>
      <c r="F1611" s="2" t="s">
        <v>1033</v>
      </c>
      <c r="G1611" s="4" t="s">
        <v>3229</v>
      </c>
      <c r="H1611" s="4" t="s">
        <v>3229</v>
      </c>
      <c r="I1611" t="s">
        <v>53</v>
      </c>
      <c r="J1611" s="4" t="s">
        <v>53</v>
      </c>
      <c r="K1611" s="4" t="s">
        <v>53</v>
      </c>
      <c r="L1611" s="6" t="s">
        <v>53</v>
      </c>
      <c r="M1611" t="s">
        <v>53</v>
      </c>
    </row>
    <row r="1612" spans="1:13">
      <c r="A1612" s="4" t="s">
        <v>3230</v>
      </c>
      <c r="B1612" s="4" t="s">
        <v>489</v>
      </c>
      <c r="C1612">
        <v>529187</v>
      </c>
      <c r="D1612" s="4" t="s">
        <v>3231</v>
      </c>
      <c r="E1612">
        <v>1624</v>
      </c>
      <c r="F1612" s="2" t="s">
        <v>53</v>
      </c>
      <c r="G1612" s="4" t="s">
        <v>53</v>
      </c>
      <c r="H1612" s="4" t="s">
        <v>3231</v>
      </c>
      <c r="I1612">
        <v>1501</v>
      </c>
      <c r="J1612" s="4" t="s">
        <v>53</v>
      </c>
      <c r="K1612" s="4" t="s">
        <v>53</v>
      </c>
      <c r="L1612" s="6" t="s">
        <v>53</v>
      </c>
      <c r="M1612" t="s">
        <v>53</v>
      </c>
    </row>
    <row r="1613" spans="1:13">
      <c r="A1613" s="4" t="s">
        <v>3232</v>
      </c>
      <c r="B1613" s="4" t="s">
        <v>175</v>
      </c>
      <c r="C1613">
        <v>529018</v>
      </c>
      <c r="D1613" s="4" t="s">
        <v>3233</v>
      </c>
      <c r="E1613">
        <v>1624</v>
      </c>
      <c r="F1613" s="2" t="s">
        <v>53</v>
      </c>
      <c r="G1613" s="4" t="s">
        <v>53</v>
      </c>
      <c r="H1613" s="4" t="s">
        <v>53</v>
      </c>
      <c r="I1613" t="s">
        <v>53</v>
      </c>
      <c r="J1613" s="4" t="s">
        <v>53</v>
      </c>
      <c r="K1613" s="4" t="s">
        <v>53</v>
      </c>
      <c r="L1613" s="6" t="s">
        <v>53</v>
      </c>
      <c r="M1613" t="s">
        <v>53</v>
      </c>
    </row>
    <row r="1614" spans="1:13">
      <c r="A1614" s="4" t="s">
        <v>3234</v>
      </c>
      <c r="B1614" s="4" t="s">
        <v>5</v>
      </c>
      <c r="C1614">
        <v>122755</v>
      </c>
      <c r="D1614" s="4" t="s">
        <v>3235</v>
      </c>
      <c r="E1614">
        <v>1624</v>
      </c>
      <c r="F1614" s="2" t="s">
        <v>53</v>
      </c>
      <c r="G1614" s="4" t="s">
        <v>53</v>
      </c>
      <c r="H1614" s="4" t="s">
        <v>53</v>
      </c>
      <c r="I1614" t="s">
        <v>53</v>
      </c>
      <c r="J1614" s="4" t="s">
        <v>53</v>
      </c>
      <c r="K1614" s="4" t="s">
        <v>53</v>
      </c>
      <c r="L1614" s="6" t="s">
        <v>53</v>
      </c>
      <c r="M1614" t="s">
        <v>53</v>
      </c>
    </row>
    <row r="1615" spans="1:13">
      <c r="A1615" s="4" t="s">
        <v>3236</v>
      </c>
      <c r="B1615" s="4" t="s">
        <v>93</v>
      </c>
      <c r="C1615">
        <v>530024</v>
      </c>
      <c r="D1615" s="4" t="s">
        <v>3237</v>
      </c>
      <c r="E1615">
        <v>1624</v>
      </c>
      <c r="F1615" s="2" t="s">
        <v>53</v>
      </c>
      <c r="G1615" s="4" t="s">
        <v>53</v>
      </c>
      <c r="H1615" s="4" t="s">
        <v>53</v>
      </c>
      <c r="I1615" t="s">
        <v>53</v>
      </c>
      <c r="J1615" s="4" t="s">
        <v>53</v>
      </c>
      <c r="K1615" s="4" t="s">
        <v>53</v>
      </c>
      <c r="L1615" s="6" t="s">
        <v>53</v>
      </c>
      <c r="M1615" t="s">
        <v>53</v>
      </c>
    </row>
    <row r="1616" spans="1:13">
      <c r="A1616" s="4" t="s">
        <v>3238</v>
      </c>
      <c r="B1616" s="4" t="s">
        <v>93</v>
      </c>
      <c r="C1616">
        <v>529478</v>
      </c>
      <c r="D1616" s="4" t="s">
        <v>3239</v>
      </c>
      <c r="E1616">
        <v>1624</v>
      </c>
      <c r="F1616" s="2" t="s">
        <v>53</v>
      </c>
      <c r="G1616" s="4" t="s">
        <v>53</v>
      </c>
      <c r="H1616" s="4" t="s">
        <v>53</v>
      </c>
      <c r="I1616" t="s">
        <v>53</v>
      </c>
      <c r="J1616" s="4" t="s">
        <v>53</v>
      </c>
      <c r="K1616" s="4" t="s">
        <v>53</v>
      </c>
      <c r="L1616" s="6" t="s">
        <v>53</v>
      </c>
      <c r="M1616" t="s">
        <v>53</v>
      </c>
    </row>
    <row r="1617" spans="1:13">
      <c r="A1617" s="4" t="s">
        <v>3240</v>
      </c>
      <c r="B1617" s="4" t="s">
        <v>284</v>
      </c>
      <c r="C1617">
        <v>500650</v>
      </c>
      <c r="D1617" s="4" t="s">
        <v>3241</v>
      </c>
      <c r="E1617">
        <v>1624</v>
      </c>
      <c r="F1617" s="2" t="s">
        <v>156</v>
      </c>
      <c r="G1617" s="4" t="s">
        <v>3241</v>
      </c>
      <c r="H1617" s="4" t="s">
        <v>3241</v>
      </c>
      <c r="I1617">
        <v>1501</v>
      </c>
      <c r="J1617" s="4" t="s">
        <v>53</v>
      </c>
      <c r="K1617" s="4" t="s">
        <v>53</v>
      </c>
      <c r="L1617" s="6" t="s">
        <v>53</v>
      </c>
      <c r="M1617" t="s">
        <v>53</v>
      </c>
    </row>
    <row r="1618" spans="1:13">
      <c r="A1618" s="4" t="s">
        <v>3242</v>
      </c>
      <c r="B1618" s="4" t="s">
        <v>489</v>
      </c>
      <c r="C1618">
        <v>528971</v>
      </c>
      <c r="D1618" s="4" t="s">
        <v>3243</v>
      </c>
      <c r="E1618">
        <v>1624</v>
      </c>
      <c r="F1618" s="2" t="s">
        <v>859</v>
      </c>
      <c r="G1618" s="4" t="s">
        <v>3243</v>
      </c>
      <c r="H1618" s="4" t="s">
        <v>3244</v>
      </c>
      <c r="I1618">
        <v>1501</v>
      </c>
      <c r="J1618" s="4" t="s">
        <v>53</v>
      </c>
      <c r="K1618" s="4" t="s">
        <v>53</v>
      </c>
      <c r="L1618" s="6" t="s">
        <v>53</v>
      </c>
      <c r="M1618" t="s">
        <v>53</v>
      </c>
    </row>
    <row r="1619" spans="1:13">
      <c r="A1619" s="4" t="s">
        <v>3245</v>
      </c>
      <c r="B1619" s="4" t="s">
        <v>740</v>
      </c>
      <c r="C1619">
        <v>530251</v>
      </c>
      <c r="D1619" s="4" t="s">
        <v>3246</v>
      </c>
      <c r="E1619">
        <v>1631</v>
      </c>
      <c r="F1619" s="2" t="s">
        <v>53</v>
      </c>
      <c r="G1619" s="4" t="s">
        <v>53</v>
      </c>
      <c r="H1619" s="4" t="s">
        <v>53</v>
      </c>
      <c r="I1619" t="s">
        <v>53</v>
      </c>
      <c r="J1619" s="4" t="s">
        <v>53</v>
      </c>
      <c r="K1619" s="4" t="s">
        <v>53</v>
      </c>
      <c r="L1619" s="6" t="s">
        <v>53</v>
      </c>
      <c r="M1619" t="s">
        <v>53</v>
      </c>
    </row>
    <row r="1620" spans="1:13">
      <c r="A1620" s="4" t="s">
        <v>3247</v>
      </c>
      <c r="B1620" s="4" t="s">
        <v>17</v>
      </c>
      <c r="C1620">
        <v>529599</v>
      </c>
      <c r="D1620" s="4" t="s">
        <v>3248</v>
      </c>
      <c r="E1620">
        <v>1631</v>
      </c>
      <c r="F1620" s="2" t="s">
        <v>53</v>
      </c>
      <c r="G1620" s="4" t="s">
        <v>53</v>
      </c>
      <c r="H1620" s="4" t="s">
        <v>53</v>
      </c>
      <c r="I1620" t="s">
        <v>53</v>
      </c>
      <c r="J1620" s="4" t="s">
        <v>53</v>
      </c>
      <c r="K1620" s="4" t="s">
        <v>53</v>
      </c>
      <c r="L1620" s="6" t="s">
        <v>53</v>
      </c>
      <c r="M1620" t="s">
        <v>53</v>
      </c>
    </row>
    <row r="1621" spans="1:13">
      <c r="A1621" s="4" t="s">
        <v>3234</v>
      </c>
      <c r="B1621" s="4" t="s">
        <v>5</v>
      </c>
      <c r="C1621">
        <v>122931</v>
      </c>
      <c r="D1621" s="4" t="s">
        <v>3249</v>
      </c>
      <c r="E1621">
        <v>1631</v>
      </c>
      <c r="F1621" s="2" t="s">
        <v>53</v>
      </c>
      <c r="G1621" s="4" t="s">
        <v>53</v>
      </c>
      <c r="H1621" s="4" t="s">
        <v>53</v>
      </c>
      <c r="I1621" t="s">
        <v>53</v>
      </c>
      <c r="J1621" s="4" t="s">
        <v>53</v>
      </c>
      <c r="K1621" s="4" t="s">
        <v>53</v>
      </c>
      <c r="L1621" s="6" t="s">
        <v>53</v>
      </c>
      <c r="M1621" t="s">
        <v>53</v>
      </c>
    </row>
    <row r="1622" spans="1:13">
      <c r="A1622" s="4" t="s">
        <v>3250</v>
      </c>
      <c r="B1622" s="4" t="s">
        <v>833</v>
      </c>
      <c r="C1622">
        <v>529574</v>
      </c>
      <c r="D1622" s="4" t="s">
        <v>3251</v>
      </c>
      <c r="E1622">
        <v>1631</v>
      </c>
      <c r="F1622" s="2" t="s">
        <v>1071</v>
      </c>
      <c r="G1622" s="4" t="s">
        <v>3251</v>
      </c>
      <c r="H1622" s="4" t="s">
        <v>3251</v>
      </c>
      <c r="I1622" t="s">
        <v>53</v>
      </c>
      <c r="J1622" s="4" t="s">
        <v>53</v>
      </c>
      <c r="K1622" s="4" t="s">
        <v>53</v>
      </c>
      <c r="L1622" s="6" t="s">
        <v>53</v>
      </c>
      <c r="M1622" t="s">
        <v>53</v>
      </c>
    </row>
    <row r="1623" spans="1:13">
      <c r="A1623" s="4" t="s">
        <v>566</v>
      </c>
      <c r="B1623" s="4" t="s">
        <v>5</v>
      </c>
      <c r="C1623">
        <v>171571</v>
      </c>
      <c r="D1623" s="4" t="s">
        <v>3252</v>
      </c>
      <c r="E1623">
        <v>1635</v>
      </c>
      <c r="F1623" s="2" t="s">
        <v>53</v>
      </c>
      <c r="G1623" s="4" t="s">
        <v>53</v>
      </c>
      <c r="H1623" s="4" t="s">
        <v>3252</v>
      </c>
      <c r="I1623" t="s">
        <v>53</v>
      </c>
      <c r="J1623" s="4" t="s">
        <v>53</v>
      </c>
      <c r="K1623" s="4" t="s">
        <v>53</v>
      </c>
      <c r="L1623" s="6" t="s">
        <v>53</v>
      </c>
      <c r="M1623" t="s">
        <v>53</v>
      </c>
    </row>
    <row r="1624" spans="1:13">
      <c r="A1624" s="4" t="s">
        <v>1547</v>
      </c>
      <c r="B1624" s="4" t="s">
        <v>774</v>
      </c>
      <c r="C1624">
        <v>530022</v>
      </c>
      <c r="D1624" s="4" t="s">
        <v>3253</v>
      </c>
      <c r="E1624">
        <v>1635</v>
      </c>
      <c r="F1624" s="2" t="s">
        <v>53</v>
      </c>
      <c r="G1624" s="4" t="s">
        <v>53</v>
      </c>
      <c r="H1624" s="4" t="s">
        <v>3253</v>
      </c>
      <c r="I1624" t="s">
        <v>53</v>
      </c>
      <c r="J1624" s="4" t="s">
        <v>53</v>
      </c>
      <c r="K1624" s="4" t="s">
        <v>53</v>
      </c>
      <c r="L1624" s="6" t="s">
        <v>53</v>
      </c>
      <c r="M1624" t="s">
        <v>53</v>
      </c>
    </row>
    <row r="1625" spans="1:13">
      <c r="A1625" s="4" t="s">
        <v>742</v>
      </c>
      <c r="B1625" s="4" t="s">
        <v>274</v>
      </c>
      <c r="C1625">
        <v>529746</v>
      </c>
      <c r="D1625" s="4" t="s">
        <v>3254</v>
      </c>
      <c r="E1625">
        <v>1635</v>
      </c>
      <c r="F1625" s="2" t="s">
        <v>53</v>
      </c>
      <c r="G1625" s="4" t="s">
        <v>53</v>
      </c>
      <c r="H1625" s="4" t="s">
        <v>3254</v>
      </c>
      <c r="I1625" t="s">
        <v>53</v>
      </c>
      <c r="J1625" s="4" t="s">
        <v>53</v>
      </c>
      <c r="K1625" s="4" t="s">
        <v>53</v>
      </c>
      <c r="L1625" s="6" t="s">
        <v>53</v>
      </c>
      <c r="M1625" t="s">
        <v>53</v>
      </c>
    </row>
    <row r="1626" spans="1:13">
      <c r="A1626" s="4" t="s">
        <v>3255</v>
      </c>
      <c r="B1626" s="4" t="s">
        <v>1304</v>
      </c>
      <c r="C1626">
        <v>529335</v>
      </c>
      <c r="D1626" s="4" t="s">
        <v>3256</v>
      </c>
      <c r="E1626">
        <v>1635</v>
      </c>
      <c r="F1626" s="2" t="s">
        <v>859</v>
      </c>
      <c r="G1626" s="4" t="s">
        <v>3257</v>
      </c>
      <c r="H1626" s="4" t="s">
        <v>3256</v>
      </c>
      <c r="I1626" t="s">
        <v>53</v>
      </c>
      <c r="J1626" s="4" t="s">
        <v>53</v>
      </c>
      <c r="K1626" s="4" t="s">
        <v>53</v>
      </c>
      <c r="L1626" s="6" t="s">
        <v>53</v>
      </c>
      <c r="M1626" t="s">
        <v>53</v>
      </c>
    </row>
    <row r="1627" spans="1:13">
      <c r="A1627" s="4" t="s">
        <v>1089</v>
      </c>
      <c r="B1627" s="4" t="s">
        <v>1090</v>
      </c>
      <c r="C1627">
        <v>528932</v>
      </c>
      <c r="D1627" s="4" t="s">
        <v>3258</v>
      </c>
      <c r="E1627">
        <v>1635</v>
      </c>
      <c r="F1627" s="2" t="s">
        <v>853</v>
      </c>
      <c r="G1627" s="4" t="s">
        <v>3259</v>
      </c>
      <c r="H1627" s="4" t="s">
        <v>53</v>
      </c>
      <c r="I1627" t="s">
        <v>53</v>
      </c>
      <c r="J1627" s="4" t="s">
        <v>53</v>
      </c>
      <c r="K1627" s="4" t="s">
        <v>53</v>
      </c>
      <c r="L1627" s="6" t="s">
        <v>53</v>
      </c>
      <c r="M1627" t="s">
        <v>53</v>
      </c>
    </row>
    <row r="1628" spans="1:13">
      <c r="A1628" s="4" t="s">
        <v>3260</v>
      </c>
      <c r="B1628" s="4" t="s">
        <v>1450</v>
      </c>
      <c r="C1628">
        <v>529514</v>
      </c>
      <c r="D1628" s="4" t="s">
        <v>3261</v>
      </c>
      <c r="E1628">
        <v>1635</v>
      </c>
      <c r="F1628" s="2" t="s">
        <v>1232</v>
      </c>
      <c r="G1628" s="4" t="s">
        <v>3261</v>
      </c>
      <c r="H1628" s="4" t="s">
        <v>3261</v>
      </c>
      <c r="I1628" t="s">
        <v>53</v>
      </c>
      <c r="J1628" s="4" t="s">
        <v>53</v>
      </c>
      <c r="K1628" s="4" t="s">
        <v>53</v>
      </c>
      <c r="L1628" s="6" t="s">
        <v>53</v>
      </c>
      <c r="M1628" t="s">
        <v>53</v>
      </c>
    </row>
    <row r="1629" spans="1:13">
      <c r="A1629" s="4" t="s">
        <v>62</v>
      </c>
      <c r="B1629" s="4" t="s">
        <v>10</v>
      </c>
      <c r="C1629">
        <v>529456</v>
      </c>
      <c r="D1629" s="4" t="s">
        <v>3262</v>
      </c>
      <c r="E1629">
        <v>1635</v>
      </c>
      <c r="F1629" s="2" t="s">
        <v>1232</v>
      </c>
      <c r="G1629" s="4" t="s">
        <v>3262</v>
      </c>
      <c r="H1629" s="4" t="s">
        <v>3262</v>
      </c>
      <c r="I1629" t="s">
        <v>53</v>
      </c>
      <c r="J1629" s="4" t="s">
        <v>53</v>
      </c>
      <c r="K1629" s="4" t="s">
        <v>53</v>
      </c>
      <c r="L1629" s="6" t="s">
        <v>53</v>
      </c>
      <c r="M1629" t="s">
        <v>53</v>
      </c>
    </row>
    <row r="1630" spans="1:13">
      <c r="A1630" s="4" t="s">
        <v>2521</v>
      </c>
      <c r="B1630" s="4" t="s">
        <v>5</v>
      </c>
      <c r="C1630">
        <v>199102</v>
      </c>
      <c r="D1630" s="4" t="s">
        <v>3263</v>
      </c>
      <c r="E1630">
        <v>1642</v>
      </c>
      <c r="F1630" s="2" t="s">
        <v>53</v>
      </c>
      <c r="G1630" s="4" t="s">
        <v>53</v>
      </c>
      <c r="H1630" s="4" t="s">
        <v>53</v>
      </c>
      <c r="I1630" t="s">
        <v>53</v>
      </c>
      <c r="J1630" s="4" t="s">
        <v>53</v>
      </c>
      <c r="K1630" s="4" t="s">
        <v>53</v>
      </c>
      <c r="L1630" s="6" t="s">
        <v>53</v>
      </c>
      <c r="M1630" t="s">
        <v>53</v>
      </c>
    </row>
    <row r="1631" spans="1:13">
      <c r="A1631" s="4" t="s">
        <v>838</v>
      </c>
      <c r="B1631" s="4" t="s">
        <v>194</v>
      </c>
      <c r="C1631">
        <v>529714</v>
      </c>
      <c r="D1631" s="4" t="s">
        <v>3264</v>
      </c>
      <c r="E1631">
        <v>1642</v>
      </c>
      <c r="F1631" s="2" t="s">
        <v>53</v>
      </c>
      <c r="G1631" s="4" t="s">
        <v>53</v>
      </c>
      <c r="H1631" s="4" t="s">
        <v>53</v>
      </c>
      <c r="I1631" t="s">
        <v>53</v>
      </c>
      <c r="J1631" s="4" t="s">
        <v>53</v>
      </c>
      <c r="K1631" s="4" t="s">
        <v>53</v>
      </c>
      <c r="L1631" s="6" t="s">
        <v>53</v>
      </c>
      <c r="M1631" t="s">
        <v>53</v>
      </c>
    </row>
    <row r="1632" spans="1:13">
      <c r="A1632" s="4" t="s">
        <v>3265</v>
      </c>
      <c r="B1632" s="4" t="s">
        <v>1095</v>
      </c>
      <c r="C1632">
        <v>530035</v>
      </c>
      <c r="D1632" s="4" t="s">
        <v>3266</v>
      </c>
      <c r="E1632">
        <v>1642</v>
      </c>
      <c r="F1632" s="2" t="s">
        <v>53</v>
      </c>
      <c r="G1632" s="4" t="s">
        <v>53</v>
      </c>
      <c r="H1632" s="4" t="s">
        <v>53</v>
      </c>
      <c r="I1632" t="s">
        <v>53</v>
      </c>
      <c r="J1632" s="4" t="s">
        <v>53</v>
      </c>
      <c r="K1632" s="4" t="s">
        <v>53</v>
      </c>
      <c r="L1632" s="6" t="s">
        <v>53</v>
      </c>
      <c r="M1632" t="s">
        <v>53</v>
      </c>
    </row>
    <row r="1633" spans="1:13">
      <c r="A1633" s="4" t="s">
        <v>553</v>
      </c>
      <c r="B1633" s="4" t="s">
        <v>93</v>
      </c>
      <c r="C1633">
        <v>529963</v>
      </c>
      <c r="D1633" s="4" t="s">
        <v>3267</v>
      </c>
      <c r="E1633">
        <v>1642</v>
      </c>
      <c r="F1633" s="2" t="s">
        <v>53</v>
      </c>
      <c r="G1633" s="4" t="s">
        <v>53</v>
      </c>
      <c r="H1633" s="4" t="s">
        <v>53</v>
      </c>
      <c r="I1633" t="s">
        <v>53</v>
      </c>
      <c r="J1633" s="4" t="s">
        <v>53</v>
      </c>
      <c r="K1633" s="4" t="s">
        <v>53</v>
      </c>
      <c r="L1633" s="6" t="s">
        <v>53</v>
      </c>
      <c r="M1633" t="s">
        <v>53</v>
      </c>
    </row>
    <row r="1634" spans="1:13">
      <c r="A1634" s="4" t="s">
        <v>2042</v>
      </c>
      <c r="B1634" s="4" t="s">
        <v>997</v>
      </c>
      <c r="C1634">
        <v>529439</v>
      </c>
      <c r="D1634" s="4" t="s">
        <v>3268</v>
      </c>
      <c r="E1634">
        <v>1642</v>
      </c>
      <c r="F1634" s="2" t="s">
        <v>619</v>
      </c>
      <c r="G1634" s="4" t="s">
        <v>3268</v>
      </c>
      <c r="H1634" s="4" t="s">
        <v>53</v>
      </c>
      <c r="I1634" t="s">
        <v>53</v>
      </c>
      <c r="J1634" s="4" t="s">
        <v>53</v>
      </c>
      <c r="K1634" s="4" t="s">
        <v>53</v>
      </c>
      <c r="L1634" s="6" t="s">
        <v>53</v>
      </c>
      <c r="M1634" t="s">
        <v>53</v>
      </c>
    </row>
    <row r="1635" spans="1:13">
      <c r="A1635" s="4" t="s">
        <v>3269</v>
      </c>
      <c r="B1635" s="4" t="s">
        <v>93</v>
      </c>
      <c r="C1635">
        <v>529314</v>
      </c>
      <c r="D1635" s="4" t="s">
        <v>3270</v>
      </c>
      <c r="E1635">
        <v>1647</v>
      </c>
      <c r="F1635" s="2" t="s">
        <v>53</v>
      </c>
      <c r="G1635" s="4" t="s">
        <v>53</v>
      </c>
      <c r="H1635" s="4" t="s">
        <v>53</v>
      </c>
      <c r="I1635" t="s">
        <v>53</v>
      </c>
      <c r="J1635" s="4" t="s">
        <v>53</v>
      </c>
      <c r="K1635" s="4" t="s">
        <v>53</v>
      </c>
      <c r="L1635" s="6" t="s">
        <v>53</v>
      </c>
      <c r="M1635" t="s">
        <v>53</v>
      </c>
    </row>
    <row r="1636" spans="1:13">
      <c r="A1636" s="4" t="s">
        <v>1765</v>
      </c>
      <c r="B1636" s="4" t="s">
        <v>774</v>
      </c>
      <c r="C1636">
        <v>530076</v>
      </c>
      <c r="D1636" s="4" t="s">
        <v>3271</v>
      </c>
      <c r="E1636">
        <v>1647</v>
      </c>
      <c r="F1636" s="2" t="s">
        <v>53</v>
      </c>
      <c r="G1636" s="4" t="s">
        <v>53</v>
      </c>
      <c r="H1636" s="4" t="s">
        <v>53</v>
      </c>
      <c r="I1636" t="s">
        <v>53</v>
      </c>
      <c r="J1636" s="4" t="s">
        <v>53</v>
      </c>
      <c r="K1636" s="4" t="s">
        <v>53</v>
      </c>
      <c r="L1636" s="6" t="s">
        <v>53</v>
      </c>
      <c r="M1636" t="s">
        <v>53</v>
      </c>
    </row>
    <row r="1637" spans="1:13">
      <c r="A1637" s="4" t="s">
        <v>3272</v>
      </c>
      <c r="B1637" s="4" t="s">
        <v>175</v>
      </c>
      <c r="C1637">
        <v>528946</v>
      </c>
      <c r="D1637" s="4" t="s">
        <v>3273</v>
      </c>
      <c r="E1637">
        <v>1647</v>
      </c>
      <c r="F1637" s="2" t="s">
        <v>53</v>
      </c>
      <c r="G1637" s="4" t="s">
        <v>53</v>
      </c>
      <c r="H1637" s="4" t="s">
        <v>53</v>
      </c>
      <c r="I1637" t="s">
        <v>53</v>
      </c>
      <c r="J1637" s="4" t="s">
        <v>53</v>
      </c>
      <c r="K1637" s="4" t="s">
        <v>53</v>
      </c>
      <c r="L1637" s="6" t="s">
        <v>53</v>
      </c>
      <c r="M1637" t="s">
        <v>53</v>
      </c>
    </row>
    <row r="1638" spans="1:13">
      <c r="A1638" s="4" t="s">
        <v>3274</v>
      </c>
      <c r="B1638" s="4" t="s">
        <v>93</v>
      </c>
      <c r="C1638">
        <v>529490</v>
      </c>
      <c r="D1638" s="4" t="s">
        <v>3275</v>
      </c>
      <c r="E1638">
        <v>1647</v>
      </c>
      <c r="F1638" s="2" t="s">
        <v>53</v>
      </c>
      <c r="G1638" s="4" t="s">
        <v>53</v>
      </c>
      <c r="H1638" s="4" t="s">
        <v>53</v>
      </c>
      <c r="I1638" t="s">
        <v>53</v>
      </c>
      <c r="J1638" s="4" t="s">
        <v>53</v>
      </c>
      <c r="K1638" s="4" t="s">
        <v>53</v>
      </c>
      <c r="L1638" s="6" t="s">
        <v>53</v>
      </c>
      <c r="M1638" t="s">
        <v>53</v>
      </c>
    </row>
    <row r="1639" spans="1:13">
      <c r="A1639" s="4" t="s">
        <v>283</v>
      </c>
      <c r="B1639" s="4" t="s">
        <v>284</v>
      </c>
      <c r="C1639">
        <v>529125</v>
      </c>
      <c r="D1639" s="4" t="s">
        <v>3276</v>
      </c>
      <c r="E1639">
        <v>1647</v>
      </c>
      <c r="F1639" s="2" t="s">
        <v>53</v>
      </c>
      <c r="G1639" s="4" t="s">
        <v>53</v>
      </c>
      <c r="H1639" s="4" t="s">
        <v>3276</v>
      </c>
      <c r="I1639" t="s">
        <v>53</v>
      </c>
      <c r="J1639" s="4" t="s">
        <v>53</v>
      </c>
      <c r="K1639" s="4" t="s">
        <v>53</v>
      </c>
      <c r="L1639" s="6" t="s">
        <v>53</v>
      </c>
      <c r="M1639" t="s">
        <v>53</v>
      </c>
    </row>
    <row r="1640" spans="1:13">
      <c r="A1640" s="4" t="s">
        <v>674</v>
      </c>
      <c r="B1640" s="4" t="s">
        <v>93</v>
      </c>
      <c r="C1640">
        <v>530005</v>
      </c>
      <c r="D1640" s="4" t="s">
        <v>3277</v>
      </c>
      <c r="E1640">
        <v>1647</v>
      </c>
      <c r="F1640" s="2" t="s">
        <v>53</v>
      </c>
      <c r="G1640" s="4" t="s">
        <v>53</v>
      </c>
      <c r="H1640" s="4" t="s">
        <v>53</v>
      </c>
      <c r="I1640" t="s">
        <v>53</v>
      </c>
      <c r="J1640" s="4" t="s">
        <v>53</v>
      </c>
      <c r="K1640" s="4" t="s">
        <v>53</v>
      </c>
      <c r="L1640" s="6" t="s">
        <v>53</v>
      </c>
      <c r="M1640" t="s">
        <v>53</v>
      </c>
    </row>
    <row r="1641" spans="1:13">
      <c r="A1641" s="4" t="s">
        <v>3278</v>
      </c>
      <c r="B1641" s="4" t="s">
        <v>489</v>
      </c>
      <c r="C1641">
        <v>530058</v>
      </c>
      <c r="D1641" s="4" t="s">
        <v>3279</v>
      </c>
      <c r="E1641">
        <v>1653</v>
      </c>
      <c r="F1641" s="2" t="s">
        <v>53</v>
      </c>
      <c r="G1641" s="4" t="s">
        <v>53</v>
      </c>
      <c r="H1641" s="4" t="s">
        <v>53</v>
      </c>
      <c r="I1641" t="s">
        <v>53</v>
      </c>
      <c r="J1641" s="4" t="s">
        <v>53</v>
      </c>
      <c r="K1641" s="4" t="s">
        <v>53</v>
      </c>
      <c r="L1641" s="6" t="s">
        <v>53</v>
      </c>
      <c r="M1641" t="s">
        <v>53</v>
      </c>
    </row>
    <row r="1642" spans="1:13">
      <c r="A1642" s="4" t="s">
        <v>3280</v>
      </c>
      <c r="B1642" s="4" t="s">
        <v>740</v>
      </c>
      <c r="C1642">
        <v>529417</v>
      </c>
      <c r="D1642" s="4" t="s">
        <v>3281</v>
      </c>
      <c r="E1642">
        <v>1653</v>
      </c>
      <c r="F1642" s="2" t="s">
        <v>53</v>
      </c>
      <c r="G1642" s="4" t="s">
        <v>53</v>
      </c>
      <c r="H1642" s="4" t="s">
        <v>53</v>
      </c>
      <c r="I1642" t="s">
        <v>53</v>
      </c>
      <c r="J1642" s="4" t="s">
        <v>53</v>
      </c>
      <c r="K1642" s="4" t="s">
        <v>53</v>
      </c>
      <c r="L1642" s="6" t="s">
        <v>53</v>
      </c>
      <c r="M1642" t="s">
        <v>53</v>
      </c>
    </row>
    <row r="1643" spans="1:13">
      <c r="A1643" s="4" t="s">
        <v>1218</v>
      </c>
      <c r="B1643" s="4" t="s">
        <v>93</v>
      </c>
      <c r="C1643">
        <v>529736</v>
      </c>
      <c r="D1643" s="4" t="s">
        <v>3282</v>
      </c>
      <c r="E1643">
        <v>1653</v>
      </c>
      <c r="F1643" s="2" t="s">
        <v>53</v>
      </c>
      <c r="G1643" s="4" t="s">
        <v>53</v>
      </c>
      <c r="H1643" s="4" t="s">
        <v>53</v>
      </c>
      <c r="I1643" t="s">
        <v>53</v>
      </c>
      <c r="J1643" s="4" t="s">
        <v>53</v>
      </c>
      <c r="K1643" s="4" t="s">
        <v>53</v>
      </c>
      <c r="L1643" s="6" t="s">
        <v>53</v>
      </c>
      <c r="M1643" t="s">
        <v>53</v>
      </c>
    </row>
    <row r="1644" spans="1:13">
      <c r="A1644" s="4" t="s">
        <v>3283</v>
      </c>
      <c r="B1644" s="4" t="s">
        <v>489</v>
      </c>
      <c r="C1644">
        <v>529206</v>
      </c>
      <c r="D1644" s="4" t="s">
        <v>3284</v>
      </c>
      <c r="E1644">
        <v>1653</v>
      </c>
      <c r="F1644" s="2" t="s">
        <v>53</v>
      </c>
      <c r="G1644" s="4" t="s">
        <v>53</v>
      </c>
      <c r="H1644" s="4" t="s">
        <v>53</v>
      </c>
      <c r="I1644" t="s">
        <v>53</v>
      </c>
      <c r="J1644" s="4" t="s">
        <v>53</v>
      </c>
      <c r="K1644" s="4" t="s">
        <v>53</v>
      </c>
      <c r="L1644" s="6" t="s">
        <v>53</v>
      </c>
      <c r="M1644" t="s">
        <v>53</v>
      </c>
    </row>
    <row r="1645" spans="1:13">
      <c r="A1645" s="4" t="s">
        <v>3285</v>
      </c>
      <c r="B1645" s="4" t="s">
        <v>10</v>
      </c>
      <c r="C1645">
        <v>529572</v>
      </c>
      <c r="D1645" s="4" t="s">
        <v>3286</v>
      </c>
      <c r="E1645">
        <v>1653</v>
      </c>
      <c r="F1645" s="2" t="s">
        <v>156</v>
      </c>
      <c r="G1645" s="4" t="s">
        <v>3286</v>
      </c>
      <c r="H1645" s="4" t="s">
        <v>3286</v>
      </c>
      <c r="I1645" t="s">
        <v>53</v>
      </c>
      <c r="J1645" s="4" t="s">
        <v>53</v>
      </c>
      <c r="K1645" s="4" t="s">
        <v>53</v>
      </c>
      <c r="L1645" s="6" t="s">
        <v>53</v>
      </c>
      <c r="M1645" t="s">
        <v>53</v>
      </c>
    </row>
    <row r="1646" spans="1:13">
      <c r="A1646" s="4" t="s">
        <v>3287</v>
      </c>
      <c r="B1646" s="4" t="s">
        <v>2013</v>
      </c>
      <c r="C1646">
        <v>529304</v>
      </c>
      <c r="D1646" s="4" t="s">
        <v>3288</v>
      </c>
      <c r="E1646">
        <v>1653</v>
      </c>
      <c r="F1646" s="2" t="s">
        <v>619</v>
      </c>
      <c r="G1646" s="4" t="s">
        <v>3288</v>
      </c>
      <c r="H1646" s="4" t="s">
        <v>3288</v>
      </c>
      <c r="I1646" t="s">
        <v>53</v>
      </c>
      <c r="J1646" s="4" t="s">
        <v>53</v>
      </c>
      <c r="K1646" s="4" t="s">
        <v>53</v>
      </c>
      <c r="L1646" s="6" t="s">
        <v>53</v>
      </c>
      <c r="M1646" t="s">
        <v>53</v>
      </c>
    </row>
    <row r="1647" spans="1:13">
      <c r="A1647" s="4" t="s">
        <v>3289</v>
      </c>
      <c r="B1647" s="4" t="s">
        <v>175</v>
      </c>
      <c r="C1647">
        <v>529353</v>
      </c>
      <c r="D1647" s="4" t="s">
        <v>3290</v>
      </c>
      <c r="E1647">
        <v>1659</v>
      </c>
      <c r="F1647" s="2" t="s">
        <v>53</v>
      </c>
      <c r="G1647" s="4" t="s">
        <v>53</v>
      </c>
      <c r="H1647" s="4" t="s">
        <v>53</v>
      </c>
      <c r="I1647" t="s">
        <v>53</v>
      </c>
      <c r="J1647" s="4" t="s">
        <v>53</v>
      </c>
      <c r="K1647" s="4" t="s">
        <v>53</v>
      </c>
      <c r="L1647" s="6" t="s">
        <v>53</v>
      </c>
      <c r="M1647" t="s">
        <v>53</v>
      </c>
    </row>
    <row r="1648" spans="1:13">
      <c r="A1648" s="4" t="s">
        <v>3291</v>
      </c>
      <c r="B1648" s="4" t="s">
        <v>1450</v>
      </c>
      <c r="C1648">
        <v>529893</v>
      </c>
      <c r="D1648" s="4" t="s">
        <v>3292</v>
      </c>
      <c r="E1648">
        <v>1659</v>
      </c>
      <c r="F1648" s="2" t="s">
        <v>53</v>
      </c>
      <c r="G1648" s="4" t="s">
        <v>53</v>
      </c>
      <c r="H1648" s="4" t="s">
        <v>3292</v>
      </c>
      <c r="I1648" t="s">
        <v>53</v>
      </c>
      <c r="J1648" s="4" t="s">
        <v>53</v>
      </c>
      <c r="K1648" s="4" t="s">
        <v>53</v>
      </c>
      <c r="L1648" s="6" t="s">
        <v>53</v>
      </c>
      <c r="M1648" t="s">
        <v>53</v>
      </c>
    </row>
    <row r="1649" spans="1:13">
      <c r="A1649" s="4" t="s">
        <v>1447</v>
      </c>
      <c r="B1649" s="4" t="s">
        <v>93</v>
      </c>
      <c r="C1649">
        <v>530062</v>
      </c>
      <c r="D1649" s="4" t="s">
        <v>3293</v>
      </c>
      <c r="E1649">
        <v>1659</v>
      </c>
      <c r="F1649" s="2" t="s">
        <v>53</v>
      </c>
      <c r="G1649" s="4" t="s">
        <v>53</v>
      </c>
      <c r="H1649" s="4" t="s">
        <v>53</v>
      </c>
      <c r="I1649" t="s">
        <v>53</v>
      </c>
      <c r="J1649" s="4" t="s">
        <v>53</v>
      </c>
      <c r="K1649" s="4" t="s">
        <v>53</v>
      </c>
      <c r="L1649" s="6" t="s">
        <v>53</v>
      </c>
      <c r="M1649" t="s">
        <v>53</v>
      </c>
    </row>
    <row r="1650" spans="1:13">
      <c r="A1650" s="4" t="s">
        <v>3294</v>
      </c>
      <c r="B1650" s="4" t="s">
        <v>397</v>
      </c>
      <c r="C1650">
        <v>529672</v>
      </c>
      <c r="D1650" s="4" t="s">
        <v>3295</v>
      </c>
      <c r="E1650">
        <v>1667</v>
      </c>
      <c r="F1650" s="2" t="s">
        <v>53</v>
      </c>
      <c r="G1650" s="4" t="s">
        <v>53</v>
      </c>
      <c r="H1650" s="4" t="s">
        <v>53</v>
      </c>
      <c r="I1650" t="s">
        <v>53</v>
      </c>
      <c r="J1650" s="4" t="s">
        <v>53</v>
      </c>
      <c r="K1650" s="4" t="s">
        <v>53</v>
      </c>
      <c r="L1650" s="6" t="s">
        <v>53</v>
      </c>
      <c r="M1650" t="s">
        <v>53</v>
      </c>
    </row>
    <row r="1651" spans="1:13">
      <c r="A1651" s="4" t="s">
        <v>3296</v>
      </c>
      <c r="B1651" s="4" t="s">
        <v>397</v>
      </c>
      <c r="C1651">
        <v>529322</v>
      </c>
      <c r="D1651" s="4" t="s">
        <v>3297</v>
      </c>
      <c r="E1651">
        <v>1667</v>
      </c>
      <c r="F1651" s="2" t="s">
        <v>53</v>
      </c>
      <c r="G1651" s="4" t="s">
        <v>53</v>
      </c>
      <c r="H1651" s="4" t="s">
        <v>53</v>
      </c>
      <c r="I1651" t="s">
        <v>53</v>
      </c>
      <c r="J1651" s="4" t="s">
        <v>53</v>
      </c>
      <c r="K1651" s="4" t="s">
        <v>53</v>
      </c>
      <c r="L1651" s="6" t="s">
        <v>53</v>
      </c>
      <c r="M1651" t="s">
        <v>53</v>
      </c>
    </row>
    <row r="1652" spans="1:13">
      <c r="A1652" s="4" t="s">
        <v>2904</v>
      </c>
      <c r="B1652" s="4" t="s">
        <v>931</v>
      </c>
      <c r="C1652">
        <v>529879</v>
      </c>
      <c r="D1652" s="4" t="s">
        <v>3298</v>
      </c>
      <c r="E1652">
        <v>1674</v>
      </c>
      <c r="F1652" s="2" t="s">
        <v>53</v>
      </c>
      <c r="G1652" s="4" t="s">
        <v>53</v>
      </c>
      <c r="H1652" s="4" t="s">
        <v>53</v>
      </c>
      <c r="I1652" t="s">
        <v>53</v>
      </c>
      <c r="J1652" s="4" t="s">
        <v>53</v>
      </c>
      <c r="K1652" s="4" t="s">
        <v>53</v>
      </c>
      <c r="L1652" s="6" t="s">
        <v>53</v>
      </c>
      <c r="M1652" t="s">
        <v>53</v>
      </c>
    </row>
    <row r="1653" spans="1:13">
      <c r="A1653" s="4" t="s">
        <v>3299</v>
      </c>
      <c r="B1653" s="4" t="s">
        <v>627</v>
      </c>
      <c r="C1653">
        <v>529266</v>
      </c>
      <c r="D1653" s="4" t="s">
        <v>3300</v>
      </c>
      <c r="E1653">
        <v>1674</v>
      </c>
      <c r="F1653" s="2" t="s">
        <v>53</v>
      </c>
      <c r="G1653" s="4" t="s">
        <v>53</v>
      </c>
      <c r="H1653" s="4" t="s">
        <v>53</v>
      </c>
      <c r="I1653" t="s">
        <v>53</v>
      </c>
      <c r="J1653" s="4" t="s">
        <v>53</v>
      </c>
      <c r="K1653" s="4" t="s">
        <v>53</v>
      </c>
      <c r="L1653" s="6" t="s">
        <v>53</v>
      </c>
      <c r="M1653" t="s">
        <v>53</v>
      </c>
    </row>
    <row r="1654" spans="1:13">
      <c r="A1654" s="4" t="s">
        <v>3301</v>
      </c>
      <c r="B1654" s="4" t="s">
        <v>641</v>
      </c>
      <c r="C1654">
        <v>529013</v>
      </c>
      <c r="D1654" s="4" t="s">
        <v>3302</v>
      </c>
      <c r="E1654">
        <v>1674</v>
      </c>
      <c r="F1654" s="2" t="s">
        <v>859</v>
      </c>
      <c r="G1654" s="4" t="s">
        <v>3302</v>
      </c>
      <c r="H1654" s="4" t="s">
        <v>3302</v>
      </c>
      <c r="I1654" t="s">
        <v>53</v>
      </c>
      <c r="J1654" s="4" t="s">
        <v>53</v>
      </c>
      <c r="K1654" s="4" t="s">
        <v>53</v>
      </c>
      <c r="L1654" s="6" t="s">
        <v>53</v>
      </c>
      <c r="M1654" t="s">
        <v>53</v>
      </c>
    </row>
    <row r="1655" spans="1:13">
      <c r="A1655" s="4" t="s">
        <v>3303</v>
      </c>
      <c r="B1655" s="4" t="s">
        <v>130</v>
      </c>
      <c r="C1655">
        <v>529708</v>
      </c>
      <c r="D1655" s="4" t="s">
        <v>3304</v>
      </c>
      <c r="E1655">
        <v>1674</v>
      </c>
      <c r="F1655" s="2" t="s">
        <v>853</v>
      </c>
      <c r="G1655" s="4" t="s">
        <v>3305</v>
      </c>
      <c r="H1655" s="4" t="s">
        <v>53</v>
      </c>
      <c r="I1655" t="s">
        <v>53</v>
      </c>
      <c r="J1655" s="4" t="s">
        <v>53</v>
      </c>
      <c r="K1655" s="4" t="s">
        <v>53</v>
      </c>
      <c r="L1655" s="6" t="s">
        <v>53</v>
      </c>
      <c r="M1655" t="s">
        <v>53</v>
      </c>
    </row>
    <row r="1656" spans="1:13">
      <c r="A1656" s="4" t="s">
        <v>3306</v>
      </c>
      <c r="B1656" s="4" t="s">
        <v>1893</v>
      </c>
      <c r="C1656">
        <v>530253</v>
      </c>
      <c r="D1656" s="4" t="s">
        <v>3307</v>
      </c>
      <c r="E1656">
        <v>1678</v>
      </c>
      <c r="F1656" s="2" t="s">
        <v>53</v>
      </c>
      <c r="G1656" s="4" t="s">
        <v>53</v>
      </c>
      <c r="H1656" s="4" t="s">
        <v>53</v>
      </c>
      <c r="I1656" t="s">
        <v>53</v>
      </c>
      <c r="J1656" s="4" t="s">
        <v>53</v>
      </c>
      <c r="K1656" s="4" t="s">
        <v>53</v>
      </c>
      <c r="L1656" s="6" t="s">
        <v>53</v>
      </c>
      <c r="M1656" t="s">
        <v>53</v>
      </c>
    </row>
    <row r="1657" spans="1:13">
      <c r="A1657" s="4" t="s">
        <v>3308</v>
      </c>
      <c r="B1657" s="4" t="s">
        <v>93</v>
      </c>
      <c r="C1657">
        <v>529504</v>
      </c>
      <c r="D1657" s="4" t="s">
        <v>3309</v>
      </c>
      <c r="E1657">
        <v>1678</v>
      </c>
      <c r="F1657" s="2" t="s">
        <v>53</v>
      </c>
      <c r="G1657" s="4" t="s">
        <v>53</v>
      </c>
      <c r="H1657" s="4" t="s">
        <v>53</v>
      </c>
      <c r="I1657" t="s">
        <v>53</v>
      </c>
      <c r="J1657" s="4" t="s">
        <v>53</v>
      </c>
      <c r="K1657" s="4" t="s">
        <v>53</v>
      </c>
      <c r="L1657" s="6" t="s">
        <v>53</v>
      </c>
      <c r="M1657" t="s">
        <v>53</v>
      </c>
    </row>
    <row r="1658" spans="1:13">
      <c r="A1658" s="4" t="s">
        <v>3310</v>
      </c>
      <c r="B1658" s="4" t="s">
        <v>5</v>
      </c>
      <c r="C1658">
        <v>228875</v>
      </c>
      <c r="D1658" s="4" t="s">
        <v>3311</v>
      </c>
      <c r="E1658">
        <v>1680</v>
      </c>
      <c r="F1658" s="2" t="s">
        <v>53</v>
      </c>
      <c r="G1658" s="4" t="s">
        <v>53</v>
      </c>
      <c r="H1658" s="4" t="s">
        <v>53</v>
      </c>
      <c r="I1658" t="s">
        <v>53</v>
      </c>
      <c r="J1658" s="4" t="s">
        <v>53</v>
      </c>
      <c r="K1658" s="4" t="s">
        <v>53</v>
      </c>
      <c r="L1658" s="6" t="s">
        <v>53</v>
      </c>
      <c r="M1658" t="s">
        <v>53</v>
      </c>
    </row>
    <row r="1659" spans="1:13">
      <c r="A1659" s="4" t="s">
        <v>501</v>
      </c>
      <c r="B1659" s="4" t="s">
        <v>284</v>
      </c>
      <c r="C1659">
        <v>529120</v>
      </c>
      <c r="D1659" s="4" t="s">
        <v>3312</v>
      </c>
      <c r="E1659">
        <v>1680</v>
      </c>
      <c r="F1659" s="2" t="s">
        <v>53</v>
      </c>
      <c r="G1659" s="4" t="s">
        <v>53</v>
      </c>
      <c r="H1659" s="4" t="s">
        <v>3312</v>
      </c>
      <c r="I1659" t="s">
        <v>53</v>
      </c>
      <c r="J1659" s="4" t="s">
        <v>53</v>
      </c>
      <c r="K1659" s="4" t="s">
        <v>53</v>
      </c>
      <c r="L1659" s="6" t="s">
        <v>53</v>
      </c>
      <c r="M1659" t="s">
        <v>53</v>
      </c>
    </row>
    <row r="1660" spans="1:13">
      <c r="A1660" s="4" t="s">
        <v>3313</v>
      </c>
      <c r="B1660" s="4" t="s">
        <v>5</v>
      </c>
      <c r="C1660">
        <v>219471</v>
      </c>
      <c r="D1660" s="4" t="s">
        <v>3314</v>
      </c>
      <c r="E1660">
        <v>1680</v>
      </c>
      <c r="F1660" s="2" t="s">
        <v>53</v>
      </c>
      <c r="G1660" s="4" t="s">
        <v>53</v>
      </c>
      <c r="H1660" s="4" t="s">
        <v>3314</v>
      </c>
      <c r="I1660" t="s">
        <v>53</v>
      </c>
      <c r="J1660" s="4" t="s">
        <v>53</v>
      </c>
      <c r="K1660" s="4" t="s">
        <v>53</v>
      </c>
      <c r="L1660" s="6" t="s">
        <v>53</v>
      </c>
      <c r="M1660" t="s">
        <v>53</v>
      </c>
    </row>
    <row r="1661" spans="1:13">
      <c r="A1661" s="4" t="s">
        <v>3315</v>
      </c>
      <c r="B1661" s="4" t="s">
        <v>284</v>
      </c>
      <c r="C1661">
        <v>529042</v>
      </c>
      <c r="D1661" s="4" t="s">
        <v>3316</v>
      </c>
      <c r="E1661">
        <v>1680</v>
      </c>
      <c r="F1661" s="2" t="s">
        <v>53</v>
      </c>
      <c r="G1661" s="4" t="s">
        <v>53</v>
      </c>
      <c r="H1661" s="4" t="s">
        <v>3316</v>
      </c>
      <c r="I1661" t="s">
        <v>53</v>
      </c>
      <c r="J1661" s="4" t="s">
        <v>53</v>
      </c>
      <c r="K1661" s="4" t="s">
        <v>53</v>
      </c>
      <c r="L1661" s="6" t="s">
        <v>53</v>
      </c>
      <c r="M1661" t="s">
        <v>53</v>
      </c>
    </row>
    <row r="1662" spans="1:13">
      <c r="A1662" s="4" t="s">
        <v>1357</v>
      </c>
      <c r="B1662" s="4" t="s">
        <v>93</v>
      </c>
      <c r="C1662">
        <v>529926</v>
      </c>
      <c r="D1662" s="4" t="s">
        <v>3317</v>
      </c>
      <c r="E1662">
        <v>1680</v>
      </c>
      <c r="F1662" s="2" t="s">
        <v>53</v>
      </c>
      <c r="G1662" s="4" t="s">
        <v>53</v>
      </c>
      <c r="H1662" s="4" t="s">
        <v>3317</v>
      </c>
      <c r="I1662" t="s">
        <v>53</v>
      </c>
      <c r="J1662" s="4" t="s">
        <v>53</v>
      </c>
      <c r="K1662" s="4" t="s">
        <v>53</v>
      </c>
      <c r="L1662" s="6" t="s">
        <v>53</v>
      </c>
      <c r="M1662" t="s">
        <v>53</v>
      </c>
    </row>
    <row r="1663" spans="1:13">
      <c r="A1663" s="4" t="s">
        <v>3318</v>
      </c>
      <c r="B1663" s="4" t="s">
        <v>397</v>
      </c>
      <c r="C1663">
        <v>529115</v>
      </c>
      <c r="D1663" s="4" t="s">
        <v>3319</v>
      </c>
      <c r="E1663">
        <v>1680</v>
      </c>
      <c r="F1663" s="2" t="s">
        <v>853</v>
      </c>
      <c r="G1663" s="4" t="s">
        <v>3319</v>
      </c>
      <c r="H1663" s="4" t="s">
        <v>53</v>
      </c>
      <c r="I1663" t="s">
        <v>53</v>
      </c>
      <c r="J1663" s="4" t="s">
        <v>53</v>
      </c>
      <c r="K1663" s="4" t="s">
        <v>53</v>
      </c>
      <c r="L1663" s="6" t="s">
        <v>53</v>
      </c>
      <c r="M1663" t="s">
        <v>53</v>
      </c>
    </row>
    <row r="1664" spans="1:13">
      <c r="A1664" s="4" t="s">
        <v>3320</v>
      </c>
      <c r="B1664" s="4" t="s">
        <v>3321</v>
      </c>
      <c r="C1664">
        <v>530256</v>
      </c>
      <c r="D1664" s="4" t="s">
        <v>3322</v>
      </c>
      <c r="E1664">
        <v>1686</v>
      </c>
      <c r="F1664" s="2" t="s">
        <v>53</v>
      </c>
      <c r="G1664" s="4" t="s">
        <v>53</v>
      </c>
      <c r="H1664" s="4" t="s">
        <v>53</v>
      </c>
      <c r="I1664" t="s">
        <v>53</v>
      </c>
      <c r="J1664" s="4" t="s">
        <v>53</v>
      </c>
      <c r="K1664" s="4" t="s">
        <v>53</v>
      </c>
      <c r="L1664" s="6" t="s">
        <v>53</v>
      </c>
      <c r="M1664" t="s">
        <v>53</v>
      </c>
    </row>
    <row r="1665" spans="1:13">
      <c r="A1665" s="4" t="s">
        <v>3323</v>
      </c>
      <c r="B1665" s="4" t="s">
        <v>1263</v>
      </c>
      <c r="C1665">
        <v>529579</v>
      </c>
      <c r="D1665" s="4" t="s">
        <v>3324</v>
      </c>
      <c r="E1665">
        <v>1686</v>
      </c>
      <c r="F1665" s="2" t="s">
        <v>53</v>
      </c>
      <c r="G1665" s="4" t="s">
        <v>53</v>
      </c>
      <c r="H1665" s="4" t="s">
        <v>53</v>
      </c>
      <c r="I1665" t="s">
        <v>53</v>
      </c>
      <c r="J1665" s="4" t="s">
        <v>53</v>
      </c>
      <c r="K1665" s="4" t="s">
        <v>53</v>
      </c>
      <c r="L1665" s="6" t="s">
        <v>53</v>
      </c>
      <c r="M1665" t="s">
        <v>53</v>
      </c>
    </row>
    <row r="1666" spans="1:13">
      <c r="A1666" s="4" t="s">
        <v>3325</v>
      </c>
      <c r="B1666" s="4" t="s">
        <v>194</v>
      </c>
      <c r="C1666">
        <v>530255</v>
      </c>
      <c r="D1666" s="4" t="s">
        <v>3326</v>
      </c>
      <c r="E1666">
        <v>1686</v>
      </c>
      <c r="F1666" s="2" t="s">
        <v>53</v>
      </c>
      <c r="G1666" s="4" t="s">
        <v>53</v>
      </c>
      <c r="H1666" s="4" t="s">
        <v>53</v>
      </c>
      <c r="I1666" t="s">
        <v>53</v>
      </c>
      <c r="J1666" s="4" t="s">
        <v>53</v>
      </c>
      <c r="K1666" s="4" t="s">
        <v>53</v>
      </c>
      <c r="L1666" s="6" t="s">
        <v>53</v>
      </c>
      <c r="M1666" t="s">
        <v>53</v>
      </c>
    </row>
    <row r="1667" spans="1:13">
      <c r="A1667" s="4" t="s">
        <v>3327</v>
      </c>
      <c r="B1667" s="4" t="s">
        <v>93</v>
      </c>
      <c r="C1667">
        <v>530254</v>
      </c>
      <c r="D1667" s="4" t="s">
        <v>3328</v>
      </c>
      <c r="E1667">
        <v>1686</v>
      </c>
      <c r="F1667" s="2" t="s">
        <v>53</v>
      </c>
      <c r="G1667" s="4" t="s">
        <v>53</v>
      </c>
      <c r="H1667" s="4" t="s">
        <v>53</v>
      </c>
      <c r="I1667" t="s">
        <v>53</v>
      </c>
      <c r="J1667" s="4" t="s">
        <v>53</v>
      </c>
      <c r="K1667" s="4" t="s">
        <v>53</v>
      </c>
      <c r="L1667" s="6" t="s">
        <v>53</v>
      </c>
      <c r="M1667" t="s">
        <v>53</v>
      </c>
    </row>
    <row r="1668" spans="1:13">
      <c r="A1668" s="4" t="s">
        <v>3043</v>
      </c>
      <c r="B1668" s="4" t="s">
        <v>93</v>
      </c>
      <c r="C1668">
        <v>529732</v>
      </c>
      <c r="D1668" s="4" t="s">
        <v>3329</v>
      </c>
      <c r="E1668">
        <v>1686</v>
      </c>
      <c r="F1668" s="2" t="s">
        <v>53</v>
      </c>
      <c r="G1668" s="4" t="s">
        <v>53</v>
      </c>
      <c r="H1668" s="4" t="s">
        <v>53</v>
      </c>
      <c r="I1668" t="s">
        <v>53</v>
      </c>
      <c r="J1668" s="4" t="s">
        <v>53</v>
      </c>
      <c r="K1668" s="4" t="s">
        <v>53</v>
      </c>
      <c r="L1668" s="6" t="s">
        <v>53</v>
      </c>
      <c r="M1668" t="s">
        <v>53</v>
      </c>
    </row>
    <row r="1669" spans="1:13">
      <c r="A1669" s="4" t="s">
        <v>3330</v>
      </c>
      <c r="B1669" s="4" t="s">
        <v>194</v>
      </c>
      <c r="C1669">
        <v>529851</v>
      </c>
      <c r="D1669" s="4" t="s">
        <v>3331</v>
      </c>
      <c r="E1669">
        <v>1686</v>
      </c>
      <c r="F1669" s="2" t="s">
        <v>53</v>
      </c>
      <c r="G1669" s="4" t="s">
        <v>53</v>
      </c>
      <c r="H1669" s="4" t="s">
        <v>53</v>
      </c>
      <c r="I1669" t="s">
        <v>53</v>
      </c>
      <c r="J1669" s="4" t="s">
        <v>53</v>
      </c>
      <c r="K1669" s="4" t="s">
        <v>53</v>
      </c>
      <c r="L1669" s="6" t="s">
        <v>53</v>
      </c>
      <c r="M1669" t="s">
        <v>53</v>
      </c>
    </row>
    <row r="1670" spans="1:13">
      <c r="A1670" s="4" t="s">
        <v>3332</v>
      </c>
      <c r="B1670" s="4" t="s">
        <v>284</v>
      </c>
      <c r="C1670">
        <v>529279</v>
      </c>
      <c r="D1670" s="4" t="s">
        <v>3333</v>
      </c>
      <c r="E1670">
        <v>1686</v>
      </c>
      <c r="F1670" s="2" t="s">
        <v>53</v>
      </c>
      <c r="G1670" s="4" t="s">
        <v>53</v>
      </c>
      <c r="H1670" s="4" t="s">
        <v>3333</v>
      </c>
      <c r="I1670" t="s">
        <v>53</v>
      </c>
      <c r="J1670" s="4" t="s">
        <v>53</v>
      </c>
      <c r="K1670" s="4" t="s">
        <v>53</v>
      </c>
      <c r="L1670" s="6" t="s">
        <v>53</v>
      </c>
      <c r="M1670" t="s">
        <v>53</v>
      </c>
    </row>
    <row r="1671" spans="1:13">
      <c r="A1671" s="4" t="s">
        <v>121</v>
      </c>
      <c r="B1671" s="4" t="s">
        <v>5</v>
      </c>
      <c r="C1671">
        <v>144740</v>
      </c>
      <c r="D1671" s="4" t="s">
        <v>3334</v>
      </c>
      <c r="E1671">
        <v>1693</v>
      </c>
      <c r="F1671" s="2" t="s">
        <v>53</v>
      </c>
      <c r="G1671" s="4" t="s">
        <v>53</v>
      </c>
      <c r="H1671" s="4" t="s">
        <v>53</v>
      </c>
      <c r="I1671" t="s">
        <v>53</v>
      </c>
      <c r="J1671" s="4" t="s">
        <v>53</v>
      </c>
      <c r="K1671" s="4" t="s">
        <v>53</v>
      </c>
      <c r="L1671" s="6" t="s">
        <v>53</v>
      </c>
      <c r="M1671" t="s">
        <v>53</v>
      </c>
    </row>
    <row r="1672" spans="1:13">
      <c r="A1672" s="4" t="s">
        <v>3335</v>
      </c>
      <c r="B1672" s="4" t="s">
        <v>757</v>
      </c>
      <c r="C1672">
        <v>530050</v>
      </c>
      <c r="D1672" s="4" t="s">
        <v>3336</v>
      </c>
      <c r="E1672">
        <v>1693</v>
      </c>
      <c r="F1672" s="2" t="s">
        <v>53</v>
      </c>
      <c r="G1672" s="4" t="s">
        <v>53</v>
      </c>
      <c r="H1672" s="4" t="s">
        <v>53</v>
      </c>
      <c r="I1672" t="s">
        <v>53</v>
      </c>
      <c r="J1672" s="4" t="s">
        <v>53</v>
      </c>
      <c r="K1672" s="4" t="s">
        <v>53</v>
      </c>
      <c r="L1672" s="6" t="s">
        <v>53</v>
      </c>
      <c r="M1672" t="s">
        <v>53</v>
      </c>
    </row>
    <row r="1673" spans="1:13">
      <c r="A1673" s="4" t="s">
        <v>3337</v>
      </c>
      <c r="B1673" s="4" t="s">
        <v>10</v>
      </c>
      <c r="C1673">
        <v>530257</v>
      </c>
      <c r="D1673" s="4" t="s">
        <v>3338</v>
      </c>
      <c r="E1673">
        <v>1693</v>
      </c>
      <c r="F1673" s="2" t="s">
        <v>53</v>
      </c>
      <c r="G1673" s="4" t="s">
        <v>53</v>
      </c>
      <c r="H1673" s="4" t="s">
        <v>53</v>
      </c>
      <c r="I1673" t="s">
        <v>53</v>
      </c>
      <c r="J1673" s="4" t="s">
        <v>53</v>
      </c>
      <c r="K1673" s="4" t="s">
        <v>53</v>
      </c>
      <c r="L1673" s="6" t="s">
        <v>53</v>
      </c>
      <c r="M1673" t="s">
        <v>53</v>
      </c>
    </row>
    <row r="1674" spans="1:13">
      <c r="A1674" s="4" t="s">
        <v>3339</v>
      </c>
      <c r="B1674" s="4" t="s">
        <v>2055</v>
      </c>
      <c r="C1674">
        <v>529875</v>
      </c>
      <c r="D1674" s="4" t="s">
        <v>3340</v>
      </c>
      <c r="E1674">
        <v>1696</v>
      </c>
      <c r="F1674" s="2" t="s">
        <v>53</v>
      </c>
      <c r="G1674" s="4" t="s">
        <v>53</v>
      </c>
      <c r="H1674" s="4" t="s">
        <v>53</v>
      </c>
      <c r="I1674" t="s">
        <v>53</v>
      </c>
      <c r="J1674" s="4" t="s">
        <v>53</v>
      </c>
      <c r="K1674" s="4" t="s">
        <v>53</v>
      </c>
      <c r="L1674" s="6" t="s">
        <v>53</v>
      </c>
      <c r="M1674" t="s">
        <v>53</v>
      </c>
    </row>
    <row r="1675" spans="1:13">
      <c r="A1675" s="4" t="s">
        <v>3341</v>
      </c>
      <c r="B1675" s="4" t="s">
        <v>274</v>
      </c>
      <c r="C1675">
        <v>530258</v>
      </c>
      <c r="D1675" s="4" t="s">
        <v>3342</v>
      </c>
      <c r="E1675">
        <v>1696</v>
      </c>
      <c r="F1675" s="2" t="s">
        <v>156</v>
      </c>
      <c r="G1675" s="4" t="s">
        <v>3342</v>
      </c>
      <c r="H1675" s="4" t="s">
        <v>3342</v>
      </c>
      <c r="I1675" t="s">
        <v>53</v>
      </c>
      <c r="J1675" s="4" t="s">
        <v>53</v>
      </c>
      <c r="K1675" s="4" t="s">
        <v>53</v>
      </c>
      <c r="L1675" s="6" t="s">
        <v>53</v>
      </c>
      <c r="M1675" t="s">
        <v>53</v>
      </c>
    </row>
    <row r="1676" spans="1:13">
      <c r="A1676" s="4" t="s">
        <v>3343</v>
      </c>
      <c r="B1676" s="4" t="s">
        <v>5</v>
      </c>
      <c r="C1676">
        <v>190044</v>
      </c>
      <c r="D1676" s="4" t="s">
        <v>3344</v>
      </c>
      <c r="E1676">
        <v>1696</v>
      </c>
      <c r="F1676" s="2" t="s">
        <v>1159</v>
      </c>
      <c r="G1676" s="4" t="s">
        <v>3344</v>
      </c>
      <c r="H1676" s="4" t="s">
        <v>3344</v>
      </c>
      <c r="I1676" t="s">
        <v>53</v>
      </c>
      <c r="J1676" s="4" t="s">
        <v>53</v>
      </c>
      <c r="K1676" s="4" t="s">
        <v>53</v>
      </c>
      <c r="L1676" s="6" t="s">
        <v>53</v>
      </c>
      <c r="M1676" t="s">
        <v>53</v>
      </c>
    </row>
    <row r="1677" spans="1:13">
      <c r="A1677" s="4" t="s">
        <v>739</v>
      </c>
      <c r="B1677" s="4" t="s">
        <v>740</v>
      </c>
      <c r="C1677">
        <v>529531</v>
      </c>
      <c r="D1677" s="4" t="s">
        <v>3345</v>
      </c>
      <c r="E1677">
        <v>1699</v>
      </c>
      <c r="F1677" s="2" t="s">
        <v>53</v>
      </c>
      <c r="G1677" s="4" t="s">
        <v>53</v>
      </c>
      <c r="H1677" s="4" t="s">
        <v>53</v>
      </c>
      <c r="I1677" t="s">
        <v>53</v>
      </c>
      <c r="J1677" s="4" t="s">
        <v>53</v>
      </c>
      <c r="K1677" s="4" t="s">
        <v>53</v>
      </c>
      <c r="L1677" s="6" t="s">
        <v>53</v>
      </c>
      <c r="M1677" t="s">
        <v>53</v>
      </c>
    </row>
    <row r="1678" spans="1:13">
      <c r="A1678" s="4" t="s">
        <v>600</v>
      </c>
      <c r="B1678" s="4" t="s">
        <v>93</v>
      </c>
      <c r="C1678">
        <v>529673</v>
      </c>
      <c r="D1678" s="4" t="s">
        <v>3346</v>
      </c>
      <c r="E1678">
        <v>1699</v>
      </c>
      <c r="F1678" s="2" t="s">
        <v>53</v>
      </c>
      <c r="G1678" s="4" t="s">
        <v>53</v>
      </c>
      <c r="H1678" s="4" t="s">
        <v>53</v>
      </c>
      <c r="I1678" t="s">
        <v>53</v>
      </c>
      <c r="J1678" s="4" t="s">
        <v>53</v>
      </c>
      <c r="K1678" s="4" t="s">
        <v>53</v>
      </c>
      <c r="L1678" s="6" t="s">
        <v>53</v>
      </c>
      <c r="M1678" t="s">
        <v>53</v>
      </c>
    </row>
    <row r="1679" spans="1:13">
      <c r="A1679" s="4" t="s">
        <v>3347</v>
      </c>
      <c r="B1679" s="4" t="s">
        <v>93</v>
      </c>
      <c r="C1679">
        <v>529962</v>
      </c>
      <c r="D1679" s="4" t="s">
        <v>3348</v>
      </c>
      <c r="E1679">
        <v>1699</v>
      </c>
      <c r="F1679" s="2" t="s">
        <v>53</v>
      </c>
      <c r="G1679" s="4" t="s">
        <v>53</v>
      </c>
      <c r="H1679" s="4" t="s">
        <v>53</v>
      </c>
      <c r="I1679" t="s">
        <v>53</v>
      </c>
      <c r="J1679" s="4" t="s">
        <v>53</v>
      </c>
      <c r="K1679" s="4" t="s">
        <v>53</v>
      </c>
      <c r="L1679" s="6" t="s">
        <v>53</v>
      </c>
      <c r="M1679" t="s">
        <v>53</v>
      </c>
    </row>
    <row r="1680" spans="1:13">
      <c r="A1680" s="4" t="s">
        <v>3349</v>
      </c>
      <c r="B1680" s="4" t="s">
        <v>194</v>
      </c>
      <c r="C1680">
        <v>529274</v>
      </c>
      <c r="D1680" s="4" t="s">
        <v>3350</v>
      </c>
      <c r="E1680">
        <v>1699</v>
      </c>
      <c r="F1680" s="2" t="s">
        <v>53</v>
      </c>
      <c r="G1680" s="4" t="s">
        <v>53</v>
      </c>
      <c r="H1680" s="4" t="s">
        <v>53</v>
      </c>
      <c r="I1680" t="s">
        <v>53</v>
      </c>
      <c r="J1680" s="4" t="s">
        <v>53</v>
      </c>
      <c r="K1680" s="4" t="s">
        <v>53</v>
      </c>
      <c r="L1680" s="6" t="s">
        <v>53</v>
      </c>
      <c r="M1680" t="s">
        <v>53</v>
      </c>
    </row>
    <row r="1681" spans="1:13">
      <c r="A1681" s="4" t="s">
        <v>1765</v>
      </c>
      <c r="B1681" s="4" t="s">
        <v>774</v>
      </c>
      <c r="C1681">
        <v>530259</v>
      </c>
      <c r="D1681" s="4" t="s">
        <v>3351</v>
      </c>
      <c r="E1681">
        <v>1703</v>
      </c>
      <c r="F1681" s="2" t="s">
        <v>53</v>
      </c>
      <c r="G1681" s="4" t="s">
        <v>53</v>
      </c>
      <c r="H1681" s="4" t="s">
        <v>3351</v>
      </c>
      <c r="I1681" t="s">
        <v>53</v>
      </c>
      <c r="J1681" s="4" t="s">
        <v>53</v>
      </c>
      <c r="K1681" s="4" t="s">
        <v>53</v>
      </c>
      <c r="L1681" s="6" t="s">
        <v>53</v>
      </c>
      <c r="M1681" t="s">
        <v>53</v>
      </c>
    </row>
    <row r="1682" spans="1:13">
      <c r="A1682" s="4" t="s">
        <v>3352</v>
      </c>
      <c r="B1682" s="4" t="s">
        <v>997</v>
      </c>
      <c r="C1682">
        <v>529239</v>
      </c>
      <c r="D1682" s="4" t="s">
        <v>3353</v>
      </c>
      <c r="E1682">
        <v>1703</v>
      </c>
      <c r="F1682" s="2" t="s">
        <v>53</v>
      </c>
      <c r="G1682" s="4" t="s">
        <v>53</v>
      </c>
      <c r="H1682" s="4" t="s">
        <v>53</v>
      </c>
      <c r="I1682" t="s">
        <v>53</v>
      </c>
      <c r="J1682" s="4" t="s">
        <v>53</v>
      </c>
      <c r="K1682" s="4" t="s">
        <v>53</v>
      </c>
      <c r="L1682" s="6" t="s">
        <v>53</v>
      </c>
      <c r="M1682" t="s">
        <v>53</v>
      </c>
    </row>
    <row r="1683" spans="1:13">
      <c r="A1683" s="4" t="s">
        <v>3354</v>
      </c>
      <c r="B1683" s="4" t="s">
        <v>833</v>
      </c>
      <c r="C1683">
        <v>529281</v>
      </c>
      <c r="D1683" s="4" t="s">
        <v>3355</v>
      </c>
      <c r="E1683">
        <v>1703</v>
      </c>
      <c r="F1683" s="2" t="s">
        <v>800</v>
      </c>
      <c r="G1683" s="4" t="s">
        <v>3355</v>
      </c>
      <c r="H1683" s="4" t="s">
        <v>3355</v>
      </c>
      <c r="I1683" t="s">
        <v>53</v>
      </c>
      <c r="J1683" s="4" t="s">
        <v>53</v>
      </c>
      <c r="K1683" s="4" t="s">
        <v>53</v>
      </c>
      <c r="L1683" s="6" t="s">
        <v>53</v>
      </c>
      <c r="M1683" t="s">
        <v>53</v>
      </c>
    </row>
    <row r="1684" spans="1:13">
      <c r="A1684" s="4" t="s">
        <v>283</v>
      </c>
      <c r="B1684" s="4" t="s">
        <v>284</v>
      </c>
      <c r="C1684">
        <v>529265</v>
      </c>
      <c r="D1684" s="4" t="s">
        <v>3356</v>
      </c>
      <c r="E1684">
        <v>1706</v>
      </c>
      <c r="F1684" s="2" t="s">
        <v>53</v>
      </c>
      <c r="G1684" s="4" t="s">
        <v>53</v>
      </c>
      <c r="H1684" s="4" t="s">
        <v>3356</v>
      </c>
      <c r="I1684" t="s">
        <v>53</v>
      </c>
      <c r="J1684" s="4" t="s">
        <v>53</v>
      </c>
      <c r="K1684" s="4" t="s">
        <v>53</v>
      </c>
      <c r="L1684" s="6" t="s">
        <v>53</v>
      </c>
      <c r="M1684" t="s">
        <v>53</v>
      </c>
    </row>
    <row r="1685" spans="1:13">
      <c r="A1685" s="4" t="s">
        <v>3357</v>
      </c>
      <c r="B1685" s="4" t="s">
        <v>1450</v>
      </c>
      <c r="C1685">
        <v>529523</v>
      </c>
      <c r="D1685" s="4" t="s">
        <v>3358</v>
      </c>
      <c r="E1685">
        <v>1706</v>
      </c>
      <c r="F1685" s="2" t="s">
        <v>53</v>
      </c>
      <c r="G1685" s="4" t="s">
        <v>53</v>
      </c>
      <c r="H1685" s="4" t="s">
        <v>53</v>
      </c>
      <c r="I1685" t="s">
        <v>53</v>
      </c>
      <c r="J1685" s="4" t="s">
        <v>53</v>
      </c>
      <c r="K1685" s="4" t="s">
        <v>53</v>
      </c>
      <c r="L1685" s="6" t="s">
        <v>53</v>
      </c>
      <c r="M1685" t="s">
        <v>53</v>
      </c>
    </row>
    <row r="1686" spans="1:13">
      <c r="A1686" s="4" t="s">
        <v>3359</v>
      </c>
      <c r="B1686" s="4" t="s">
        <v>740</v>
      </c>
      <c r="C1686">
        <v>529429</v>
      </c>
      <c r="D1686" s="4" t="s">
        <v>3360</v>
      </c>
      <c r="E1686">
        <v>1706</v>
      </c>
      <c r="F1686" s="2" t="s">
        <v>53</v>
      </c>
      <c r="G1686" s="4" t="s">
        <v>53</v>
      </c>
      <c r="H1686" s="4" t="s">
        <v>3360</v>
      </c>
      <c r="I1686" t="s">
        <v>53</v>
      </c>
      <c r="J1686" s="4" t="s">
        <v>53</v>
      </c>
      <c r="K1686" s="4" t="s">
        <v>53</v>
      </c>
      <c r="L1686" s="6" t="s">
        <v>53</v>
      </c>
      <c r="M1686" t="s">
        <v>53</v>
      </c>
    </row>
    <row r="1687" spans="1:13">
      <c r="A1687" s="4" t="s">
        <v>2466</v>
      </c>
      <c r="B1687" s="4" t="s">
        <v>641</v>
      </c>
      <c r="C1687">
        <v>529072</v>
      </c>
      <c r="D1687" s="4" t="s">
        <v>3361</v>
      </c>
      <c r="E1687">
        <v>1706</v>
      </c>
      <c r="F1687" s="2" t="s">
        <v>156</v>
      </c>
      <c r="G1687" s="4" t="s">
        <v>3361</v>
      </c>
      <c r="H1687" s="4" t="s">
        <v>3361</v>
      </c>
      <c r="I1687" t="s">
        <v>53</v>
      </c>
      <c r="J1687" s="4" t="s">
        <v>53</v>
      </c>
      <c r="K1687" s="4" t="s">
        <v>53</v>
      </c>
      <c r="L1687" s="6" t="s">
        <v>53</v>
      </c>
      <c r="M1687" t="s">
        <v>53</v>
      </c>
    </row>
    <row r="1688" spans="1:13">
      <c r="A1688" s="4" t="s">
        <v>1274</v>
      </c>
      <c r="B1688" s="4" t="s">
        <v>740</v>
      </c>
      <c r="C1688">
        <v>530260</v>
      </c>
      <c r="D1688" s="4" t="s">
        <v>3362</v>
      </c>
      <c r="E1688">
        <v>1710</v>
      </c>
      <c r="F1688" s="2" t="s">
        <v>53</v>
      </c>
      <c r="G1688" s="4" t="s">
        <v>53</v>
      </c>
      <c r="H1688" s="4" t="s">
        <v>3362</v>
      </c>
      <c r="I1688" t="s">
        <v>53</v>
      </c>
      <c r="J1688" s="4" t="s">
        <v>53</v>
      </c>
      <c r="K1688" s="4" t="s">
        <v>53</v>
      </c>
      <c r="L1688" s="6" t="s">
        <v>53</v>
      </c>
      <c r="M1688" t="s">
        <v>53</v>
      </c>
    </row>
    <row r="1689" spans="1:13">
      <c r="A1689" s="4" t="s">
        <v>1882</v>
      </c>
      <c r="B1689" s="4" t="s">
        <v>694</v>
      </c>
      <c r="C1689">
        <v>529712</v>
      </c>
      <c r="D1689" s="4" t="s">
        <v>3363</v>
      </c>
      <c r="E1689">
        <v>1710</v>
      </c>
      <c r="F1689" s="2" t="s">
        <v>53</v>
      </c>
      <c r="G1689" s="4" t="s">
        <v>53</v>
      </c>
      <c r="H1689" s="4" t="s">
        <v>53</v>
      </c>
      <c r="I1689" t="s">
        <v>53</v>
      </c>
      <c r="J1689" s="4" t="s">
        <v>53</v>
      </c>
      <c r="K1689" s="4" t="s">
        <v>53</v>
      </c>
      <c r="L1689" s="6" t="s">
        <v>53</v>
      </c>
      <c r="M1689" t="s">
        <v>53</v>
      </c>
    </row>
    <row r="1690" spans="1:13">
      <c r="A1690" s="4" t="s">
        <v>3364</v>
      </c>
      <c r="B1690" s="4" t="s">
        <v>5</v>
      </c>
      <c r="C1690">
        <v>160658</v>
      </c>
      <c r="D1690" s="4" t="s">
        <v>3365</v>
      </c>
      <c r="E1690">
        <v>1717</v>
      </c>
      <c r="F1690" s="2" t="s">
        <v>53</v>
      </c>
      <c r="G1690" s="4" t="s">
        <v>53</v>
      </c>
      <c r="H1690" s="4" t="s">
        <v>53</v>
      </c>
      <c r="I1690" t="s">
        <v>53</v>
      </c>
      <c r="J1690" s="4" t="s">
        <v>53</v>
      </c>
      <c r="K1690" s="4" t="s">
        <v>53</v>
      </c>
      <c r="L1690" s="6" t="s">
        <v>53</v>
      </c>
      <c r="M1690" t="s">
        <v>53</v>
      </c>
    </row>
    <row r="1691" spans="1:13">
      <c r="A1691" s="4" t="s">
        <v>3366</v>
      </c>
      <c r="B1691" s="4" t="s">
        <v>274</v>
      </c>
      <c r="C1691">
        <v>529556</v>
      </c>
      <c r="D1691" s="4" t="s">
        <v>3367</v>
      </c>
      <c r="E1691">
        <v>1717</v>
      </c>
      <c r="F1691" s="2" t="s">
        <v>53</v>
      </c>
      <c r="G1691" s="4" t="s">
        <v>53</v>
      </c>
      <c r="H1691" s="4" t="s">
        <v>53</v>
      </c>
      <c r="I1691" t="s">
        <v>53</v>
      </c>
      <c r="J1691" s="4" t="s">
        <v>53</v>
      </c>
      <c r="K1691" s="4" t="s">
        <v>53</v>
      </c>
      <c r="L1691" s="6" t="s">
        <v>53</v>
      </c>
      <c r="M1691" t="s">
        <v>53</v>
      </c>
    </row>
    <row r="1692" spans="1:13">
      <c r="A1692" s="4" t="s">
        <v>2120</v>
      </c>
      <c r="B1692" s="4" t="s">
        <v>284</v>
      </c>
      <c r="C1692">
        <v>529211</v>
      </c>
      <c r="D1692" s="4" t="s">
        <v>3368</v>
      </c>
      <c r="E1692">
        <v>1717</v>
      </c>
      <c r="F1692" s="2" t="s">
        <v>1237</v>
      </c>
      <c r="G1692" s="4" t="s">
        <v>3368</v>
      </c>
      <c r="H1692" s="4" t="s">
        <v>3368</v>
      </c>
      <c r="I1692" t="s">
        <v>53</v>
      </c>
      <c r="J1692" s="4" t="s">
        <v>53</v>
      </c>
      <c r="K1692" s="4" t="s">
        <v>53</v>
      </c>
      <c r="L1692" s="6" t="s">
        <v>53</v>
      </c>
      <c r="M1692" t="s">
        <v>53</v>
      </c>
    </row>
    <row r="1693" spans="1:13">
      <c r="A1693" s="4" t="s">
        <v>3369</v>
      </c>
      <c r="B1693" s="4" t="s">
        <v>740</v>
      </c>
      <c r="C1693">
        <v>529472</v>
      </c>
      <c r="D1693" s="4" t="s">
        <v>3370</v>
      </c>
      <c r="E1693">
        <v>1725</v>
      </c>
      <c r="F1693" s="2" t="s">
        <v>53</v>
      </c>
      <c r="G1693" s="4" t="s">
        <v>53</v>
      </c>
      <c r="H1693" s="4" t="s">
        <v>3370</v>
      </c>
      <c r="I1693" t="s">
        <v>53</v>
      </c>
      <c r="J1693" s="4" t="s">
        <v>53</v>
      </c>
      <c r="K1693" s="4" t="s">
        <v>53</v>
      </c>
      <c r="L1693" s="6" t="s">
        <v>53</v>
      </c>
      <c r="M1693" t="s">
        <v>53</v>
      </c>
    </row>
    <row r="1694" spans="1:13">
      <c r="A1694" s="4" t="s">
        <v>3371</v>
      </c>
      <c r="B1694" s="4" t="s">
        <v>397</v>
      </c>
      <c r="C1694">
        <v>530198</v>
      </c>
      <c r="D1694" s="4" t="s">
        <v>3372</v>
      </c>
      <c r="E1694">
        <v>1725</v>
      </c>
      <c r="F1694" s="2" t="s">
        <v>53</v>
      </c>
      <c r="G1694" s="4" t="s">
        <v>53</v>
      </c>
      <c r="H1694" s="4" t="s">
        <v>53</v>
      </c>
      <c r="I1694" t="s">
        <v>53</v>
      </c>
      <c r="J1694" s="4" t="s">
        <v>53</v>
      </c>
      <c r="K1694" s="4" t="s">
        <v>53</v>
      </c>
      <c r="L1694" s="6" t="s">
        <v>53</v>
      </c>
      <c r="M1694" t="s">
        <v>53</v>
      </c>
    </row>
    <row r="1695" spans="1:13">
      <c r="A1695" s="4" t="s">
        <v>742</v>
      </c>
      <c r="B1695" s="4" t="s">
        <v>274</v>
      </c>
      <c r="C1695">
        <v>529230</v>
      </c>
      <c r="D1695" s="4" t="s">
        <v>3373</v>
      </c>
      <c r="E1695">
        <v>1725</v>
      </c>
      <c r="F1695" s="2" t="s">
        <v>53</v>
      </c>
      <c r="G1695" s="4" t="s">
        <v>53</v>
      </c>
      <c r="H1695" s="4" t="s">
        <v>53</v>
      </c>
      <c r="I1695" t="s">
        <v>53</v>
      </c>
      <c r="J1695" s="4" t="s">
        <v>53</v>
      </c>
      <c r="K1695" s="4" t="s">
        <v>53</v>
      </c>
      <c r="L1695" s="6" t="s">
        <v>53</v>
      </c>
      <c r="M1695" t="s">
        <v>53</v>
      </c>
    </row>
    <row r="1696" spans="1:13">
      <c r="A1696" s="4" t="s">
        <v>3374</v>
      </c>
      <c r="B1696" s="4" t="s">
        <v>1117</v>
      </c>
      <c r="C1696">
        <v>529197</v>
      </c>
      <c r="D1696" s="4" t="s">
        <v>3375</v>
      </c>
      <c r="E1696">
        <v>1725</v>
      </c>
      <c r="F1696" s="2" t="s">
        <v>859</v>
      </c>
      <c r="G1696" s="4" t="s">
        <v>3376</v>
      </c>
      <c r="H1696" s="4" t="s">
        <v>53</v>
      </c>
      <c r="I1696" t="s">
        <v>53</v>
      </c>
      <c r="J1696" s="4" t="s">
        <v>53</v>
      </c>
      <c r="K1696" s="4" t="s">
        <v>53</v>
      </c>
      <c r="L1696" s="6" t="s">
        <v>53</v>
      </c>
      <c r="M1696" t="s">
        <v>53</v>
      </c>
    </row>
    <row r="1697" spans="1:13">
      <c r="A1697" s="4" t="s">
        <v>3377</v>
      </c>
      <c r="B1697" s="4" t="s">
        <v>2105</v>
      </c>
      <c r="C1697">
        <v>530056</v>
      </c>
      <c r="D1697" s="4" t="s">
        <v>3378</v>
      </c>
      <c r="E1697">
        <v>1729</v>
      </c>
      <c r="F1697" s="2" t="s">
        <v>53</v>
      </c>
      <c r="G1697" s="4" t="s">
        <v>53</v>
      </c>
      <c r="H1697" s="4" t="s">
        <v>3379</v>
      </c>
      <c r="I1697" t="s">
        <v>53</v>
      </c>
      <c r="J1697" s="4" t="s">
        <v>53</v>
      </c>
      <c r="K1697" s="4" t="s">
        <v>53</v>
      </c>
      <c r="L1697" s="6" t="s">
        <v>53</v>
      </c>
      <c r="M1697" t="s">
        <v>53</v>
      </c>
    </row>
    <row r="1698" spans="1:13">
      <c r="A1698" s="4" t="s">
        <v>3380</v>
      </c>
      <c r="B1698" s="4" t="s">
        <v>284</v>
      </c>
      <c r="C1698">
        <v>529099</v>
      </c>
      <c r="D1698" s="4" t="s">
        <v>3381</v>
      </c>
      <c r="E1698">
        <v>1729</v>
      </c>
      <c r="F1698" s="2" t="s">
        <v>53</v>
      </c>
      <c r="G1698" s="4" t="s">
        <v>53</v>
      </c>
      <c r="H1698" s="4" t="s">
        <v>3381</v>
      </c>
      <c r="I1698" t="s">
        <v>53</v>
      </c>
      <c r="J1698" s="4" t="s">
        <v>53</v>
      </c>
      <c r="K1698" s="4" t="s">
        <v>53</v>
      </c>
      <c r="L1698" s="6" t="s">
        <v>53</v>
      </c>
      <c r="M1698" t="s">
        <v>53</v>
      </c>
    </row>
    <row r="1699" spans="1:13">
      <c r="A1699" s="4" t="s">
        <v>3382</v>
      </c>
      <c r="B1699" s="4" t="s">
        <v>3383</v>
      </c>
      <c r="C1699">
        <v>512401</v>
      </c>
      <c r="D1699" s="4" t="s">
        <v>3384</v>
      </c>
      <c r="E1699">
        <v>1729</v>
      </c>
      <c r="F1699" s="2" t="s">
        <v>859</v>
      </c>
      <c r="G1699" s="4" t="s">
        <v>3384</v>
      </c>
      <c r="H1699" s="4" t="s">
        <v>53</v>
      </c>
      <c r="I1699" t="s">
        <v>53</v>
      </c>
      <c r="J1699" s="4" t="s">
        <v>53</v>
      </c>
      <c r="K1699" s="4" t="s">
        <v>53</v>
      </c>
      <c r="L1699" s="6" t="s">
        <v>53</v>
      </c>
      <c r="M1699" t="s">
        <v>53</v>
      </c>
    </row>
    <row r="1700" spans="1:13">
      <c r="A1700" s="4" t="s">
        <v>922</v>
      </c>
      <c r="B1700" s="4" t="s">
        <v>284</v>
      </c>
      <c r="C1700">
        <v>529259</v>
      </c>
      <c r="D1700" s="4" t="s">
        <v>3385</v>
      </c>
      <c r="E1700">
        <v>1739</v>
      </c>
      <c r="F1700" s="2" t="s">
        <v>53</v>
      </c>
      <c r="G1700" s="4" t="s">
        <v>53</v>
      </c>
      <c r="H1700" s="4" t="s">
        <v>3385</v>
      </c>
      <c r="I1700">
        <v>1501</v>
      </c>
      <c r="J1700" s="4" t="s">
        <v>53</v>
      </c>
      <c r="K1700" s="4" t="s">
        <v>53</v>
      </c>
      <c r="L1700" s="6" t="s">
        <v>53</v>
      </c>
      <c r="M1700" t="s">
        <v>53</v>
      </c>
    </row>
    <row r="1701" spans="1:13">
      <c r="A1701" s="4" t="s">
        <v>3308</v>
      </c>
      <c r="B1701" s="4" t="s">
        <v>93</v>
      </c>
      <c r="C1701">
        <v>529886</v>
      </c>
      <c r="D1701" s="4" t="s">
        <v>3386</v>
      </c>
      <c r="E1701">
        <v>1739</v>
      </c>
      <c r="F1701" s="2" t="s">
        <v>53</v>
      </c>
      <c r="G1701" s="4" t="s">
        <v>53</v>
      </c>
      <c r="H1701" s="4" t="s">
        <v>53</v>
      </c>
      <c r="I1701" t="s">
        <v>53</v>
      </c>
      <c r="J1701" s="4" t="s">
        <v>53</v>
      </c>
      <c r="K1701" s="4" t="s">
        <v>53</v>
      </c>
      <c r="L1701" s="6" t="s">
        <v>53</v>
      </c>
      <c r="M1701" t="s">
        <v>53</v>
      </c>
    </row>
    <row r="1702" spans="1:13">
      <c r="A1702" s="4" t="s">
        <v>283</v>
      </c>
      <c r="B1702" s="4" t="s">
        <v>284</v>
      </c>
      <c r="C1702">
        <v>529005</v>
      </c>
      <c r="D1702" s="4" t="s">
        <v>3387</v>
      </c>
      <c r="E1702">
        <v>1739</v>
      </c>
      <c r="F1702" s="2" t="s">
        <v>53</v>
      </c>
      <c r="G1702" s="4" t="s">
        <v>53</v>
      </c>
      <c r="H1702" s="4" t="s">
        <v>53</v>
      </c>
      <c r="I1702" t="s">
        <v>53</v>
      </c>
      <c r="J1702" s="4" t="s">
        <v>53</v>
      </c>
      <c r="K1702" s="4" t="s">
        <v>53</v>
      </c>
      <c r="L1702" s="6" t="s">
        <v>53</v>
      </c>
      <c r="M1702" t="s">
        <v>53</v>
      </c>
    </row>
    <row r="1703" spans="1:13">
      <c r="A1703" s="4" t="s">
        <v>3388</v>
      </c>
      <c r="B1703" s="4" t="s">
        <v>489</v>
      </c>
      <c r="C1703">
        <v>530263</v>
      </c>
      <c r="D1703" s="4" t="s">
        <v>3389</v>
      </c>
      <c r="E1703">
        <v>1739</v>
      </c>
      <c r="F1703" s="2" t="s">
        <v>53</v>
      </c>
      <c r="G1703" s="4" t="s">
        <v>53</v>
      </c>
      <c r="H1703" s="4" t="s">
        <v>53</v>
      </c>
      <c r="I1703" t="s">
        <v>53</v>
      </c>
      <c r="J1703" s="4" t="s">
        <v>53</v>
      </c>
      <c r="K1703" s="4" t="s">
        <v>53</v>
      </c>
      <c r="L1703" s="6" t="s">
        <v>53</v>
      </c>
      <c r="M1703" t="s">
        <v>53</v>
      </c>
    </row>
    <row r="1704" spans="1:13">
      <c r="A1704" s="4" t="s">
        <v>328</v>
      </c>
      <c r="B1704" s="4" t="s">
        <v>93</v>
      </c>
      <c r="C1704">
        <v>530264</v>
      </c>
      <c r="D1704" s="4" t="s">
        <v>3390</v>
      </c>
      <c r="E1704">
        <v>1746</v>
      </c>
      <c r="F1704" s="2" t="s">
        <v>53</v>
      </c>
      <c r="G1704" s="4" t="s">
        <v>53</v>
      </c>
      <c r="H1704" s="4" t="s">
        <v>53</v>
      </c>
      <c r="I1704" t="s">
        <v>53</v>
      </c>
      <c r="J1704" s="4" t="s">
        <v>53</v>
      </c>
      <c r="K1704" s="4" t="s">
        <v>53</v>
      </c>
      <c r="L1704" s="6" t="s">
        <v>53</v>
      </c>
      <c r="M1704" t="s">
        <v>53</v>
      </c>
    </row>
    <row r="1705" spans="1:13">
      <c r="A1705" s="4" t="s">
        <v>3391</v>
      </c>
      <c r="B1705" s="4" t="s">
        <v>93</v>
      </c>
      <c r="C1705">
        <v>529833</v>
      </c>
      <c r="D1705" s="4" t="s">
        <v>3392</v>
      </c>
      <c r="E1705">
        <v>1747</v>
      </c>
      <c r="F1705" s="2" t="s">
        <v>53</v>
      </c>
      <c r="G1705" s="4" t="s">
        <v>53</v>
      </c>
      <c r="H1705" s="4" t="s">
        <v>53</v>
      </c>
      <c r="I1705" t="s">
        <v>53</v>
      </c>
      <c r="J1705" s="4" t="s">
        <v>53</v>
      </c>
      <c r="K1705" s="4" t="s">
        <v>53</v>
      </c>
      <c r="L1705" s="6" t="s">
        <v>53</v>
      </c>
      <c r="M1705" t="s">
        <v>53</v>
      </c>
    </row>
    <row r="1706" spans="1:13">
      <c r="A1706" s="4" t="s">
        <v>3393</v>
      </c>
      <c r="B1706" s="4" t="s">
        <v>175</v>
      </c>
      <c r="C1706">
        <v>529725</v>
      </c>
      <c r="D1706" s="4" t="s">
        <v>3394</v>
      </c>
      <c r="E1706">
        <v>1747</v>
      </c>
      <c r="F1706" s="2" t="s">
        <v>53</v>
      </c>
      <c r="G1706" s="4" t="s">
        <v>53</v>
      </c>
      <c r="H1706" s="4" t="s">
        <v>53</v>
      </c>
      <c r="I1706" t="s">
        <v>53</v>
      </c>
      <c r="J1706" s="4" t="s">
        <v>53</v>
      </c>
      <c r="K1706" s="4" t="s">
        <v>53</v>
      </c>
      <c r="L1706" s="6" t="s">
        <v>53</v>
      </c>
      <c r="M1706" t="s">
        <v>53</v>
      </c>
    </row>
    <row r="1707" spans="1:13">
      <c r="A1707" s="4" t="s">
        <v>174</v>
      </c>
      <c r="B1707" s="4" t="s">
        <v>175</v>
      </c>
      <c r="C1707">
        <v>529697</v>
      </c>
      <c r="D1707" s="4" t="s">
        <v>3395</v>
      </c>
      <c r="E1707">
        <v>1747</v>
      </c>
      <c r="F1707" s="2" t="s">
        <v>53</v>
      </c>
      <c r="G1707" s="4" t="s">
        <v>53</v>
      </c>
      <c r="H1707" s="4" t="s">
        <v>53</v>
      </c>
      <c r="I1707" t="s">
        <v>53</v>
      </c>
      <c r="J1707" s="4" t="s">
        <v>53</v>
      </c>
      <c r="K1707" s="4" t="s">
        <v>53</v>
      </c>
      <c r="L1707" s="6" t="s">
        <v>53</v>
      </c>
      <c r="M1707" t="s">
        <v>53</v>
      </c>
    </row>
    <row r="1708" spans="1:13">
      <c r="A1708" s="4" t="s">
        <v>3396</v>
      </c>
      <c r="B1708" s="4" t="s">
        <v>17</v>
      </c>
      <c r="C1708">
        <v>529999</v>
      </c>
      <c r="D1708" s="4" t="s">
        <v>3397</v>
      </c>
      <c r="E1708">
        <v>1747</v>
      </c>
      <c r="F1708" s="2" t="s">
        <v>53</v>
      </c>
      <c r="G1708" s="4" t="s">
        <v>53</v>
      </c>
      <c r="H1708" s="4" t="s">
        <v>53</v>
      </c>
      <c r="I1708" t="s">
        <v>53</v>
      </c>
      <c r="J1708" s="4" t="s">
        <v>53</v>
      </c>
      <c r="K1708" s="4" t="s">
        <v>53</v>
      </c>
      <c r="L1708" s="6" t="s">
        <v>53</v>
      </c>
      <c r="M1708" t="s">
        <v>53</v>
      </c>
    </row>
    <row r="1709" spans="1:13">
      <c r="A1709" s="4" t="s">
        <v>3398</v>
      </c>
      <c r="B1709" s="4" t="s">
        <v>1131</v>
      </c>
      <c r="C1709">
        <v>529046</v>
      </c>
      <c r="D1709" s="4" t="s">
        <v>3399</v>
      </c>
      <c r="E1709">
        <v>1747</v>
      </c>
      <c r="F1709" s="2" t="s">
        <v>53</v>
      </c>
      <c r="G1709" s="4" t="s">
        <v>53</v>
      </c>
      <c r="H1709" s="4" t="s">
        <v>53</v>
      </c>
      <c r="I1709" t="s">
        <v>53</v>
      </c>
      <c r="J1709" s="4" t="s">
        <v>53</v>
      </c>
      <c r="K1709" s="4" t="s">
        <v>53</v>
      </c>
      <c r="L1709" s="6" t="s">
        <v>53</v>
      </c>
      <c r="M1709" t="s">
        <v>53</v>
      </c>
    </row>
    <row r="1710" spans="1:13">
      <c r="A1710" s="4" t="s">
        <v>3400</v>
      </c>
      <c r="B1710" s="4" t="s">
        <v>284</v>
      </c>
      <c r="C1710">
        <v>505526</v>
      </c>
      <c r="D1710" s="4" t="s">
        <v>3401</v>
      </c>
      <c r="E1710">
        <v>1747</v>
      </c>
      <c r="F1710" s="2" t="s">
        <v>156</v>
      </c>
      <c r="G1710" s="4" t="s">
        <v>3402</v>
      </c>
      <c r="H1710" s="4" t="s">
        <v>3401</v>
      </c>
      <c r="I1710">
        <v>1501</v>
      </c>
      <c r="J1710" s="4" t="s">
        <v>53</v>
      </c>
      <c r="K1710" s="4" t="s">
        <v>53</v>
      </c>
      <c r="L1710" s="6" t="s">
        <v>53</v>
      </c>
      <c r="M1710" t="s">
        <v>53</v>
      </c>
    </row>
    <row r="1711" spans="1:13">
      <c r="A1711" s="4" t="s">
        <v>1717</v>
      </c>
      <c r="B1711" s="4" t="s">
        <v>1717</v>
      </c>
      <c r="C1711">
        <v>530265</v>
      </c>
      <c r="D1711" s="4" t="s">
        <v>3403</v>
      </c>
      <c r="E1711">
        <v>1747</v>
      </c>
      <c r="F1711" s="2" t="s">
        <v>853</v>
      </c>
      <c r="G1711" s="4" t="s">
        <v>3403</v>
      </c>
      <c r="H1711" s="4" t="s">
        <v>3403</v>
      </c>
      <c r="I1711">
        <v>1501</v>
      </c>
      <c r="J1711" s="4" t="s">
        <v>53</v>
      </c>
      <c r="K1711" s="4" t="s">
        <v>53</v>
      </c>
      <c r="L1711" s="6" t="s">
        <v>53</v>
      </c>
      <c r="M1711" t="s">
        <v>53</v>
      </c>
    </row>
    <row r="1712" spans="1:13">
      <c r="A1712" s="4" t="s">
        <v>2340</v>
      </c>
      <c r="B1712" s="4" t="s">
        <v>93</v>
      </c>
      <c r="C1712">
        <v>529729</v>
      </c>
      <c r="D1712" s="4" t="s">
        <v>3404</v>
      </c>
      <c r="E1712">
        <v>1754</v>
      </c>
      <c r="F1712" s="2" t="s">
        <v>53</v>
      </c>
      <c r="G1712" s="4" t="s">
        <v>53</v>
      </c>
      <c r="H1712" s="4" t="s">
        <v>53</v>
      </c>
      <c r="I1712" t="s">
        <v>53</v>
      </c>
      <c r="J1712" s="4" t="s">
        <v>53</v>
      </c>
      <c r="K1712" s="4" t="s">
        <v>53</v>
      </c>
      <c r="L1712" s="6" t="s">
        <v>53</v>
      </c>
      <c r="M1712" t="s">
        <v>53</v>
      </c>
    </row>
    <row r="1713" spans="1:13">
      <c r="A1713" s="4" t="s">
        <v>1218</v>
      </c>
      <c r="B1713" s="4" t="s">
        <v>93</v>
      </c>
      <c r="C1713">
        <v>501409</v>
      </c>
      <c r="D1713" s="4" t="s">
        <v>3405</v>
      </c>
      <c r="E1713">
        <v>1754</v>
      </c>
      <c r="F1713" s="2" t="s">
        <v>53</v>
      </c>
      <c r="G1713" s="4" t="s">
        <v>53</v>
      </c>
      <c r="H1713" s="4" t="s">
        <v>53</v>
      </c>
      <c r="I1713" t="s">
        <v>53</v>
      </c>
      <c r="J1713" s="4" t="s">
        <v>53</v>
      </c>
      <c r="K1713" s="4" t="s">
        <v>53</v>
      </c>
      <c r="L1713" s="6" t="s">
        <v>53</v>
      </c>
      <c r="M1713" t="s">
        <v>53</v>
      </c>
    </row>
    <row r="1714" spans="1:13">
      <c r="A1714" s="4" t="s">
        <v>3406</v>
      </c>
      <c r="B1714" s="4" t="s">
        <v>417</v>
      </c>
      <c r="C1714">
        <v>529236</v>
      </c>
      <c r="D1714" s="4" t="s">
        <v>3407</v>
      </c>
      <c r="E1714">
        <v>1754</v>
      </c>
      <c r="F1714" s="2" t="s">
        <v>1017</v>
      </c>
      <c r="G1714" s="4" t="s">
        <v>3408</v>
      </c>
      <c r="H1714" s="4" t="s">
        <v>3407</v>
      </c>
      <c r="I1714" t="s">
        <v>53</v>
      </c>
      <c r="J1714" s="4" t="s">
        <v>53</v>
      </c>
      <c r="K1714" s="4" t="s">
        <v>53</v>
      </c>
      <c r="L1714" s="6" t="s">
        <v>53</v>
      </c>
      <c r="M1714" t="s">
        <v>53</v>
      </c>
    </row>
    <row r="1715" spans="1:13">
      <c r="A1715" s="4" t="s">
        <v>2545</v>
      </c>
      <c r="B1715" s="4" t="s">
        <v>1717</v>
      </c>
      <c r="C1715">
        <v>529464</v>
      </c>
      <c r="D1715" s="4" t="s">
        <v>3409</v>
      </c>
      <c r="E1715">
        <v>1757</v>
      </c>
      <c r="F1715" s="2" t="s">
        <v>53</v>
      </c>
      <c r="G1715" s="4" t="s">
        <v>53</v>
      </c>
      <c r="H1715" s="4" t="s">
        <v>3410</v>
      </c>
      <c r="I1715">
        <v>1501</v>
      </c>
      <c r="J1715" s="4" t="s">
        <v>53</v>
      </c>
      <c r="K1715" s="4" t="s">
        <v>53</v>
      </c>
      <c r="L1715" s="6" t="s">
        <v>53</v>
      </c>
      <c r="M1715" t="s">
        <v>53</v>
      </c>
    </row>
    <row r="1716" spans="1:13">
      <c r="A1716" s="4" t="s">
        <v>3411</v>
      </c>
      <c r="B1716" s="4" t="s">
        <v>93</v>
      </c>
      <c r="C1716">
        <v>529809</v>
      </c>
      <c r="D1716" s="4" t="s">
        <v>3412</v>
      </c>
      <c r="E1716">
        <v>1757</v>
      </c>
      <c r="F1716" s="2" t="s">
        <v>53</v>
      </c>
      <c r="G1716" s="4" t="s">
        <v>53</v>
      </c>
      <c r="H1716" s="4" t="s">
        <v>53</v>
      </c>
      <c r="I1716" t="s">
        <v>53</v>
      </c>
      <c r="J1716" s="4" t="s">
        <v>53</v>
      </c>
      <c r="K1716" s="4" t="s">
        <v>53</v>
      </c>
      <c r="L1716" s="6" t="s">
        <v>53</v>
      </c>
      <c r="M1716" t="s">
        <v>53</v>
      </c>
    </row>
    <row r="1717" spans="1:13">
      <c r="A1717" s="4" t="s">
        <v>3413</v>
      </c>
      <c r="B1717" s="4" t="s">
        <v>1095</v>
      </c>
      <c r="C1717">
        <v>530266</v>
      </c>
      <c r="D1717" s="4" t="s">
        <v>3414</v>
      </c>
      <c r="E1717">
        <v>1757</v>
      </c>
      <c r="F1717" s="2" t="s">
        <v>53</v>
      </c>
      <c r="G1717" s="4" t="s">
        <v>53</v>
      </c>
      <c r="H1717" s="4" t="s">
        <v>53</v>
      </c>
      <c r="I1717" t="s">
        <v>53</v>
      </c>
      <c r="J1717" s="4" t="s">
        <v>53</v>
      </c>
      <c r="K1717" s="4" t="s">
        <v>53</v>
      </c>
      <c r="L1717" s="6" t="s">
        <v>53</v>
      </c>
      <c r="M1717" t="s">
        <v>53</v>
      </c>
    </row>
    <row r="1718" spans="1:13">
      <c r="A1718" s="4" t="s">
        <v>3415</v>
      </c>
      <c r="B1718" s="4" t="s">
        <v>3416</v>
      </c>
      <c r="C1718">
        <v>530267</v>
      </c>
      <c r="D1718" s="4" t="s">
        <v>3417</v>
      </c>
      <c r="E1718">
        <v>1757</v>
      </c>
      <c r="F1718" s="2" t="s">
        <v>53</v>
      </c>
      <c r="G1718" s="4" t="s">
        <v>53</v>
      </c>
      <c r="H1718" s="4" t="s">
        <v>53</v>
      </c>
      <c r="I1718" t="s">
        <v>53</v>
      </c>
      <c r="J1718" s="4" t="s">
        <v>53</v>
      </c>
      <c r="K1718" s="4" t="s">
        <v>53</v>
      </c>
      <c r="L1718" s="6" t="s">
        <v>53</v>
      </c>
      <c r="M1718" t="s">
        <v>53</v>
      </c>
    </row>
    <row r="1719" spans="1:13">
      <c r="A1719" s="4" t="s">
        <v>3418</v>
      </c>
      <c r="B1719" s="4" t="s">
        <v>194</v>
      </c>
      <c r="C1719">
        <v>529347</v>
      </c>
      <c r="D1719" s="4" t="s">
        <v>3419</v>
      </c>
      <c r="E1719">
        <v>1757</v>
      </c>
      <c r="F1719" s="2" t="s">
        <v>53</v>
      </c>
      <c r="G1719" s="4" t="s">
        <v>53</v>
      </c>
      <c r="H1719" s="4" t="s">
        <v>3420</v>
      </c>
      <c r="I1719" t="s">
        <v>53</v>
      </c>
      <c r="J1719" s="4" t="s">
        <v>53</v>
      </c>
      <c r="K1719" s="4" t="s">
        <v>53</v>
      </c>
      <c r="L1719" s="6" t="s">
        <v>53</v>
      </c>
      <c r="M1719" t="s">
        <v>53</v>
      </c>
    </row>
    <row r="1720" spans="1:13">
      <c r="A1720" s="4" t="s">
        <v>3421</v>
      </c>
      <c r="B1720" s="4" t="s">
        <v>5</v>
      </c>
      <c r="C1720">
        <v>206604</v>
      </c>
      <c r="D1720" s="4" t="s">
        <v>3422</v>
      </c>
      <c r="E1720">
        <v>1762</v>
      </c>
      <c r="F1720" s="2" t="s">
        <v>53</v>
      </c>
      <c r="G1720" s="4" t="s">
        <v>53</v>
      </c>
      <c r="H1720" s="4" t="s">
        <v>53</v>
      </c>
      <c r="I1720" t="s">
        <v>53</v>
      </c>
      <c r="J1720" s="4" t="s">
        <v>53</v>
      </c>
      <c r="K1720" s="4" t="s">
        <v>53</v>
      </c>
      <c r="L1720" s="6" t="s">
        <v>53</v>
      </c>
      <c r="M1720" t="s">
        <v>53</v>
      </c>
    </row>
    <row r="1721" spans="1:13">
      <c r="A1721" s="4" t="s">
        <v>3423</v>
      </c>
      <c r="B1721" s="4" t="s">
        <v>489</v>
      </c>
      <c r="C1721">
        <v>530069</v>
      </c>
      <c r="D1721" s="4" t="s">
        <v>3424</v>
      </c>
      <c r="E1721">
        <v>1762</v>
      </c>
      <c r="F1721" s="2" t="s">
        <v>53</v>
      </c>
      <c r="G1721" s="4" t="s">
        <v>53</v>
      </c>
      <c r="H1721" s="4" t="s">
        <v>3424</v>
      </c>
      <c r="I1721" t="s">
        <v>53</v>
      </c>
      <c r="J1721" s="4" t="s">
        <v>53</v>
      </c>
      <c r="K1721" s="4" t="s">
        <v>53</v>
      </c>
      <c r="L1721" s="6" t="s">
        <v>53</v>
      </c>
      <c r="M1721" t="s">
        <v>53</v>
      </c>
    </row>
    <row r="1722" spans="1:13">
      <c r="A1722" s="4" t="s">
        <v>3425</v>
      </c>
      <c r="B1722" s="4" t="s">
        <v>397</v>
      </c>
      <c r="C1722">
        <v>529117</v>
      </c>
      <c r="D1722" s="4" t="s">
        <v>3426</v>
      </c>
      <c r="E1722">
        <v>1762</v>
      </c>
      <c r="F1722" s="2" t="s">
        <v>53</v>
      </c>
      <c r="G1722" s="4" t="s">
        <v>53</v>
      </c>
      <c r="H1722" s="4" t="s">
        <v>3427</v>
      </c>
      <c r="I1722">
        <v>1501</v>
      </c>
      <c r="J1722" s="4" t="s">
        <v>53</v>
      </c>
      <c r="K1722" s="4" t="s">
        <v>53</v>
      </c>
      <c r="L1722" s="6" t="s">
        <v>53</v>
      </c>
      <c r="M1722" t="s">
        <v>53</v>
      </c>
    </row>
    <row r="1723" spans="1:13">
      <c r="A1723" s="4" t="s">
        <v>3428</v>
      </c>
      <c r="B1723" s="4" t="s">
        <v>1893</v>
      </c>
      <c r="C1723">
        <v>530268</v>
      </c>
      <c r="D1723" s="4" t="s">
        <v>3429</v>
      </c>
      <c r="E1723">
        <v>1762</v>
      </c>
      <c r="F1723" s="2" t="s">
        <v>53</v>
      </c>
      <c r="G1723" s="4" t="s">
        <v>53</v>
      </c>
      <c r="H1723" s="4" t="s">
        <v>53</v>
      </c>
      <c r="I1723" t="s">
        <v>53</v>
      </c>
      <c r="J1723" s="4" t="s">
        <v>53</v>
      </c>
      <c r="K1723" s="4" t="s">
        <v>53</v>
      </c>
      <c r="L1723" s="6" t="s">
        <v>53</v>
      </c>
      <c r="M1723" t="s">
        <v>53</v>
      </c>
    </row>
    <row r="1724" spans="1:13">
      <c r="A1724" s="4" t="s">
        <v>3430</v>
      </c>
      <c r="B1724" s="4" t="s">
        <v>489</v>
      </c>
      <c r="C1724">
        <v>504179</v>
      </c>
      <c r="D1724" s="4" t="s">
        <v>3431</v>
      </c>
      <c r="E1724">
        <v>1762</v>
      </c>
      <c r="F1724" s="2" t="s">
        <v>53</v>
      </c>
      <c r="G1724" s="4" t="s">
        <v>53</v>
      </c>
      <c r="H1724" s="4" t="s">
        <v>3431</v>
      </c>
      <c r="I1724">
        <v>1501</v>
      </c>
      <c r="J1724" s="4" t="s">
        <v>53</v>
      </c>
      <c r="K1724" s="4" t="s">
        <v>53</v>
      </c>
      <c r="L1724" s="6" t="s">
        <v>53</v>
      </c>
      <c r="M1724" t="s">
        <v>53</v>
      </c>
    </row>
    <row r="1725" spans="1:13">
      <c r="A1725" s="4" t="s">
        <v>525</v>
      </c>
      <c r="B1725" s="4" t="s">
        <v>93</v>
      </c>
      <c r="C1725">
        <v>529890</v>
      </c>
      <c r="D1725" s="4" t="s">
        <v>2636</v>
      </c>
      <c r="E1725">
        <v>1762</v>
      </c>
      <c r="F1725" s="2" t="s">
        <v>53</v>
      </c>
      <c r="G1725" s="4" t="s">
        <v>53</v>
      </c>
      <c r="H1725" s="4" t="s">
        <v>53</v>
      </c>
      <c r="I1725" t="s">
        <v>53</v>
      </c>
      <c r="J1725" s="4" t="s">
        <v>53</v>
      </c>
      <c r="K1725" s="4" t="s">
        <v>53</v>
      </c>
      <c r="L1725" s="6" t="s">
        <v>53</v>
      </c>
      <c r="M1725" t="s">
        <v>53</v>
      </c>
    </row>
    <row r="1726" spans="1:13">
      <c r="A1726" s="4" t="s">
        <v>204</v>
      </c>
      <c r="B1726" s="4" t="s">
        <v>93</v>
      </c>
      <c r="C1726">
        <v>530269</v>
      </c>
      <c r="D1726" s="4" t="s">
        <v>3432</v>
      </c>
      <c r="E1726">
        <v>1762</v>
      </c>
      <c r="F1726" s="2" t="s">
        <v>53</v>
      </c>
      <c r="G1726" s="4" t="s">
        <v>53</v>
      </c>
      <c r="H1726" s="4" t="s">
        <v>53</v>
      </c>
      <c r="I1726" t="s">
        <v>53</v>
      </c>
      <c r="J1726" s="4" t="s">
        <v>53</v>
      </c>
      <c r="K1726" s="4" t="s">
        <v>53</v>
      </c>
      <c r="L1726" s="6" t="s">
        <v>53</v>
      </c>
      <c r="M1726" t="s">
        <v>53</v>
      </c>
    </row>
    <row r="1727" spans="1:13">
      <c r="A1727" s="4" t="s">
        <v>3433</v>
      </c>
      <c r="B1727" s="4" t="s">
        <v>489</v>
      </c>
      <c r="C1727">
        <v>530174</v>
      </c>
      <c r="D1727" s="4" t="s">
        <v>3434</v>
      </c>
      <c r="E1727">
        <v>1769</v>
      </c>
      <c r="F1727" s="2" t="s">
        <v>53</v>
      </c>
      <c r="G1727" s="4" t="s">
        <v>53</v>
      </c>
      <c r="H1727" s="4" t="s">
        <v>53</v>
      </c>
      <c r="I1727" t="s">
        <v>53</v>
      </c>
      <c r="J1727" s="4" t="s">
        <v>53</v>
      </c>
      <c r="K1727" s="4" t="s">
        <v>53</v>
      </c>
      <c r="L1727" s="6" t="s">
        <v>53</v>
      </c>
      <c r="M1727" t="s">
        <v>53</v>
      </c>
    </row>
    <row r="1728" spans="1:13">
      <c r="A1728" s="4" t="s">
        <v>3435</v>
      </c>
      <c r="B1728" s="4" t="s">
        <v>1450</v>
      </c>
      <c r="C1728">
        <v>529980</v>
      </c>
      <c r="D1728" s="4" t="s">
        <v>3436</v>
      </c>
      <c r="E1728">
        <v>1769</v>
      </c>
      <c r="F1728" s="2" t="s">
        <v>53</v>
      </c>
      <c r="G1728" s="4" t="s">
        <v>53</v>
      </c>
      <c r="H1728" s="4" t="s">
        <v>53</v>
      </c>
      <c r="I1728" t="s">
        <v>53</v>
      </c>
      <c r="J1728" s="4" t="s">
        <v>53</v>
      </c>
      <c r="K1728" s="4" t="s">
        <v>53</v>
      </c>
      <c r="L1728" s="6" t="s">
        <v>53</v>
      </c>
      <c r="M1728" t="s">
        <v>53</v>
      </c>
    </row>
    <row r="1729" spans="1:13">
      <c r="A1729" s="4" t="s">
        <v>204</v>
      </c>
      <c r="B1729" s="4" t="s">
        <v>93</v>
      </c>
      <c r="C1729">
        <v>529306</v>
      </c>
      <c r="D1729" s="4" t="s">
        <v>3437</v>
      </c>
      <c r="E1729">
        <v>1769</v>
      </c>
      <c r="F1729" s="2" t="s">
        <v>53</v>
      </c>
      <c r="G1729" s="4" t="s">
        <v>53</v>
      </c>
      <c r="H1729" s="4" t="s">
        <v>53</v>
      </c>
      <c r="I1729" t="s">
        <v>53</v>
      </c>
      <c r="J1729" s="4" t="s">
        <v>53</v>
      </c>
      <c r="K1729" s="4" t="s">
        <v>53</v>
      </c>
      <c r="L1729" s="6" t="s">
        <v>53</v>
      </c>
      <c r="M1729" t="s">
        <v>53</v>
      </c>
    </row>
    <row r="1730" spans="1:13">
      <c r="A1730" s="4" t="s">
        <v>3438</v>
      </c>
      <c r="B1730" s="4" t="s">
        <v>284</v>
      </c>
      <c r="C1730">
        <v>529232</v>
      </c>
      <c r="D1730" s="4" t="s">
        <v>3439</v>
      </c>
      <c r="E1730">
        <v>1778</v>
      </c>
      <c r="F1730" s="2" t="s">
        <v>53</v>
      </c>
      <c r="G1730" s="4" t="s">
        <v>53</v>
      </c>
      <c r="H1730" s="4" t="s">
        <v>3439</v>
      </c>
      <c r="I1730" t="s">
        <v>53</v>
      </c>
      <c r="J1730" s="4" t="s">
        <v>53</v>
      </c>
      <c r="K1730" s="4" t="s">
        <v>53</v>
      </c>
      <c r="L1730" s="6" t="s">
        <v>53</v>
      </c>
      <c r="M1730" t="s">
        <v>53</v>
      </c>
    </row>
    <row r="1731" spans="1:13">
      <c r="A1731" s="4" t="s">
        <v>1811</v>
      </c>
      <c r="B1731" s="4" t="s">
        <v>1812</v>
      </c>
      <c r="C1731">
        <v>530272</v>
      </c>
      <c r="D1731" s="4" t="s">
        <v>3440</v>
      </c>
      <c r="E1731">
        <v>1778</v>
      </c>
      <c r="F1731" s="2" t="s">
        <v>1017</v>
      </c>
      <c r="G1731" s="4" t="s">
        <v>3440</v>
      </c>
      <c r="H1731" s="4" t="s">
        <v>3440</v>
      </c>
      <c r="I1731">
        <v>1501</v>
      </c>
      <c r="J1731" s="4" t="s">
        <v>53</v>
      </c>
      <c r="K1731" s="4" t="s">
        <v>53</v>
      </c>
      <c r="L1731" s="6" t="s">
        <v>53</v>
      </c>
      <c r="M1731" t="s">
        <v>53</v>
      </c>
    </row>
    <row r="1732" spans="1:13">
      <c r="A1732" s="4" t="s">
        <v>3421</v>
      </c>
      <c r="B1732" s="4" t="s">
        <v>5</v>
      </c>
      <c r="C1732">
        <v>202480</v>
      </c>
      <c r="D1732" s="4" t="s">
        <v>3441</v>
      </c>
      <c r="E1732">
        <v>1784</v>
      </c>
      <c r="F1732" s="2" t="s">
        <v>53</v>
      </c>
      <c r="G1732" s="4" t="s">
        <v>53</v>
      </c>
      <c r="H1732" s="4" t="s">
        <v>3441</v>
      </c>
      <c r="I1732" t="s">
        <v>53</v>
      </c>
      <c r="J1732" s="4" t="s">
        <v>53</v>
      </c>
      <c r="K1732" s="4" t="s">
        <v>53</v>
      </c>
      <c r="L1732" s="6" t="s">
        <v>53</v>
      </c>
      <c r="M1732" t="s">
        <v>53</v>
      </c>
    </row>
    <row r="1733" spans="1:13">
      <c r="A1733" s="4" t="s">
        <v>3442</v>
      </c>
      <c r="B1733" s="4" t="s">
        <v>17</v>
      </c>
      <c r="C1733">
        <v>499979</v>
      </c>
      <c r="D1733" s="4" t="s">
        <v>3443</v>
      </c>
      <c r="E1733">
        <v>1784</v>
      </c>
      <c r="F1733" s="2" t="s">
        <v>53</v>
      </c>
      <c r="G1733" s="4" t="s">
        <v>53</v>
      </c>
      <c r="H1733" s="4" t="s">
        <v>53</v>
      </c>
      <c r="I1733" t="s">
        <v>53</v>
      </c>
      <c r="J1733" s="4" t="s">
        <v>53</v>
      </c>
      <c r="K1733" s="4" t="s">
        <v>53</v>
      </c>
      <c r="L1733" s="6" t="s">
        <v>53</v>
      </c>
      <c r="M1733" t="s">
        <v>53</v>
      </c>
    </row>
    <row r="1734" spans="1:13">
      <c r="A1734" s="4" t="s">
        <v>3444</v>
      </c>
      <c r="B1734" s="4" t="s">
        <v>274</v>
      </c>
      <c r="C1734">
        <v>529193</v>
      </c>
      <c r="D1734" s="4" t="s">
        <v>3445</v>
      </c>
      <c r="E1734">
        <v>1784</v>
      </c>
      <c r="F1734" s="2" t="s">
        <v>53</v>
      </c>
      <c r="G1734" s="4" t="s">
        <v>53</v>
      </c>
      <c r="H1734" s="4" t="s">
        <v>53</v>
      </c>
      <c r="I1734" t="s">
        <v>53</v>
      </c>
      <c r="J1734" s="4" t="s">
        <v>53</v>
      </c>
      <c r="K1734" s="4" t="s">
        <v>53</v>
      </c>
      <c r="L1734" s="6" t="s">
        <v>53</v>
      </c>
      <c r="M1734" t="s">
        <v>53</v>
      </c>
    </row>
    <row r="1735" spans="1:13">
      <c r="A1735" s="4" t="s">
        <v>3446</v>
      </c>
      <c r="B1735" s="4" t="s">
        <v>1090</v>
      </c>
      <c r="C1735">
        <v>530176</v>
      </c>
      <c r="D1735" s="4" t="s">
        <v>3447</v>
      </c>
      <c r="E1735">
        <v>1784</v>
      </c>
      <c r="F1735" s="2" t="s">
        <v>53</v>
      </c>
      <c r="G1735" s="4" t="s">
        <v>53</v>
      </c>
      <c r="H1735" s="4" t="s">
        <v>53</v>
      </c>
      <c r="I1735" t="s">
        <v>53</v>
      </c>
      <c r="J1735" s="4" t="s">
        <v>53</v>
      </c>
      <c r="K1735" s="4" t="s">
        <v>53</v>
      </c>
      <c r="L1735" s="6" t="s">
        <v>53</v>
      </c>
      <c r="M1735" t="s">
        <v>53</v>
      </c>
    </row>
    <row r="1736" spans="1:13">
      <c r="A1736" s="4" t="s">
        <v>283</v>
      </c>
      <c r="B1736" s="4" t="s">
        <v>284</v>
      </c>
      <c r="C1736">
        <v>529361</v>
      </c>
      <c r="D1736" s="4" t="s">
        <v>3448</v>
      </c>
      <c r="E1736">
        <v>1784</v>
      </c>
      <c r="F1736" s="2" t="s">
        <v>53</v>
      </c>
      <c r="G1736" s="4" t="s">
        <v>53</v>
      </c>
      <c r="H1736" s="4" t="s">
        <v>53</v>
      </c>
      <c r="I1736" t="s">
        <v>53</v>
      </c>
      <c r="J1736" s="4" t="s">
        <v>53</v>
      </c>
      <c r="K1736" s="4" t="s">
        <v>53</v>
      </c>
      <c r="L1736" s="6" t="s">
        <v>53</v>
      </c>
      <c r="M1736" t="s">
        <v>53</v>
      </c>
    </row>
    <row r="1737" spans="1:13">
      <c r="A1737" s="4" t="s">
        <v>3449</v>
      </c>
      <c r="B1737" s="4" t="s">
        <v>1450</v>
      </c>
      <c r="C1737">
        <v>529502</v>
      </c>
      <c r="D1737" s="4" t="s">
        <v>3450</v>
      </c>
      <c r="E1737">
        <v>1784</v>
      </c>
      <c r="F1737" s="2" t="s">
        <v>859</v>
      </c>
      <c r="G1737" s="4" t="s">
        <v>3450</v>
      </c>
      <c r="H1737" s="4" t="s">
        <v>3450</v>
      </c>
      <c r="I1737" t="s">
        <v>53</v>
      </c>
      <c r="J1737" s="4" t="s">
        <v>53</v>
      </c>
      <c r="K1737" s="4" t="s">
        <v>53</v>
      </c>
      <c r="L1737" s="6" t="s">
        <v>53</v>
      </c>
      <c r="M1737" t="s">
        <v>53</v>
      </c>
    </row>
    <row r="1738" spans="1:13">
      <c r="A1738" s="4" t="s">
        <v>283</v>
      </c>
      <c r="B1738" s="4" t="s">
        <v>284</v>
      </c>
      <c r="C1738">
        <v>505240</v>
      </c>
      <c r="D1738" s="4" t="s">
        <v>3451</v>
      </c>
      <c r="E1738">
        <v>1790</v>
      </c>
      <c r="F1738" s="2" t="s">
        <v>53</v>
      </c>
      <c r="G1738" s="4" t="s">
        <v>53</v>
      </c>
      <c r="H1738" s="4" t="s">
        <v>3451</v>
      </c>
      <c r="I1738" t="s">
        <v>53</v>
      </c>
      <c r="J1738" s="4" t="s">
        <v>53</v>
      </c>
      <c r="K1738" s="4" t="s">
        <v>53</v>
      </c>
      <c r="L1738" s="6" t="s">
        <v>53</v>
      </c>
      <c r="M1738" t="s">
        <v>53</v>
      </c>
    </row>
    <row r="1739" spans="1:13">
      <c r="A1739" s="4" t="s">
        <v>3452</v>
      </c>
      <c r="B1739" s="4" t="s">
        <v>5</v>
      </c>
      <c r="C1739">
        <v>220075</v>
      </c>
      <c r="D1739" s="4" t="s">
        <v>3453</v>
      </c>
      <c r="E1739">
        <v>1790</v>
      </c>
      <c r="F1739" s="2" t="s">
        <v>53</v>
      </c>
      <c r="G1739" s="4" t="s">
        <v>53</v>
      </c>
      <c r="H1739" s="4" t="s">
        <v>53</v>
      </c>
      <c r="I1739" t="s">
        <v>53</v>
      </c>
      <c r="J1739" s="4" t="s">
        <v>53</v>
      </c>
      <c r="K1739" s="4" t="s">
        <v>53</v>
      </c>
      <c r="L1739" s="6" t="s">
        <v>53</v>
      </c>
      <c r="M1739" t="s">
        <v>53</v>
      </c>
    </row>
    <row r="1740" spans="1:13">
      <c r="A1740" s="4" t="s">
        <v>3454</v>
      </c>
      <c r="B1740" s="4" t="s">
        <v>93</v>
      </c>
      <c r="C1740">
        <v>529857</v>
      </c>
      <c r="D1740" s="4" t="s">
        <v>3455</v>
      </c>
      <c r="E1740">
        <v>1790</v>
      </c>
      <c r="F1740" s="2" t="s">
        <v>53</v>
      </c>
      <c r="G1740" s="4" t="s">
        <v>53</v>
      </c>
      <c r="H1740" s="4" t="s">
        <v>53</v>
      </c>
      <c r="I1740" t="s">
        <v>53</v>
      </c>
      <c r="J1740" s="4" t="s">
        <v>53</v>
      </c>
      <c r="K1740" s="4" t="s">
        <v>53</v>
      </c>
      <c r="L1740" s="6" t="s">
        <v>53</v>
      </c>
      <c r="M1740" t="s">
        <v>53</v>
      </c>
    </row>
    <row r="1741" spans="1:13">
      <c r="A1741" s="4" t="s">
        <v>996</v>
      </c>
      <c r="B1741" s="4" t="s">
        <v>997</v>
      </c>
      <c r="C1741">
        <v>529570</v>
      </c>
      <c r="D1741" s="4" t="s">
        <v>3456</v>
      </c>
      <c r="E1741">
        <v>1790</v>
      </c>
      <c r="F1741" s="2" t="s">
        <v>53</v>
      </c>
      <c r="G1741" s="4" t="s">
        <v>53</v>
      </c>
      <c r="H1741" s="4" t="s">
        <v>3456</v>
      </c>
      <c r="I1741">
        <v>1501</v>
      </c>
      <c r="J1741" s="4" t="s">
        <v>53</v>
      </c>
      <c r="K1741" s="4" t="s">
        <v>53</v>
      </c>
      <c r="L1741" s="6" t="s">
        <v>53</v>
      </c>
      <c r="M1741" t="s">
        <v>53</v>
      </c>
    </row>
    <row r="1742" spans="1:13">
      <c r="A1742" s="4" t="s">
        <v>3457</v>
      </c>
      <c r="B1742" s="4" t="s">
        <v>575</v>
      </c>
      <c r="C1742">
        <v>529074</v>
      </c>
      <c r="D1742" s="4" t="s">
        <v>3458</v>
      </c>
      <c r="E1742">
        <v>1790</v>
      </c>
      <c r="F1742" s="2" t="s">
        <v>53</v>
      </c>
      <c r="G1742" s="4" t="s">
        <v>53</v>
      </c>
      <c r="H1742" s="4" t="s">
        <v>53</v>
      </c>
      <c r="I1742" t="s">
        <v>53</v>
      </c>
      <c r="J1742" s="4" t="s">
        <v>53</v>
      </c>
      <c r="K1742" s="4" t="s">
        <v>53</v>
      </c>
      <c r="L1742" s="6" t="s">
        <v>53</v>
      </c>
      <c r="M1742" t="s">
        <v>53</v>
      </c>
    </row>
    <row r="1743" spans="1:13">
      <c r="A1743" s="4" t="s">
        <v>3459</v>
      </c>
      <c r="B1743" s="4" t="s">
        <v>93</v>
      </c>
      <c r="C1743">
        <v>529496</v>
      </c>
      <c r="D1743" s="4" t="s">
        <v>3460</v>
      </c>
      <c r="E1743">
        <v>1790</v>
      </c>
      <c r="F1743" s="2" t="s">
        <v>53</v>
      </c>
      <c r="G1743" s="4" t="s">
        <v>53</v>
      </c>
      <c r="H1743" s="4" t="s">
        <v>53</v>
      </c>
      <c r="I1743" t="s">
        <v>53</v>
      </c>
      <c r="J1743" s="4" t="s">
        <v>53</v>
      </c>
      <c r="K1743" s="4" t="s">
        <v>53</v>
      </c>
      <c r="L1743" s="6" t="s">
        <v>53</v>
      </c>
      <c r="M1743" t="s">
        <v>53</v>
      </c>
    </row>
    <row r="1744" spans="1:13">
      <c r="A1744" s="4" t="s">
        <v>3461</v>
      </c>
      <c r="B1744" s="4" t="s">
        <v>93</v>
      </c>
      <c r="C1744">
        <v>530153</v>
      </c>
      <c r="D1744" s="4" t="s">
        <v>3462</v>
      </c>
      <c r="E1744">
        <v>1790</v>
      </c>
      <c r="F1744" s="2" t="s">
        <v>53</v>
      </c>
      <c r="G1744" s="4" t="s">
        <v>53</v>
      </c>
      <c r="H1744" s="4" t="s">
        <v>53</v>
      </c>
      <c r="I1744" t="s">
        <v>53</v>
      </c>
      <c r="J1744" s="4" t="s">
        <v>53</v>
      </c>
      <c r="K1744" s="4" t="s">
        <v>53</v>
      </c>
      <c r="L1744" s="6" t="s">
        <v>53</v>
      </c>
      <c r="M1744" t="s">
        <v>53</v>
      </c>
    </row>
    <row r="1745" spans="1:13">
      <c r="A1745" s="4" t="s">
        <v>3463</v>
      </c>
      <c r="B1745" s="4" t="s">
        <v>1450</v>
      </c>
      <c r="C1745">
        <v>529775</v>
      </c>
      <c r="D1745" s="4" t="s">
        <v>3464</v>
      </c>
      <c r="E1745">
        <v>1790</v>
      </c>
      <c r="F1745" s="2" t="s">
        <v>53</v>
      </c>
      <c r="G1745" s="4" t="s">
        <v>53</v>
      </c>
      <c r="H1745" s="4" t="s">
        <v>3464</v>
      </c>
      <c r="I1745" t="s">
        <v>53</v>
      </c>
      <c r="J1745" s="4" t="s">
        <v>53</v>
      </c>
      <c r="K1745" s="4" t="s">
        <v>53</v>
      </c>
      <c r="L1745" s="6" t="s">
        <v>53</v>
      </c>
      <c r="M1745" t="s">
        <v>53</v>
      </c>
    </row>
    <row r="1746" spans="1:13">
      <c r="A1746" s="4" t="s">
        <v>3465</v>
      </c>
      <c r="B1746" s="4" t="s">
        <v>997</v>
      </c>
      <c r="C1746">
        <v>529560</v>
      </c>
      <c r="D1746" s="4" t="s">
        <v>3466</v>
      </c>
      <c r="E1746">
        <v>1790</v>
      </c>
      <c r="F1746" s="2" t="s">
        <v>859</v>
      </c>
      <c r="G1746" s="4" t="s">
        <v>3467</v>
      </c>
      <c r="H1746" s="4" t="s">
        <v>53</v>
      </c>
      <c r="I1746" t="s">
        <v>53</v>
      </c>
      <c r="J1746" s="4" t="s">
        <v>53</v>
      </c>
      <c r="K1746" s="4" t="s">
        <v>53</v>
      </c>
      <c r="L1746" s="6" t="s">
        <v>53</v>
      </c>
      <c r="M1746" t="s">
        <v>53</v>
      </c>
    </row>
    <row r="1747" spans="1:13">
      <c r="A1747" s="4" t="s">
        <v>3468</v>
      </c>
      <c r="B1747" s="4" t="s">
        <v>5</v>
      </c>
      <c r="C1747">
        <v>110583</v>
      </c>
      <c r="D1747" s="4" t="s">
        <v>3469</v>
      </c>
      <c r="E1747">
        <v>1790</v>
      </c>
      <c r="F1747" s="2" t="s">
        <v>853</v>
      </c>
      <c r="G1747" s="4" t="s">
        <v>3469</v>
      </c>
      <c r="H1747" s="4" t="s">
        <v>53</v>
      </c>
      <c r="I1747" t="s">
        <v>53</v>
      </c>
      <c r="J1747" s="4" t="s">
        <v>53</v>
      </c>
      <c r="K1747" s="4" t="s">
        <v>53</v>
      </c>
      <c r="L1747" s="6" t="s">
        <v>53</v>
      </c>
      <c r="M1747" t="s">
        <v>53</v>
      </c>
    </row>
    <row r="1748" spans="1:13">
      <c r="A1748" s="4" t="s">
        <v>2012</v>
      </c>
      <c r="B1748" s="4" t="s">
        <v>2013</v>
      </c>
      <c r="C1748">
        <v>529345</v>
      </c>
      <c r="D1748" s="4" t="s">
        <v>3470</v>
      </c>
      <c r="E1748">
        <v>1790</v>
      </c>
      <c r="F1748" s="2" t="s">
        <v>619</v>
      </c>
      <c r="G1748" s="4" t="s">
        <v>3470</v>
      </c>
      <c r="H1748" s="4" t="s">
        <v>53</v>
      </c>
      <c r="I1748" t="s">
        <v>53</v>
      </c>
      <c r="J1748" s="4" t="s">
        <v>53</v>
      </c>
      <c r="K1748" s="4" t="s">
        <v>53</v>
      </c>
      <c r="L1748" s="6" t="s">
        <v>53</v>
      </c>
      <c r="M1748" t="s">
        <v>53</v>
      </c>
    </row>
    <row r="1749" spans="1:13">
      <c r="A1749" s="4" t="s">
        <v>273</v>
      </c>
      <c r="B1749" s="4" t="s">
        <v>274</v>
      </c>
      <c r="C1749">
        <v>529916</v>
      </c>
      <c r="D1749" s="4" t="s">
        <v>3471</v>
      </c>
      <c r="E1749">
        <v>1801</v>
      </c>
      <c r="F1749" s="2" t="s">
        <v>53</v>
      </c>
      <c r="G1749" s="4" t="s">
        <v>53</v>
      </c>
      <c r="H1749" s="4" t="s">
        <v>3471</v>
      </c>
      <c r="I1749" t="s">
        <v>53</v>
      </c>
      <c r="J1749" s="4" t="s">
        <v>53</v>
      </c>
      <c r="K1749" s="4" t="s">
        <v>53</v>
      </c>
      <c r="L1749" s="6" t="s">
        <v>53</v>
      </c>
      <c r="M1749" t="s">
        <v>53</v>
      </c>
    </row>
    <row r="1750" spans="1:13">
      <c r="A1750" s="4" t="s">
        <v>3472</v>
      </c>
      <c r="B1750" s="4" t="s">
        <v>1131</v>
      </c>
      <c r="C1750">
        <v>529408</v>
      </c>
      <c r="D1750" s="4" t="s">
        <v>3473</v>
      </c>
      <c r="E1750">
        <v>1801</v>
      </c>
      <c r="F1750" s="2" t="s">
        <v>53</v>
      </c>
      <c r="G1750" s="4" t="s">
        <v>53</v>
      </c>
      <c r="H1750" s="4" t="s">
        <v>53</v>
      </c>
      <c r="I1750" t="s">
        <v>53</v>
      </c>
      <c r="J1750" s="4" t="s">
        <v>53</v>
      </c>
      <c r="K1750" s="4" t="s">
        <v>53</v>
      </c>
      <c r="L1750" s="6" t="s">
        <v>53</v>
      </c>
      <c r="M1750" t="s">
        <v>53</v>
      </c>
    </row>
    <row r="1751" spans="1:13">
      <c r="A1751" s="4" t="s">
        <v>1864</v>
      </c>
      <c r="B1751" s="4" t="s">
        <v>274</v>
      </c>
      <c r="C1751">
        <v>529906</v>
      </c>
      <c r="D1751" s="4" t="s">
        <v>3474</v>
      </c>
      <c r="E1751">
        <v>1801</v>
      </c>
      <c r="F1751" s="2" t="s">
        <v>53</v>
      </c>
      <c r="G1751" s="4" t="s">
        <v>53</v>
      </c>
      <c r="H1751" s="4" t="s">
        <v>53</v>
      </c>
      <c r="I1751" t="s">
        <v>53</v>
      </c>
      <c r="J1751" s="4" t="s">
        <v>53</v>
      </c>
      <c r="K1751" s="4" t="s">
        <v>53</v>
      </c>
      <c r="L1751" s="6" t="s">
        <v>53</v>
      </c>
      <c r="M1751" t="s">
        <v>53</v>
      </c>
    </row>
    <row r="1752" spans="1:13">
      <c r="A1752" s="4" t="s">
        <v>3475</v>
      </c>
      <c r="B1752" s="4" t="s">
        <v>93</v>
      </c>
      <c r="C1752">
        <v>529845</v>
      </c>
      <c r="D1752" s="4" t="s">
        <v>3476</v>
      </c>
      <c r="E1752">
        <v>1801</v>
      </c>
      <c r="F1752" s="2" t="s">
        <v>53</v>
      </c>
      <c r="G1752" s="4" t="s">
        <v>53</v>
      </c>
      <c r="H1752" s="4" t="s">
        <v>53</v>
      </c>
      <c r="I1752" t="s">
        <v>53</v>
      </c>
      <c r="J1752" s="4" t="s">
        <v>53</v>
      </c>
      <c r="K1752" s="4" t="s">
        <v>53</v>
      </c>
      <c r="L1752" s="6" t="s">
        <v>53</v>
      </c>
      <c r="M1752" t="s">
        <v>53</v>
      </c>
    </row>
    <row r="1753" spans="1:13">
      <c r="A1753" s="4" t="s">
        <v>3477</v>
      </c>
      <c r="B1753" s="4" t="s">
        <v>5</v>
      </c>
      <c r="C1753">
        <v>530002</v>
      </c>
      <c r="D1753" s="4" t="s">
        <v>3478</v>
      </c>
      <c r="E1753">
        <v>1805</v>
      </c>
      <c r="F1753" s="2" t="s">
        <v>53</v>
      </c>
      <c r="G1753" s="4" t="s">
        <v>53</v>
      </c>
      <c r="H1753" s="4" t="s">
        <v>53</v>
      </c>
      <c r="I1753" t="s">
        <v>53</v>
      </c>
      <c r="J1753" s="4" t="s">
        <v>53</v>
      </c>
      <c r="K1753" s="4" t="s">
        <v>53</v>
      </c>
      <c r="L1753" s="6" t="s">
        <v>53</v>
      </c>
      <c r="M1753" t="s">
        <v>53</v>
      </c>
    </row>
    <row r="1754" spans="1:13">
      <c r="A1754" s="4" t="s">
        <v>3479</v>
      </c>
      <c r="B1754" s="4" t="s">
        <v>284</v>
      </c>
      <c r="C1754">
        <v>504586</v>
      </c>
      <c r="D1754" s="4" t="s">
        <v>3480</v>
      </c>
      <c r="E1754">
        <v>1805</v>
      </c>
      <c r="F1754" s="2" t="s">
        <v>1237</v>
      </c>
      <c r="G1754" s="4" t="s">
        <v>3480</v>
      </c>
      <c r="H1754" s="4" t="s">
        <v>3480</v>
      </c>
      <c r="I1754" t="s">
        <v>53</v>
      </c>
      <c r="J1754" s="4" t="s">
        <v>53</v>
      </c>
      <c r="K1754" s="4" t="s">
        <v>53</v>
      </c>
      <c r="L1754" s="6" t="s">
        <v>53</v>
      </c>
      <c r="M1754" t="s">
        <v>53</v>
      </c>
    </row>
    <row r="1755" spans="1:13">
      <c r="A1755" s="4" t="s">
        <v>3481</v>
      </c>
      <c r="B1755" s="4" t="s">
        <v>5</v>
      </c>
      <c r="C1755">
        <v>184782</v>
      </c>
      <c r="D1755" s="4" t="s">
        <v>3482</v>
      </c>
      <c r="E1755">
        <v>1807</v>
      </c>
      <c r="F1755" s="2" t="s">
        <v>53</v>
      </c>
      <c r="G1755" s="4" t="s">
        <v>53</v>
      </c>
      <c r="H1755" s="4" t="s">
        <v>3482</v>
      </c>
      <c r="I1755" t="s">
        <v>53</v>
      </c>
      <c r="J1755" s="4" t="s">
        <v>53</v>
      </c>
      <c r="K1755" s="4" t="s">
        <v>53</v>
      </c>
      <c r="L1755" s="6" t="s">
        <v>53</v>
      </c>
      <c r="M1755" t="s">
        <v>53</v>
      </c>
    </row>
    <row r="1756" spans="1:13">
      <c r="A1756" s="4" t="s">
        <v>3483</v>
      </c>
      <c r="B1756" s="4" t="s">
        <v>404</v>
      </c>
      <c r="C1756">
        <v>529577</v>
      </c>
      <c r="D1756" s="4" t="s">
        <v>3484</v>
      </c>
      <c r="E1756">
        <v>1807</v>
      </c>
      <c r="F1756" s="2" t="s">
        <v>53</v>
      </c>
      <c r="G1756" s="4" t="s">
        <v>53</v>
      </c>
      <c r="H1756" s="4" t="s">
        <v>53</v>
      </c>
      <c r="I1756" t="s">
        <v>53</v>
      </c>
      <c r="J1756" s="4" t="s">
        <v>53</v>
      </c>
      <c r="K1756" s="4" t="s">
        <v>53</v>
      </c>
      <c r="L1756" s="6" t="s">
        <v>53</v>
      </c>
      <c r="M1756" t="s">
        <v>53</v>
      </c>
    </row>
    <row r="1757" spans="1:13">
      <c r="A1757" s="4" t="s">
        <v>3485</v>
      </c>
      <c r="B1757" s="4" t="s">
        <v>5</v>
      </c>
      <c r="C1757">
        <v>145813</v>
      </c>
      <c r="D1757" s="4" t="s">
        <v>3486</v>
      </c>
      <c r="E1757">
        <v>1807</v>
      </c>
      <c r="F1757" s="2" t="s">
        <v>853</v>
      </c>
      <c r="G1757" s="4" t="s">
        <v>3486</v>
      </c>
      <c r="H1757" s="4" t="s">
        <v>53</v>
      </c>
      <c r="I1757" t="s">
        <v>53</v>
      </c>
      <c r="J1757" s="4" t="s">
        <v>53</v>
      </c>
      <c r="K1757" s="4" t="s">
        <v>53</v>
      </c>
      <c r="L1757" s="6" t="s">
        <v>53</v>
      </c>
      <c r="M1757" t="s">
        <v>53</v>
      </c>
    </row>
    <row r="1758" spans="1:13">
      <c r="A1758" s="4" t="s">
        <v>283</v>
      </c>
      <c r="B1758" s="4" t="s">
        <v>284</v>
      </c>
      <c r="C1758">
        <v>529123</v>
      </c>
      <c r="D1758" s="4" t="s">
        <v>3487</v>
      </c>
      <c r="E1758">
        <v>1810</v>
      </c>
      <c r="F1758" s="2" t="s">
        <v>53</v>
      </c>
      <c r="G1758" s="4" t="s">
        <v>53</v>
      </c>
      <c r="H1758" s="4" t="s">
        <v>3487</v>
      </c>
      <c r="I1758" t="s">
        <v>53</v>
      </c>
      <c r="J1758" s="4" t="s">
        <v>53</v>
      </c>
      <c r="K1758" s="4" t="s">
        <v>53</v>
      </c>
      <c r="L1758" s="6" t="s">
        <v>53</v>
      </c>
      <c r="M1758" t="s">
        <v>53</v>
      </c>
    </row>
    <row r="1759" spans="1:13">
      <c r="A1759" s="4" t="s">
        <v>3488</v>
      </c>
      <c r="B1759" s="4" t="s">
        <v>489</v>
      </c>
      <c r="C1759">
        <v>529277</v>
      </c>
      <c r="D1759" s="4" t="s">
        <v>3489</v>
      </c>
      <c r="E1759">
        <v>1810</v>
      </c>
      <c r="F1759" s="2" t="s">
        <v>53</v>
      </c>
      <c r="G1759" s="4" t="s">
        <v>53</v>
      </c>
      <c r="H1759" s="4" t="s">
        <v>3489</v>
      </c>
      <c r="I1759">
        <v>1501</v>
      </c>
      <c r="J1759" s="4" t="s">
        <v>53</v>
      </c>
      <c r="K1759" s="4" t="s">
        <v>53</v>
      </c>
      <c r="L1759" s="6" t="s">
        <v>53</v>
      </c>
      <c r="M1759" t="s">
        <v>53</v>
      </c>
    </row>
    <row r="1760" spans="1:13">
      <c r="A1760" s="4" t="s">
        <v>3490</v>
      </c>
      <c r="B1760" s="4" t="s">
        <v>489</v>
      </c>
      <c r="C1760">
        <v>529950</v>
      </c>
      <c r="D1760" s="4" t="s">
        <v>3491</v>
      </c>
      <c r="E1760">
        <v>1810</v>
      </c>
      <c r="F1760" s="2" t="s">
        <v>53</v>
      </c>
      <c r="G1760" s="4" t="s">
        <v>53</v>
      </c>
      <c r="H1760" s="4" t="s">
        <v>3491</v>
      </c>
      <c r="I1760" t="s">
        <v>53</v>
      </c>
      <c r="J1760" s="4" t="s">
        <v>53</v>
      </c>
      <c r="K1760" s="4" t="s">
        <v>53</v>
      </c>
      <c r="L1760" s="6" t="s">
        <v>53</v>
      </c>
      <c r="M1760" t="s">
        <v>53</v>
      </c>
    </row>
    <row r="1761" spans="1:13">
      <c r="A1761" s="4" t="s">
        <v>3492</v>
      </c>
      <c r="B1761" s="4" t="s">
        <v>424</v>
      </c>
      <c r="C1761">
        <v>530014</v>
      </c>
      <c r="D1761" s="4" t="s">
        <v>3493</v>
      </c>
      <c r="E1761">
        <v>1813</v>
      </c>
      <c r="F1761" s="2" t="s">
        <v>53</v>
      </c>
      <c r="G1761" s="4" t="s">
        <v>53</v>
      </c>
      <c r="H1761" s="4" t="s">
        <v>3493</v>
      </c>
      <c r="I1761" t="s">
        <v>53</v>
      </c>
      <c r="J1761" s="4" t="s">
        <v>53</v>
      </c>
      <c r="K1761" s="4" t="s">
        <v>53</v>
      </c>
      <c r="L1761" s="6" t="s">
        <v>53</v>
      </c>
      <c r="M1761" t="s">
        <v>53</v>
      </c>
    </row>
    <row r="1762" spans="1:13">
      <c r="A1762" s="4" t="s">
        <v>2031</v>
      </c>
      <c r="B1762" s="4" t="s">
        <v>397</v>
      </c>
      <c r="C1762">
        <v>529590</v>
      </c>
      <c r="D1762" s="4" t="s">
        <v>3494</v>
      </c>
      <c r="E1762">
        <v>1813</v>
      </c>
      <c r="F1762" s="2" t="s">
        <v>53</v>
      </c>
      <c r="G1762" s="4" t="s">
        <v>53</v>
      </c>
      <c r="H1762" s="4" t="s">
        <v>53</v>
      </c>
      <c r="I1762" t="s">
        <v>53</v>
      </c>
      <c r="J1762" s="4" t="s">
        <v>53</v>
      </c>
      <c r="K1762" s="4" t="s">
        <v>53</v>
      </c>
      <c r="L1762" s="6" t="s">
        <v>53</v>
      </c>
      <c r="M1762" t="s">
        <v>53</v>
      </c>
    </row>
    <row r="1763" spans="1:13">
      <c r="A1763" s="4" t="s">
        <v>1074</v>
      </c>
      <c r="B1763" s="4" t="s">
        <v>93</v>
      </c>
      <c r="C1763">
        <v>530178</v>
      </c>
      <c r="D1763" s="4" t="s">
        <v>3495</v>
      </c>
      <c r="E1763">
        <v>1813</v>
      </c>
      <c r="F1763" s="2" t="s">
        <v>53</v>
      </c>
      <c r="G1763" s="4" t="s">
        <v>53</v>
      </c>
      <c r="H1763" s="4" t="s">
        <v>53</v>
      </c>
      <c r="I1763" t="s">
        <v>53</v>
      </c>
      <c r="J1763" s="4" t="s">
        <v>53</v>
      </c>
      <c r="K1763" s="4" t="s">
        <v>53</v>
      </c>
      <c r="L1763" s="6" t="s">
        <v>53</v>
      </c>
      <c r="M1763" t="s">
        <v>53</v>
      </c>
    </row>
    <row r="1764" spans="1:13">
      <c r="A1764" s="4" t="s">
        <v>946</v>
      </c>
      <c r="B1764" s="4" t="s">
        <v>284</v>
      </c>
      <c r="C1764">
        <v>529083</v>
      </c>
      <c r="D1764" s="4" t="s">
        <v>3496</v>
      </c>
      <c r="E1764">
        <v>1813</v>
      </c>
      <c r="F1764" s="2" t="s">
        <v>53</v>
      </c>
      <c r="G1764" s="4" t="s">
        <v>53</v>
      </c>
      <c r="H1764" s="4" t="s">
        <v>3496</v>
      </c>
      <c r="I1764">
        <v>1501</v>
      </c>
      <c r="J1764" s="4" t="s">
        <v>53</v>
      </c>
      <c r="K1764" s="4" t="s">
        <v>53</v>
      </c>
      <c r="L1764" s="6" t="s">
        <v>53</v>
      </c>
      <c r="M1764" t="s">
        <v>53</v>
      </c>
    </row>
    <row r="1765" spans="1:13">
      <c r="A1765" s="4" t="s">
        <v>600</v>
      </c>
      <c r="B1765" s="4" t="s">
        <v>93</v>
      </c>
      <c r="C1765">
        <v>529838</v>
      </c>
      <c r="D1765" s="4" t="s">
        <v>3497</v>
      </c>
      <c r="E1765">
        <v>1813</v>
      </c>
      <c r="F1765" s="2" t="s">
        <v>53</v>
      </c>
      <c r="G1765" s="4" t="s">
        <v>53</v>
      </c>
      <c r="H1765" s="4" t="s">
        <v>53</v>
      </c>
      <c r="I1765" t="s">
        <v>53</v>
      </c>
      <c r="J1765" s="4" t="s">
        <v>53</v>
      </c>
      <c r="K1765" s="4" t="s">
        <v>53</v>
      </c>
      <c r="L1765" s="6" t="s">
        <v>53</v>
      </c>
      <c r="M1765" t="s">
        <v>53</v>
      </c>
    </row>
    <row r="1766" spans="1:13">
      <c r="A1766" s="4" t="s">
        <v>1074</v>
      </c>
      <c r="B1766" s="4" t="s">
        <v>93</v>
      </c>
      <c r="C1766">
        <v>529622</v>
      </c>
      <c r="D1766" s="4" t="s">
        <v>3498</v>
      </c>
      <c r="E1766">
        <v>1818</v>
      </c>
      <c r="F1766" s="2" t="s">
        <v>53</v>
      </c>
      <c r="G1766" s="4" t="s">
        <v>53</v>
      </c>
      <c r="H1766" s="4" t="s">
        <v>53</v>
      </c>
      <c r="I1766" t="s">
        <v>53</v>
      </c>
      <c r="J1766" s="4" t="s">
        <v>53</v>
      </c>
      <c r="K1766" s="4" t="s">
        <v>53</v>
      </c>
      <c r="L1766" s="6" t="s">
        <v>53</v>
      </c>
      <c r="M1766" t="s">
        <v>53</v>
      </c>
    </row>
    <row r="1767" spans="1:13">
      <c r="A1767" s="4" t="s">
        <v>416</v>
      </c>
      <c r="B1767" s="4" t="s">
        <v>417</v>
      </c>
      <c r="C1767">
        <v>529503</v>
      </c>
      <c r="D1767" s="4" t="s">
        <v>3499</v>
      </c>
      <c r="E1767">
        <v>1818</v>
      </c>
      <c r="F1767" s="2" t="s">
        <v>53</v>
      </c>
      <c r="G1767" s="4" t="s">
        <v>53</v>
      </c>
      <c r="H1767" s="4" t="s">
        <v>53</v>
      </c>
      <c r="I1767" t="s">
        <v>53</v>
      </c>
      <c r="J1767" s="4" t="s">
        <v>53</v>
      </c>
      <c r="K1767" s="4" t="s">
        <v>53</v>
      </c>
      <c r="L1767" s="6" t="s">
        <v>53</v>
      </c>
      <c r="M1767" t="s">
        <v>53</v>
      </c>
    </row>
    <row r="1768" spans="1:13">
      <c r="A1768" s="4" t="s">
        <v>3500</v>
      </c>
      <c r="B1768" s="4" t="s">
        <v>284</v>
      </c>
      <c r="C1768">
        <v>529122</v>
      </c>
      <c r="D1768" s="4" t="s">
        <v>3501</v>
      </c>
      <c r="E1768">
        <v>1818</v>
      </c>
      <c r="F1768" s="2" t="s">
        <v>53</v>
      </c>
      <c r="G1768" s="4" t="s">
        <v>53</v>
      </c>
      <c r="H1768" s="4" t="s">
        <v>3501</v>
      </c>
      <c r="I1768" t="s">
        <v>53</v>
      </c>
      <c r="J1768" s="4" t="s">
        <v>53</v>
      </c>
      <c r="K1768" s="4" t="s">
        <v>53</v>
      </c>
      <c r="L1768" s="6" t="s">
        <v>53</v>
      </c>
      <c r="M1768" t="s">
        <v>53</v>
      </c>
    </row>
    <row r="1769" spans="1:13">
      <c r="A1769" s="4" t="s">
        <v>3502</v>
      </c>
      <c r="B1769" s="4" t="s">
        <v>1450</v>
      </c>
      <c r="C1769">
        <v>530084</v>
      </c>
      <c r="D1769" s="4" t="s">
        <v>3503</v>
      </c>
      <c r="E1769">
        <v>1818</v>
      </c>
      <c r="F1769" s="2" t="s">
        <v>53</v>
      </c>
      <c r="G1769" s="4" t="s">
        <v>53</v>
      </c>
      <c r="H1769" s="4" t="s">
        <v>53</v>
      </c>
      <c r="I1769" t="s">
        <v>53</v>
      </c>
      <c r="J1769" s="4" t="s">
        <v>53</v>
      </c>
      <c r="K1769" s="4" t="s">
        <v>53</v>
      </c>
      <c r="L1769" s="6" t="s">
        <v>53</v>
      </c>
      <c r="M1769" t="s">
        <v>53</v>
      </c>
    </row>
    <row r="1770" spans="1:13">
      <c r="A1770" s="4" t="s">
        <v>553</v>
      </c>
      <c r="B1770" s="4" t="s">
        <v>93</v>
      </c>
      <c r="C1770">
        <v>530273</v>
      </c>
      <c r="D1770" s="4" t="s">
        <v>3504</v>
      </c>
      <c r="E1770">
        <v>1818</v>
      </c>
      <c r="F1770" s="2" t="s">
        <v>53</v>
      </c>
      <c r="G1770" s="4" t="s">
        <v>53</v>
      </c>
      <c r="H1770" s="4" t="s">
        <v>53</v>
      </c>
      <c r="I1770" t="s">
        <v>53</v>
      </c>
      <c r="J1770" s="4" t="s">
        <v>53</v>
      </c>
      <c r="K1770" s="4" t="s">
        <v>53</v>
      </c>
      <c r="L1770" s="6" t="s">
        <v>53</v>
      </c>
      <c r="M1770" t="s">
        <v>53</v>
      </c>
    </row>
    <row r="1771" spans="1:13">
      <c r="A1771" s="4" t="s">
        <v>3287</v>
      </c>
      <c r="B1771" s="4" t="s">
        <v>2013</v>
      </c>
      <c r="C1771">
        <v>530274</v>
      </c>
      <c r="D1771" s="4" t="s">
        <v>3505</v>
      </c>
      <c r="E1771">
        <v>1818</v>
      </c>
      <c r="F1771" s="2" t="s">
        <v>619</v>
      </c>
      <c r="G1771" s="4" t="s">
        <v>3505</v>
      </c>
      <c r="H1771" s="4" t="s">
        <v>3505</v>
      </c>
      <c r="I1771" t="s">
        <v>53</v>
      </c>
      <c r="J1771" s="4" t="s">
        <v>53</v>
      </c>
      <c r="K1771" s="4" t="s">
        <v>53</v>
      </c>
      <c r="L1771" s="6" t="s">
        <v>53</v>
      </c>
      <c r="M1771" t="s">
        <v>53</v>
      </c>
    </row>
    <row r="1772" spans="1:13">
      <c r="A1772" s="4" t="s">
        <v>3506</v>
      </c>
      <c r="B1772" s="4" t="s">
        <v>1450</v>
      </c>
      <c r="C1772">
        <v>529968</v>
      </c>
      <c r="D1772" s="4" t="s">
        <v>3507</v>
      </c>
      <c r="E1772">
        <v>1824</v>
      </c>
      <c r="F1772" s="2" t="s">
        <v>53</v>
      </c>
      <c r="G1772" s="4" t="s">
        <v>53</v>
      </c>
      <c r="H1772" s="4" t="s">
        <v>53</v>
      </c>
      <c r="I1772" t="s">
        <v>53</v>
      </c>
      <c r="J1772" s="4" t="s">
        <v>53</v>
      </c>
      <c r="K1772" s="4" t="s">
        <v>53</v>
      </c>
      <c r="L1772" s="6" t="s">
        <v>53</v>
      </c>
      <c r="M1772" t="s">
        <v>53</v>
      </c>
    </row>
    <row r="1773" spans="1:13">
      <c r="A1773" s="4" t="s">
        <v>3508</v>
      </c>
      <c r="B1773" s="4" t="s">
        <v>1717</v>
      </c>
      <c r="C1773">
        <v>530161</v>
      </c>
      <c r="D1773" s="4" t="s">
        <v>3509</v>
      </c>
      <c r="E1773">
        <v>1824</v>
      </c>
      <c r="F1773" s="2" t="s">
        <v>53</v>
      </c>
      <c r="G1773" s="4" t="s">
        <v>53</v>
      </c>
      <c r="H1773" s="4" t="s">
        <v>53</v>
      </c>
      <c r="I1773" t="s">
        <v>53</v>
      </c>
      <c r="J1773" s="4" t="s">
        <v>53</v>
      </c>
      <c r="K1773" s="4" t="s">
        <v>53</v>
      </c>
      <c r="L1773" s="6" t="s">
        <v>53</v>
      </c>
      <c r="M1773" t="s">
        <v>53</v>
      </c>
    </row>
    <row r="1774" spans="1:13">
      <c r="A1774" s="4" t="s">
        <v>3510</v>
      </c>
      <c r="B1774" s="4" t="s">
        <v>175</v>
      </c>
      <c r="C1774">
        <v>529054</v>
      </c>
      <c r="D1774" s="4" t="s">
        <v>3511</v>
      </c>
      <c r="E1774">
        <v>1824</v>
      </c>
      <c r="F1774" s="2" t="s">
        <v>53</v>
      </c>
      <c r="G1774" s="4" t="s">
        <v>53</v>
      </c>
      <c r="H1774" s="4" t="s">
        <v>3512</v>
      </c>
      <c r="I1774" t="s">
        <v>53</v>
      </c>
      <c r="J1774" s="4" t="s">
        <v>53</v>
      </c>
      <c r="K1774" s="4" t="s">
        <v>53</v>
      </c>
      <c r="L1774" s="6" t="s">
        <v>53</v>
      </c>
      <c r="M1774" t="s">
        <v>53</v>
      </c>
    </row>
    <row r="1775" spans="1:13">
      <c r="A1775" s="4" t="s">
        <v>3513</v>
      </c>
      <c r="B1775" s="4" t="s">
        <v>690</v>
      </c>
      <c r="C1775">
        <v>530194</v>
      </c>
      <c r="D1775" s="4" t="s">
        <v>3514</v>
      </c>
      <c r="E1775">
        <v>1824</v>
      </c>
      <c r="F1775" s="2" t="s">
        <v>53</v>
      </c>
      <c r="G1775" s="4" t="s">
        <v>53</v>
      </c>
      <c r="H1775" s="4" t="s">
        <v>53</v>
      </c>
      <c r="I1775" t="s">
        <v>53</v>
      </c>
      <c r="J1775" s="4" t="s">
        <v>53</v>
      </c>
      <c r="K1775" s="4" t="s">
        <v>53</v>
      </c>
      <c r="L1775" s="6" t="s">
        <v>53</v>
      </c>
      <c r="M1775" t="s">
        <v>53</v>
      </c>
    </row>
    <row r="1776" spans="1:13">
      <c r="A1776" s="4" t="s">
        <v>3515</v>
      </c>
      <c r="B1776" s="4" t="s">
        <v>175</v>
      </c>
      <c r="C1776">
        <v>529718</v>
      </c>
      <c r="D1776" s="4" t="s">
        <v>3516</v>
      </c>
      <c r="E1776">
        <v>1824</v>
      </c>
      <c r="F1776" s="2" t="s">
        <v>800</v>
      </c>
      <c r="G1776" s="4" t="s">
        <v>3517</v>
      </c>
      <c r="H1776" s="4" t="s">
        <v>3517</v>
      </c>
      <c r="I1776" t="s">
        <v>53</v>
      </c>
      <c r="J1776" s="4" t="s">
        <v>53</v>
      </c>
      <c r="K1776" s="4" t="s">
        <v>53</v>
      </c>
      <c r="L1776" s="6" t="s">
        <v>53</v>
      </c>
      <c r="M1776" t="s">
        <v>53</v>
      </c>
    </row>
    <row r="1777" spans="1:13">
      <c r="A1777" s="4" t="s">
        <v>328</v>
      </c>
      <c r="B1777" s="4" t="s">
        <v>93</v>
      </c>
      <c r="C1777">
        <v>529493</v>
      </c>
      <c r="D1777" s="4" t="s">
        <v>3518</v>
      </c>
      <c r="E1777">
        <v>1829</v>
      </c>
      <c r="F1777" s="2" t="s">
        <v>53</v>
      </c>
      <c r="G1777" s="4" t="s">
        <v>53</v>
      </c>
      <c r="H1777" s="4" t="s">
        <v>53</v>
      </c>
      <c r="I1777" t="s">
        <v>53</v>
      </c>
      <c r="J1777" s="4" t="s">
        <v>53</v>
      </c>
      <c r="K1777" s="4" t="s">
        <v>53</v>
      </c>
      <c r="L1777" s="6" t="s">
        <v>53</v>
      </c>
      <c r="M1777" t="s">
        <v>53</v>
      </c>
    </row>
    <row r="1778" spans="1:13">
      <c r="A1778" s="4" t="s">
        <v>674</v>
      </c>
      <c r="B1778" s="4" t="s">
        <v>93</v>
      </c>
      <c r="C1778">
        <v>529852</v>
      </c>
      <c r="D1778" s="4" t="s">
        <v>3519</v>
      </c>
      <c r="E1778">
        <v>1829</v>
      </c>
      <c r="F1778" s="2" t="s">
        <v>53</v>
      </c>
      <c r="G1778" s="4" t="s">
        <v>53</v>
      </c>
      <c r="H1778" s="4" t="s">
        <v>53</v>
      </c>
      <c r="I1778" t="s">
        <v>53</v>
      </c>
      <c r="J1778" s="4" t="s">
        <v>53</v>
      </c>
      <c r="K1778" s="4" t="s">
        <v>53</v>
      </c>
      <c r="L1778" s="6" t="s">
        <v>53</v>
      </c>
      <c r="M1778" t="s">
        <v>53</v>
      </c>
    </row>
    <row r="1779" spans="1:13">
      <c r="A1779" s="4" t="s">
        <v>3520</v>
      </c>
      <c r="B1779" s="4" t="s">
        <v>417</v>
      </c>
      <c r="C1779">
        <v>529081</v>
      </c>
      <c r="D1779" s="4" t="s">
        <v>3521</v>
      </c>
      <c r="E1779">
        <v>1829</v>
      </c>
      <c r="F1779" s="2" t="s">
        <v>156</v>
      </c>
      <c r="G1779" s="4" t="s">
        <v>3522</v>
      </c>
      <c r="H1779" s="4" t="s">
        <v>53</v>
      </c>
      <c r="I1779" t="s">
        <v>53</v>
      </c>
      <c r="J1779" s="4" t="s">
        <v>53</v>
      </c>
      <c r="K1779" s="4" t="s">
        <v>53</v>
      </c>
      <c r="L1779" s="6" t="s">
        <v>53</v>
      </c>
      <c r="M1779" t="s">
        <v>53</v>
      </c>
    </row>
    <row r="1780" spans="1:13">
      <c r="A1780" s="4" t="s">
        <v>3523</v>
      </c>
      <c r="B1780" s="4" t="s">
        <v>5</v>
      </c>
      <c r="C1780">
        <v>529937</v>
      </c>
      <c r="D1780" s="4" t="s">
        <v>3524</v>
      </c>
      <c r="E1780">
        <v>1832</v>
      </c>
      <c r="F1780" s="2" t="s">
        <v>53</v>
      </c>
      <c r="G1780" s="4" t="s">
        <v>53</v>
      </c>
      <c r="H1780" s="4" t="s">
        <v>53</v>
      </c>
      <c r="I1780" t="s">
        <v>53</v>
      </c>
      <c r="J1780" s="4" t="s">
        <v>53</v>
      </c>
      <c r="K1780" s="4" t="s">
        <v>53</v>
      </c>
      <c r="L1780" s="6" t="s">
        <v>53</v>
      </c>
      <c r="M1780" t="s">
        <v>53</v>
      </c>
    </row>
    <row r="1781" spans="1:13">
      <c r="A1781" s="4" t="s">
        <v>1447</v>
      </c>
      <c r="B1781" s="4" t="s">
        <v>93</v>
      </c>
      <c r="C1781">
        <v>529973</v>
      </c>
      <c r="D1781" s="4" t="s">
        <v>1386</v>
      </c>
      <c r="E1781">
        <v>1832</v>
      </c>
      <c r="F1781" s="2" t="s">
        <v>53</v>
      </c>
      <c r="G1781" s="4" t="s">
        <v>53</v>
      </c>
      <c r="H1781" s="4" t="s">
        <v>53</v>
      </c>
      <c r="I1781" t="s">
        <v>53</v>
      </c>
      <c r="J1781" s="4" t="s">
        <v>53</v>
      </c>
      <c r="K1781" s="4" t="s">
        <v>53</v>
      </c>
      <c r="L1781" s="6" t="s">
        <v>53</v>
      </c>
      <c r="M1781" t="s">
        <v>53</v>
      </c>
    </row>
    <row r="1782" spans="1:13">
      <c r="A1782" s="4" t="s">
        <v>3525</v>
      </c>
      <c r="B1782" s="4" t="s">
        <v>93</v>
      </c>
      <c r="C1782">
        <v>529483</v>
      </c>
      <c r="D1782" s="4" t="s">
        <v>3526</v>
      </c>
      <c r="E1782">
        <v>1832</v>
      </c>
      <c r="F1782" s="2" t="s">
        <v>53</v>
      </c>
      <c r="G1782" s="4" t="s">
        <v>53</v>
      </c>
      <c r="H1782" s="4" t="s">
        <v>53</v>
      </c>
      <c r="I1782" t="s">
        <v>53</v>
      </c>
      <c r="J1782" s="4" t="s">
        <v>53</v>
      </c>
      <c r="K1782" s="4" t="s">
        <v>53</v>
      </c>
      <c r="L1782" s="6" t="s">
        <v>53</v>
      </c>
      <c r="M1782" t="s">
        <v>53</v>
      </c>
    </row>
    <row r="1783" spans="1:13">
      <c r="A1783" s="4" t="s">
        <v>3527</v>
      </c>
      <c r="B1783" s="4" t="s">
        <v>1450</v>
      </c>
      <c r="C1783">
        <v>529438</v>
      </c>
      <c r="D1783" s="4" t="s">
        <v>3528</v>
      </c>
      <c r="E1783">
        <v>1832</v>
      </c>
      <c r="F1783" s="2" t="s">
        <v>53</v>
      </c>
      <c r="G1783" s="4" t="s">
        <v>53</v>
      </c>
      <c r="H1783" s="4" t="s">
        <v>53</v>
      </c>
      <c r="I1783" t="s">
        <v>53</v>
      </c>
      <c r="J1783" s="4" t="s">
        <v>53</v>
      </c>
      <c r="K1783" s="4" t="s">
        <v>53</v>
      </c>
      <c r="L1783" s="6" t="s">
        <v>53</v>
      </c>
      <c r="M1783" t="s">
        <v>53</v>
      </c>
    </row>
    <row r="1784" spans="1:13">
      <c r="A1784" s="4" t="s">
        <v>1015</v>
      </c>
      <c r="B1784" s="4" t="s">
        <v>731</v>
      </c>
      <c r="C1784">
        <v>512745</v>
      </c>
      <c r="D1784" s="4" t="s">
        <v>3529</v>
      </c>
      <c r="E1784">
        <v>1832</v>
      </c>
      <c r="F1784" s="2" t="s">
        <v>156</v>
      </c>
      <c r="G1784" s="4" t="s">
        <v>3530</v>
      </c>
      <c r="H1784" s="4" t="s">
        <v>3530</v>
      </c>
      <c r="I1784" t="s">
        <v>53</v>
      </c>
      <c r="J1784" s="4" t="s">
        <v>53</v>
      </c>
      <c r="K1784" s="4" t="s">
        <v>53</v>
      </c>
      <c r="L1784" s="6" t="s">
        <v>53</v>
      </c>
      <c r="M1784" t="s">
        <v>53</v>
      </c>
    </row>
    <row r="1785" spans="1:13">
      <c r="A1785" s="4" t="s">
        <v>3531</v>
      </c>
      <c r="B1785" s="4" t="s">
        <v>93</v>
      </c>
      <c r="C1785">
        <v>530276</v>
      </c>
      <c r="D1785" s="4" t="s">
        <v>3532</v>
      </c>
      <c r="E1785">
        <v>1837</v>
      </c>
      <c r="F1785" s="2" t="s">
        <v>53</v>
      </c>
      <c r="G1785" s="4" t="s">
        <v>53</v>
      </c>
      <c r="H1785" s="4" t="s">
        <v>53</v>
      </c>
      <c r="I1785" t="s">
        <v>53</v>
      </c>
      <c r="J1785" s="4" t="s">
        <v>53</v>
      </c>
      <c r="K1785" s="4" t="s">
        <v>53</v>
      </c>
      <c r="L1785" s="6" t="s">
        <v>53</v>
      </c>
      <c r="M1785" t="s">
        <v>53</v>
      </c>
    </row>
    <row r="1786" spans="1:13">
      <c r="A1786" s="4" t="s">
        <v>3533</v>
      </c>
      <c r="B1786" s="4" t="s">
        <v>284</v>
      </c>
      <c r="C1786">
        <v>530054</v>
      </c>
      <c r="D1786" s="4" t="s">
        <v>3534</v>
      </c>
      <c r="E1786">
        <v>1837</v>
      </c>
      <c r="F1786" s="2" t="s">
        <v>53</v>
      </c>
      <c r="G1786" s="4" t="s">
        <v>53</v>
      </c>
      <c r="H1786" s="4" t="s">
        <v>53</v>
      </c>
      <c r="I1786" t="s">
        <v>53</v>
      </c>
      <c r="J1786" s="4" t="s">
        <v>53</v>
      </c>
      <c r="K1786" s="4" t="s">
        <v>53</v>
      </c>
      <c r="L1786" s="6" t="s">
        <v>53</v>
      </c>
      <c r="M1786" t="s">
        <v>53</v>
      </c>
    </row>
    <row r="1787" spans="1:13">
      <c r="A1787" s="4" t="s">
        <v>3535</v>
      </c>
      <c r="B1787" s="4" t="s">
        <v>1450</v>
      </c>
      <c r="C1787">
        <v>530275</v>
      </c>
      <c r="D1787" s="4" t="s">
        <v>3536</v>
      </c>
      <c r="E1787">
        <v>1837</v>
      </c>
      <c r="F1787" s="2" t="s">
        <v>53</v>
      </c>
      <c r="G1787" s="4" t="s">
        <v>53</v>
      </c>
      <c r="H1787" s="4" t="s">
        <v>3536</v>
      </c>
      <c r="I1787" t="s">
        <v>53</v>
      </c>
      <c r="J1787" s="4" t="s">
        <v>53</v>
      </c>
      <c r="K1787" s="4" t="s">
        <v>53</v>
      </c>
      <c r="L1787" s="6" t="s">
        <v>53</v>
      </c>
      <c r="M1787" t="s">
        <v>53</v>
      </c>
    </row>
    <row r="1788" spans="1:13">
      <c r="A1788" s="4" t="s">
        <v>3537</v>
      </c>
      <c r="B1788" s="4" t="s">
        <v>997</v>
      </c>
      <c r="C1788">
        <v>529276</v>
      </c>
      <c r="D1788" s="4" t="s">
        <v>3538</v>
      </c>
      <c r="E1788">
        <v>1837</v>
      </c>
      <c r="F1788" s="2" t="s">
        <v>53</v>
      </c>
      <c r="G1788" s="4" t="s">
        <v>53</v>
      </c>
      <c r="H1788" s="4" t="s">
        <v>53</v>
      </c>
      <c r="I1788" t="s">
        <v>53</v>
      </c>
      <c r="J1788" s="4" t="s">
        <v>53</v>
      </c>
      <c r="K1788" s="4" t="s">
        <v>53</v>
      </c>
      <c r="L1788" s="6" t="s">
        <v>53</v>
      </c>
      <c r="M1788" t="s">
        <v>53</v>
      </c>
    </row>
    <row r="1789" spans="1:13">
      <c r="A1789" s="4" t="s">
        <v>640</v>
      </c>
      <c r="B1789" s="4" t="s">
        <v>641</v>
      </c>
      <c r="C1789">
        <v>529258</v>
      </c>
      <c r="D1789" s="4" t="s">
        <v>3539</v>
      </c>
      <c r="E1789">
        <v>1837</v>
      </c>
      <c r="F1789" s="2" t="s">
        <v>859</v>
      </c>
      <c r="G1789" s="4" t="s">
        <v>3539</v>
      </c>
      <c r="H1789" s="4" t="s">
        <v>3539</v>
      </c>
      <c r="I1789" t="s">
        <v>53</v>
      </c>
      <c r="J1789" s="4" t="s">
        <v>53</v>
      </c>
      <c r="K1789" s="4" t="s">
        <v>53</v>
      </c>
      <c r="L1789" s="6" t="s">
        <v>53</v>
      </c>
      <c r="M1789" t="s">
        <v>53</v>
      </c>
    </row>
    <row r="1790" spans="1:13">
      <c r="A1790" s="4" t="s">
        <v>3540</v>
      </c>
      <c r="B1790" s="4" t="s">
        <v>175</v>
      </c>
      <c r="C1790">
        <v>529767</v>
      </c>
      <c r="D1790" s="4" t="s">
        <v>3541</v>
      </c>
      <c r="E1790">
        <v>1842</v>
      </c>
      <c r="F1790" s="2" t="s">
        <v>53</v>
      </c>
      <c r="G1790" s="4" t="s">
        <v>53</v>
      </c>
      <c r="H1790" s="4" t="s">
        <v>53</v>
      </c>
      <c r="I1790" t="s">
        <v>53</v>
      </c>
      <c r="J1790" s="4" t="s">
        <v>53</v>
      </c>
      <c r="K1790" s="4" t="s">
        <v>53</v>
      </c>
      <c r="L1790" s="6" t="s">
        <v>53</v>
      </c>
      <c r="M1790" t="s">
        <v>53</v>
      </c>
    </row>
    <row r="1791" spans="1:13">
      <c r="A1791" s="4" t="s">
        <v>3542</v>
      </c>
      <c r="B1791" s="4" t="s">
        <v>284</v>
      </c>
      <c r="C1791">
        <v>529216</v>
      </c>
      <c r="D1791" s="4" t="s">
        <v>3543</v>
      </c>
      <c r="E1791">
        <v>1842</v>
      </c>
      <c r="F1791" s="2" t="s">
        <v>53</v>
      </c>
      <c r="G1791" s="4" t="s">
        <v>53</v>
      </c>
      <c r="H1791" s="4" t="s">
        <v>3543</v>
      </c>
      <c r="I1791" t="s">
        <v>53</v>
      </c>
      <c r="J1791" s="4" t="s">
        <v>53</v>
      </c>
      <c r="K1791" s="4" t="s">
        <v>53</v>
      </c>
      <c r="L1791" s="6" t="s">
        <v>53</v>
      </c>
      <c r="M1791" t="s">
        <v>53</v>
      </c>
    </row>
    <row r="1792" spans="1:13">
      <c r="A1792" s="4" t="s">
        <v>3544</v>
      </c>
      <c r="B1792" s="4" t="s">
        <v>1197</v>
      </c>
      <c r="C1792">
        <v>529455</v>
      </c>
      <c r="D1792" s="4" t="s">
        <v>3545</v>
      </c>
      <c r="E1792">
        <v>1842</v>
      </c>
      <c r="F1792" s="2" t="s">
        <v>53</v>
      </c>
      <c r="G1792" s="4" t="s">
        <v>53</v>
      </c>
      <c r="H1792" s="4" t="s">
        <v>53</v>
      </c>
      <c r="I1792" t="s">
        <v>53</v>
      </c>
      <c r="J1792" s="4" t="s">
        <v>53</v>
      </c>
      <c r="K1792" s="4" t="s">
        <v>53</v>
      </c>
      <c r="L1792" s="6" t="s">
        <v>53</v>
      </c>
      <c r="M1792" t="s">
        <v>53</v>
      </c>
    </row>
    <row r="1793" spans="1:13">
      <c r="A1793" s="4" t="s">
        <v>3546</v>
      </c>
      <c r="B1793" s="4" t="s">
        <v>1639</v>
      </c>
      <c r="C1793">
        <v>529722</v>
      </c>
      <c r="D1793" s="4" t="s">
        <v>3547</v>
      </c>
      <c r="E1793">
        <v>1845</v>
      </c>
      <c r="F1793" s="2" t="s">
        <v>53</v>
      </c>
      <c r="G1793" s="4" t="s">
        <v>53</v>
      </c>
      <c r="H1793" s="4" t="s">
        <v>3548</v>
      </c>
      <c r="I1793">
        <v>1501</v>
      </c>
      <c r="J1793" s="4" t="s">
        <v>53</v>
      </c>
      <c r="K1793" s="4" t="s">
        <v>53</v>
      </c>
      <c r="L1793" s="6" t="s">
        <v>53</v>
      </c>
      <c r="M1793" t="s">
        <v>53</v>
      </c>
    </row>
    <row r="1794" spans="1:13">
      <c r="A1794" s="4" t="s">
        <v>2080</v>
      </c>
      <c r="B1794" s="4" t="s">
        <v>997</v>
      </c>
      <c r="C1794">
        <v>529558</v>
      </c>
      <c r="D1794" s="4" t="s">
        <v>3549</v>
      </c>
      <c r="E1794">
        <v>1845</v>
      </c>
      <c r="F1794" s="2" t="s">
        <v>53</v>
      </c>
      <c r="G1794" s="4" t="s">
        <v>53</v>
      </c>
      <c r="H1794" s="4" t="s">
        <v>53</v>
      </c>
      <c r="I1794" t="s">
        <v>53</v>
      </c>
      <c r="J1794" s="4" t="s">
        <v>53</v>
      </c>
      <c r="K1794" s="4" t="s">
        <v>53</v>
      </c>
      <c r="L1794" s="6" t="s">
        <v>53</v>
      </c>
      <c r="M1794" t="s">
        <v>53</v>
      </c>
    </row>
    <row r="1795" spans="1:13">
      <c r="A1795" s="4" t="s">
        <v>3550</v>
      </c>
      <c r="B1795" s="4" t="s">
        <v>93</v>
      </c>
      <c r="C1795">
        <v>530277</v>
      </c>
      <c r="D1795" s="4" t="s">
        <v>3551</v>
      </c>
      <c r="E1795">
        <v>1845</v>
      </c>
      <c r="F1795" s="2" t="s">
        <v>53</v>
      </c>
      <c r="G1795" s="4" t="s">
        <v>53</v>
      </c>
      <c r="H1795" s="4" t="s">
        <v>53</v>
      </c>
      <c r="I1795" t="s">
        <v>53</v>
      </c>
      <c r="J1795" s="4" t="s">
        <v>53</v>
      </c>
      <c r="K1795" s="4" t="s">
        <v>53</v>
      </c>
      <c r="L1795" s="6" t="s">
        <v>53</v>
      </c>
      <c r="M1795" t="s">
        <v>53</v>
      </c>
    </row>
    <row r="1796" spans="1:13">
      <c r="A1796" s="4" t="s">
        <v>482</v>
      </c>
      <c r="B1796" s="4" t="s">
        <v>5</v>
      </c>
      <c r="C1796">
        <v>202134</v>
      </c>
      <c r="D1796" s="4" t="s">
        <v>3552</v>
      </c>
      <c r="E1796">
        <v>1845</v>
      </c>
      <c r="F1796" s="2" t="s">
        <v>859</v>
      </c>
      <c r="G1796" s="4" t="s">
        <v>3552</v>
      </c>
      <c r="H1796" s="4" t="s">
        <v>53</v>
      </c>
      <c r="I1796" t="s">
        <v>53</v>
      </c>
      <c r="J1796" s="4" t="s">
        <v>53</v>
      </c>
      <c r="K1796" s="4" t="s">
        <v>53</v>
      </c>
      <c r="L1796" s="6" t="s">
        <v>53</v>
      </c>
      <c r="M1796" t="s">
        <v>53</v>
      </c>
    </row>
    <row r="1797" spans="1:13">
      <c r="A1797" s="4" t="s">
        <v>416</v>
      </c>
      <c r="B1797" s="4" t="s">
        <v>417</v>
      </c>
      <c r="C1797">
        <v>530006</v>
      </c>
      <c r="D1797" s="4" t="s">
        <v>3553</v>
      </c>
      <c r="E1797">
        <v>1845</v>
      </c>
      <c r="F1797" s="2" t="s">
        <v>859</v>
      </c>
      <c r="G1797" s="4" t="s">
        <v>3554</v>
      </c>
      <c r="H1797" s="4" t="s">
        <v>53</v>
      </c>
      <c r="I1797" t="s">
        <v>53</v>
      </c>
      <c r="J1797" s="4" t="s">
        <v>53</v>
      </c>
      <c r="K1797" s="4" t="s">
        <v>53</v>
      </c>
      <c r="L1797" s="6" t="s">
        <v>53</v>
      </c>
      <c r="M1797" t="s">
        <v>53</v>
      </c>
    </row>
    <row r="1798" spans="1:13">
      <c r="A1798" s="4" t="s">
        <v>3555</v>
      </c>
      <c r="B1798" s="4" t="s">
        <v>489</v>
      </c>
      <c r="C1798">
        <v>529785</v>
      </c>
      <c r="D1798" s="4" t="s">
        <v>3556</v>
      </c>
      <c r="E1798">
        <v>1850</v>
      </c>
      <c r="F1798" s="2" t="s">
        <v>53</v>
      </c>
      <c r="G1798" s="4" t="s">
        <v>53</v>
      </c>
      <c r="H1798" s="4" t="s">
        <v>53</v>
      </c>
      <c r="I1798" t="s">
        <v>53</v>
      </c>
      <c r="J1798" s="4" t="s">
        <v>53</v>
      </c>
      <c r="K1798" s="4" t="s">
        <v>53</v>
      </c>
      <c r="L1798" s="6" t="s">
        <v>53</v>
      </c>
      <c r="M1798" t="s">
        <v>53</v>
      </c>
    </row>
    <row r="1799" spans="1:13">
      <c r="A1799" s="4" t="s">
        <v>318</v>
      </c>
      <c r="B1799" s="4" t="s">
        <v>93</v>
      </c>
      <c r="C1799">
        <v>530278</v>
      </c>
      <c r="D1799" s="4" t="s">
        <v>3557</v>
      </c>
      <c r="E1799">
        <v>1850</v>
      </c>
      <c r="F1799" s="2" t="s">
        <v>53</v>
      </c>
      <c r="G1799" s="4" t="s">
        <v>53</v>
      </c>
      <c r="H1799" s="4" t="s">
        <v>53</v>
      </c>
      <c r="I1799" t="s">
        <v>53</v>
      </c>
      <c r="J1799" s="4" t="s">
        <v>53</v>
      </c>
      <c r="K1799" s="4" t="s">
        <v>53</v>
      </c>
      <c r="L1799" s="6" t="s">
        <v>53</v>
      </c>
      <c r="M1799" t="s">
        <v>53</v>
      </c>
    </row>
    <row r="1800" spans="1:13">
      <c r="A1800" s="4" t="s">
        <v>3558</v>
      </c>
      <c r="B1800" s="4" t="s">
        <v>175</v>
      </c>
      <c r="C1800">
        <v>529344</v>
      </c>
      <c r="D1800" s="4" t="s">
        <v>3559</v>
      </c>
      <c r="E1800">
        <v>1852</v>
      </c>
      <c r="F1800" s="2" t="s">
        <v>53</v>
      </c>
      <c r="G1800" s="4" t="s">
        <v>53</v>
      </c>
      <c r="H1800" s="4" t="s">
        <v>53</v>
      </c>
      <c r="I1800" t="s">
        <v>53</v>
      </c>
      <c r="J1800" s="4" t="s">
        <v>53</v>
      </c>
      <c r="K1800" s="4" t="s">
        <v>53</v>
      </c>
      <c r="L1800" s="6" t="s">
        <v>53</v>
      </c>
      <c r="M1800" t="s">
        <v>53</v>
      </c>
    </row>
    <row r="1801" spans="1:13">
      <c r="A1801" s="4" t="s">
        <v>3560</v>
      </c>
      <c r="B1801" s="4" t="s">
        <v>833</v>
      </c>
      <c r="C1801">
        <v>529902</v>
      </c>
      <c r="D1801" s="4" t="s">
        <v>3561</v>
      </c>
      <c r="E1801">
        <v>1852</v>
      </c>
      <c r="F1801" s="2" t="s">
        <v>53</v>
      </c>
      <c r="G1801" s="4" t="s">
        <v>53</v>
      </c>
      <c r="H1801" s="4" t="s">
        <v>53</v>
      </c>
      <c r="I1801" t="s">
        <v>53</v>
      </c>
      <c r="J1801" s="4" t="s">
        <v>53</v>
      </c>
      <c r="K1801" s="4" t="s">
        <v>53</v>
      </c>
      <c r="L1801" s="6" t="s">
        <v>53</v>
      </c>
      <c r="M1801" t="s">
        <v>53</v>
      </c>
    </row>
    <row r="1802" spans="1:13">
      <c r="A1802" s="4" t="s">
        <v>3562</v>
      </c>
      <c r="B1802" s="4" t="s">
        <v>489</v>
      </c>
      <c r="C1802">
        <v>529790</v>
      </c>
      <c r="D1802" s="4" t="s">
        <v>3563</v>
      </c>
      <c r="E1802">
        <v>1852</v>
      </c>
      <c r="F1802" s="2" t="s">
        <v>53</v>
      </c>
      <c r="G1802" s="4" t="s">
        <v>53</v>
      </c>
      <c r="H1802" s="4" t="s">
        <v>53</v>
      </c>
      <c r="I1802" t="s">
        <v>53</v>
      </c>
      <c r="J1802" s="4" t="s">
        <v>53</v>
      </c>
      <c r="K1802" s="4" t="s">
        <v>53</v>
      </c>
      <c r="L1802" s="6" t="s">
        <v>53</v>
      </c>
      <c r="M1802" t="s">
        <v>53</v>
      </c>
    </row>
    <row r="1803" spans="1:13">
      <c r="A1803" s="4" t="s">
        <v>3564</v>
      </c>
      <c r="B1803" s="4" t="s">
        <v>284</v>
      </c>
      <c r="C1803">
        <v>529077</v>
      </c>
      <c r="D1803" s="4" t="s">
        <v>3565</v>
      </c>
      <c r="E1803">
        <v>1852</v>
      </c>
      <c r="F1803" s="2" t="s">
        <v>53</v>
      </c>
      <c r="G1803" s="4" t="s">
        <v>53</v>
      </c>
      <c r="H1803" s="4" t="s">
        <v>3565</v>
      </c>
      <c r="I1803" t="s">
        <v>53</v>
      </c>
      <c r="J1803" s="4" t="s">
        <v>53</v>
      </c>
      <c r="K1803" s="4" t="s">
        <v>53</v>
      </c>
      <c r="L1803" s="6" t="s">
        <v>53</v>
      </c>
      <c r="M1803" t="s">
        <v>53</v>
      </c>
    </row>
    <row r="1804" spans="1:13">
      <c r="A1804" s="4" t="s">
        <v>3068</v>
      </c>
      <c r="B1804" s="4" t="s">
        <v>997</v>
      </c>
      <c r="C1804">
        <v>529891</v>
      </c>
      <c r="D1804" s="4" t="s">
        <v>3566</v>
      </c>
      <c r="E1804">
        <v>1856</v>
      </c>
      <c r="F1804" s="2" t="s">
        <v>53</v>
      </c>
      <c r="G1804" s="4" t="s">
        <v>53</v>
      </c>
      <c r="H1804" s="4" t="s">
        <v>53</v>
      </c>
      <c r="I1804" t="s">
        <v>53</v>
      </c>
      <c r="J1804" s="4" t="s">
        <v>53</v>
      </c>
      <c r="K1804" s="4" t="s">
        <v>53</v>
      </c>
      <c r="L1804" s="6" t="s">
        <v>53</v>
      </c>
      <c r="M1804" t="s">
        <v>53</v>
      </c>
    </row>
    <row r="1805" spans="1:13">
      <c r="A1805" s="4" t="s">
        <v>92</v>
      </c>
      <c r="B1805" s="4" t="s">
        <v>93</v>
      </c>
      <c r="C1805">
        <v>530279</v>
      </c>
      <c r="D1805" s="4" t="s">
        <v>3567</v>
      </c>
      <c r="E1805">
        <v>1856</v>
      </c>
      <c r="F1805" s="2" t="s">
        <v>53</v>
      </c>
      <c r="G1805" s="4" t="s">
        <v>53</v>
      </c>
      <c r="H1805" s="4" t="s">
        <v>53</v>
      </c>
      <c r="I1805" t="s">
        <v>53</v>
      </c>
      <c r="J1805" s="4" t="s">
        <v>53</v>
      </c>
      <c r="K1805" s="4" t="s">
        <v>53</v>
      </c>
      <c r="L1805" s="6" t="s">
        <v>53</v>
      </c>
      <c r="M1805" t="s">
        <v>53</v>
      </c>
    </row>
    <row r="1806" spans="1:13">
      <c r="A1806" s="4" t="s">
        <v>3568</v>
      </c>
      <c r="B1806" s="4" t="s">
        <v>93</v>
      </c>
      <c r="C1806">
        <v>530074</v>
      </c>
      <c r="D1806" s="4" t="s">
        <v>3569</v>
      </c>
      <c r="E1806">
        <v>1858</v>
      </c>
      <c r="F1806" s="2" t="s">
        <v>53</v>
      </c>
      <c r="G1806" s="4" t="s">
        <v>53</v>
      </c>
      <c r="H1806" s="4" t="s">
        <v>53</v>
      </c>
      <c r="I1806" t="s">
        <v>53</v>
      </c>
      <c r="J1806" s="4" t="s">
        <v>53</v>
      </c>
      <c r="K1806" s="4" t="s">
        <v>53</v>
      </c>
      <c r="L1806" s="6" t="s">
        <v>53</v>
      </c>
      <c r="M1806" t="s">
        <v>53</v>
      </c>
    </row>
    <row r="1807" spans="1:13">
      <c r="A1807" s="4" t="s">
        <v>3570</v>
      </c>
      <c r="B1807" s="4" t="s">
        <v>284</v>
      </c>
      <c r="C1807">
        <v>503668</v>
      </c>
      <c r="D1807" s="4" t="s">
        <v>3571</v>
      </c>
      <c r="E1807">
        <v>1858</v>
      </c>
      <c r="F1807" s="2" t="s">
        <v>53</v>
      </c>
      <c r="G1807" s="4" t="s">
        <v>53</v>
      </c>
      <c r="H1807" s="4" t="s">
        <v>3571</v>
      </c>
      <c r="I1807">
        <v>1501</v>
      </c>
      <c r="J1807" s="4" t="s">
        <v>53</v>
      </c>
      <c r="K1807" s="4" t="s">
        <v>53</v>
      </c>
      <c r="L1807" s="6" t="s">
        <v>53</v>
      </c>
      <c r="M1807" t="s">
        <v>53</v>
      </c>
    </row>
    <row r="1808" spans="1:13">
      <c r="A1808" s="4" t="s">
        <v>3572</v>
      </c>
      <c r="B1808" s="4" t="s">
        <v>284</v>
      </c>
      <c r="C1808">
        <v>529530</v>
      </c>
      <c r="D1808" s="4" t="s">
        <v>3573</v>
      </c>
      <c r="E1808">
        <v>1858</v>
      </c>
      <c r="F1808" s="2" t="s">
        <v>53</v>
      </c>
      <c r="G1808" s="4" t="s">
        <v>53</v>
      </c>
      <c r="H1808" s="4" t="s">
        <v>3573</v>
      </c>
      <c r="I1808">
        <v>1501</v>
      </c>
      <c r="J1808" s="4" t="s">
        <v>53</v>
      </c>
      <c r="K1808" s="4" t="s">
        <v>53</v>
      </c>
      <c r="L1808" s="6" t="s">
        <v>53</v>
      </c>
      <c r="M1808" t="s">
        <v>53</v>
      </c>
    </row>
    <row r="1809" spans="1:13">
      <c r="A1809" s="4" t="s">
        <v>434</v>
      </c>
      <c r="B1809" s="4" t="s">
        <v>260</v>
      </c>
      <c r="C1809">
        <v>514022</v>
      </c>
      <c r="D1809" s="4" t="s">
        <v>3574</v>
      </c>
      <c r="E1809">
        <v>1858</v>
      </c>
      <c r="F1809" s="2" t="s">
        <v>53</v>
      </c>
      <c r="G1809" s="4" t="s">
        <v>53</v>
      </c>
      <c r="H1809" s="4" t="s">
        <v>53</v>
      </c>
      <c r="I1809" t="s">
        <v>53</v>
      </c>
      <c r="J1809" s="4" t="s">
        <v>53</v>
      </c>
      <c r="K1809" s="4" t="s">
        <v>53</v>
      </c>
      <c r="L1809" s="6" t="s">
        <v>53</v>
      </c>
      <c r="M1809" t="s">
        <v>53</v>
      </c>
    </row>
    <row r="1810" spans="1:13">
      <c r="A1810" s="4" t="s">
        <v>561</v>
      </c>
      <c r="B1810" s="4" t="s">
        <v>93</v>
      </c>
      <c r="C1810">
        <v>530020</v>
      </c>
      <c r="D1810" s="4" t="s">
        <v>3575</v>
      </c>
      <c r="E1810">
        <v>1862</v>
      </c>
      <c r="F1810" s="2" t="s">
        <v>53</v>
      </c>
      <c r="G1810" s="4" t="s">
        <v>53</v>
      </c>
      <c r="H1810" s="4" t="s">
        <v>53</v>
      </c>
      <c r="I1810" t="s">
        <v>53</v>
      </c>
      <c r="J1810" s="4" t="s">
        <v>53</v>
      </c>
      <c r="K1810" s="4" t="s">
        <v>53</v>
      </c>
      <c r="L1810" s="6" t="s">
        <v>53</v>
      </c>
      <c r="M1810" t="s">
        <v>53</v>
      </c>
    </row>
    <row r="1811" spans="1:13">
      <c r="A1811" s="4" t="s">
        <v>3576</v>
      </c>
      <c r="B1811" s="4" t="s">
        <v>417</v>
      </c>
      <c r="C1811">
        <v>500285</v>
      </c>
      <c r="D1811" s="4" t="s">
        <v>3577</v>
      </c>
      <c r="E1811">
        <v>1862</v>
      </c>
      <c r="F1811" s="2" t="s">
        <v>53</v>
      </c>
      <c r="G1811" s="4" t="s">
        <v>53</v>
      </c>
      <c r="H1811" s="4" t="s">
        <v>53</v>
      </c>
      <c r="I1811" t="s">
        <v>53</v>
      </c>
      <c r="J1811" s="4" t="s">
        <v>53</v>
      </c>
      <c r="K1811" s="4" t="s">
        <v>53</v>
      </c>
      <c r="L1811" s="6" t="s">
        <v>53</v>
      </c>
      <c r="M1811" t="s">
        <v>53</v>
      </c>
    </row>
    <row r="1812" spans="1:13">
      <c r="A1812" s="4" t="s">
        <v>92</v>
      </c>
      <c r="B1812" s="4" t="s">
        <v>93</v>
      </c>
      <c r="C1812">
        <v>530280</v>
      </c>
      <c r="D1812" s="4" t="s">
        <v>3578</v>
      </c>
      <c r="E1812">
        <v>1862</v>
      </c>
      <c r="F1812" s="2" t="s">
        <v>53</v>
      </c>
      <c r="G1812" s="4" t="s">
        <v>53</v>
      </c>
      <c r="H1812" s="4" t="s">
        <v>53</v>
      </c>
      <c r="I1812" t="s">
        <v>53</v>
      </c>
      <c r="J1812" s="4" t="s">
        <v>53</v>
      </c>
      <c r="K1812" s="4" t="s">
        <v>53</v>
      </c>
      <c r="L1812" s="6" t="s">
        <v>53</v>
      </c>
      <c r="M1812" t="s">
        <v>53</v>
      </c>
    </row>
    <row r="1813" spans="1:13">
      <c r="A1813" s="4" t="s">
        <v>3579</v>
      </c>
      <c r="B1813" s="4" t="s">
        <v>404</v>
      </c>
      <c r="C1813">
        <v>530067</v>
      </c>
      <c r="D1813" s="4" t="s">
        <v>3580</v>
      </c>
      <c r="E1813">
        <v>1865</v>
      </c>
      <c r="F1813" s="2" t="s">
        <v>53</v>
      </c>
      <c r="G1813" s="4" t="s">
        <v>53</v>
      </c>
      <c r="H1813" s="4" t="s">
        <v>3580</v>
      </c>
      <c r="I1813" t="s">
        <v>53</v>
      </c>
      <c r="J1813" s="4" t="s">
        <v>53</v>
      </c>
      <c r="K1813" s="4" t="s">
        <v>53</v>
      </c>
      <c r="L1813" s="6" t="s">
        <v>53</v>
      </c>
      <c r="M1813" t="s">
        <v>53</v>
      </c>
    </row>
    <row r="1814" spans="1:13">
      <c r="A1814" s="4" t="s">
        <v>3581</v>
      </c>
      <c r="B1814" s="4" t="s">
        <v>1450</v>
      </c>
      <c r="C1814">
        <v>529871</v>
      </c>
      <c r="D1814" s="4" t="s">
        <v>3582</v>
      </c>
      <c r="E1814">
        <v>1865</v>
      </c>
      <c r="F1814" s="2" t="s">
        <v>53</v>
      </c>
      <c r="G1814" s="4" t="s">
        <v>53</v>
      </c>
      <c r="H1814" s="4" t="s">
        <v>53</v>
      </c>
      <c r="I1814" t="s">
        <v>53</v>
      </c>
      <c r="J1814" s="4" t="s">
        <v>53</v>
      </c>
      <c r="K1814" s="4" t="s">
        <v>53</v>
      </c>
      <c r="L1814" s="6" t="s">
        <v>53</v>
      </c>
      <c r="M1814" t="s">
        <v>53</v>
      </c>
    </row>
    <row r="1815" spans="1:13">
      <c r="A1815" s="4" t="s">
        <v>3583</v>
      </c>
      <c r="B1815" s="4" t="s">
        <v>489</v>
      </c>
      <c r="C1815">
        <v>530281</v>
      </c>
      <c r="D1815" s="4" t="s">
        <v>3584</v>
      </c>
      <c r="E1815">
        <v>1865</v>
      </c>
      <c r="F1815" s="2" t="s">
        <v>53</v>
      </c>
      <c r="G1815" s="4" t="s">
        <v>53</v>
      </c>
      <c r="H1815" s="4" t="s">
        <v>3584</v>
      </c>
      <c r="I1815" t="s">
        <v>53</v>
      </c>
      <c r="J1815" s="4" t="s">
        <v>53</v>
      </c>
      <c r="K1815" s="4" t="s">
        <v>53</v>
      </c>
      <c r="L1815" s="6" t="s">
        <v>53</v>
      </c>
      <c r="M1815" t="s">
        <v>53</v>
      </c>
    </row>
    <row r="1816" spans="1:13">
      <c r="A1816" s="4" t="s">
        <v>3585</v>
      </c>
      <c r="B1816" s="4" t="s">
        <v>284</v>
      </c>
      <c r="C1816">
        <v>528839</v>
      </c>
      <c r="D1816" s="4" t="s">
        <v>3586</v>
      </c>
      <c r="E1816">
        <v>1865</v>
      </c>
      <c r="F1816" s="2" t="s">
        <v>53</v>
      </c>
      <c r="G1816" s="4" t="s">
        <v>53</v>
      </c>
      <c r="H1816" s="4" t="s">
        <v>3586</v>
      </c>
      <c r="I1816">
        <v>1501</v>
      </c>
      <c r="J1816" s="4" t="s">
        <v>53</v>
      </c>
      <c r="K1816" s="4" t="s">
        <v>53</v>
      </c>
      <c r="L1816" s="6" t="s">
        <v>53</v>
      </c>
      <c r="M1816" t="s">
        <v>53</v>
      </c>
    </row>
    <row r="1817" spans="1:13">
      <c r="A1817" s="4" t="s">
        <v>780</v>
      </c>
      <c r="B1817" s="4" t="s">
        <v>175</v>
      </c>
      <c r="C1817">
        <v>529876</v>
      </c>
      <c r="D1817" s="4" t="s">
        <v>3587</v>
      </c>
      <c r="E1817">
        <v>1865</v>
      </c>
      <c r="F1817" s="2" t="s">
        <v>53</v>
      </c>
      <c r="G1817" s="4" t="s">
        <v>53</v>
      </c>
      <c r="H1817" s="4" t="s">
        <v>53</v>
      </c>
      <c r="I1817" t="s">
        <v>53</v>
      </c>
      <c r="J1817" s="4" t="s">
        <v>53</v>
      </c>
      <c r="K1817" s="4" t="s">
        <v>53</v>
      </c>
      <c r="L1817" s="6" t="s">
        <v>53</v>
      </c>
      <c r="M1817" t="s">
        <v>53</v>
      </c>
    </row>
    <row r="1818" spans="1:13">
      <c r="A1818" s="4" t="s">
        <v>1213</v>
      </c>
      <c r="B1818" s="4" t="s">
        <v>489</v>
      </c>
      <c r="C1818">
        <v>529952</v>
      </c>
      <c r="D1818" s="4" t="s">
        <v>3588</v>
      </c>
      <c r="E1818">
        <v>1865</v>
      </c>
      <c r="F1818" s="2" t="s">
        <v>53</v>
      </c>
      <c r="G1818" s="4" t="s">
        <v>53</v>
      </c>
      <c r="H1818" s="4" t="s">
        <v>3588</v>
      </c>
      <c r="I1818">
        <v>1501</v>
      </c>
      <c r="J1818" s="4" t="s">
        <v>53</v>
      </c>
      <c r="K1818" s="4" t="s">
        <v>53</v>
      </c>
      <c r="L1818" s="6" t="s">
        <v>53</v>
      </c>
      <c r="M1818" t="s">
        <v>53</v>
      </c>
    </row>
    <row r="1819" spans="1:13">
      <c r="A1819" s="4" t="s">
        <v>3589</v>
      </c>
      <c r="B1819" s="4" t="s">
        <v>690</v>
      </c>
      <c r="C1819">
        <v>529711</v>
      </c>
      <c r="D1819" s="4" t="s">
        <v>3590</v>
      </c>
      <c r="E1819">
        <v>1865</v>
      </c>
      <c r="F1819" s="2" t="s">
        <v>859</v>
      </c>
      <c r="G1819" s="4" t="s">
        <v>3590</v>
      </c>
      <c r="H1819" s="4" t="s">
        <v>3590</v>
      </c>
      <c r="I1819" t="s">
        <v>53</v>
      </c>
      <c r="J1819" s="4" t="s">
        <v>53</v>
      </c>
      <c r="K1819" s="4" t="s">
        <v>53</v>
      </c>
      <c r="L1819" s="6" t="s">
        <v>53</v>
      </c>
      <c r="M1819" t="s">
        <v>53</v>
      </c>
    </row>
    <row r="1820" spans="1:13">
      <c r="A1820" s="4" t="s">
        <v>3591</v>
      </c>
      <c r="B1820" s="4" t="s">
        <v>93</v>
      </c>
      <c r="C1820">
        <v>530282</v>
      </c>
      <c r="D1820" s="4" t="s">
        <v>3592</v>
      </c>
      <c r="E1820">
        <v>1872</v>
      </c>
      <c r="F1820" s="2" t="s">
        <v>53</v>
      </c>
      <c r="G1820" s="4" t="s">
        <v>53</v>
      </c>
      <c r="H1820" s="4" t="s">
        <v>53</v>
      </c>
      <c r="I1820" t="s">
        <v>53</v>
      </c>
      <c r="J1820" s="4" t="s">
        <v>53</v>
      </c>
      <c r="K1820" s="4" t="s">
        <v>53</v>
      </c>
      <c r="L1820" s="6" t="s">
        <v>53</v>
      </c>
      <c r="M1820" t="s">
        <v>53</v>
      </c>
    </row>
    <row r="1821" spans="1:13">
      <c r="A1821" s="4" t="s">
        <v>3593</v>
      </c>
      <c r="B1821" s="4" t="s">
        <v>93</v>
      </c>
      <c r="C1821">
        <v>529819</v>
      </c>
      <c r="D1821" s="4" t="s">
        <v>3594</v>
      </c>
      <c r="E1821">
        <v>1872</v>
      </c>
      <c r="F1821" s="2" t="s">
        <v>53</v>
      </c>
      <c r="G1821" s="4" t="s">
        <v>53</v>
      </c>
      <c r="H1821" s="4" t="s">
        <v>53</v>
      </c>
      <c r="I1821" t="s">
        <v>53</v>
      </c>
      <c r="J1821" s="4" t="s">
        <v>53</v>
      </c>
      <c r="K1821" s="4" t="s">
        <v>53</v>
      </c>
      <c r="L1821" s="6" t="s">
        <v>53</v>
      </c>
      <c r="M1821" t="s">
        <v>53</v>
      </c>
    </row>
    <row r="1822" spans="1:13">
      <c r="A1822" s="4" t="s">
        <v>3595</v>
      </c>
      <c r="B1822" s="4" t="s">
        <v>93</v>
      </c>
      <c r="C1822">
        <v>530283</v>
      </c>
      <c r="D1822" s="4" t="s">
        <v>3596</v>
      </c>
      <c r="E1822">
        <v>1872</v>
      </c>
      <c r="F1822" s="2" t="s">
        <v>53</v>
      </c>
      <c r="G1822" s="4" t="s">
        <v>53</v>
      </c>
      <c r="H1822" s="4" t="s">
        <v>53</v>
      </c>
      <c r="I1822" t="s">
        <v>53</v>
      </c>
      <c r="J1822" s="4" t="s">
        <v>53</v>
      </c>
      <c r="K1822" s="4" t="s">
        <v>53</v>
      </c>
      <c r="L1822" s="6" t="s">
        <v>53</v>
      </c>
      <c r="M1822" t="s">
        <v>53</v>
      </c>
    </row>
    <row r="1823" spans="1:13">
      <c r="A1823" s="4" t="s">
        <v>1495</v>
      </c>
      <c r="B1823" s="4" t="s">
        <v>1450</v>
      </c>
      <c r="C1823">
        <v>529413</v>
      </c>
      <c r="D1823" s="4" t="s">
        <v>3597</v>
      </c>
      <c r="E1823">
        <v>1872</v>
      </c>
      <c r="F1823" s="2" t="s">
        <v>53</v>
      </c>
      <c r="G1823" s="4" t="s">
        <v>53</v>
      </c>
      <c r="H1823" s="4" t="s">
        <v>53</v>
      </c>
      <c r="I1823" t="s">
        <v>53</v>
      </c>
      <c r="J1823" s="4" t="s">
        <v>53</v>
      </c>
      <c r="K1823" s="4" t="s">
        <v>53</v>
      </c>
      <c r="L1823" s="6" t="s">
        <v>53</v>
      </c>
      <c r="M1823" t="s">
        <v>53</v>
      </c>
    </row>
    <row r="1824" spans="1:13">
      <c r="A1824" s="4" t="s">
        <v>3598</v>
      </c>
      <c r="B1824" s="4" t="s">
        <v>284</v>
      </c>
      <c r="C1824">
        <v>529231</v>
      </c>
      <c r="D1824" s="4" t="s">
        <v>3599</v>
      </c>
      <c r="E1824">
        <v>1872</v>
      </c>
      <c r="F1824" s="2" t="s">
        <v>53</v>
      </c>
      <c r="G1824" s="4" t="s">
        <v>53</v>
      </c>
      <c r="H1824" s="4" t="s">
        <v>3599</v>
      </c>
      <c r="I1824" t="s">
        <v>53</v>
      </c>
      <c r="J1824" s="4" t="s">
        <v>53</v>
      </c>
      <c r="K1824" s="4" t="s">
        <v>53</v>
      </c>
      <c r="L1824" s="6" t="s">
        <v>53</v>
      </c>
      <c r="M1824" t="s">
        <v>53</v>
      </c>
    </row>
    <row r="1825" spans="1:13">
      <c r="A1825" s="4" t="s">
        <v>461</v>
      </c>
      <c r="B1825" s="4" t="s">
        <v>93</v>
      </c>
      <c r="C1825">
        <v>530083</v>
      </c>
      <c r="D1825" s="4" t="s">
        <v>3600</v>
      </c>
      <c r="E1825">
        <v>1877</v>
      </c>
      <c r="F1825" s="2" t="s">
        <v>53</v>
      </c>
      <c r="G1825" s="4" t="s">
        <v>53</v>
      </c>
      <c r="H1825" s="4" t="s">
        <v>53</v>
      </c>
      <c r="I1825" t="s">
        <v>53</v>
      </c>
      <c r="J1825" s="4" t="s">
        <v>53</v>
      </c>
      <c r="K1825" s="4" t="s">
        <v>53</v>
      </c>
      <c r="L1825" s="6" t="s">
        <v>53</v>
      </c>
      <c r="M1825" t="s">
        <v>53</v>
      </c>
    </row>
    <row r="1826" spans="1:13">
      <c r="A1826" s="4" t="s">
        <v>3601</v>
      </c>
      <c r="B1826" s="4" t="s">
        <v>1450</v>
      </c>
      <c r="C1826">
        <v>529967</v>
      </c>
      <c r="D1826" s="4" t="s">
        <v>3602</v>
      </c>
      <c r="E1826">
        <v>1877</v>
      </c>
      <c r="F1826" s="2" t="s">
        <v>53</v>
      </c>
      <c r="G1826" s="4" t="s">
        <v>53</v>
      </c>
      <c r="H1826" s="4" t="s">
        <v>53</v>
      </c>
      <c r="I1826" t="s">
        <v>53</v>
      </c>
      <c r="J1826" s="4" t="s">
        <v>53</v>
      </c>
      <c r="K1826" s="4" t="s">
        <v>53</v>
      </c>
      <c r="L1826" s="6" t="s">
        <v>53</v>
      </c>
      <c r="M1826" t="s">
        <v>53</v>
      </c>
    </row>
    <row r="1827" spans="1:13">
      <c r="A1827" s="4" t="s">
        <v>416</v>
      </c>
      <c r="B1827" s="4" t="s">
        <v>417</v>
      </c>
      <c r="C1827">
        <v>529260</v>
      </c>
      <c r="D1827" s="4" t="s">
        <v>3603</v>
      </c>
      <c r="E1827">
        <v>1877</v>
      </c>
      <c r="F1827" s="2" t="s">
        <v>859</v>
      </c>
      <c r="G1827" s="4" t="s">
        <v>3603</v>
      </c>
      <c r="H1827" s="4" t="s">
        <v>3603</v>
      </c>
      <c r="I1827" t="s">
        <v>53</v>
      </c>
      <c r="J1827" s="4" t="s">
        <v>53</v>
      </c>
      <c r="K1827" s="4" t="s">
        <v>53</v>
      </c>
      <c r="L1827" s="6" t="s">
        <v>53</v>
      </c>
      <c r="M1827" t="s">
        <v>53</v>
      </c>
    </row>
    <row r="1828" spans="1:13">
      <c r="A1828" s="4" t="s">
        <v>3604</v>
      </c>
      <c r="B1828" s="4" t="s">
        <v>1131</v>
      </c>
      <c r="C1828">
        <v>529608</v>
      </c>
      <c r="D1828" s="4" t="s">
        <v>3605</v>
      </c>
      <c r="E1828">
        <v>1877</v>
      </c>
      <c r="F1828" s="2" t="s">
        <v>859</v>
      </c>
      <c r="G1828" s="4" t="s">
        <v>3605</v>
      </c>
      <c r="H1828" s="4" t="s">
        <v>53</v>
      </c>
      <c r="I1828" t="s">
        <v>53</v>
      </c>
      <c r="J1828" s="4" t="s">
        <v>53</v>
      </c>
      <c r="K1828" s="4" t="s">
        <v>53</v>
      </c>
      <c r="L1828" s="6" t="s">
        <v>53</v>
      </c>
      <c r="M1828" t="s">
        <v>53</v>
      </c>
    </row>
    <row r="1829" spans="1:13">
      <c r="A1829" s="4" t="s">
        <v>3606</v>
      </c>
      <c r="B1829" s="4" t="s">
        <v>5</v>
      </c>
      <c r="C1829">
        <v>197869</v>
      </c>
      <c r="D1829" s="4" t="s">
        <v>3607</v>
      </c>
      <c r="E1829">
        <v>1881</v>
      </c>
      <c r="F1829" s="2" t="s">
        <v>53</v>
      </c>
      <c r="G1829" s="4" t="s">
        <v>53</v>
      </c>
      <c r="H1829" s="4" t="s">
        <v>53</v>
      </c>
      <c r="I1829" t="s">
        <v>53</v>
      </c>
      <c r="J1829" s="4" t="s">
        <v>53</v>
      </c>
      <c r="K1829" s="4" t="s">
        <v>53</v>
      </c>
      <c r="L1829" s="6" t="s">
        <v>53</v>
      </c>
      <c r="M1829" t="s">
        <v>53</v>
      </c>
    </row>
    <row r="1830" spans="1:13">
      <c r="A1830" s="4" t="s">
        <v>3608</v>
      </c>
      <c r="B1830" s="4" t="s">
        <v>489</v>
      </c>
      <c r="C1830">
        <v>529293</v>
      </c>
      <c r="D1830" s="4" t="s">
        <v>3609</v>
      </c>
      <c r="E1830">
        <v>1881</v>
      </c>
      <c r="F1830" s="2" t="s">
        <v>53</v>
      </c>
      <c r="G1830" s="4" t="s">
        <v>53</v>
      </c>
      <c r="H1830" s="4" t="s">
        <v>3610</v>
      </c>
      <c r="I1830">
        <v>1501</v>
      </c>
      <c r="J1830" s="4" t="s">
        <v>53</v>
      </c>
      <c r="K1830" s="4" t="s">
        <v>53</v>
      </c>
      <c r="L1830" s="6" t="s">
        <v>53</v>
      </c>
      <c r="M1830" t="s">
        <v>53</v>
      </c>
    </row>
    <row r="1831" spans="1:13">
      <c r="A1831" s="4" t="s">
        <v>2039</v>
      </c>
      <c r="B1831" s="4" t="s">
        <v>93</v>
      </c>
      <c r="C1831">
        <v>529620</v>
      </c>
      <c r="D1831" s="4" t="s">
        <v>3611</v>
      </c>
      <c r="E1831">
        <v>1881</v>
      </c>
      <c r="F1831" s="2" t="s">
        <v>53</v>
      </c>
      <c r="G1831" s="4" t="s">
        <v>53</v>
      </c>
      <c r="H1831" s="4" t="s">
        <v>53</v>
      </c>
      <c r="I1831" t="s">
        <v>53</v>
      </c>
      <c r="J1831" s="4" t="s">
        <v>53</v>
      </c>
      <c r="K1831" s="4" t="s">
        <v>53</v>
      </c>
      <c r="L1831" s="6" t="s">
        <v>53</v>
      </c>
      <c r="M1831" t="s">
        <v>53</v>
      </c>
    </row>
    <row r="1832" spans="1:13">
      <c r="A1832" s="4" t="s">
        <v>3612</v>
      </c>
      <c r="B1832" s="4" t="s">
        <v>397</v>
      </c>
      <c r="C1832">
        <v>530023</v>
      </c>
      <c r="D1832" s="4" t="s">
        <v>3613</v>
      </c>
      <c r="E1832">
        <v>1881</v>
      </c>
      <c r="F1832" s="2" t="s">
        <v>53</v>
      </c>
      <c r="G1832" s="4" t="s">
        <v>53</v>
      </c>
      <c r="H1832" s="4" t="s">
        <v>53</v>
      </c>
      <c r="I1832" t="s">
        <v>53</v>
      </c>
      <c r="J1832" s="4" t="s">
        <v>53</v>
      </c>
      <c r="K1832" s="4" t="s">
        <v>53</v>
      </c>
      <c r="L1832" s="6" t="s">
        <v>53</v>
      </c>
      <c r="M1832" t="s">
        <v>53</v>
      </c>
    </row>
    <row r="1833" spans="1:13">
      <c r="A1833" s="4" t="s">
        <v>3614</v>
      </c>
      <c r="B1833" s="4" t="s">
        <v>397</v>
      </c>
      <c r="C1833">
        <v>529580</v>
      </c>
      <c r="D1833" s="4" t="s">
        <v>3615</v>
      </c>
      <c r="E1833">
        <v>1885</v>
      </c>
      <c r="F1833" s="2" t="s">
        <v>53</v>
      </c>
      <c r="G1833" s="4" t="s">
        <v>53</v>
      </c>
      <c r="H1833" s="4" t="s">
        <v>53</v>
      </c>
      <c r="I1833" t="s">
        <v>53</v>
      </c>
      <c r="J1833" s="4" t="s">
        <v>53</v>
      </c>
      <c r="K1833" s="4" t="s">
        <v>53</v>
      </c>
      <c r="L1833" s="6" t="s">
        <v>53</v>
      </c>
      <c r="M1833" t="s">
        <v>53</v>
      </c>
    </row>
    <row r="1834" spans="1:13">
      <c r="A1834" s="4" t="s">
        <v>2207</v>
      </c>
      <c r="B1834" s="4" t="s">
        <v>397</v>
      </c>
      <c r="C1834">
        <v>529592</v>
      </c>
      <c r="D1834" s="4" t="s">
        <v>3616</v>
      </c>
      <c r="E1834">
        <v>1885</v>
      </c>
      <c r="F1834" s="2" t="s">
        <v>53</v>
      </c>
      <c r="G1834" s="4" t="s">
        <v>53</v>
      </c>
      <c r="H1834" s="4" t="s">
        <v>53</v>
      </c>
      <c r="I1834" t="s">
        <v>53</v>
      </c>
      <c r="J1834" s="4" t="s">
        <v>53</v>
      </c>
      <c r="K1834" s="4" t="s">
        <v>53</v>
      </c>
      <c r="L1834" s="6" t="s">
        <v>53</v>
      </c>
      <c r="M1834" t="s">
        <v>53</v>
      </c>
    </row>
    <row r="1835" spans="1:13">
      <c r="A1835" s="4" t="s">
        <v>3617</v>
      </c>
      <c r="B1835" s="4" t="s">
        <v>627</v>
      </c>
      <c r="C1835">
        <v>529114</v>
      </c>
      <c r="D1835" s="4" t="s">
        <v>3618</v>
      </c>
      <c r="E1835">
        <v>1885</v>
      </c>
      <c r="F1835" s="2" t="s">
        <v>53</v>
      </c>
      <c r="G1835" s="4" t="s">
        <v>53</v>
      </c>
      <c r="H1835" s="4" t="s">
        <v>3619</v>
      </c>
      <c r="I1835" t="s">
        <v>53</v>
      </c>
      <c r="J1835" s="4" t="s">
        <v>53</v>
      </c>
      <c r="K1835" s="4" t="s">
        <v>53</v>
      </c>
      <c r="L1835" s="6" t="s">
        <v>53</v>
      </c>
      <c r="M1835" t="s">
        <v>53</v>
      </c>
    </row>
    <row r="1836" spans="1:13">
      <c r="A1836" s="4" t="s">
        <v>201</v>
      </c>
      <c r="B1836" s="4" t="s">
        <v>5</v>
      </c>
      <c r="C1836">
        <v>212106</v>
      </c>
      <c r="D1836" s="4" t="s">
        <v>3620</v>
      </c>
      <c r="E1836">
        <v>1885</v>
      </c>
      <c r="F1836" s="2" t="s">
        <v>53</v>
      </c>
      <c r="G1836" s="4" t="s">
        <v>53</v>
      </c>
      <c r="H1836" s="4" t="s">
        <v>53</v>
      </c>
      <c r="I1836" t="s">
        <v>53</v>
      </c>
      <c r="J1836" s="4" t="s">
        <v>53</v>
      </c>
      <c r="K1836" s="4" t="s">
        <v>53</v>
      </c>
      <c r="L1836" s="6" t="s">
        <v>53</v>
      </c>
      <c r="M1836" t="s">
        <v>53</v>
      </c>
    </row>
    <row r="1837" spans="1:13">
      <c r="A1837" s="4" t="s">
        <v>3621</v>
      </c>
      <c r="B1837" s="4" t="s">
        <v>93</v>
      </c>
      <c r="C1837">
        <v>529518</v>
      </c>
      <c r="D1837" s="4" t="s">
        <v>3622</v>
      </c>
      <c r="E1837">
        <v>1885</v>
      </c>
      <c r="F1837" s="2" t="s">
        <v>53</v>
      </c>
      <c r="G1837" s="4" t="s">
        <v>53</v>
      </c>
      <c r="H1837" s="4" t="s">
        <v>53</v>
      </c>
      <c r="I1837" t="s">
        <v>53</v>
      </c>
      <c r="J1837" s="4" t="s">
        <v>53</v>
      </c>
      <c r="K1837" s="4" t="s">
        <v>53</v>
      </c>
      <c r="L1837" s="6" t="s">
        <v>53</v>
      </c>
      <c r="M1837" t="s">
        <v>53</v>
      </c>
    </row>
    <row r="1838" spans="1:13">
      <c r="A1838" s="4" t="s">
        <v>3623</v>
      </c>
      <c r="B1838" s="4" t="s">
        <v>93</v>
      </c>
      <c r="C1838">
        <v>529612</v>
      </c>
      <c r="D1838" s="4" t="s">
        <v>3624</v>
      </c>
      <c r="E1838">
        <v>1885</v>
      </c>
      <c r="F1838" s="2" t="s">
        <v>53</v>
      </c>
      <c r="G1838" s="4" t="s">
        <v>53</v>
      </c>
      <c r="H1838" s="4" t="s">
        <v>53</v>
      </c>
      <c r="I1838" t="s">
        <v>53</v>
      </c>
      <c r="J1838" s="4" t="s">
        <v>53</v>
      </c>
      <c r="K1838" s="4" t="s">
        <v>53</v>
      </c>
      <c r="L1838" s="6" t="s">
        <v>53</v>
      </c>
      <c r="M1838" t="s">
        <v>53</v>
      </c>
    </row>
    <row r="1839" spans="1:13">
      <c r="A1839" s="4" t="s">
        <v>1200</v>
      </c>
      <c r="B1839" s="4" t="s">
        <v>93</v>
      </c>
      <c r="C1839">
        <v>529641</v>
      </c>
      <c r="D1839" s="4" t="s">
        <v>3625</v>
      </c>
      <c r="E1839">
        <v>1885</v>
      </c>
      <c r="F1839" s="2" t="s">
        <v>53</v>
      </c>
      <c r="G1839" s="4" t="s">
        <v>53</v>
      </c>
      <c r="H1839" s="4" t="s">
        <v>53</v>
      </c>
      <c r="I1839" t="s">
        <v>53</v>
      </c>
      <c r="J1839" s="4" t="s">
        <v>53</v>
      </c>
      <c r="K1839" s="4" t="s">
        <v>53</v>
      </c>
      <c r="L1839" s="6" t="s">
        <v>53</v>
      </c>
      <c r="M1839" t="s">
        <v>53</v>
      </c>
    </row>
    <row r="1840" spans="1:13">
      <c r="A1840" s="4" t="s">
        <v>3626</v>
      </c>
      <c r="B1840" s="4" t="s">
        <v>641</v>
      </c>
      <c r="C1840">
        <v>529192</v>
      </c>
      <c r="D1840" s="4" t="s">
        <v>3627</v>
      </c>
      <c r="E1840">
        <v>1885</v>
      </c>
      <c r="F1840" s="2" t="s">
        <v>1017</v>
      </c>
      <c r="G1840" s="4" t="s">
        <v>3627</v>
      </c>
      <c r="H1840" s="4" t="s">
        <v>3627</v>
      </c>
      <c r="I1840" t="s">
        <v>53</v>
      </c>
      <c r="J1840" s="4" t="s">
        <v>53</v>
      </c>
      <c r="K1840" s="4" t="s">
        <v>53</v>
      </c>
      <c r="L1840" s="6" t="s">
        <v>53</v>
      </c>
      <c r="M1840" t="s">
        <v>53</v>
      </c>
    </row>
    <row r="1841" spans="1:13">
      <c r="A1841" s="4" t="s">
        <v>1904</v>
      </c>
      <c r="B1841" s="4" t="s">
        <v>641</v>
      </c>
      <c r="C1841">
        <v>529138</v>
      </c>
      <c r="D1841" s="4" t="s">
        <v>3628</v>
      </c>
      <c r="E1841">
        <v>1893</v>
      </c>
      <c r="F1841" s="2">
        <v>567</v>
      </c>
      <c r="G1841" s="4" t="s">
        <v>3628</v>
      </c>
      <c r="H1841" s="4" t="s">
        <v>3628</v>
      </c>
      <c r="I1841" t="s">
        <v>53</v>
      </c>
      <c r="J1841" s="4" t="s">
        <v>53</v>
      </c>
      <c r="K1841" s="4" t="s">
        <v>53</v>
      </c>
      <c r="L1841" s="6" t="s">
        <v>53</v>
      </c>
      <c r="M1841" t="s">
        <v>53</v>
      </c>
    </row>
    <row r="1842" spans="1:13">
      <c r="A1842" s="4" t="s">
        <v>3629</v>
      </c>
      <c r="B1842" s="4" t="s">
        <v>284</v>
      </c>
      <c r="C1842">
        <v>529913</v>
      </c>
      <c r="D1842" s="4" t="s">
        <v>3630</v>
      </c>
      <c r="E1842">
        <v>1893</v>
      </c>
      <c r="F1842" s="2" t="s">
        <v>53</v>
      </c>
      <c r="G1842" s="4" t="s">
        <v>53</v>
      </c>
      <c r="H1842" s="4" t="s">
        <v>3630</v>
      </c>
      <c r="I1842" t="s">
        <v>53</v>
      </c>
      <c r="J1842" s="4" t="s">
        <v>53</v>
      </c>
      <c r="K1842" s="4" t="s">
        <v>53</v>
      </c>
      <c r="L1842" s="6" t="s">
        <v>53</v>
      </c>
      <c r="M1842" t="s">
        <v>53</v>
      </c>
    </row>
    <row r="1843" spans="1:13">
      <c r="A1843" s="4" t="s">
        <v>1447</v>
      </c>
      <c r="B1843" s="4" t="s">
        <v>93</v>
      </c>
      <c r="C1843">
        <v>529827</v>
      </c>
      <c r="D1843" s="4" t="s">
        <v>3631</v>
      </c>
      <c r="E1843">
        <v>1893</v>
      </c>
      <c r="F1843" s="2" t="s">
        <v>53</v>
      </c>
      <c r="G1843" s="4" t="s">
        <v>53</v>
      </c>
      <c r="H1843" s="4" t="s">
        <v>53</v>
      </c>
      <c r="I1843" t="s">
        <v>53</v>
      </c>
      <c r="J1843" s="4" t="s">
        <v>53</v>
      </c>
      <c r="K1843" s="4" t="s">
        <v>53</v>
      </c>
      <c r="L1843" s="6" t="s">
        <v>53</v>
      </c>
      <c r="M1843" t="s">
        <v>53</v>
      </c>
    </row>
    <row r="1844" spans="1:13">
      <c r="A1844" s="4" t="s">
        <v>2696</v>
      </c>
      <c r="B1844" s="4" t="s">
        <v>1717</v>
      </c>
      <c r="C1844">
        <v>529082</v>
      </c>
      <c r="D1844" s="4" t="s">
        <v>3632</v>
      </c>
      <c r="E1844">
        <v>1893</v>
      </c>
      <c r="F1844" s="2" t="s">
        <v>53</v>
      </c>
      <c r="G1844" s="4" t="s">
        <v>53</v>
      </c>
      <c r="H1844" s="4" t="s">
        <v>53</v>
      </c>
      <c r="I1844" t="s">
        <v>53</v>
      </c>
      <c r="J1844" s="4" t="s">
        <v>53</v>
      </c>
      <c r="K1844" s="4" t="s">
        <v>53</v>
      </c>
      <c r="L1844" s="6" t="s">
        <v>53</v>
      </c>
      <c r="M1844" t="s">
        <v>53</v>
      </c>
    </row>
    <row r="1845" spans="1:13">
      <c r="A1845" s="4" t="s">
        <v>1848</v>
      </c>
      <c r="B1845" s="4" t="s">
        <v>93</v>
      </c>
      <c r="C1845">
        <v>529921</v>
      </c>
      <c r="D1845" s="4" t="s">
        <v>3633</v>
      </c>
      <c r="E1845">
        <v>1893</v>
      </c>
      <c r="F1845" s="2" t="s">
        <v>53</v>
      </c>
      <c r="G1845" s="4" t="s">
        <v>53</v>
      </c>
      <c r="H1845" s="4" t="s">
        <v>53</v>
      </c>
      <c r="I1845" t="s">
        <v>53</v>
      </c>
      <c r="J1845" s="4" t="s">
        <v>53</v>
      </c>
      <c r="K1845" s="4" t="s">
        <v>53</v>
      </c>
      <c r="L1845" s="6" t="s">
        <v>53</v>
      </c>
      <c r="M1845" t="s">
        <v>53</v>
      </c>
    </row>
    <row r="1846" spans="1:13">
      <c r="A1846" s="4" t="s">
        <v>283</v>
      </c>
      <c r="B1846" s="4" t="s">
        <v>284</v>
      </c>
      <c r="C1846">
        <v>529119</v>
      </c>
      <c r="D1846" s="4" t="s">
        <v>3634</v>
      </c>
      <c r="E1846">
        <v>1893</v>
      </c>
      <c r="F1846" s="2" t="s">
        <v>53</v>
      </c>
      <c r="G1846" s="4" t="s">
        <v>53</v>
      </c>
      <c r="H1846" s="4" t="s">
        <v>3634</v>
      </c>
      <c r="I1846" t="s">
        <v>53</v>
      </c>
      <c r="J1846" s="4" t="s">
        <v>53</v>
      </c>
      <c r="K1846" s="4" t="s">
        <v>53</v>
      </c>
      <c r="L1846" s="6" t="s">
        <v>53</v>
      </c>
      <c r="M1846" t="s">
        <v>53</v>
      </c>
    </row>
    <row r="1847" spans="1:13">
      <c r="A1847" s="4" t="s">
        <v>780</v>
      </c>
      <c r="B1847" s="4" t="s">
        <v>175</v>
      </c>
      <c r="C1847">
        <v>529701</v>
      </c>
      <c r="D1847" s="4" t="s">
        <v>3635</v>
      </c>
      <c r="E1847">
        <v>1893</v>
      </c>
      <c r="F1847" s="2" t="s">
        <v>53</v>
      </c>
      <c r="G1847" s="4" t="s">
        <v>53</v>
      </c>
      <c r="H1847" s="4" t="s">
        <v>53</v>
      </c>
      <c r="I1847" t="s">
        <v>53</v>
      </c>
      <c r="J1847" s="4" t="s">
        <v>53</v>
      </c>
      <c r="K1847" s="4" t="s">
        <v>53</v>
      </c>
      <c r="L1847" s="6" t="s">
        <v>53</v>
      </c>
      <c r="M1847" t="s">
        <v>53</v>
      </c>
    </row>
    <row r="1848" spans="1:13">
      <c r="A1848" s="4" t="s">
        <v>899</v>
      </c>
      <c r="B1848" s="4" t="s">
        <v>93</v>
      </c>
      <c r="C1848">
        <v>529860</v>
      </c>
      <c r="D1848" s="4" t="s">
        <v>3636</v>
      </c>
      <c r="E1848">
        <v>1900</v>
      </c>
      <c r="F1848" s="2" t="s">
        <v>53</v>
      </c>
      <c r="G1848" s="4" t="s">
        <v>53</v>
      </c>
      <c r="H1848" s="4" t="s">
        <v>53</v>
      </c>
      <c r="I1848" t="s">
        <v>53</v>
      </c>
      <c r="J1848" s="4" t="s">
        <v>53</v>
      </c>
      <c r="K1848" s="4" t="s">
        <v>53</v>
      </c>
      <c r="L1848" s="6" t="s">
        <v>53</v>
      </c>
      <c r="M1848" t="s">
        <v>53</v>
      </c>
    </row>
    <row r="1849" spans="1:13">
      <c r="A1849" s="4" t="s">
        <v>1053</v>
      </c>
      <c r="B1849" s="4" t="s">
        <v>833</v>
      </c>
      <c r="C1849">
        <v>529661</v>
      </c>
      <c r="D1849" s="4" t="s">
        <v>3637</v>
      </c>
      <c r="E1849">
        <v>1901</v>
      </c>
      <c r="F1849" s="2">
        <v>319</v>
      </c>
      <c r="G1849" s="4" t="s">
        <v>3637</v>
      </c>
      <c r="H1849" s="4" t="s">
        <v>3637</v>
      </c>
      <c r="I1849" t="s">
        <v>53</v>
      </c>
      <c r="J1849" s="4" t="s">
        <v>53</v>
      </c>
      <c r="K1849" s="4" t="s">
        <v>53</v>
      </c>
      <c r="L1849" s="6" t="s">
        <v>53</v>
      </c>
      <c r="M1849" t="s">
        <v>53</v>
      </c>
    </row>
    <row r="1850" spans="1:13">
      <c r="A1850" s="4" t="s">
        <v>3638</v>
      </c>
      <c r="B1850" s="4" t="s">
        <v>1639</v>
      </c>
      <c r="C1850">
        <v>529820</v>
      </c>
      <c r="D1850" s="4" t="s">
        <v>3639</v>
      </c>
      <c r="E1850">
        <v>1909</v>
      </c>
      <c r="F1850" s="2" t="s">
        <v>53</v>
      </c>
      <c r="G1850" s="4" t="s">
        <v>53</v>
      </c>
      <c r="H1850" s="4" t="s">
        <v>53</v>
      </c>
      <c r="I1850" t="s">
        <v>53</v>
      </c>
      <c r="J1850" s="4" t="s">
        <v>53</v>
      </c>
      <c r="K1850" s="4" t="s">
        <v>53</v>
      </c>
      <c r="L1850" s="6" t="s">
        <v>53</v>
      </c>
      <c r="M1850" t="s">
        <v>53</v>
      </c>
    </row>
    <row r="1851" spans="1:13">
      <c r="A1851" s="4" t="s">
        <v>3640</v>
      </c>
      <c r="B1851" s="4" t="s">
        <v>17</v>
      </c>
      <c r="C1851">
        <v>530286</v>
      </c>
      <c r="D1851" s="4" t="s">
        <v>3641</v>
      </c>
      <c r="E1851">
        <v>1909</v>
      </c>
      <c r="F1851" s="2" t="s">
        <v>53</v>
      </c>
      <c r="G1851" s="4" t="s">
        <v>53</v>
      </c>
      <c r="H1851" s="4" t="s">
        <v>53</v>
      </c>
      <c r="I1851" t="s">
        <v>53</v>
      </c>
      <c r="J1851" s="4" t="s">
        <v>53</v>
      </c>
      <c r="K1851" s="4" t="s">
        <v>53</v>
      </c>
      <c r="L1851" s="6" t="s">
        <v>53</v>
      </c>
      <c r="M1851" t="s">
        <v>53</v>
      </c>
    </row>
    <row r="1852" spans="1:13">
      <c r="A1852" s="4" t="s">
        <v>3274</v>
      </c>
      <c r="B1852" s="4" t="s">
        <v>93</v>
      </c>
      <c r="C1852">
        <v>530021</v>
      </c>
      <c r="D1852" s="4" t="s">
        <v>3642</v>
      </c>
      <c r="E1852">
        <v>1909</v>
      </c>
      <c r="F1852" s="2" t="s">
        <v>53</v>
      </c>
      <c r="G1852" s="4" t="s">
        <v>53</v>
      </c>
      <c r="H1852" s="4" t="s">
        <v>53</v>
      </c>
      <c r="I1852" t="s">
        <v>53</v>
      </c>
      <c r="J1852" s="4" t="s">
        <v>53</v>
      </c>
      <c r="K1852" s="4" t="s">
        <v>53</v>
      </c>
      <c r="L1852" s="6" t="s">
        <v>53</v>
      </c>
      <c r="M1852" t="s">
        <v>53</v>
      </c>
    </row>
    <row r="1853" spans="1:13">
      <c r="A1853" s="4" t="s">
        <v>1803</v>
      </c>
      <c r="B1853" s="4" t="s">
        <v>931</v>
      </c>
      <c r="C1853">
        <v>530285</v>
      </c>
      <c r="D1853" s="4" t="s">
        <v>3643</v>
      </c>
      <c r="E1853">
        <v>1909</v>
      </c>
      <c r="F1853" s="2" t="s">
        <v>53</v>
      </c>
      <c r="G1853" s="4" t="s">
        <v>53</v>
      </c>
      <c r="H1853" s="4" t="s">
        <v>53</v>
      </c>
      <c r="I1853" t="s">
        <v>53</v>
      </c>
      <c r="J1853" s="4" t="s">
        <v>53</v>
      </c>
      <c r="K1853" s="4" t="s">
        <v>53</v>
      </c>
      <c r="L1853" s="6" t="s">
        <v>53</v>
      </c>
      <c r="M1853" t="s">
        <v>53</v>
      </c>
    </row>
    <row r="1854" spans="1:13">
      <c r="A1854" s="4" t="s">
        <v>3644</v>
      </c>
      <c r="B1854" s="4" t="s">
        <v>1450</v>
      </c>
      <c r="C1854">
        <v>530287</v>
      </c>
      <c r="D1854" s="4" t="s">
        <v>3645</v>
      </c>
      <c r="E1854">
        <v>1916</v>
      </c>
      <c r="F1854" s="2" t="s">
        <v>53</v>
      </c>
      <c r="G1854" s="4" t="s">
        <v>53</v>
      </c>
      <c r="H1854" s="4" t="s">
        <v>53</v>
      </c>
      <c r="I1854" t="s">
        <v>53</v>
      </c>
      <c r="J1854" s="4" t="s">
        <v>53</v>
      </c>
      <c r="K1854" s="4" t="s">
        <v>53</v>
      </c>
      <c r="L1854" s="6" t="s">
        <v>53</v>
      </c>
      <c r="M1854" t="s">
        <v>53</v>
      </c>
    </row>
    <row r="1855" spans="1:13">
      <c r="A1855" s="4" t="s">
        <v>3398</v>
      </c>
      <c r="B1855" s="4" t="s">
        <v>1131</v>
      </c>
      <c r="C1855">
        <v>529233</v>
      </c>
      <c r="D1855" s="4" t="s">
        <v>3646</v>
      </c>
      <c r="E1855">
        <v>1916</v>
      </c>
      <c r="F1855" s="2" t="s">
        <v>53</v>
      </c>
      <c r="G1855" s="4" t="s">
        <v>53</v>
      </c>
      <c r="H1855" s="4" t="s">
        <v>53</v>
      </c>
      <c r="I1855" t="s">
        <v>53</v>
      </c>
      <c r="J1855" s="4" t="s">
        <v>53</v>
      </c>
      <c r="K1855" s="4" t="s">
        <v>53</v>
      </c>
      <c r="L1855" s="6" t="s">
        <v>53</v>
      </c>
      <c r="M1855" t="s">
        <v>53</v>
      </c>
    </row>
    <row r="1856" spans="1:13">
      <c r="A1856" s="4" t="s">
        <v>3647</v>
      </c>
      <c r="B1856" s="4" t="s">
        <v>93</v>
      </c>
      <c r="C1856">
        <v>529900</v>
      </c>
      <c r="D1856" s="4" t="s">
        <v>3648</v>
      </c>
      <c r="E1856">
        <v>1916</v>
      </c>
      <c r="F1856" s="2" t="s">
        <v>53</v>
      </c>
      <c r="G1856" s="4" t="s">
        <v>53</v>
      </c>
      <c r="H1856" s="4" t="s">
        <v>53</v>
      </c>
      <c r="I1856" t="s">
        <v>53</v>
      </c>
      <c r="J1856" s="4" t="s">
        <v>53</v>
      </c>
      <c r="K1856" s="4" t="s">
        <v>53</v>
      </c>
      <c r="L1856" s="6" t="s">
        <v>53</v>
      </c>
      <c r="M1856" t="s">
        <v>53</v>
      </c>
    </row>
    <row r="1857" spans="1:13">
      <c r="A1857" s="4" t="s">
        <v>3649</v>
      </c>
      <c r="B1857" s="4" t="s">
        <v>397</v>
      </c>
      <c r="C1857">
        <v>529468</v>
      </c>
      <c r="D1857" s="4" t="s">
        <v>3372</v>
      </c>
      <c r="E1857">
        <v>1916</v>
      </c>
      <c r="F1857" s="2" t="s">
        <v>53</v>
      </c>
      <c r="G1857" s="4" t="s">
        <v>53</v>
      </c>
      <c r="H1857" s="4" t="s">
        <v>53</v>
      </c>
      <c r="I1857" t="s">
        <v>53</v>
      </c>
      <c r="J1857" s="4" t="s">
        <v>53</v>
      </c>
      <c r="K1857" s="4" t="s">
        <v>53</v>
      </c>
      <c r="L1857" s="6" t="s">
        <v>53</v>
      </c>
      <c r="M1857" t="s">
        <v>53</v>
      </c>
    </row>
    <row r="1858" spans="1:13">
      <c r="A1858" s="4" t="s">
        <v>2797</v>
      </c>
      <c r="B1858" s="4" t="s">
        <v>93</v>
      </c>
      <c r="C1858">
        <v>529948</v>
      </c>
      <c r="D1858" s="4" t="s">
        <v>3650</v>
      </c>
      <c r="E1858">
        <v>1916</v>
      </c>
      <c r="F1858" s="2" t="s">
        <v>53</v>
      </c>
      <c r="G1858" s="4" t="s">
        <v>53</v>
      </c>
      <c r="H1858" s="4" t="s">
        <v>53</v>
      </c>
      <c r="I1858" t="s">
        <v>53</v>
      </c>
      <c r="J1858" s="4" t="s">
        <v>53</v>
      </c>
      <c r="K1858" s="4" t="s">
        <v>53</v>
      </c>
      <c r="L1858" s="6" t="s">
        <v>53</v>
      </c>
      <c r="M1858" t="s">
        <v>53</v>
      </c>
    </row>
    <row r="1859" spans="1:13">
      <c r="A1859" s="4" t="s">
        <v>3651</v>
      </c>
      <c r="B1859" s="4" t="s">
        <v>1450</v>
      </c>
      <c r="C1859">
        <v>530288</v>
      </c>
      <c r="D1859" s="4" t="s">
        <v>3652</v>
      </c>
      <c r="E1859">
        <v>1921</v>
      </c>
      <c r="F1859" s="2" t="s">
        <v>53</v>
      </c>
      <c r="G1859" s="4" t="s">
        <v>53</v>
      </c>
      <c r="H1859" s="4" t="s">
        <v>53</v>
      </c>
      <c r="I1859" t="s">
        <v>53</v>
      </c>
      <c r="J1859" s="4" t="s">
        <v>53</v>
      </c>
      <c r="K1859" s="4" t="s">
        <v>53</v>
      </c>
      <c r="L1859" s="6" t="s">
        <v>53</v>
      </c>
      <c r="M1859" t="s">
        <v>53</v>
      </c>
    </row>
    <row r="1860" spans="1:13">
      <c r="A1860" s="4" t="s">
        <v>3653</v>
      </c>
      <c r="B1860" s="4" t="s">
        <v>93</v>
      </c>
      <c r="C1860">
        <v>529957</v>
      </c>
      <c r="D1860" s="4" t="s">
        <v>3654</v>
      </c>
      <c r="E1860">
        <v>1921</v>
      </c>
      <c r="F1860" s="2" t="s">
        <v>53</v>
      </c>
      <c r="G1860" s="4" t="s">
        <v>53</v>
      </c>
      <c r="H1860" s="4" t="s">
        <v>53</v>
      </c>
      <c r="I1860" t="s">
        <v>53</v>
      </c>
      <c r="J1860" s="4" t="s">
        <v>53</v>
      </c>
      <c r="K1860" s="4" t="s">
        <v>53</v>
      </c>
      <c r="L1860" s="6" t="s">
        <v>53</v>
      </c>
      <c r="M1860" t="s">
        <v>53</v>
      </c>
    </row>
    <row r="1861" spans="1:13">
      <c r="A1861" s="4" t="s">
        <v>3655</v>
      </c>
      <c r="B1861" s="4" t="s">
        <v>93</v>
      </c>
      <c r="C1861">
        <v>529888</v>
      </c>
      <c r="D1861" s="4" t="s">
        <v>3656</v>
      </c>
      <c r="E1861">
        <v>1921</v>
      </c>
      <c r="F1861" s="2" t="s">
        <v>53</v>
      </c>
      <c r="G1861" s="4" t="s">
        <v>53</v>
      </c>
      <c r="H1861" s="4" t="s">
        <v>53</v>
      </c>
      <c r="I1861" t="s">
        <v>53</v>
      </c>
      <c r="J1861" s="4" t="s">
        <v>53</v>
      </c>
      <c r="K1861" s="4" t="s">
        <v>53</v>
      </c>
      <c r="L1861" s="6" t="s">
        <v>53</v>
      </c>
      <c r="M1861" t="s">
        <v>53</v>
      </c>
    </row>
    <row r="1862" spans="1:13">
      <c r="A1862" s="4" t="s">
        <v>764</v>
      </c>
      <c r="B1862" s="4" t="s">
        <v>641</v>
      </c>
      <c r="C1862">
        <v>529287</v>
      </c>
      <c r="D1862" s="4" t="s">
        <v>3657</v>
      </c>
      <c r="E1862">
        <v>1921</v>
      </c>
      <c r="F1862" s="2" t="s">
        <v>859</v>
      </c>
      <c r="G1862" s="4" t="s">
        <v>3657</v>
      </c>
      <c r="H1862" s="4" t="s">
        <v>3657</v>
      </c>
      <c r="I1862">
        <v>1501</v>
      </c>
      <c r="J1862" s="4" t="s">
        <v>53</v>
      </c>
      <c r="K1862" s="4" t="s">
        <v>53</v>
      </c>
      <c r="L1862" s="6" t="s">
        <v>53</v>
      </c>
      <c r="M1862" t="s">
        <v>53</v>
      </c>
    </row>
    <row r="1863" spans="1:13">
      <c r="A1863" s="4" t="s">
        <v>3658</v>
      </c>
      <c r="B1863" s="4" t="s">
        <v>1090</v>
      </c>
      <c r="C1863">
        <v>529594</v>
      </c>
      <c r="D1863" s="4" t="s">
        <v>3659</v>
      </c>
      <c r="E1863">
        <v>1921</v>
      </c>
      <c r="F1863" s="2" t="s">
        <v>859</v>
      </c>
      <c r="G1863" s="4" t="s">
        <v>3660</v>
      </c>
      <c r="H1863" s="4" t="s">
        <v>53</v>
      </c>
      <c r="I1863" t="s">
        <v>53</v>
      </c>
      <c r="J1863" s="4" t="s">
        <v>53</v>
      </c>
      <c r="K1863" s="4" t="s">
        <v>53</v>
      </c>
      <c r="L1863" s="6" t="s">
        <v>53</v>
      </c>
      <c r="M1863" t="s">
        <v>53</v>
      </c>
    </row>
    <row r="1864" spans="1:13">
      <c r="A1864" s="4" t="s">
        <v>3661</v>
      </c>
      <c r="B1864" s="4" t="s">
        <v>284</v>
      </c>
      <c r="C1864">
        <v>529295</v>
      </c>
      <c r="D1864" s="4" t="s">
        <v>3662</v>
      </c>
      <c r="E1864">
        <v>1926</v>
      </c>
      <c r="F1864" s="2" t="s">
        <v>53</v>
      </c>
      <c r="G1864" s="4" t="s">
        <v>53</v>
      </c>
      <c r="H1864" s="4" t="s">
        <v>3662</v>
      </c>
      <c r="I1864">
        <v>1501</v>
      </c>
      <c r="J1864" s="4" t="s">
        <v>53</v>
      </c>
      <c r="K1864" s="4" t="s">
        <v>53</v>
      </c>
      <c r="L1864" s="6" t="s">
        <v>53</v>
      </c>
      <c r="M1864" t="s">
        <v>53</v>
      </c>
    </row>
    <row r="1865" spans="1:13">
      <c r="A1865" s="4" t="s">
        <v>3663</v>
      </c>
      <c r="B1865" s="4" t="s">
        <v>284</v>
      </c>
      <c r="C1865">
        <v>529624</v>
      </c>
      <c r="D1865" s="4" t="s">
        <v>3664</v>
      </c>
      <c r="E1865">
        <v>1926</v>
      </c>
      <c r="F1865" s="2" t="s">
        <v>53</v>
      </c>
      <c r="G1865" s="4" t="s">
        <v>53</v>
      </c>
      <c r="H1865" s="4" t="s">
        <v>53</v>
      </c>
      <c r="I1865" t="s">
        <v>53</v>
      </c>
      <c r="J1865" s="4" t="s">
        <v>53</v>
      </c>
      <c r="K1865" s="4" t="s">
        <v>53</v>
      </c>
      <c r="L1865" s="6" t="s">
        <v>53</v>
      </c>
      <c r="M1865" t="s">
        <v>53</v>
      </c>
    </row>
    <row r="1866" spans="1:13">
      <c r="A1866" s="4" t="s">
        <v>899</v>
      </c>
      <c r="B1866" s="4" t="s">
        <v>93</v>
      </c>
      <c r="C1866">
        <v>530080</v>
      </c>
      <c r="D1866" s="4" t="s">
        <v>3665</v>
      </c>
      <c r="E1866">
        <v>1926</v>
      </c>
      <c r="F1866" s="2" t="s">
        <v>53</v>
      </c>
      <c r="G1866" s="4" t="s">
        <v>53</v>
      </c>
      <c r="H1866" s="4" t="s">
        <v>53</v>
      </c>
      <c r="I1866" t="s">
        <v>53</v>
      </c>
      <c r="J1866" s="4" t="s">
        <v>53</v>
      </c>
      <c r="K1866" s="4" t="s">
        <v>53</v>
      </c>
      <c r="L1866" s="6" t="s">
        <v>53</v>
      </c>
      <c r="M1866" t="s">
        <v>53</v>
      </c>
    </row>
    <row r="1867" spans="1:13">
      <c r="A1867" s="4" t="s">
        <v>3666</v>
      </c>
      <c r="B1867" s="4" t="s">
        <v>207</v>
      </c>
      <c r="C1867">
        <v>529628</v>
      </c>
      <c r="D1867" s="4" t="s">
        <v>3667</v>
      </c>
      <c r="E1867">
        <v>1926</v>
      </c>
      <c r="F1867" s="2" t="s">
        <v>53</v>
      </c>
      <c r="G1867" s="4" t="s">
        <v>53</v>
      </c>
      <c r="H1867" s="4" t="s">
        <v>53</v>
      </c>
      <c r="I1867" t="s">
        <v>53</v>
      </c>
      <c r="J1867" s="4" t="s">
        <v>53</v>
      </c>
      <c r="K1867" s="4" t="s">
        <v>53</v>
      </c>
      <c r="L1867" s="6" t="s">
        <v>53</v>
      </c>
      <c r="M1867" t="s">
        <v>53</v>
      </c>
    </row>
    <row r="1868" spans="1:13">
      <c r="A1868" s="4" t="s">
        <v>3668</v>
      </c>
      <c r="B1868" s="4" t="s">
        <v>284</v>
      </c>
      <c r="C1868">
        <v>530072</v>
      </c>
      <c r="D1868" s="4" t="s">
        <v>3669</v>
      </c>
      <c r="E1868">
        <v>1930</v>
      </c>
      <c r="F1868" s="2" t="s">
        <v>859</v>
      </c>
      <c r="G1868" s="4" t="s">
        <v>3669</v>
      </c>
      <c r="H1868" s="4" t="s">
        <v>3669</v>
      </c>
      <c r="I1868">
        <v>1501</v>
      </c>
      <c r="J1868" s="4" t="s">
        <v>53</v>
      </c>
      <c r="K1868" s="4" t="s">
        <v>53</v>
      </c>
      <c r="L1868" s="6" t="s">
        <v>53</v>
      </c>
      <c r="M1868" t="s">
        <v>53</v>
      </c>
    </row>
    <row r="1869" spans="1:13">
      <c r="A1869" s="4" t="s">
        <v>1200</v>
      </c>
      <c r="B1869" s="4" t="s">
        <v>93</v>
      </c>
      <c r="C1869">
        <v>529605</v>
      </c>
      <c r="D1869" s="4" t="s">
        <v>3670</v>
      </c>
      <c r="E1869">
        <v>1931</v>
      </c>
      <c r="F1869" s="2" t="s">
        <v>53</v>
      </c>
      <c r="G1869" s="4" t="s">
        <v>53</v>
      </c>
      <c r="H1869" s="4" t="s">
        <v>53</v>
      </c>
      <c r="I1869" t="s">
        <v>53</v>
      </c>
      <c r="J1869" s="4" t="s">
        <v>53</v>
      </c>
      <c r="K1869" s="4" t="s">
        <v>53</v>
      </c>
      <c r="L1869" s="6" t="s">
        <v>53</v>
      </c>
      <c r="M1869" t="s">
        <v>53</v>
      </c>
    </row>
    <row r="1870" spans="1:13">
      <c r="A1870" s="4" t="s">
        <v>3671</v>
      </c>
      <c r="B1870" s="4" t="s">
        <v>93</v>
      </c>
      <c r="C1870">
        <v>529931</v>
      </c>
      <c r="D1870" s="4" t="s">
        <v>3672</v>
      </c>
      <c r="E1870">
        <v>1931</v>
      </c>
      <c r="F1870" s="2" t="s">
        <v>53</v>
      </c>
      <c r="G1870" s="4" t="s">
        <v>53</v>
      </c>
      <c r="H1870" s="4" t="s">
        <v>53</v>
      </c>
      <c r="I1870" t="s">
        <v>53</v>
      </c>
      <c r="J1870" s="4" t="s">
        <v>53</v>
      </c>
      <c r="K1870" s="4" t="s">
        <v>53</v>
      </c>
      <c r="L1870" s="6" t="s">
        <v>53</v>
      </c>
      <c r="M1870" t="s">
        <v>53</v>
      </c>
    </row>
    <row r="1871" spans="1:13">
      <c r="A1871" s="4" t="s">
        <v>3673</v>
      </c>
      <c r="B1871" s="4" t="s">
        <v>284</v>
      </c>
      <c r="C1871">
        <v>529127</v>
      </c>
      <c r="D1871" s="4" t="s">
        <v>3674</v>
      </c>
      <c r="E1871">
        <v>1931</v>
      </c>
      <c r="F1871" s="2" t="s">
        <v>53</v>
      </c>
      <c r="G1871" s="4" t="s">
        <v>53</v>
      </c>
      <c r="H1871" s="4" t="s">
        <v>3675</v>
      </c>
      <c r="I1871" t="s">
        <v>53</v>
      </c>
      <c r="J1871" s="4" t="s">
        <v>53</v>
      </c>
      <c r="K1871" s="4" t="s">
        <v>53</v>
      </c>
      <c r="L1871" s="6" t="s">
        <v>53</v>
      </c>
      <c r="M1871" t="s">
        <v>53</v>
      </c>
    </row>
    <row r="1872" spans="1:13">
      <c r="A1872" s="4" t="s">
        <v>1591</v>
      </c>
      <c r="B1872" s="4" t="s">
        <v>1450</v>
      </c>
      <c r="C1872">
        <v>530289</v>
      </c>
      <c r="D1872" s="4" t="s">
        <v>3676</v>
      </c>
      <c r="E1872">
        <v>1934</v>
      </c>
      <c r="F1872" s="2" t="s">
        <v>53</v>
      </c>
      <c r="G1872" s="4" t="s">
        <v>53</v>
      </c>
      <c r="H1872" s="4" t="s">
        <v>53</v>
      </c>
      <c r="I1872" t="s">
        <v>53</v>
      </c>
      <c r="J1872" s="4" t="s">
        <v>53</v>
      </c>
      <c r="K1872" s="4" t="s">
        <v>53</v>
      </c>
      <c r="L1872" s="6" t="s">
        <v>53</v>
      </c>
      <c r="M1872" t="s">
        <v>53</v>
      </c>
    </row>
    <row r="1873" spans="1:13">
      <c r="A1873" s="4" t="s">
        <v>3677</v>
      </c>
      <c r="B1873" s="4" t="s">
        <v>175</v>
      </c>
      <c r="C1873">
        <v>529180</v>
      </c>
      <c r="D1873" s="4" t="s">
        <v>3678</v>
      </c>
      <c r="E1873">
        <v>1934</v>
      </c>
      <c r="F1873" s="2" t="s">
        <v>53</v>
      </c>
      <c r="G1873" s="4" t="s">
        <v>53</v>
      </c>
      <c r="H1873" s="4" t="s">
        <v>53</v>
      </c>
      <c r="I1873" t="s">
        <v>53</v>
      </c>
      <c r="J1873" s="4" t="s">
        <v>53</v>
      </c>
      <c r="K1873" s="4" t="s">
        <v>53</v>
      </c>
      <c r="L1873" s="6" t="s">
        <v>53</v>
      </c>
      <c r="M1873" t="s">
        <v>53</v>
      </c>
    </row>
    <row r="1874" spans="1:13">
      <c r="A1874" s="4" t="s">
        <v>3679</v>
      </c>
      <c r="B1874" s="4" t="s">
        <v>690</v>
      </c>
      <c r="C1874">
        <v>529899</v>
      </c>
      <c r="D1874" s="4" t="s">
        <v>3680</v>
      </c>
      <c r="E1874">
        <v>1934</v>
      </c>
      <c r="F1874" s="2" t="s">
        <v>156</v>
      </c>
      <c r="G1874" s="4" t="s">
        <v>3681</v>
      </c>
      <c r="H1874" s="4" t="s">
        <v>3681</v>
      </c>
      <c r="I1874">
        <v>1501</v>
      </c>
      <c r="J1874" s="4" t="s">
        <v>53</v>
      </c>
      <c r="K1874" s="4" t="s">
        <v>53</v>
      </c>
      <c r="L1874" s="6" t="s">
        <v>53</v>
      </c>
      <c r="M1874" t="s">
        <v>53</v>
      </c>
    </row>
    <row r="1875" spans="1:13">
      <c r="A1875" s="4" t="s">
        <v>3682</v>
      </c>
      <c r="B1875" s="4" t="s">
        <v>3683</v>
      </c>
      <c r="C1875">
        <v>530290</v>
      </c>
      <c r="D1875" s="4" t="s">
        <v>3684</v>
      </c>
      <c r="E1875">
        <v>1934</v>
      </c>
      <c r="F1875" s="2" t="s">
        <v>1159</v>
      </c>
      <c r="G1875" s="4" t="s">
        <v>3685</v>
      </c>
      <c r="H1875" s="4" t="s">
        <v>53</v>
      </c>
      <c r="I1875" t="s">
        <v>53</v>
      </c>
      <c r="J1875" s="4" t="s">
        <v>53</v>
      </c>
      <c r="K1875" s="4" t="s">
        <v>53</v>
      </c>
      <c r="L1875" s="6" t="s">
        <v>53</v>
      </c>
      <c r="M1875" t="s">
        <v>53</v>
      </c>
    </row>
    <row r="1876" spans="1:13">
      <c r="A1876" s="4" t="s">
        <v>3686</v>
      </c>
      <c r="B1876" s="4" t="s">
        <v>1450</v>
      </c>
      <c r="C1876">
        <v>529773</v>
      </c>
      <c r="D1876" s="4" t="s">
        <v>3687</v>
      </c>
      <c r="E1876">
        <v>1938</v>
      </c>
      <c r="F1876" s="2" t="s">
        <v>53</v>
      </c>
      <c r="G1876" s="4" t="s">
        <v>53</v>
      </c>
      <c r="H1876" s="4" t="s">
        <v>53</v>
      </c>
      <c r="I1876" t="s">
        <v>53</v>
      </c>
      <c r="J1876" s="4" t="s">
        <v>53</v>
      </c>
      <c r="K1876" s="4" t="s">
        <v>53</v>
      </c>
      <c r="L1876" s="6" t="s">
        <v>53</v>
      </c>
      <c r="M1876" t="s">
        <v>53</v>
      </c>
    </row>
    <row r="1877" spans="1:13">
      <c r="A1877" s="4" t="s">
        <v>3352</v>
      </c>
      <c r="B1877" s="4" t="s">
        <v>997</v>
      </c>
      <c r="C1877">
        <v>529771</v>
      </c>
      <c r="D1877" s="4" t="s">
        <v>3688</v>
      </c>
      <c r="E1877">
        <v>1938</v>
      </c>
      <c r="F1877" s="2" t="s">
        <v>53</v>
      </c>
      <c r="G1877" s="4" t="s">
        <v>53</v>
      </c>
      <c r="H1877" s="4" t="s">
        <v>53</v>
      </c>
      <c r="I1877" t="s">
        <v>53</v>
      </c>
      <c r="J1877" s="4" t="s">
        <v>53</v>
      </c>
      <c r="K1877" s="4" t="s">
        <v>53</v>
      </c>
      <c r="L1877" s="6" t="s">
        <v>53</v>
      </c>
      <c r="M1877" t="s">
        <v>53</v>
      </c>
    </row>
    <row r="1878" spans="1:13">
      <c r="A1878" s="4" t="s">
        <v>3689</v>
      </c>
      <c r="B1878" s="4" t="s">
        <v>740</v>
      </c>
      <c r="C1878">
        <v>529981</v>
      </c>
      <c r="D1878" s="4" t="s">
        <v>3690</v>
      </c>
      <c r="E1878">
        <v>1938</v>
      </c>
      <c r="F1878" s="2" t="s">
        <v>53</v>
      </c>
      <c r="G1878" s="4" t="s">
        <v>53</v>
      </c>
      <c r="H1878" s="4" t="s">
        <v>3690</v>
      </c>
      <c r="I1878" t="s">
        <v>53</v>
      </c>
      <c r="J1878" s="4" t="s">
        <v>53</v>
      </c>
      <c r="K1878" s="4" t="s">
        <v>53</v>
      </c>
      <c r="L1878" s="6" t="s">
        <v>53</v>
      </c>
      <c r="M1878" t="s">
        <v>53</v>
      </c>
    </row>
    <row r="1879" spans="1:13">
      <c r="A1879" s="4" t="s">
        <v>1218</v>
      </c>
      <c r="B1879" s="4" t="s">
        <v>93</v>
      </c>
      <c r="C1879">
        <v>529847</v>
      </c>
      <c r="D1879" s="4" t="s">
        <v>3691</v>
      </c>
      <c r="E1879">
        <v>1938</v>
      </c>
      <c r="F1879" s="2" t="s">
        <v>53</v>
      </c>
      <c r="G1879" s="4" t="s">
        <v>53</v>
      </c>
      <c r="H1879" s="4" t="s">
        <v>53</v>
      </c>
      <c r="I1879" t="s">
        <v>53</v>
      </c>
      <c r="J1879" s="4" t="s">
        <v>53</v>
      </c>
      <c r="K1879" s="4" t="s">
        <v>53</v>
      </c>
      <c r="L1879" s="6" t="s">
        <v>53</v>
      </c>
      <c r="M1879" t="s">
        <v>53</v>
      </c>
    </row>
    <row r="1880" spans="1:13">
      <c r="A1880" s="4" t="s">
        <v>525</v>
      </c>
      <c r="B1880" s="4" t="s">
        <v>93</v>
      </c>
      <c r="C1880">
        <v>529862</v>
      </c>
      <c r="D1880" s="4" t="s">
        <v>3692</v>
      </c>
      <c r="E1880">
        <v>1938</v>
      </c>
      <c r="F1880" s="2" t="s">
        <v>53</v>
      </c>
      <c r="G1880" s="4" t="s">
        <v>53</v>
      </c>
      <c r="H1880" s="4" t="s">
        <v>53</v>
      </c>
      <c r="I1880" t="s">
        <v>53</v>
      </c>
      <c r="J1880" s="4" t="s">
        <v>53</v>
      </c>
      <c r="K1880" s="4" t="s">
        <v>53</v>
      </c>
      <c r="L1880" s="6" t="s">
        <v>53</v>
      </c>
      <c r="M1880" t="s">
        <v>53</v>
      </c>
    </row>
    <row r="1881" spans="1:13">
      <c r="A1881" s="4" t="s">
        <v>3149</v>
      </c>
      <c r="B1881" s="4" t="s">
        <v>1450</v>
      </c>
      <c r="C1881">
        <v>530099</v>
      </c>
      <c r="D1881" s="4" t="s">
        <v>3693</v>
      </c>
      <c r="E1881">
        <v>1938</v>
      </c>
      <c r="F1881" s="2" t="s">
        <v>53</v>
      </c>
      <c r="G1881" s="4" t="s">
        <v>53</v>
      </c>
      <c r="H1881" s="4" t="s">
        <v>3694</v>
      </c>
      <c r="I1881" t="s">
        <v>53</v>
      </c>
      <c r="J1881" s="4" t="s">
        <v>53</v>
      </c>
      <c r="K1881" s="4" t="s">
        <v>53</v>
      </c>
      <c r="L1881" s="6" t="s">
        <v>53</v>
      </c>
      <c r="M1881" t="s">
        <v>53</v>
      </c>
    </row>
    <row r="1882" spans="1:13">
      <c r="A1882" s="4" t="s">
        <v>3695</v>
      </c>
      <c r="B1882" s="4" t="s">
        <v>1450</v>
      </c>
      <c r="C1882">
        <v>530093</v>
      </c>
      <c r="D1882" s="4" t="s">
        <v>3696</v>
      </c>
      <c r="E1882">
        <v>1938</v>
      </c>
      <c r="F1882" s="2" t="s">
        <v>53</v>
      </c>
      <c r="G1882" s="4" t="s">
        <v>53</v>
      </c>
      <c r="H1882" s="4" t="s">
        <v>53</v>
      </c>
      <c r="I1882" t="s">
        <v>53</v>
      </c>
      <c r="J1882" s="4" t="s">
        <v>53</v>
      </c>
      <c r="K1882" s="4" t="s">
        <v>53</v>
      </c>
      <c r="L1882" s="6" t="s">
        <v>53</v>
      </c>
      <c r="M1882" t="s">
        <v>53</v>
      </c>
    </row>
    <row r="1883" spans="1:13">
      <c r="A1883" s="4" t="s">
        <v>3697</v>
      </c>
      <c r="B1883" s="4" t="s">
        <v>284</v>
      </c>
      <c r="C1883">
        <v>530012</v>
      </c>
      <c r="D1883" s="4" t="s">
        <v>3698</v>
      </c>
      <c r="E1883">
        <v>1938</v>
      </c>
      <c r="F1883" s="2" t="s">
        <v>156</v>
      </c>
      <c r="G1883" s="4" t="s">
        <v>3698</v>
      </c>
      <c r="H1883" s="4" t="s">
        <v>3698</v>
      </c>
      <c r="I1883">
        <v>1501</v>
      </c>
      <c r="J1883" s="4" t="s">
        <v>53</v>
      </c>
      <c r="K1883" s="4" t="s">
        <v>53</v>
      </c>
      <c r="L1883" s="6" t="s">
        <v>53</v>
      </c>
      <c r="M1883" t="s">
        <v>53</v>
      </c>
    </row>
    <row r="1884" spans="1:13">
      <c r="A1884" s="4" t="s">
        <v>1656</v>
      </c>
      <c r="B1884" s="4" t="s">
        <v>397</v>
      </c>
      <c r="C1884">
        <v>530008</v>
      </c>
      <c r="D1884" s="4" t="s">
        <v>3699</v>
      </c>
      <c r="E1884">
        <v>1938</v>
      </c>
      <c r="F1884" s="2" t="s">
        <v>853</v>
      </c>
      <c r="G1884" s="4" t="s">
        <v>3699</v>
      </c>
      <c r="H1884" s="4" t="s">
        <v>3699</v>
      </c>
      <c r="I1884">
        <v>1501</v>
      </c>
      <c r="J1884" s="4" t="s">
        <v>53</v>
      </c>
      <c r="K1884" s="4" t="s">
        <v>53</v>
      </c>
      <c r="L1884" s="6" t="s">
        <v>53</v>
      </c>
      <c r="M1884" t="s">
        <v>53</v>
      </c>
    </row>
    <row r="1885" spans="1:13">
      <c r="A1885" s="4" t="s">
        <v>3700</v>
      </c>
      <c r="B1885" s="4" t="s">
        <v>194</v>
      </c>
      <c r="C1885">
        <v>529078</v>
      </c>
      <c r="D1885" s="4" t="s">
        <v>3701</v>
      </c>
      <c r="E1885">
        <v>1947</v>
      </c>
      <c r="F1885" s="2" t="s">
        <v>53</v>
      </c>
      <c r="G1885" s="4" t="s">
        <v>53</v>
      </c>
      <c r="H1885" s="4" t="s">
        <v>53</v>
      </c>
      <c r="I1885" t="s">
        <v>53</v>
      </c>
      <c r="J1885" s="4" t="s">
        <v>53</v>
      </c>
      <c r="K1885" s="4" t="s">
        <v>53</v>
      </c>
      <c r="L1885" s="6" t="s">
        <v>53</v>
      </c>
      <c r="M1885" t="s">
        <v>53</v>
      </c>
    </row>
    <row r="1886" spans="1:13">
      <c r="A1886" s="4" t="s">
        <v>1130</v>
      </c>
      <c r="B1886" s="4" t="s">
        <v>1131</v>
      </c>
      <c r="C1886">
        <v>529267</v>
      </c>
      <c r="D1886" s="4" t="s">
        <v>3702</v>
      </c>
      <c r="E1886">
        <v>1947</v>
      </c>
      <c r="F1886" s="2" t="s">
        <v>53</v>
      </c>
      <c r="G1886" s="4" t="s">
        <v>53</v>
      </c>
      <c r="H1886" s="4" t="s">
        <v>53</v>
      </c>
      <c r="I1886" t="s">
        <v>53</v>
      </c>
      <c r="J1886" s="4" t="s">
        <v>53</v>
      </c>
      <c r="K1886" s="4" t="s">
        <v>53</v>
      </c>
      <c r="L1886" s="6" t="s">
        <v>53</v>
      </c>
      <c r="M1886" t="s">
        <v>53</v>
      </c>
    </row>
    <row r="1887" spans="1:13">
      <c r="A1887" s="4" t="s">
        <v>3703</v>
      </c>
      <c r="B1887" s="4" t="s">
        <v>997</v>
      </c>
      <c r="C1887">
        <v>530291</v>
      </c>
      <c r="D1887" s="4" t="s">
        <v>3704</v>
      </c>
      <c r="E1887">
        <v>1947</v>
      </c>
      <c r="F1887" s="2" t="s">
        <v>53</v>
      </c>
      <c r="G1887" s="4" t="s">
        <v>53</v>
      </c>
      <c r="H1887" s="4" t="s">
        <v>53</v>
      </c>
      <c r="I1887" t="s">
        <v>53</v>
      </c>
      <c r="J1887" s="4" t="s">
        <v>53</v>
      </c>
      <c r="K1887" s="4" t="s">
        <v>53</v>
      </c>
      <c r="L1887" s="6" t="s">
        <v>53</v>
      </c>
      <c r="M1887" t="s">
        <v>53</v>
      </c>
    </row>
    <row r="1888" spans="1:13">
      <c r="A1888" s="4" t="s">
        <v>3705</v>
      </c>
      <c r="B1888" s="4" t="s">
        <v>397</v>
      </c>
      <c r="C1888">
        <v>530010</v>
      </c>
      <c r="D1888" s="4" t="s">
        <v>3706</v>
      </c>
      <c r="E1888">
        <v>1947</v>
      </c>
      <c r="F1888" s="2" t="s">
        <v>53</v>
      </c>
      <c r="G1888" s="4" t="s">
        <v>53</v>
      </c>
      <c r="H1888" s="4" t="s">
        <v>53</v>
      </c>
      <c r="I1888" t="s">
        <v>53</v>
      </c>
      <c r="J1888" s="4" t="s">
        <v>53</v>
      </c>
      <c r="K1888" s="4" t="s">
        <v>53</v>
      </c>
      <c r="L1888" s="6" t="s">
        <v>53</v>
      </c>
      <c r="M1888" t="s">
        <v>53</v>
      </c>
    </row>
    <row r="1889" spans="1:13">
      <c r="A1889" s="4" t="s">
        <v>553</v>
      </c>
      <c r="B1889" s="4" t="s">
        <v>93</v>
      </c>
      <c r="C1889">
        <v>529856</v>
      </c>
      <c r="D1889" s="4" t="s">
        <v>3707</v>
      </c>
      <c r="E1889">
        <v>1947</v>
      </c>
      <c r="F1889" s="2" t="s">
        <v>53</v>
      </c>
      <c r="G1889" s="4" t="s">
        <v>53</v>
      </c>
      <c r="H1889" s="4" t="s">
        <v>53</v>
      </c>
      <c r="I1889" t="s">
        <v>53</v>
      </c>
      <c r="J1889" s="4" t="s">
        <v>53</v>
      </c>
      <c r="K1889" s="4" t="s">
        <v>53</v>
      </c>
      <c r="L1889" s="6" t="s">
        <v>53</v>
      </c>
      <c r="M1889" t="s">
        <v>53</v>
      </c>
    </row>
    <row r="1890" spans="1:13">
      <c r="A1890" s="4" t="s">
        <v>3708</v>
      </c>
      <c r="B1890" s="4" t="s">
        <v>641</v>
      </c>
      <c r="C1890">
        <v>529226</v>
      </c>
      <c r="D1890" s="4" t="s">
        <v>3709</v>
      </c>
      <c r="E1890">
        <v>1947</v>
      </c>
      <c r="F1890" s="2" t="s">
        <v>859</v>
      </c>
      <c r="G1890" s="4" t="s">
        <v>3709</v>
      </c>
      <c r="H1890" s="4" t="s">
        <v>3709</v>
      </c>
      <c r="I1890" t="s">
        <v>53</v>
      </c>
      <c r="J1890" s="4" t="s">
        <v>53</v>
      </c>
      <c r="K1890" s="4" t="s">
        <v>53</v>
      </c>
      <c r="L1890" s="6" t="s">
        <v>53</v>
      </c>
      <c r="M1890" t="s">
        <v>53</v>
      </c>
    </row>
    <row r="1891" spans="1:13">
      <c r="A1891" s="4" t="s">
        <v>1449</v>
      </c>
      <c r="B1891" s="4" t="s">
        <v>1450</v>
      </c>
      <c r="C1891">
        <v>529958</v>
      </c>
      <c r="D1891" s="4" t="s">
        <v>3710</v>
      </c>
      <c r="E1891">
        <v>1953</v>
      </c>
      <c r="F1891" s="2" t="s">
        <v>53</v>
      </c>
      <c r="G1891" s="4" t="s">
        <v>53</v>
      </c>
      <c r="H1891" s="4" t="s">
        <v>53</v>
      </c>
      <c r="I1891" t="s">
        <v>53</v>
      </c>
      <c r="J1891" s="4" t="s">
        <v>53</v>
      </c>
      <c r="K1891" s="4" t="s">
        <v>53</v>
      </c>
      <c r="L1891" s="6" t="s">
        <v>53</v>
      </c>
      <c r="M1891" t="s">
        <v>53</v>
      </c>
    </row>
    <row r="1892" spans="1:13">
      <c r="A1892" s="4" t="s">
        <v>3711</v>
      </c>
      <c r="B1892" s="4" t="s">
        <v>931</v>
      </c>
      <c r="C1892">
        <v>530294</v>
      </c>
      <c r="D1892" s="4" t="s">
        <v>3712</v>
      </c>
      <c r="E1892">
        <v>1953</v>
      </c>
      <c r="F1892" s="2" t="s">
        <v>53</v>
      </c>
      <c r="G1892" s="4" t="s">
        <v>53</v>
      </c>
      <c r="H1892" s="4" t="s">
        <v>3712</v>
      </c>
      <c r="I1892" t="s">
        <v>53</v>
      </c>
      <c r="J1892" s="4" t="s">
        <v>53</v>
      </c>
      <c r="K1892" s="4" t="s">
        <v>53</v>
      </c>
      <c r="L1892" s="6" t="s">
        <v>53</v>
      </c>
      <c r="M1892" t="s">
        <v>53</v>
      </c>
    </row>
    <row r="1893" spans="1:13">
      <c r="A1893" s="4" t="s">
        <v>3713</v>
      </c>
      <c r="B1893" s="4" t="s">
        <v>1450</v>
      </c>
      <c r="C1893">
        <v>530293</v>
      </c>
      <c r="D1893" s="4" t="s">
        <v>3714</v>
      </c>
      <c r="E1893">
        <v>1953</v>
      </c>
      <c r="F1893" s="2" t="s">
        <v>53</v>
      </c>
      <c r="G1893" s="4" t="s">
        <v>53</v>
      </c>
      <c r="H1893" s="4" t="s">
        <v>53</v>
      </c>
      <c r="I1893" t="s">
        <v>53</v>
      </c>
      <c r="J1893" s="4" t="s">
        <v>53</v>
      </c>
      <c r="K1893" s="4" t="s">
        <v>53</v>
      </c>
      <c r="L1893" s="6" t="s">
        <v>53</v>
      </c>
      <c r="M1893" t="s">
        <v>53</v>
      </c>
    </row>
    <row r="1894" spans="1:13">
      <c r="A1894" s="4" t="s">
        <v>3715</v>
      </c>
      <c r="B1894" s="4" t="s">
        <v>1450</v>
      </c>
      <c r="C1894">
        <v>529639</v>
      </c>
      <c r="D1894" s="4" t="s">
        <v>3716</v>
      </c>
      <c r="E1894">
        <v>1953</v>
      </c>
      <c r="F1894" s="2" t="s">
        <v>53</v>
      </c>
      <c r="G1894" s="4" t="s">
        <v>53</v>
      </c>
      <c r="H1894" s="4" t="s">
        <v>53</v>
      </c>
      <c r="I1894" t="s">
        <v>53</v>
      </c>
      <c r="J1894" s="4" t="s">
        <v>53</v>
      </c>
      <c r="K1894" s="4" t="s">
        <v>53</v>
      </c>
      <c r="L1894" s="6" t="s">
        <v>53</v>
      </c>
      <c r="M1894" t="s">
        <v>53</v>
      </c>
    </row>
    <row r="1895" spans="1:13">
      <c r="A1895" s="4" t="s">
        <v>674</v>
      </c>
      <c r="B1895" s="4" t="s">
        <v>93</v>
      </c>
      <c r="C1895">
        <v>530292</v>
      </c>
      <c r="D1895" s="4" t="s">
        <v>3717</v>
      </c>
      <c r="E1895">
        <v>1953</v>
      </c>
      <c r="F1895" s="2" t="s">
        <v>53</v>
      </c>
      <c r="G1895" s="4" t="s">
        <v>53</v>
      </c>
      <c r="H1895" s="4" t="s">
        <v>53</v>
      </c>
      <c r="I1895" t="s">
        <v>53</v>
      </c>
      <c r="J1895" s="4" t="s">
        <v>53</v>
      </c>
      <c r="K1895" s="4" t="s">
        <v>53</v>
      </c>
      <c r="L1895" s="6" t="s">
        <v>53</v>
      </c>
      <c r="M1895" t="s">
        <v>53</v>
      </c>
    </row>
    <row r="1896" spans="1:13">
      <c r="A1896" s="4" t="s">
        <v>2612</v>
      </c>
      <c r="B1896" s="4" t="s">
        <v>1450</v>
      </c>
      <c r="C1896">
        <v>529649</v>
      </c>
      <c r="D1896" s="4" t="s">
        <v>3718</v>
      </c>
      <c r="E1896">
        <v>1958</v>
      </c>
      <c r="F1896" s="2" t="s">
        <v>53</v>
      </c>
      <c r="G1896" s="4" t="s">
        <v>53</v>
      </c>
      <c r="H1896" s="4" t="s">
        <v>53</v>
      </c>
      <c r="I1896" t="s">
        <v>53</v>
      </c>
      <c r="J1896" s="4" t="s">
        <v>53</v>
      </c>
      <c r="K1896" s="4" t="s">
        <v>53</v>
      </c>
      <c r="L1896" s="6" t="s">
        <v>53</v>
      </c>
      <c r="M1896" t="s">
        <v>53</v>
      </c>
    </row>
    <row r="1897" spans="1:13">
      <c r="A1897" s="4" t="s">
        <v>2721</v>
      </c>
      <c r="B1897" s="4" t="s">
        <v>10</v>
      </c>
      <c r="C1897">
        <v>530001</v>
      </c>
      <c r="D1897" s="4" t="s">
        <v>3719</v>
      </c>
      <c r="E1897">
        <v>1958</v>
      </c>
      <c r="F1897" s="2" t="s">
        <v>53</v>
      </c>
      <c r="G1897" s="4" t="s">
        <v>53</v>
      </c>
      <c r="H1897" s="4" t="s">
        <v>53</v>
      </c>
      <c r="I1897" t="s">
        <v>53</v>
      </c>
      <c r="J1897" s="4" t="s">
        <v>53</v>
      </c>
      <c r="K1897" s="4" t="s">
        <v>53</v>
      </c>
      <c r="L1897" s="6" t="s">
        <v>53</v>
      </c>
      <c r="M1897" t="s">
        <v>53</v>
      </c>
    </row>
    <row r="1898" spans="1:13">
      <c r="A1898" s="4" t="s">
        <v>3720</v>
      </c>
      <c r="B1898" s="4" t="s">
        <v>284</v>
      </c>
      <c r="C1898">
        <v>529246</v>
      </c>
      <c r="D1898" s="4" t="s">
        <v>3721</v>
      </c>
      <c r="E1898">
        <v>1960</v>
      </c>
      <c r="F1898" s="2" t="s">
        <v>53</v>
      </c>
      <c r="G1898" s="4" t="s">
        <v>53</v>
      </c>
      <c r="H1898" s="4" t="s">
        <v>3721</v>
      </c>
      <c r="I1898">
        <v>1501</v>
      </c>
      <c r="J1898" s="4" t="s">
        <v>53</v>
      </c>
      <c r="K1898" s="4" t="s">
        <v>53</v>
      </c>
      <c r="L1898" s="6" t="s">
        <v>53</v>
      </c>
      <c r="M1898" t="s">
        <v>53</v>
      </c>
    </row>
    <row r="1899" spans="1:13">
      <c r="A1899" s="4" t="s">
        <v>3454</v>
      </c>
      <c r="B1899" s="4" t="s">
        <v>93</v>
      </c>
      <c r="C1899">
        <v>530064</v>
      </c>
      <c r="D1899" s="4" t="s">
        <v>3722</v>
      </c>
      <c r="E1899">
        <v>1960</v>
      </c>
      <c r="F1899" s="2" t="s">
        <v>53</v>
      </c>
      <c r="G1899" s="4" t="s">
        <v>53</v>
      </c>
      <c r="H1899" s="4" t="s">
        <v>53</v>
      </c>
      <c r="I1899" t="s">
        <v>53</v>
      </c>
      <c r="J1899" s="4" t="s">
        <v>53</v>
      </c>
      <c r="K1899" s="4" t="s">
        <v>53</v>
      </c>
      <c r="L1899" s="6" t="s">
        <v>53</v>
      </c>
      <c r="M1899" t="s">
        <v>53</v>
      </c>
    </row>
    <row r="1900" spans="1:13">
      <c r="A1900" s="4" t="s">
        <v>3723</v>
      </c>
      <c r="B1900" s="4" t="s">
        <v>489</v>
      </c>
      <c r="C1900">
        <v>528975</v>
      </c>
      <c r="D1900" s="4" t="s">
        <v>3724</v>
      </c>
      <c r="E1900">
        <v>1960</v>
      </c>
      <c r="F1900" s="2" t="s">
        <v>53</v>
      </c>
      <c r="G1900" s="4" t="s">
        <v>53</v>
      </c>
      <c r="H1900" s="4" t="s">
        <v>53</v>
      </c>
      <c r="I1900" t="s">
        <v>53</v>
      </c>
      <c r="J1900" s="4" t="s">
        <v>53</v>
      </c>
      <c r="K1900" s="4" t="s">
        <v>53</v>
      </c>
      <c r="L1900" s="6" t="s">
        <v>53</v>
      </c>
      <c r="M1900" t="s">
        <v>53</v>
      </c>
    </row>
    <row r="1901" spans="1:13">
      <c r="A1901" s="4" t="s">
        <v>470</v>
      </c>
      <c r="B1901" s="4" t="s">
        <v>93</v>
      </c>
      <c r="C1901">
        <v>530295</v>
      </c>
      <c r="D1901" s="4" t="s">
        <v>3725</v>
      </c>
      <c r="E1901">
        <v>1960</v>
      </c>
      <c r="F1901" s="2" t="s">
        <v>53</v>
      </c>
      <c r="G1901" s="4" t="s">
        <v>53</v>
      </c>
      <c r="H1901" s="4" t="s">
        <v>53</v>
      </c>
      <c r="I1901" t="s">
        <v>53</v>
      </c>
      <c r="J1901" s="4" t="s">
        <v>53</v>
      </c>
      <c r="K1901" s="4" t="s">
        <v>53</v>
      </c>
      <c r="L1901" s="6" t="s">
        <v>53</v>
      </c>
      <c r="M1901" t="s">
        <v>53</v>
      </c>
    </row>
    <row r="1902" spans="1:13">
      <c r="A1902" s="4" t="s">
        <v>3726</v>
      </c>
      <c r="B1902" s="4" t="s">
        <v>284</v>
      </c>
      <c r="C1902">
        <v>529191</v>
      </c>
      <c r="D1902" s="4" t="s">
        <v>3727</v>
      </c>
      <c r="E1902">
        <v>1960</v>
      </c>
      <c r="F1902" s="2" t="s">
        <v>859</v>
      </c>
      <c r="G1902" s="4" t="s">
        <v>3727</v>
      </c>
      <c r="H1902" s="4" t="s">
        <v>3727</v>
      </c>
      <c r="I1902">
        <v>1501</v>
      </c>
      <c r="J1902" s="4" t="s">
        <v>53</v>
      </c>
      <c r="K1902" s="4" t="s">
        <v>53</v>
      </c>
      <c r="L1902" s="6" t="s">
        <v>53</v>
      </c>
      <c r="M1902" t="s">
        <v>53</v>
      </c>
    </row>
    <row r="1903" spans="1:13">
      <c r="A1903" s="4" t="s">
        <v>2629</v>
      </c>
      <c r="B1903" s="4" t="s">
        <v>740</v>
      </c>
      <c r="C1903">
        <v>529843</v>
      </c>
      <c r="D1903" s="4" t="s">
        <v>3728</v>
      </c>
      <c r="E1903">
        <v>1965</v>
      </c>
      <c r="F1903" s="2" t="s">
        <v>53</v>
      </c>
      <c r="G1903" s="4" t="s">
        <v>53</v>
      </c>
      <c r="H1903" s="4" t="s">
        <v>53</v>
      </c>
      <c r="I1903" t="s">
        <v>53</v>
      </c>
      <c r="J1903" s="4" t="s">
        <v>53</v>
      </c>
      <c r="K1903" s="4" t="s">
        <v>53</v>
      </c>
      <c r="L1903" s="6" t="s">
        <v>53</v>
      </c>
      <c r="M1903" t="s">
        <v>53</v>
      </c>
    </row>
    <row r="1904" spans="1:13">
      <c r="A1904" s="4" t="s">
        <v>2474</v>
      </c>
      <c r="B1904" s="4" t="s">
        <v>93</v>
      </c>
      <c r="C1904">
        <v>529927</v>
      </c>
      <c r="D1904" s="4" t="s">
        <v>3729</v>
      </c>
      <c r="E1904">
        <v>1965</v>
      </c>
      <c r="F1904" s="2" t="s">
        <v>53</v>
      </c>
      <c r="G1904" s="4" t="s">
        <v>53</v>
      </c>
      <c r="H1904" s="4" t="s">
        <v>53</v>
      </c>
      <c r="I1904" t="s">
        <v>53</v>
      </c>
      <c r="J1904" s="4" t="s">
        <v>53</v>
      </c>
      <c r="K1904" s="4" t="s">
        <v>53</v>
      </c>
      <c r="L1904" s="6" t="s">
        <v>53</v>
      </c>
      <c r="M1904" t="s">
        <v>53</v>
      </c>
    </row>
    <row r="1905" spans="1:13">
      <c r="A1905" s="4" t="s">
        <v>3730</v>
      </c>
      <c r="B1905" s="4" t="s">
        <v>93</v>
      </c>
      <c r="C1905">
        <v>529884</v>
      </c>
      <c r="D1905" s="4" t="s">
        <v>3731</v>
      </c>
      <c r="E1905">
        <v>1965</v>
      </c>
      <c r="F1905" s="2" t="s">
        <v>53</v>
      </c>
      <c r="G1905" s="4" t="s">
        <v>53</v>
      </c>
      <c r="H1905" s="4" t="s">
        <v>53</v>
      </c>
      <c r="I1905" t="s">
        <v>53</v>
      </c>
      <c r="J1905" s="4" t="s">
        <v>53</v>
      </c>
      <c r="K1905" s="4" t="s">
        <v>53</v>
      </c>
      <c r="L1905" s="6" t="s">
        <v>53</v>
      </c>
      <c r="M1905" t="s">
        <v>53</v>
      </c>
    </row>
    <row r="1906" spans="1:13">
      <c r="A1906" s="4" t="s">
        <v>3732</v>
      </c>
      <c r="B1906" s="4" t="s">
        <v>397</v>
      </c>
      <c r="C1906">
        <v>529757</v>
      </c>
      <c r="D1906" s="4" t="s">
        <v>3733</v>
      </c>
      <c r="E1906">
        <v>1965</v>
      </c>
      <c r="F1906" s="2" t="s">
        <v>53</v>
      </c>
      <c r="G1906" s="4" t="s">
        <v>53</v>
      </c>
      <c r="H1906" s="4" t="s">
        <v>3734</v>
      </c>
      <c r="I1906">
        <v>1501</v>
      </c>
      <c r="J1906" s="4" t="s">
        <v>53</v>
      </c>
      <c r="K1906" s="4" t="s">
        <v>53</v>
      </c>
      <c r="L1906" s="6" t="s">
        <v>53</v>
      </c>
      <c r="M1906" t="s">
        <v>53</v>
      </c>
    </row>
    <row r="1907" spans="1:13">
      <c r="A1907" s="4" t="s">
        <v>175</v>
      </c>
      <c r="B1907" s="4" t="s">
        <v>175</v>
      </c>
      <c r="C1907">
        <v>530296</v>
      </c>
      <c r="D1907" s="4" t="s">
        <v>3735</v>
      </c>
      <c r="E1907">
        <v>1965</v>
      </c>
      <c r="F1907" s="2" t="s">
        <v>53</v>
      </c>
      <c r="G1907" s="4" t="s">
        <v>53</v>
      </c>
      <c r="H1907" s="4" t="s">
        <v>53</v>
      </c>
      <c r="I1907" t="s">
        <v>53</v>
      </c>
      <c r="J1907" s="4" t="s">
        <v>53</v>
      </c>
      <c r="K1907" s="4" t="s">
        <v>53</v>
      </c>
      <c r="L1907" s="6" t="s">
        <v>53</v>
      </c>
      <c r="M1907" t="s">
        <v>53</v>
      </c>
    </row>
    <row r="1908" spans="1:13">
      <c r="A1908" s="4" t="s">
        <v>2717</v>
      </c>
      <c r="B1908" s="4" t="s">
        <v>641</v>
      </c>
      <c r="C1908">
        <v>529910</v>
      </c>
      <c r="D1908" s="4" t="s">
        <v>3736</v>
      </c>
      <c r="E1908">
        <v>1965</v>
      </c>
      <c r="F1908" s="2" t="s">
        <v>53</v>
      </c>
      <c r="G1908" s="4" t="s">
        <v>53</v>
      </c>
      <c r="H1908" s="4" t="s">
        <v>3736</v>
      </c>
      <c r="I1908">
        <v>1501</v>
      </c>
      <c r="J1908" s="4" t="s">
        <v>53</v>
      </c>
      <c r="K1908" s="4" t="s">
        <v>53</v>
      </c>
      <c r="L1908">
        <v>0.106540369869193</v>
      </c>
      <c r="M1908">
        <v>0.0659777424483307</v>
      </c>
    </row>
    <row r="1909" spans="1:13">
      <c r="A1909" s="4" t="s">
        <v>1719</v>
      </c>
      <c r="B1909" s="4" t="s">
        <v>641</v>
      </c>
      <c r="C1909">
        <v>529116</v>
      </c>
      <c r="D1909" s="4" t="s">
        <v>3737</v>
      </c>
      <c r="E1909">
        <v>1965</v>
      </c>
      <c r="F1909" s="2" t="s">
        <v>53</v>
      </c>
      <c r="G1909" s="4" t="s">
        <v>53</v>
      </c>
      <c r="H1909" s="4" t="s">
        <v>53</v>
      </c>
      <c r="I1909" t="s">
        <v>53</v>
      </c>
      <c r="J1909" s="4" t="s">
        <v>53</v>
      </c>
      <c r="K1909" s="4" t="s">
        <v>53</v>
      </c>
      <c r="L1909" s="6" t="s">
        <v>53</v>
      </c>
      <c r="M1909" t="s">
        <v>53</v>
      </c>
    </row>
    <row r="1910" spans="1:13">
      <c r="A1910" s="4" t="s">
        <v>3738</v>
      </c>
      <c r="B1910" s="4" t="s">
        <v>17</v>
      </c>
      <c r="C1910">
        <v>529030</v>
      </c>
      <c r="D1910" s="4" t="s">
        <v>3739</v>
      </c>
      <c r="E1910">
        <v>1972</v>
      </c>
      <c r="F1910" s="2" t="s">
        <v>53</v>
      </c>
      <c r="G1910" s="4" t="s">
        <v>53</v>
      </c>
      <c r="H1910" s="4" t="s">
        <v>3739</v>
      </c>
      <c r="I1910" t="s">
        <v>53</v>
      </c>
      <c r="J1910" s="4" t="s">
        <v>53</v>
      </c>
      <c r="K1910" s="4" t="s">
        <v>53</v>
      </c>
      <c r="L1910" s="6" t="s">
        <v>53</v>
      </c>
      <c r="M1910" t="s">
        <v>53</v>
      </c>
    </row>
    <row r="1911" spans="1:13">
      <c r="A1911" s="4" t="s">
        <v>3740</v>
      </c>
      <c r="B1911" s="4" t="s">
        <v>1450</v>
      </c>
      <c r="C1911">
        <v>530297</v>
      </c>
      <c r="D1911" s="4" t="s">
        <v>3741</v>
      </c>
      <c r="E1911">
        <v>1972</v>
      </c>
      <c r="F1911" s="2" t="s">
        <v>53</v>
      </c>
      <c r="G1911" s="4" t="s">
        <v>53</v>
      </c>
      <c r="H1911" s="4" t="s">
        <v>53</v>
      </c>
      <c r="I1911" t="s">
        <v>53</v>
      </c>
      <c r="J1911" s="4" t="s">
        <v>53</v>
      </c>
      <c r="K1911" s="4" t="s">
        <v>53</v>
      </c>
      <c r="L1911" s="6" t="s">
        <v>53</v>
      </c>
      <c r="M1911" t="s">
        <v>53</v>
      </c>
    </row>
    <row r="1912" spans="1:13">
      <c r="A1912" s="4" t="s">
        <v>739</v>
      </c>
      <c r="B1912" s="4" t="s">
        <v>740</v>
      </c>
      <c r="C1912">
        <v>529865</v>
      </c>
      <c r="D1912" s="4" t="s">
        <v>3742</v>
      </c>
      <c r="E1912">
        <v>1972</v>
      </c>
      <c r="F1912" s="2" t="s">
        <v>53</v>
      </c>
      <c r="G1912" s="4" t="s">
        <v>53</v>
      </c>
      <c r="H1912" s="4" t="s">
        <v>3742</v>
      </c>
      <c r="I1912">
        <v>1501</v>
      </c>
      <c r="J1912" s="4" t="s">
        <v>53</v>
      </c>
      <c r="K1912" s="4" t="s">
        <v>53</v>
      </c>
      <c r="L1912" s="6" t="s">
        <v>53</v>
      </c>
      <c r="M1912" t="s">
        <v>53</v>
      </c>
    </row>
    <row r="1913" spans="1:13">
      <c r="A1913" s="4" t="s">
        <v>3743</v>
      </c>
      <c r="B1913" s="4" t="s">
        <v>5</v>
      </c>
      <c r="C1913">
        <v>227881</v>
      </c>
      <c r="D1913" s="4" t="s">
        <v>3744</v>
      </c>
      <c r="E1913">
        <v>1972</v>
      </c>
      <c r="F1913" s="2" t="s">
        <v>53</v>
      </c>
      <c r="G1913" s="4" t="s">
        <v>53</v>
      </c>
      <c r="H1913" s="4" t="s">
        <v>53</v>
      </c>
      <c r="I1913" t="s">
        <v>53</v>
      </c>
      <c r="J1913" s="4" t="s">
        <v>53</v>
      </c>
      <c r="K1913" s="4" t="s">
        <v>53</v>
      </c>
      <c r="L1913" s="6" t="s">
        <v>53</v>
      </c>
      <c r="M1913" t="s">
        <v>53</v>
      </c>
    </row>
    <row r="1914" spans="1:13">
      <c r="A1914" s="4" t="s">
        <v>3745</v>
      </c>
      <c r="B1914" s="4" t="s">
        <v>93</v>
      </c>
      <c r="C1914">
        <v>529979</v>
      </c>
      <c r="D1914" s="4" t="s">
        <v>3746</v>
      </c>
      <c r="E1914">
        <v>1972</v>
      </c>
      <c r="F1914" s="2" t="s">
        <v>53</v>
      </c>
      <c r="G1914" s="4" t="s">
        <v>53</v>
      </c>
      <c r="H1914" s="4" t="s">
        <v>53</v>
      </c>
      <c r="I1914" t="s">
        <v>53</v>
      </c>
      <c r="J1914" s="4" t="s">
        <v>53</v>
      </c>
      <c r="K1914" s="4" t="s">
        <v>53</v>
      </c>
      <c r="L1914" s="6" t="s">
        <v>53</v>
      </c>
      <c r="M1914" t="s">
        <v>53</v>
      </c>
    </row>
    <row r="1915" spans="1:13">
      <c r="A1915" s="4" t="s">
        <v>461</v>
      </c>
      <c r="B1915" s="4" t="s">
        <v>93</v>
      </c>
      <c r="C1915">
        <v>529977</v>
      </c>
      <c r="D1915" s="4" t="s">
        <v>3747</v>
      </c>
      <c r="E1915">
        <v>1972</v>
      </c>
      <c r="F1915" s="2" t="s">
        <v>53</v>
      </c>
      <c r="G1915" s="4" t="s">
        <v>53</v>
      </c>
      <c r="H1915" s="4" t="s">
        <v>53</v>
      </c>
      <c r="I1915" t="s">
        <v>53</v>
      </c>
      <c r="J1915" s="4" t="s">
        <v>53</v>
      </c>
      <c r="K1915" s="4" t="s">
        <v>53</v>
      </c>
      <c r="L1915" s="6" t="s">
        <v>53</v>
      </c>
      <c r="M1915" t="s">
        <v>53</v>
      </c>
    </row>
    <row r="1916" spans="1:13">
      <c r="A1916" s="4" t="s">
        <v>3748</v>
      </c>
      <c r="B1916" s="4" t="s">
        <v>93</v>
      </c>
      <c r="C1916">
        <v>529897</v>
      </c>
      <c r="D1916" s="4" t="s">
        <v>3749</v>
      </c>
      <c r="E1916">
        <v>1972</v>
      </c>
      <c r="F1916" s="2" t="s">
        <v>53</v>
      </c>
      <c r="G1916" s="4" t="s">
        <v>53</v>
      </c>
      <c r="H1916" s="4" t="s">
        <v>53</v>
      </c>
      <c r="I1916" t="s">
        <v>53</v>
      </c>
      <c r="J1916" s="4" t="s">
        <v>53</v>
      </c>
      <c r="K1916" s="4" t="s">
        <v>53</v>
      </c>
      <c r="L1916" s="6" t="s">
        <v>53</v>
      </c>
      <c r="M1916" t="s">
        <v>53</v>
      </c>
    </row>
    <row r="1917" spans="1:13">
      <c r="A1917" s="4" t="s">
        <v>461</v>
      </c>
      <c r="B1917" s="4" t="s">
        <v>93</v>
      </c>
      <c r="C1917">
        <v>530085</v>
      </c>
      <c r="D1917" s="4" t="s">
        <v>3750</v>
      </c>
      <c r="E1917">
        <v>1979</v>
      </c>
      <c r="F1917" s="2" t="s">
        <v>53</v>
      </c>
      <c r="G1917" s="4" t="s">
        <v>53</v>
      </c>
      <c r="H1917" s="4" t="s">
        <v>53</v>
      </c>
      <c r="I1917" t="s">
        <v>53</v>
      </c>
      <c r="J1917" s="4" t="s">
        <v>53</v>
      </c>
      <c r="K1917" s="4" t="s">
        <v>53</v>
      </c>
      <c r="L1917" s="6" t="s">
        <v>53</v>
      </c>
      <c r="M1917" t="s">
        <v>53</v>
      </c>
    </row>
    <row r="1918" spans="1:13">
      <c r="A1918" s="4" t="s">
        <v>3751</v>
      </c>
      <c r="B1918" s="4" t="s">
        <v>1893</v>
      </c>
      <c r="C1918">
        <v>530298</v>
      </c>
      <c r="D1918" s="4" t="s">
        <v>3752</v>
      </c>
      <c r="E1918">
        <v>1979</v>
      </c>
      <c r="F1918" s="2" t="s">
        <v>53</v>
      </c>
      <c r="G1918" s="4" t="s">
        <v>53</v>
      </c>
      <c r="H1918" s="4" t="s">
        <v>53</v>
      </c>
      <c r="I1918" t="s">
        <v>53</v>
      </c>
      <c r="J1918" s="4" t="s">
        <v>53</v>
      </c>
      <c r="K1918" s="4" t="s">
        <v>53</v>
      </c>
      <c r="L1918" s="6" t="s">
        <v>53</v>
      </c>
      <c r="M1918" t="s">
        <v>53</v>
      </c>
    </row>
    <row r="1919" spans="1:13">
      <c r="A1919" s="4" t="s">
        <v>3753</v>
      </c>
      <c r="B1919" s="4" t="s">
        <v>489</v>
      </c>
      <c r="C1919">
        <v>530090</v>
      </c>
      <c r="D1919" s="4" t="s">
        <v>3754</v>
      </c>
      <c r="E1919">
        <v>1979</v>
      </c>
      <c r="F1919" s="2" t="s">
        <v>53</v>
      </c>
      <c r="G1919" s="4" t="s">
        <v>53</v>
      </c>
      <c r="H1919" s="4" t="s">
        <v>3755</v>
      </c>
      <c r="I1919">
        <v>1501</v>
      </c>
      <c r="J1919" s="4" t="s">
        <v>53</v>
      </c>
      <c r="K1919" s="4" t="s">
        <v>53</v>
      </c>
      <c r="L1919" s="6" t="s">
        <v>53</v>
      </c>
      <c r="M1919" t="s">
        <v>53</v>
      </c>
    </row>
    <row r="1920" spans="1:13">
      <c r="A1920" s="4" t="s">
        <v>899</v>
      </c>
      <c r="B1920" s="4" t="s">
        <v>93</v>
      </c>
      <c r="C1920">
        <v>529892</v>
      </c>
      <c r="D1920" s="4" t="s">
        <v>3756</v>
      </c>
      <c r="E1920">
        <v>1979</v>
      </c>
      <c r="F1920" s="2" t="s">
        <v>53</v>
      </c>
      <c r="G1920" s="4" t="s">
        <v>53</v>
      </c>
      <c r="H1920" s="4" t="s">
        <v>53</v>
      </c>
      <c r="I1920" t="s">
        <v>53</v>
      </c>
      <c r="J1920" s="4" t="s">
        <v>53</v>
      </c>
      <c r="K1920" s="4" t="s">
        <v>53</v>
      </c>
      <c r="L1920" s="6" t="s">
        <v>53</v>
      </c>
      <c r="M1920" t="s">
        <v>53</v>
      </c>
    </row>
    <row r="1921" spans="1:13">
      <c r="A1921" s="4" t="s">
        <v>92</v>
      </c>
      <c r="B1921" s="4" t="s">
        <v>93</v>
      </c>
      <c r="C1921">
        <v>529868</v>
      </c>
      <c r="D1921" s="4" t="s">
        <v>3757</v>
      </c>
      <c r="E1921">
        <v>1983</v>
      </c>
      <c r="F1921" s="2" t="s">
        <v>53</v>
      </c>
      <c r="G1921" s="4" t="s">
        <v>53</v>
      </c>
      <c r="H1921" s="4" t="s">
        <v>53</v>
      </c>
      <c r="I1921" t="s">
        <v>53</v>
      </c>
      <c r="J1921" s="4" t="s">
        <v>53</v>
      </c>
      <c r="K1921" s="4" t="s">
        <v>53</v>
      </c>
      <c r="L1921" s="6" t="s">
        <v>53</v>
      </c>
      <c r="M1921" t="s">
        <v>53</v>
      </c>
    </row>
    <row r="1922" spans="1:13">
      <c r="A1922" s="4" t="s">
        <v>3758</v>
      </c>
      <c r="B1922" s="4" t="s">
        <v>93</v>
      </c>
      <c r="C1922">
        <v>529959</v>
      </c>
      <c r="D1922" s="4" t="s">
        <v>3759</v>
      </c>
      <c r="E1922">
        <v>1983</v>
      </c>
      <c r="F1922" s="2" t="s">
        <v>53</v>
      </c>
      <c r="G1922" s="4" t="s">
        <v>53</v>
      </c>
      <c r="H1922" s="4" t="s">
        <v>53</v>
      </c>
      <c r="I1922" t="s">
        <v>53</v>
      </c>
      <c r="J1922" s="4" t="s">
        <v>53</v>
      </c>
      <c r="K1922" s="4" t="s">
        <v>53</v>
      </c>
      <c r="L1922" s="6" t="s">
        <v>53</v>
      </c>
      <c r="M1922" t="s">
        <v>53</v>
      </c>
    </row>
    <row r="1923" spans="1:13">
      <c r="A1923" s="4" t="s">
        <v>3760</v>
      </c>
      <c r="B1923" s="4" t="s">
        <v>175</v>
      </c>
      <c r="C1923">
        <v>530068</v>
      </c>
      <c r="D1923" s="4" t="s">
        <v>3761</v>
      </c>
      <c r="E1923">
        <v>1983</v>
      </c>
      <c r="F1923" s="2" t="s">
        <v>53</v>
      </c>
      <c r="G1923" s="4" t="s">
        <v>53</v>
      </c>
      <c r="H1923" s="4" t="s">
        <v>53</v>
      </c>
      <c r="I1923" t="s">
        <v>53</v>
      </c>
      <c r="J1923" s="4" t="s">
        <v>53</v>
      </c>
      <c r="K1923" s="4" t="s">
        <v>53</v>
      </c>
      <c r="L1923" s="6" t="s">
        <v>53</v>
      </c>
      <c r="M1923" t="s">
        <v>53</v>
      </c>
    </row>
    <row r="1924" spans="1:13">
      <c r="A1924" s="4" t="s">
        <v>3762</v>
      </c>
      <c r="B1924" s="4" t="s">
        <v>404</v>
      </c>
      <c r="C1924">
        <v>530299</v>
      </c>
      <c r="D1924" s="4" t="s">
        <v>3763</v>
      </c>
      <c r="E1924">
        <v>1983</v>
      </c>
      <c r="F1924" s="2" t="s">
        <v>53</v>
      </c>
      <c r="G1924" s="4" t="s">
        <v>53</v>
      </c>
      <c r="H1924" s="4" t="s">
        <v>53</v>
      </c>
      <c r="I1924" t="s">
        <v>53</v>
      </c>
      <c r="J1924" s="4" t="s">
        <v>53</v>
      </c>
      <c r="K1924" s="4" t="s">
        <v>53</v>
      </c>
      <c r="L1924" s="6" t="s">
        <v>53</v>
      </c>
      <c r="M1924" t="s">
        <v>53</v>
      </c>
    </row>
    <row r="1925" spans="1:13">
      <c r="A1925" s="4" t="s">
        <v>283</v>
      </c>
      <c r="B1925" s="4" t="s">
        <v>284</v>
      </c>
      <c r="C1925">
        <v>530300</v>
      </c>
      <c r="D1925" s="4" t="s">
        <v>3764</v>
      </c>
      <c r="E1925">
        <v>1987</v>
      </c>
      <c r="F1925" s="2" t="s">
        <v>859</v>
      </c>
      <c r="G1925" s="4" t="s">
        <v>3764</v>
      </c>
      <c r="H1925" s="4" t="s">
        <v>3764</v>
      </c>
      <c r="I1925" t="s">
        <v>53</v>
      </c>
      <c r="J1925" s="4" t="s">
        <v>53</v>
      </c>
      <c r="K1925" s="4" t="s">
        <v>53</v>
      </c>
      <c r="L1925" s="6" t="s">
        <v>53</v>
      </c>
      <c r="M1925" t="s">
        <v>53</v>
      </c>
    </row>
    <row r="1926" spans="1:13">
      <c r="A1926" s="4" t="s">
        <v>3531</v>
      </c>
      <c r="B1926" s="4" t="s">
        <v>93</v>
      </c>
      <c r="C1926">
        <v>529972</v>
      </c>
      <c r="D1926" s="4" t="s">
        <v>3765</v>
      </c>
      <c r="E1926">
        <v>1988</v>
      </c>
      <c r="F1926" s="2" t="s">
        <v>53</v>
      </c>
      <c r="G1926" s="4" t="s">
        <v>53</v>
      </c>
      <c r="H1926" s="4" t="s">
        <v>53</v>
      </c>
      <c r="I1926" t="s">
        <v>53</v>
      </c>
      <c r="J1926" s="4" t="s">
        <v>53</v>
      </c>
      <c r="K1926" s="4" t="s">
        <v>53</v>
      </c>
      <c r="L1926" s="6" t="s">
        <v>53</v>
      </c>
      <c r="M1926" t="s">
        <v>53</v>
      </c>
    </row>
    <row r="1927" spans="1:13">
      <c r="A1927" s="4" t="s">
        <v>461</v>
      </c>
      <c r="B1927" s="4" t="s">
        <v>93</v>
      </c>
      <c r="C1927">
        <v>529829</v>
      </c>
      <c r="D1927" s="4" t="s">
        <v>3766</v>
      </c>
      <c r="E1927">
        <v>1988</v>
      </c>
      <c r="F1927" s="2" t="s">
        <v>53</v>
      </c>
      <c r="G1927" s="4" t="s">
        <v>53</v>
      </c>
      <c r="H1927" s="4" t="s">
        <v>53</v>
      </c>
      <c r="I1927" t="s">
        <v>53</v>
      </c>
      <c r="J1927" s="4" t="s">
        <v>53</v>
      </c>
      <c r="K1927" s="4" t="s">
        <v>53</v>
      </c>
      <c r="L1927" s="6" t="s">
        <v>53</v>
      </c>
      <c r="M1927" t="s">
        <v>53</v>
      </c>
    </row>
    <row r="1928" spans="1:13">
      <c r="A1928" s="4" t="s">
        <v>3767</v>
      </c>
      <c r="B1928" s="4" t="s">
        <v>93</v>
      </c>
      <c r="C1928">
        <v>529919</v>
      </c>
      <c r="D1928" s="4" t="s">
        <v>3768</v>
      </c>
      <c r="E1928">
        <v>1990</v>
      </c>
      <c r="F1928" s="2" t="s">
        <v>53</v>
      </c>
      <c r="G1928" s="4" t="s">
        <v>53</v>
      </c>
      <c r="H1928" s="4" t="s">
        <v>53</v>
      </c>
      <c r="I1928" t="s">
        <v>53</v>
      </c>
      <c r="J1928" s="4" t="s">
        <v>53</v>
      </c>
      <c r="K1928" s="4" t="s">
        <v>53</v>
      </c>
      <c r="L1928" s="6" t="s">
        <v>53</v>
      </c>
      <c r="M1928" t="s">
        <v>53</v>
      </c>
    </row>
    <row r="1929" spans="1:13">
      <c r="A1929" s="4" t="s">
        <v>318</v>
      </c>
      <c r="B1929" s="4" t="s">
        <v>93</v>
      </c>
      <c r="C1929">
        <v>529873</v>
      </c>
      <c r="D1929" s="4" t="s">
        <v>3769</v>
      </c>
      <c r="E1929">
        <v>1990</v>
      </c>
      <c r="F1929" s="2" t="s">
        <v>53</v>
      </c>
      <c r="G1929" s="4" t="s">
        <v>53</v>
      </c>
      <c r="H1929" s="4" t="s">
        <v>53</v>
      </c>
      <c r="I1929" t="s">
        <v>53</v>
      </c>
      <c r="J1929" s="4" t="s">
        <v>53</v>
      </c>
      <c r="K1929" s="4" t="s">
        <v>53</v>
      </c>
      <c r="L1929" s="6" t="s">
        <v>53</v>
      </c>
      <c r="M1929" t="s">
        <v>53</v>
      </c>
    </row>
    <row r="1930" spans="1:13">
      <c r="A1930" s="4" t="s">
        <v>3770</v>
      </c>
      <c r="B1930" s="4" t="s">
        <v>284</v>
      </c>
      <c r="C1930">
        <v>529920</v>
      </c>
      <c r="D1930" s="4" t="s">
        <v>3771</v>
      </c>
      <c r="E1930">
        <v>2001</v>
      </c>
      <c r="F1930" s="2" t="s">
        <v>53</v>
      </c>
      <c r="G1930" s="4" t="s">
        <v>53</v>
      </c>
      <c r="H1930" s="4" t="s">
        <v>53</v>
      </c>
      <c r="I1930" t="s">
        <v>53</v>
      </c>
      <c r="J1930" s="4" t="s">
        <v>53</v>
      </c>
      <c r="K1930" s="4" t="s">
        <v>53</v>
      </c>
      <c r="L1930" s="6" t="s">
        <v>53</v>
      </c>
      <c r="M1930" t="s">
        <v>53</v>
      </c>
    </row>
    <row r="1931" spans="1:13">
      <c r="A1931" s="4" t="s">
        <v>2732</v>
      </c>
      <c r="B1931" s="4" t="s">
        <v>1450</v>
      </c>
      <c r="C1931">
        <v>529495</v>
      </c>
      <c r="D1931" s="4" t="s">
        <v>3772</v>
      </c>
      <c r="E1931">
        <v>2001</v>
      </c>
      <c r="F1931" s="2" t="s">
        <v>859</v>
      </c>
      <c r="G1931" s="4" t="s">
        <v>3773</v>
      </c>
      <c r="H1931" s="4" t="s">
        <v>3772</v>
      </c>
      <c r="I1931" t="s">
        <v>53</v>
      </c>
      <c r="J1931" s="4" t="s">
        <v>53</v>
      </c>
      <c r="K1931" s="4" t="s">
        <v>53</v>
      </c>
      <c r="L1931" s="6" t="s">
        <v>53</v>
      </c>
      <c r="M1931" t="s">
        <v>53</v>
      </c>
    </row>
    <row r="1932" spans="1:13">
      <c r="A1932" s="4" t="s">
        <v>3774</v>
      </c>
      <c r="B1932" s="4" t="s">
        <v>1090</v>
      </c>
      <c r="C1932">
        <v>529598</v>
      </c>
      <c r="D1932" s="4" t="s">
        <v>3775</v>
      </c>
      <c r="E1932">
        <v>2001</v>
      </c>
      <c r="F1932" s="2" t="s">
        <v>859</v>
      </c>
      <c r="G1932" s="4" t="s">
        <v>3775</v>
      </c>
      <c r="H1932" s="4" t="s">
        <v>53</v>
      </c>
      <c r="I1932" t="s">
        <v>53</v>
      </c>
      <c r="J1932" s="4" t="s">
        <v>53</v>
      </c>
      <c r="K1932" s="4" t="s">
        <v>53</v>
      </c>
      <c r="L1932" s="6" t="s">
        <v>53</v>
      </c>
      <c r="M1932" t="s">
        <v>53</v>
      </c>
    </row>
    <row r="1933" spans="1:13">
      <c r="A1933" s="4" t="s">
        <v>3776</v>
      </c>
      <c r="B1933" s="4" t="s">
        <v>397</v>
      </c>
      <c r="C1933">
        <v>529591</v>
      </c>
      <c r="D1933" s="4" t="s">
        <v>3777</v>
      </c>
      <c r="E1933">
        <v>2005</v>
      </c>
      <c r="F1933" s="2" t="s">
        <v>53</v>
      </c>
      <c r="G1933" s="4" t="s">
        <v>53</v>
      </c>
      <c r="H1933" s="4" t="s">
        <v>53</v>
      </c>
      <c r="I1933" t="s">
        <v>53</v>
      </c>
      <c r="J1933" s="4" t="s">
        <v>53</v>
      </c>
      <c r="K1933" s="4" t="s">
        <v>53</v>
      </c>
      <c r="L1933" s="6" t="s">
        <v>53</v>
      </c>
      <c r="M1933" t="s">
        <v>53</v>
      </c>
    </row>
    <row r="1934" spans="1:13">
      <c r="A1934" s="4" t="s">
        <v>2111</v>
      </c>
      <c r="B1934" s="4" t="s">
        <v>1450</v>
      </c>
      <c r="C1934">
        <v>530135</v>
      </c>
      <c r="D1934" s="4" t="s">
        <v>1689</v>
      </c>
      <c r="E1934">
        <v>2005</v>
      </c>
      <c r="F1934" s="2" t="s">
        <v>53</v>
      </c>
      <c r="G1934" s="4" t="s">
        <v>53</v>
      </c>
      <c r="H1934" s="4" t="s">
        <v>53</v>
      </c>
      <c r="I1934" t="s">
        <v>53</v>
      </c>
      <c r="J1934" s="4" t="s">
        <v>53</v>
      </c>
      <c r="K1934" s="4" t="s">
        <v>53</v>
      </c>
      <c r="L1934" s="6" t="s">
        <v>53</v>
      </c>
      <c r="M1934" t="s">
        <v>53</v>
      </c>
    </row>
    <row r="1935" spans="1:13">
      <c r="A1935" s="4" t="s">
        <v>3465</v>
      </c>
      <c r="B1935" s="4" t="s">
        <v>997</v>
      </c>
      <c r="C1935">
        <v>529834</v>
      </c>
      <c r="D1935" s="4" t="s">
        <v>3778</v>
      </c>
      <c r="E1935">
        <v>2005</v>
      </c>
      <c r="F1935" s="2" t="s">
        <v>53</v>
      </c>
      <c r="G1935" s="4" t="s">
        <v>53</v>
      </c>
      <c r="H1935" s="4" t="s">
        <v>3779</v>
      </c>
      <c r="I1935">
        <v>1501</v>
      </c>
      <c r="J1935" s="4" t="s">
        <v>53</v>
      </c>
      <c r="K1935" s="4" t="s">
        <v>53</v>
      </c>
      <c r="L1935" s="6" t="s">
        <v>53</v>
      </c>
      <c r="M1935" t="s">
        <v>53</v>
      </c>
    </row>
    <row r="1936" spans="1:13">
      <c r="A1936" s="4" t="s">
        <v>2614</v>
      </c>
      <c r="B1936" s="4" t="s">
        <v>489</v>
      </c>
      <c r="C1936">
        <v>530088</v>
      </c>
      <c r="D1936" s="4" t="s">
        <v>3780</v>
      </c>
      <c r="E1936">
        <v>2005</v>
      </c>
      <c r="F1936" s="2" t="s">
        <v>53</v>
      </c>
      <c r="G1936" s="4" t="s">
        <v>53</v>
      </c>
      <c r="H1936" s="4" t="s">
        <v>53</v>
      </c>
      <c r="I1936" t="s">
        <v>53</v>
      </c>
      <c r="J1936" s="4" t="s">
        <v>53</v>
      </c>
      <c r="K1936" s="4" t="s">
        <v>53</v>
      </c>
      <c r="L1936" s="6" t="s">
        <v>53</v>
      </c>
      <c r="M1936" t="s">
        <v>53</v>
      </c>
    </row>
    <row r="1937" spans="1:13">
      <c r="A1937" s="4" t="s">
        <v>3781</v>
      </c>
      <c r="B1937" s="4" t="s">
        <v>1090</v>
      </c>
      <c r="C1937">
        <v>529330</v>
      </c>
      <c r="D1937" s="4" t="s">
        <v>3782</v>
      </c>
      <c r="E1937">
        <v>2005</v>
      </c>
      <c r="F1937" s="2" t="s">
        <v>853</v>
      </c>
      <c r="G1937" s="4" t="s">
        <v>3783</v>
      </c>
      <c r="H1937" s="4" t="s">
        <v>3783</v>
      </c>
      <c r="I1937">
        <v>1501</v>
      </c>
      <c r="J1937" s="4" t="s">
        <v>53</v>
      </c>
      <c r="K1937" s="4" t="s">
        <v>53</v>
      </c>
      <c r="L1937" s="6" t="s">
        <v>53</v>
      </c>
      <c r="M1937" t="s">
        <v>53</v>
      </c>
    </row>
    <row r="1938" spans="1:13">
      <c r="A1938" s="4" t="s">
        <v>3784</v>
      </c>
      <c r="B1938" s="4" t="s">
        <v>417</v>
      </c>
      <c r="C1938">
        <v>529476</v>
      </c>
      <c r="D1938" s="4" t="s">
        <v>3785</v>
      </c>
      <c r="E1938">
        <v>2010</v>
      </c>
      <c r="F1938" s="2" t="s">
        <v>53</v>
      </c>
      <c r="G1938" s="4" t="s">
        <v>53</v>
      </c>
      <c r="H1938" s="4" t="s">
        <v>53</v>
      </c>
      <c r="I1938" t="s">
        <v>53</v>
      </c>
      <c r="J1938" s="4" t="s">
        <v>53</v>
      </c>
      <c r="K1938" s="4" t="s">
        <v>53</v>
      </c>
      <c r="L1938" s="6" t="s">
        <v>53</v>
      </c>
      <c r="M1938" t="s">
        <v>53</v>
      </c>
    </row>
    <row r="1939" spans="1:13">
      <c r="A1939" s="4" t="s">
        <v>3786</v>
      </c>
      <c r="B1939" s="4" t="s">
        <v>694</v>
      </c>
      <c r="C1939">
        <v>530303</v>
      </c>
      <c r="D1939" s="4" t="s">
        <v>3787</v>
      </c>
      <c r="E1939">
        <v>2010</v>
      </c>
      <c r="F1939" s="2" t="s">
        <v>53</v>
      </c>
      <c r="G1939" s="4" t="s">
        <v>53</v>
      </c>
      <c r="H1939" s="4" t="s">
        <v>3787</v>
      </c>
      <c r="I1939">
        <v>1501</v>
      </c>
      <c r="J1939" s="4" t="s">
        <v>53</v>
      </c>
      <c r="K1939" s="4" t="s">
        <v>53</v>
      </c>
      <c r="L1939" s="6" t="s">
        <v>53</v>
      </c>
      <c r="M1939" t="s">
        <v>53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941"/>
  <sheetViews>
    <sheetView workbookViewId="0">
      <selection activeCell="H108" sqref="H108:I108"/>
    </sheetView>
  </sheetViews>
  <sheetFormatPr defaultColWidth="9" defaultRowHeight="13.5"/>
  <sheetData>
    <row r="1" spans="1:10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3789</v>
      </c>
      <c r="G1" s="1" t="s">
        <v>38</v>
      </c>
      <c r="H1" s="1" t="s">
        <v>41</v>
      </c>
      <c r="I1" s="1" t="s">
        <v>42</v>
      </c>
      <c r="J1" s="1" t="s">
        <v>3790</v>
      </c>
    </row>
    <row r="2" spans="1:10">
      <c r="A2" t="s">
        <v>43</v>
      </c>
      <c r="B2" t="s">
        <v>5</v>
      </c>
      <c r="C2">
        <v>166027</v>
      </c>
      <c r="D2" t="s">
        <v>44</v>
      </c>
      <c r="E2">
        <v>1</v>
      </c>
      <c r="F2" t="s">
        <v>45</v>
      </c>
      <c r="G2">
        <v>2</v>
      </c>
      <c r="H2">
        <v>0.0345118288634807</v>
      </c>
      <c r="I2">
        <v>0.0188904229948538</v>
      </c>
      <c r="J2" t="s">
        <v>3791</v>
      </c>
    </row>
    <row r="3" spans="1:10">
      <c r="A3" t="s">
        <v>43</v>
      </c>
      <c r="B3" t="s">
        <v>5</v>
      </c>
      <c r="C3">
        <v>166683</v>
      </c>
      <c r="D3" t="s">
        <v>3792</v>
      </c>
      <c r="E3">
        <v>2</v>
      </c>
      <c r="F3" t="s">
        <v>46</v>
      </c>
      <c r="G3">
        <v>5</v>
      </c>
      <c r="H3">
        <v>0.048</v>
      </c>
      <c r="I3">
        <v>0.0203769740193581</v>
      </c>
      <c r="J3" t="s">
        <v>3793</v>
      </c>
    </row>
    <row r="4" spans="1:10">
      <c r="A4" t="s">
        <v>49</v>
      </c>
      <c r="B4" t="s">
        <v>5</v>
      </c>
      <c r="C4">
        <v>243744</v>
      </c>
      <c r="D4" t="s">
        <v>50</v>
      </c>
      <c r="E4">
        <v>3</v>
      </c>
      <c r="F4" t="s">
        <v>51</v>
      </c>
      <c r="G4">
        <v>3</v>
      </c>
      <c r="H4">
        <v>0.0390635177637578</v>
      </c>
      <c r="I4" t="s">
        <v>9</v>
      </c>
      <c r="J4" t="s">
        <v>3794</v>
      </c>
    </row>
    <row r="5" hidden="1" spans="1:10">
      <c r="A5" t="s">
        <v>54</v>
      </c>
      <c r="B5" t="s">
        <v>10</v>
      </c>
      <c r="C5">
        <v>503637</v>
      </c>
      <c r="D5" t="s">
        <v>55</v>
      </c>
      <c r="E5">
        <v>4</v>
      </c>
      <c r="F5" t="s">
        <v>48</v>
      </c>
      <c r="G5">
        <v>1</v>
      </c>
      <c r="H5" t="s">
        <v>9</v>
      </c>
      <c r="I5" t="s">
        <v>9</v>
      </c>
      <c r="J5" t="s">
        <v>3795</v>
      </c>
    </row>
    <row r="6" spans="1:10">
      <c r="A6" t="s">
        <v>57</v>
      </c>
      <c r="B6" t="s">
        <v>5</v>
      </c>
      <c r="C6">
        <v>110635</v>
      </c>
      <c r="D6" t="s">
        <v>3796</v>
      </c>
      <c r="E6">
        <v>5</v>
      </c>
      <c r="F6" t="s">
        <v>59</v>
      </c>
      <c r="G6" t="s">
        <v>9</v>
      </c>
      <c r="H6">
        <v>0.139515190736164</v>
      </c>
      <c r="I6">
        <v>0.0558873136709669</v>
      </c>
      <c r="J6" t="s">
        <v>3797</v>
      </c>
    </row>
    <row r="7" hidden="1" spans="1:10">
      <c r="A7" t="s">
        <v>60</v>
      </c>
      <c r="B7" t="s">
        <v>10</v>
      </c>
      <c r="C7">
        <v>502149</v>
      </c>
      <c r="D7" t="s">
        <v>61</v>
      </c>
      <c r="E7">
        <v>6</v>
      </c>
      <c r="F7" t="s">
        <v>52</v>
      </c>
      <c r="G7">
        <v>3</v>
      </c>
      <c r="H7" t="s">
        <v>9</v>
      </c>
      <c r="I7" t="s">
        <v>9</v>
      </c>
      <c r="J7" t="s">
        <v>3798</v>
      </c>
    </row>
    <row r="8" hidden="1" spans="1:10">
      <c r="A8" t="s">
        <v>62</v>
      </c>
      <c r="B8" t="s">
        <v>10</v>
      </c>
      <c r="C8">
        <v>501693</v>
      </c>
      <c r="D8" t="s">
        <v>63</v>
      </c>
      <c r="E8">
        <v>7</v>
      </c>
      <c r="F8" t="s">
        <v>9</v>
      </c>
      <c r="G8" t="s">
        <v>9</v>
      </c>
      <c r="H8" t="s">
        <v>9</v>
      </c>
      <c r="I8" t="s">
        <v>9</v>
      </c>
      <c r="J8" t="s">
        <v>3799</v>
      </c>
    </row>
    <row r="9" spans="1:10">
      <c r="A9" t="s">
        <v>65</v>
      </c>
      <c r="B9" t="s">
        <v>5</v>
      </c>
      <c r="C9">
        <v>236948</v>
      </c>
      <c r="D9" t="s">
        <v>3800</v>
      </c>
      <c r="E9">
        <v>7</v>
      </c>
      <c r="F9" t="s">
        <v>67</v>
      </c>
      <c r="G9">
        <v>26</v>
      </c>
      <c r="H9">
        <v>0.425321970910489</v>
      </c>
      <c r="I9" t="s">
        <v>9</v>
      </c>
      <c r="J9" t="s">
        <v>3801</v>
      </c>
    </row>
    <row r="10" spans="1:10">
      <c r="A10" t="s">
        <v>69</v>
      </c>
      <c r="B10" t="s">
        <v>5</v>
      </c>
      <c r="C10">
        <v>190150</v>
      </c>
      <c r="D10" t="s">
        <v>70</v>
      </c>
      <c r="E10">
        <v>9</v>
      </c>
      <c r="F10" t="s">
        <v>71</v>
      </c>
      <c r="G10">
        <v>11</v>
      </c>
      <c r="H10" t="s">
        <v>9</v>
      </c>
      <c r="I10" t="s">
        <v>9</v>
      </c>
      <c r="J10" t="s">
        <v>3802</v>
      </c>
    </row>
    <row r="11" spans="1:10">
      <c r="A11" t="s">
        <v>73</v>
      </c>
      <c r="B11" t="s">
        <v>5</v>
      </c>
      <c r="C11">
        <v>130794</v>
      </c>
      <c r="D11" t="s">
        <v>74</v>
      </c>
      <c r="E11">
        <v>10</v>
      </c>
      <c r="F11" t="s">
        <v>75</v>
      </c>
      <c r="G11">
        <v>9</v>
      </c>
      <c r="H11">
        <v>0.0450166978746405</v>
      </c>
      <c r="I11" t="s">
        <v>9</v>
      </c>
      <c r="J11" t="s">
        <v>3803</v>
      </c>
    </row>
    <row r="12" spans="1:10">
      <c r="A12" t="s">
        <v>77</v>
      </c>
      <c r="B12" t="s">
        <v>5</v>
      </c>
      <c r="C12">
        <v>110662</v>
      </c>
      <c r="D12" t="s">
        <v>3804</v>
      </c>
      <c r="E12">
        <v>11</v>
      </c>
      <c r="F12" t="s">
        <v>79</v>
      </c>
      <c r="G12" t="s">
        <v>9</v>
      </c>
      <c r="H12">
        <v>0.0872935371119183</v>
      </c>
      <c r="I12" t="s">
        <v>9</v>
      </c>
      <c r="J12" t="s">
        <v>3805</v>
      </c>
    </row>
    <row r="13" hidden="1" spans="1:10">
      <c r="A13" t="s">
        <v>62</v>
      </c>
      <c r="B13" t="s">
        <v>10</v>
      </c>
      <c r="C13">
        <v>505571</v>
      </c>
      <c r="D13" t="s">
        <v>81</v>
      </c>
      <c r="E13">
        <v>12</v>
      </c>
      <c r="F13" t="s">
        <v>82</v>
      </c>
      <c r="G13">
        <v>10</v>
      </c>
      <c r="H13" t="s">
        <v>9</v>
      </c>
      <c r="I13" t="s">
        <v>9</v>
      </c>
      <c r="J13" t="s">
        <v>3806</v>
      </c>
    </row>
    <row r="14" spans="1:10">
      <c r="A14" t="s">
        <v>83</v>
      </c>
      <c r="B14" t="s">
        <v>5</v>
      </c>
      <c r="C14">
        <v>162928</v>
      </c>
      <c r="D14" t="s">
        <v>84</v>
      </c>
      <c r="E14">
        <v>13</v>
      </c>
      <c r="F14">
        <v>28</v>
      </c>
      <c r="G14">
        <v>15</v>
      </c>
      <c r="H14">
        <v>0.0751549121949965</v>
      </c>
      <c r="I14" t="s">
        <v>9</v>
      </c>
      <c r="J14" t="s">
        <v>3807</v>
      </c>
    </row>
    <row r="15" spans="1:10">
      <c r="A15" t="s">
        <v>85</v>
      </c>
      <c r="B15" t="s">
        <v>5</v>
      </c>
      <c r="C15">
        <v>215062</v>
      </c>
      <c r="D15" t="s">
        <v>86</v>
      </c>
      <c r="E15">
        <v>14</v>
      </c>
      <c r="F15" t="s">
        <v>87</v>
      </c>
      <c r="G15">
        <v>14</v>
      </c>
      <c r="H15">
        <v>0.058673169091062</v>
      </c>
      <c r="I15" t="s">
        <v>3808</v>
      </c>
      <c r="J15" t="s">
        <v>3809</v>
      </c>
    </row>
    <row r="16" spans="1:10">
      <c r="A16" t="s">
        <v>89</v>
      </c>
      <c r="B16" t="s">
        <v>5</v>
      </c>
      <c r="C16">
        <v>110699</v>
      </c>
      <c r="D16" t="s">
        <v>3810</v>
      </c>
      <c r="E16">
        <v>15</v>
      </c>
      <c r="F16" t="s">
        <v>9</v>
      </c>
      <c r="G16" t="s">
        <v>9</v>
      </c>
      <c r="H16">
        <v>0.507682134661014</v>
      </c>
      <c r="I16">
        <v>0.300300945829751</v>
      </c>
      <c r="J16" t="s">
        <v>3811</v>
      </c>
    </row>
    <row r="17" hidden="1" spans="1:10">
      <c r="A17" t="s">
        <v>92</v>
      </c>
      <c r="B17" t="s">
        <v>93</v>
      </c>
      <c r="C17">
        <v>503146</v>
      </c>
      <c r="D17" t="s">
        <v>94</v>
      </c>
      <c r="E17">
        <v>16</v>
      </c>
      <c r="F17" t="s">
        <v>95</v>
      </c>
      <c r="G17">
        <v>16</v>
      </c>
      <c r="H17" t="s">
        <v>9</v>
      </c>
      <c r="I17" t="s">
        <v>9</v>
      </c>
      <c r="J17" t="s">
        <v>3812</v>
      </c>
    </row>
    <row r="18" hidden="1" spans="1:10">
      <c r="A18" t="s">
        <v>97</v>
      </c>
      <c r="B18" t="s">
        <v>17</v>
      </c>
      <c r="C18">
        <v>499968</v>
      </c>
      <c r="D18" t="s">
        <v>98</v>
      </c>
      <c r="E18">
        <v>17</v>
      </c>
      <c r="F18" t="s">
        <v>91</v>
      </c>
      <c r="G18">
        <v>18</v>
      </c>
      <c r="H18" t="s">
        <v>9</v>
      </c>
      <c r="I18" t="s">
        <v>9</v>
      </c>
      <c r="J18" t="s">
        <v>3813</v>
      </c>
    </row>
    <row r="19" spans="1:10">
      <c r="A19" t="s">
        <v>100</v>
      </c>
      <c r="B19" t="s">
        <v>5</v>
      </c>
      <c r="C19">
        <v>186131</v>
      </c>
      <c r="D19" t="s">
        <v>101</v>
      </c>
      <c r="E19">
        <v>18</v>
      </c>
      <c r="F19">
        <f>17</f>
        <v>17</v>
      </c>
      <c r="G19">
        <v>7</v>
      </c>
      <c r="H19">
        <v>0.0449500554938957</v>
      </c>
      <c r="I19">
        <v>0.0242610446021824</v>
      </c>
      <c r="J19" t="s">
        <v>3814</v>
      </c>
    </row>
    <row r="20" spans="1:10">
      <c r="A20" t="s">
        <v>102</v>
      </c>
      <c r="B20" t="s">
        <v>5</v>
      </c>
      <c r="C20">
        <v>190415</v>
      </c>
      <c r="D20" t="s">
        <v>103</v>
      </c>
      <c r="E20">
        <v>19</v>
      </c>
      <c r="F20" t="s">
        <v>80</v>
      </c>
      <c r="G20">
        <v>20</v>
      </c>
      <c r="H20">
        <v>0.0789729681926716</v>
      </c>
      <c r="I20">
        <v>0.0283864837579429</v>
      </c>
      <c r="J20" t="s">
        <v>3815</v>
      </c>
    </row>
    <row r="21" spans="1:10">
      <c r="A21" t="s">
        <v>104</v>
      </c>
      <c r="B21" t="s">
        <v>5</v>
      </c>
      <c r="C21">
        <v>170976</v>
      </c>
      <c r="D21" t="s">
        <v>3816</v>
      </c>
      <c r="E21">
        <v>19</v>
      </c>
      <c r="F21" t="s">
        <v>106</v>
      </c>
      <c r="G21">
        <v>23</v>
      </c>
      <c r="H21">
        <v>0.179409348183312</v>
      </c>
      <c r="I21" t="s">
        <v>9</v>
      </c>
      <c r="J21" t="s">
        <v>3817</v>
      </c>
    </row>
    <row r="22" spans="1:10">
      <c r="A22" t="s">
        <v>3818</v>
      </c>
      <c r="B22" t="s">
        <v>5</v>
      </c>
      <c r="C22">
        <v>110680</v>
      </c>
      <c r="D22" t="s">
        <v>3819</v>
      </c>
      <c r="E22">
        <v>21</v>
      </c>
      <c r="F22" t="s">
        <v>110</v>
      </c>
      <c r="G22" t="s">
        <v>9</v>
      </c>
      <c r="H22">
        <v>0.468061051441492</v>
      </c>
      <c r="I22">
        <v>0.529490616621984</v>
      </c>
      <c r="J22" t="s">
        <v>3820</v>
      </c>
    </row>
    <row r="23" hidden="1" spans="1:10">
      <c r="A23" t="s">
        <v>14</v>
      </c>
      <c r="B23" t="s">
        <v>14</v>
      </c>
      <c r="C23">
        <v>505009</v>
      </c>
      <c r="D23" t="s">
        <v>3821</v>
      </c>
      <c r="E23">
        <v>22</v>
      </c>
      <c r="F23" t="s">
        <v>72</v>
      </c>
      <c r="G23" t="s">
        <v>9</v>
      </c>
      <c r="H23" t="s">
        <v>9</v>
      </c>
      <c r="I23" t="s">
        <v>9</v>
      </c>
      <c r="J23" t="s">
        <v>3822</v>
      </c>
    </row>
    <row r="24" spans="1:10">
      <c r="A24" t="s">
        <v>114</v>
      </c>
      <c r="B24" t="s">
        <v>5</v>
      </c>
      <c r="C24">
        <v>110404</v>
      </c>
      <c r="D24" t="s">
        <v>3823</v>
      </c>
      <c r="E24">
        <v>23</v>
      </c>
      <c r="F24" t="s">
        <v>116</v>
      </c>
      <c r="G24" t="s">
        <v>9</v>
      </c>
      <c r="H24">
        <v>0.0314335851071946</v>
      </c>
      <c r="I24" t="s">
        <v>9</v>
      </c>
      <c r="J24" t="s">
        <v>3824</v>
      </c>
    </row>
    <row r="25" spans="1:10">
      <c r="A25" t="s">
        <v>118</v>
      </c>
      <c r="B25" t="s">
        <v>5</v>
      </c>
      <c r="C25">
        <v>147767</v>
      </c>
      <c r="D25" t="s">
        <v>119</v>
      </c>
      <c r="E25">
        <v>24</v>
      </c>
      <c r="F25">
        <f>47</f>
        <v>47</v>
      </c>
      <c r="G25">
        <v>26</v>
      </c>
      <c r="H25">
        <v>0.0722274808275542</v>
      </c>
      <c r="I25" t="s">
        <v>9</v>
      </c>
      <c r="J25" t="s">
        <v>3825</v>
      </c>
    </row>
    <row r="26" spans="1:10">
      <c r="A26" t="s">
        <v>121</v>
      </c>
      <c r="B26" t="s">
        <v>5</v>
      </c>
      <c r="C26">
        <v>144050</v>
      </c>
      <c r="D26" t="s">
        <v>122</v>
      </c>
      <c r="E26">
        <v>25</v>
      </c>
      <c r="F26" t="s">
        <v>76</v>
      </c>
      <c r="G26" t="s">
        <v>9</v>
      </c>
      <c r="H26">
        <v>0.0478742685516027</v>
      </c>
      <c r="I26" t="s">
        <v>9</v>
      </c>
      <c r="J26" t="s">
        <v>3826</v>
      </c>
    </row>
    <row r="27" spans="1:10">
      <c r="A27" t="s">
        <v>123</v>
      </c>
      <c r="B27" t="s">
        <v>5</v>
      </c>
      <c r="C27">
        <v>198419</v>
      </c>
      <c r="D27" t="s">
        <v>124</v>
      </c>
      <c r="E27">
        <v>26</v>
      </c>
      <c r="F27" t="s">
        <v>125</v>
      </c>
      <c r="G27">
        <v>25</v>
      </c>
      <c r="H27">
        <v>0.063</v>
      </c>
      <c r="I27" t="s">
        <v>9</v>
      </c>
      <c r="J27" t="s">
        <v>3827</v>
      </c>
    </row>
    <row r="28" hidden="1" spans="1:10">
      <c r="A28" t="s">
        <v>14</v>
      </c>
      <c r="B28" t="s">
        <v>14</v>
      </c>
      <c r="C28">
        <v>503366</v>
      </c>
      <c r="D28" t="s">
        <v>3828</v>
      </c>
      <c r="E28">
        <v>27</v>
      </c>
      <c r="F28">
        <f>26</f>
        <v>26</v>
      </c>
      <c r="G28" t="s">
        <v>9</v>
      </c>
      <c r="H28" t="s">
        <v>9</v>
      </c>
      <c r="I28" t="s">
        <v>9</v>
      </c>
      <c r="J28" t="s">
        <v>3829</v>
      </c>
    </row>
    <row r="29" hidden="1" spans="1:10">
      <c r="A29" t="s">
        <v>129</v>
      </c>
      <c r="B29" t="s">
        <v>130</v>
      </c>
      <c r="C29">
        <v>501796</v>
      </c>
      <c r="D29" t="s">
        <v>3830</v>
      </c>
      <c r="E29">
        <v>27</v>
      </c>
      <c r="F29" t="s">
        <v>88</v>
      </c>
      <c r="G29" t="s">
        <v>9</v>
      </c>
      <c r="H29" t="s">
        <v>9</v>
      </c>
      <c r="I29" t="s">
        <v>9</v>
      </c>
      <c r="J29" t="s">
        <v>3831</v>
      </c>
    </row>
    <row r="30" hidden="1" spans="1:10">
      <c r="A30" t="s">
        <v>133</v>
      </c>
      <c r="B30" t="s">
        <v>130</v>
      </c>
      <c r="C30">
        <v>505369</v>
      </c>
      <c r="D30" t="s">
        <v>3832</v>
      </c>
      <c r="E30">
        <v>29</v>
      </c>
      <c r="F30">
        <f>19</f>
        <v>19</v>
      </c>
      <c r="G30">
        <v>54</v>
      </c>
      <c r="H30" t="s">
        <v>9</v>
      </c>
      <c r="I30" t="s">
        <v>9</v>
      </c>
      <c r="J30" t="s">
        <v>3833</v>
      </c>
    </row>
    <row r="31" spans="1:10">
      <c r="A31" t="s">
        <v>136</v>
      </c>
      <c r="B31" t="s">
        <v>5</v>
      </c>
      <c r="C31">
        <v>179867</v>
      </c>
      <c r="D31" t="s">
        <v>3834</v>
      </c>
      <c r="E31">
        <v>30</v>
      </c>
      <c r="F31">
        <f>154</f>
        <v>154</v>
      </c>
      <c r="G31" t="s">
        <v>9</v>
      </c>
      <c r="H31">
        <v>0.119571960297767</v>
      </c>
      <c r="I31" t="s">
        <v>9</v>
      </c>
      <c r="J31" t="s">
        <v>3835</v>
      </c>
    </row>
    <row r="32" hidden="1" spans="1:10">
      <c r="A32" t="s">
        <v>92</v>
      </c>
      <c r="B32" t="s">
        <v>93</v>
      </c>
      <c r="C32">
        <v>501148</v>
      </c>
      <c r="D32" t="s">
        <v>138</v>
      </c>
      <c r="E32">
        <v>31</v>
      </c>
      <c r="F32">
        <f>17</f>
        <v>17</v>
      </c>
      <c r="G32">
        <v>17</v>
      </c>
      <c r="H32" t="s">
        <v>9</v>
      </c>
      <c r="I32" t="s">
        <v>9</v>
      </c>
      <c r="J32" t="s">
        <v>3836</v>
      </c>
    </row>
    <row r="33" spans="1:10">
      <c r="A33" t="s">
        <v>69</v>
      </c>
      <c r="B33" t="s">
        <v>5</v>
      </c>
      <c r="C33">
        <v>193900</v>
      </c>
      <c r="D33" t="s">
        <v>3837</v>
      </c>
      <c r="E33">
        <v>32</v>
      </c>
      <c r="F33">
        <f>38</f>
        <v>38</v>
      </c>
      <c r="G33" t="s">
        <v>9</v>
      </c>
      <c r="H33">
        <v>0.0941148502298061</v>
      </c>
      <c r="I33" t="s">
        <v>9</v>
      </c>
      <c r="J33" t="s">
        <v>3838</v>
      </c>
    </row>
    <row r="34" hidden="1" spans="1:10">
      <c r="A34" t="s">
        <v>141</v>
      </c>
      <c r="B34" t="s">
        <v>142</v>
      </c>
      <c r="C34">
        <v>502957</v>
      </c>
      <c r="D34" t="s">
        <v>143</v>
      </c>
      <c r="E34">
        <v>33</v>
      </c>
      <c r="F34" t="s">
        <v>144</v>
      </c>
      <c r="G34">
        <v>60</v>
      </c>
      <c r="H34" t="s">
        <v>9</v>
      </c>
      <c r="I34" t="s">
        <v>9</v>
      </c>
      <c r="J34" t="s">
        <v>3839</v>
      </c>
    </row>
    <row r="35" hidden="1" spans="1:10">
      <c r="A35" t="s">
        <v>146</v>
      </c>
      <c r="B35" t="s">
        <v>147</v>
      </c>
      <c r="C35">
        <v>502241</v>
      </c>
      <c r="D35" t="s">
        <v>3840</v>
      </c>
      <c r="E35">
        <v>33</v>
      </c>
      <c r="F35" t="s">
        <v>56</v>
      </c>
      <c r="G35" t="s">
        <v>9</v>
      </c>
      <c r="H35" t="s">
        <v>9</v>
      </c>
      <c r="I35" t="s">
        <v>9</v>
      </c>
      <c r="J35" t="s">
        <v>3841</v>
      </c>
    </row>
    <row r="36" hidden="1" spans="1:10">
      <c r="A36" t="s">
        <v>150</v>
      </c>
      <c r="B36" t="s">
        <v>130</v>
      </c>
      <c r="C36">
        <v>500301</v>
      </c>
      <c r="D36" t="s">
        <v>151</v>
      </c>
      <c r="E36">
        <v>35</v>
      </c>
      <c r="F36" t="s">
        <v>152</v>
      </c>
      <c r="G36">
        <v>44</v>
      </c>
      <c r="H36" t="s">
        <v>9</v>
      </c>
      <c r="I36" t="s">
        <v>9</v>
      </c>
      <c r="J36" t="s">
        <v>3842</v>
      </c>
    </row>
    <row r="37" hidden="1" spans="1:10">
      <c r="A37" t="s">
        <v>62</v>
      </c>
      <c r="B37" t="s">
        <v>10</v>
      </c>
      <c r="C37">
        <v>500330</v>
      </c>
      <c r="D37" t="s">
        <v>158</v>
      </c>
      <c r="E37">
        <v>36</v>
      </c>
      <c r="F37" t="s">
        <v>159</v>
      </c>
      <c r="G37" t="s">
        <v>9</v>
      </c>
      <c r="H37" t="s">
        <v>9</v>
      </c>
      <c r="I37" t="s">
        <v>9</v>
      </c>
      <c r="J37" t="s">
        <v>3843</v>
      </c>
    </row>
    <row r="38" hidden="1" spans="1:10">
      <c r="A38" t="s">
        <v>154</v>
      </c>
      <c r="B38" t="s">
        <v>130</v>
      </c>
      <c r="C38">
        <v>502434</v>
      </c>
      <c r="D38" t="s">
        <v>3844</v>
      </c>
      <c r="E38">
        <v>36</v>
      </c>
      <c r="F38">
        <f>19</f>
        <v>19</v>
      </c>
      <c r="G38" t="s">
        <v>9</v>
      </c>
      <c r="H38" t="s">
        <v>9</v>
      </c>
      <c r="I38" t="s">
        <v>9</v>
      </c>
      <c r="J38" t="s">
        <v>3845</v>
      </c>
    </row>
    <row r="39" hidden="1" spans="1:10">
      <c r="A39" t="s">
        <v>161</v>
      </c>
      <c r="B39" t="s">
        <v>10</v>
      </c>
      <c r="C39">
        <v>505832</v>
      </c>
      <c r="D39" t="s">
        <v>3846</v>
      </c>
      <c r="E39">
        <v>38</v>
      </c>
      <c r="F39" t="s">
        <v>96</v>
      </c>
      <c r="G39" t="s">
        <v>9</v>
      </c>
      <c r="H39" t="s">
        <v>9</v>
      </c>
      <c r="I39" t="s">
        <v>9</v>
      </c>
      <c r="J39" t="s">
        <v>3847</v>
      </c>
    </row>
    <row r="40" hidden="1" spans="1:10">
      <c r="A40" t="s">
        <v>164</v>
      </c>
      <c r="B40" t="s">
        <v>17</v>
      </c>
      <c r="C40">
        <v>499976</v>
      </c>
      <c r="D40" t="s">
        <v>165</v>
      </c>
      <c r="E40">
        <v>39</v>
      </c>
      <c r="F40">
        <f>34</f>
        <v>34</v>
      </c>
      <c r="G40">
        <v>40</v>
      </c>
      <c r="H40" t="s">
        <v>9</v>
      </c>
      <c r="I40" t="s">
        <v>9</v>
      </c>
      <c r="J40" t="s">
        <v>3848</v>
      </c>
    </row>
    <row r="41" spans="1:10">
      <c r="A41" t="s">
        <v>69</v>
      </c>
      <c r="B41" t="s">
        <v>5</v>
      </c>
      <c r="C41">
        <v>193405</v>
      </c>
      <c r="D41" t="s">
        <v>167</v>
      </c>
      <c r="E41">
        <v>40</v>
      </c>
      <c r="F41" t="s">
        <v>9</v>
      </c>
      <c r="G41" t="s">
        <v>9</v>
      </c>
      <c r="H41" t="s">
        <v>9</v>
      </c>
      <c r="I41" t="s">
        <v>9</v>
      </c>
      <c r="J41" t="s">
        <v>3849</v>
      </c>
    </row>
    <row r="42" hidden="1" spans="1:10">
      <c r="A42" t="s">
        <v>168</v>
      </c>
      <c r="B42" t="s">
        <v>130</v>
      </c>
      <c r="C42">
        <v>500164</v>
      </c>
      <c r="D42" t="s">
        <v>3850</v>
      </c>
      <c r="E42">
        <v>41</v>
      </c>
      <c r="F42" t="s">
        <v>170</v>
      </c>
      <c r="G42">
        <v>53</v>
      </c>
      <c r="H42" t="s">
        <v>9</v>
      </c>
      <c r="I42" t="s">
        <v>9</v>
      </c>
      <c r="J42" t="s">
        <v>3851</v>
      </c>
    </row>
    <row r="43" hidden="1" spans="1:10">
      <c r="A43" t="s">
        <v>172</v>
      </c>
      <c r="B43" t="s">
        <v>15</v>
      </c>
      <c r="C43">
        <v>502973</v>
      </c>
      <c r="D43" t="s">
        <v>3852</v>
      </c>
      <c r="E43">
        <v>42</v>
      </c>
      <c r="F43">
        <f>47</f>
        <v>47</v>
      </c>
      <c r="G43" t="s">
        <v>9</v>
      </c>
      <c r="H43" t="s">
        <v>9</v>
      </c>
      <c r="I43" t="s">
        <v>9</v>
      </c>
      <c r="J43" t="s">
        <v>3853</v>
      </c>
    </row>
    <row r="44" hidden="1" spans="1:10">
      <c r="A44" t="s">
        <v>174</v>
      </c>
      <c r="B44" t="s">
        <v>175</v>
      </c>
      <c r="C44">
        <v>529677</v>
      </c>
      <c r="D44" t="s">
        <v>176</v>
      </c>
      <c r="E44">
        <v>43</v>
      </c>
      <c r="F44" t="s">
        <v>177</v>
      </c>
      <c r="G44" t="s">
        <v>9</v>
      </c>
      <c r="H44" t="s">
        <v>9</v>
      </c>
      <c r="I44" t="s">
        <v>9</v>
      </c>
      <c r="J44" t="s">
        <v>3854</v>
      </c>
    </row>
    <row r="45" hidden="1" spans="1:10">
      <c r="A45" t="s">
        <v>183</v>
      </c>
      <c r="B45" t="s">
        <v>184</v>
      </c>
      <c r="C45">
        <v>503710</v>
      </c>
      <c r="D45" t="s">
        <v>185</v>
      </c>
      <c r="E45">
        <v>44</v>
      </c>
      <c r="F45">
        <f>107</f>
        <v>107</v>
      </c>
      <c r="G45">
        <v>114</v>
      </c>
      <c r="H45" t="s">
        <v>9</v>
      </c>
      <c r="I45" t="s">
        <v>9</v>
      </c>
      <c r="J45" t="s">
        <v>3855</v>
      </c>
    </row>
    <row r="46" hidden="1" spans="1:10">
      <c r="A46" t="s">
        <v>179</v>
      </c>
      <c r="B46" t="s">
        <v>15</v>
      </c>
      <c r="C46">
        <v>505046</v>
      </c>
      <c r="D46" t="s">
        <v>181</v>
      </c>
      <c r="E46">
        <v>44</v>
      </c>
      <c r="F46">
        <f>26</f>
        <v>26</v>
      </c>
      <c r="G46" t="s">
        <v>9</v>
      </c>
      <c r="H46" t="s">
        <v>9</v>
      </c>
      <c r="I46" t="s">
        <v>9</v>
      </c>
      <c r="J46" t="s">
        <v>3856</v>
      </c>
    </row>
    <row r="47" hidden="1" spans="1:10">
      <c r="A47" t="s">
        <v>187</v>
      </c>
      <c r="B47" t="s">
        <v>142</v>
      </c>
      <c r="C47">
        <v>505962</v>
      </c>
      <c r="D47" t="s">
        <v>188</v>
      </c>
      <c r="E47">
        <v>46</v>
      </c>
      <c r="F47">
        <f>107</f>
        <v>107</v>
      </c>
      <c r="G47">
        <v>66</v>
      </c>
      <c r="H47" t="s">
        <v>9</v>
      </c>
      <c r="I47" t="s">
        <v>9</v>
      </c>
      <c r="J47" t="s">
        <v>3857</v>
      </c>
    </row>
    <row r="48" spans="1:10">
      <c r="A48" t="s">
        <v>190</v>
      </c>
      <c r="B48" t="s">
        <v>5</v>
      </c>
      <c r="C48">
        <v>199120</v>
      </c>
      <c r="D48" t="s">
        <v>3858</v>
      </c>
      <c r="E48">
        <v>47</v>
      </c>
      <c r="F48">
        <f>132</f>
        <v>132</v>
      </c>
      <c r="G48" t="s">
        <v>9</v>
      </c>
      <c r="H48">
        <v>0.187420123657214</v>
      </c>
      <c r="I48">
        <v>0.182245922208281</v>
      </c>
      <c r="J48" t="s">
        <v>3859</v>
      </c>
    </row>
    <row r="49" hidden="1" spans="1:10">
      <c r="A49" t="s">
        <v>197</v>
      </c>
      <c r="B49" t="s">
        <v>198</v>
      </c>
      <c r="C49">
        <v>504785</v>
      </c>
      <c r="D49" t="s">
        <v>199</v>
      </c>
      <c r="E49">
        <v>48</v>
      </c>
      <c r="F49" t="s">
        <v>200</v>
      </c>
      <c r="G49">
        <v>42</v>
      </c>
      <c r="H49" t="s">
        <v>9</v>
      </c>
      <c r="I49" t="s">
        <v>9</v>
      </c>
      <c r="J49" t="s">
        <v>3860</v>
      </c>
    </row>
    <row r="50" hidden="1" spans="1:10">
      <c r="A50" t="s">
        <v>193</v>
      </c>
      <c r="B50" t="s">
        <v>194</v>
      </c>
      <c r="C50">
        <v>506698</v>
      </c>
      <c r="D50" t="s">
        <v>195</v>
      </c>
      <c r="E50">
        <v>48</v>
      </c>
      <c r="F50" t="s">
        <v>196</v>
      </c>
      <c r="G50" t="s">
        <v>9</v>
      </c>
      <c r="H50" t="s">
        <v>9</v>
      </c>
      <c r="I50" t="s">
        <v>9</v>
      </c>
      <c r="J50" t="s">
        <v>3861</v>
      </c>
    </row>
    <row r="51" spans="1:10">
      <c r="A51" t="s">
        <v>201</v>
      </c>
      <c r="B51" t="s">
        <v>5</v>
      </c>
      <c r="C51">
        <v>215293</v>
      </c>
      <c r="D51" t="s">
        <v>202</v>
      </c>
      <c r="E51">
        <v>50</v>
      </c>
      <c r="F51">
        <f>222</f>
        <v>222</v>
      </c>
      <c r="G51" t="s">
        <v>9</v>
      </c>
      <c r="H51" t="s">
        <v>9</v>
      </c>
      <c r="I51" t="s">
        <v>9</v>
      </c>
      <c r="J51" t="s">
        <v>3862</v>
      </c>
    </row>
    <row r="52" hidden="1" spans="1:10">
      <c r="A52" t="s">
        <v>204</v>
      </c>
      <c r="B52" t="s">
        <v>93</v>
      </c>
      <c r="C52">
        <v>504773</v>
      </c>
      <c r="D52" t="s">
        <v>205</v>
      </c>
      <c r="E52">
        <v>51</v>
      </c>
      <c r="F52">
        <f>44</f>
        <v>44</v>
      </c>
      <c r="G52">
        <v>67</v>
      </c>
      <c r="H52" t="s">
        <v>9</v>
      </c>
      <c r="I52" t="s">
        <v>9</v>
      </c>
      <c r="J52" t="s">
        <v>3863</v>
      </c>
    </row>
    <row r="53" hidden="1" spans="1:10">
      <c r="A53" t="s">
        <v>206</v>
      </c>
      <c r="B53" t="s">
        <v>207</v>
      </c>
      <c r="C53">
        <v>503151</v>
      </c>
      <c r="D53" t="s">
        <v>208</v>
      </c>
      <c r="E53">
        <v>51</v>
      </c>
      <c r="F53" t="s">
        <v>9</v>
      </c>
      <c r="G53" t="s">
        <v>9</v>
      </c>
      <c r="H53" t="s">
        <v>9</v>
      </c>
      <c r="I53" t="s">
        <v>9</v>
      </c>
      <c r="J53" t="s">
        <v>3864</v>
      </c>
    </row>
    <row r="54" hidden="1" spans="1:10">
      <c r="A54" t="s">
        <v>210</v>
      </c>
      <c r="B54" t="s">
        <v>194</v>
      </c>
      <c r="C54">
        <v>500951</v>
      </c>
      <c r="D54" t="s">
        <v>211</v>
      </c>
      <c r="E54">
        <v>53</v>
      </c>
      <c r="F54" t="s">
        <v>209</v>
      </c>
      <c r="G54">
        <v>30</v>
      </c>
      <c r="H54" t="s">
        <v>9</v>
      </c>
      <c r="I54" t="s">
        <v>9</v>
      </c>
      <c r="J54" t="s">
        <v>3865</v>
      </c>
    </row>
    <row r="55" hidden="1" spans="1:10">
      <c r="A55" t="s">
        <v>212</v>
      </c>
      <c r="B55" t="s">
        <v>93</v>
      </c>
      <c r="C55">
        <v>501915</v>
      </c>
      <c r="D55" t="s">
        <v>213</v>
      </c>
      <c r="E55">
        <v>54</v>
      </c>
      <c r="F55" t="s">
        <v>171</v>
      </c>
      <c r="G55">
        <v>52</v>
      </c>
      <c r="H55" t="s">
        <v>9</v>
      </c>
      <c r="I55" t="s">
        <v>9</v>
      </c>
      <c r="J55" t="s">
        <v>3866</v>
      </c>
    </row>
    <row r="56" hidden="1" spans="1:10">
      <c r="A56" t="s">
        <v>215</v>
      </c>
      <c r="B56" t="s">
        <v>194</v>
      </c>
      <c r="C56">
        <v>506277</v>
      </c>
      <c r="D56" t="s">
        <v>3867</v>
      </c>
      <c r="E56">
        <v>55</v>
      </c>
      <c r="F56">
        <f>87</f>
        <v>87</v>
      </c>
      <c r="G56" t="s">
        <v>9</v>
      </c>
      <c r="H56" t="s">
        <v>9</v>
      </c>
      <c r="I56" t="s">
        <v>9</v>
      </c>
      <c r="J56" t="s">
        <v>3868</v>
      </c>
    </row>
    <row r="57" hidden="1" spans="1:10">
      <c r="A57" t="s">
        <v>220</v>
      </c>
      <c r="B57" t="s">
        <v>17</v>
      </c>
      <c r="C57">
        <v>499986</v>
      </c>
      <c r="D57" t="s">
        <v>221</v>
      </c>
      <c r="E57">
        <v>56</v>
      </c>
      <c r="F57" t="s">
        <v>120</v>
      </c>
      <c r="G57">
        <v>46</v>
      </c>
      <c r="H57" t="s">
        <v>9</v>
      </c>
      <c r="I57" t="s">
        <v>9</v>
      </c>
      <c r="J57" t="s">
        <v>3869</v>
      </c>
    </row>
    <row r="58" hidden="1" spans="1:10">
      <c r="A58" t="s">
        <v>218</v>
      </c>
      <c r="B58" t="s">
        <v>142</v>
      </c>
      <c r="C58">
        <v>503069</v>
      </c>
      <c r="D58" t="s">
        <v>219</v>
      </c>
      <c r="E58">
        <v>56</v>
      </c>
      <c r="F58">
        <f>126</f>
        <v>126</v>
      </c>
      <c r="G58">
        <v>77</v>
      </c>
      <c r="H58" t="s">
        <v>9</v>
      </c>
      <c r="I58" t="s">
        <v>9</v>
      </c>
      <c r="J58" t="s">
        <v>3870</v>
      </c>
    </row>
    <row r="59" hidden="1" spans="1:10">
      <c r="A59" t="s">
        <v>174</v>
      </c>
      <c r="B59" t="s">
        <v>175</v>
      </c>
      <c r="C59">
        <v>529569</v>
      </c>
      <c r="D59" t="s">
        <v>3871</v>
      </c>
      <c r="E59">
        <v>56</v>
      </c>
      <c r="F59" t="s">
        <v>160</v>
      </c>
      <c r="G59">
        <v>90</v>
      </c>
      <c r="H59" t="s">
        <v>9</v>
      </c>
      <c r="I59" t="s">
        <v>9</v>
      </c>
      <c r="J59" t="s">
        <v>3872</v>
      </c>
    </row>
    <row r="60" spans="1:10">
      <c r="A60" t="s">
        <v>223</v>
      </c>
      <c r="B60" t="s">
        <v>5</v>
      </c>
      <c r="C60">
        <v>228778</v>
      </c>
      <c r="D60" t="s">
        <v>224</v>
      </c>
      <c r="E60">
        <v>56</v>
      </c>
      <c r="F60" t="s">
        <v>225</v>
      </c>
      <c r="G60">
        <v>50</v>
      </c>
      <c r="H60">
        <v>0.291231148557685</v>
      </c>
      <c r="I60">
        <v>0.132370038199635</v>
      </c>
      <c r="J60" t="s">
        <v>3873</v>
      </c>
    </row>
    <row r="61" hidden="1" spans="1:10">
      <c r="A61" t="s">
        <v>146</v>
      </c>
      <c r="B61" t="s">
        <v>147</v>
      </c>
      <c r="C61">
        <v>505287</v>
      </c>
      <c r="D61" t="s">
        <v>227</v>
      </c>
      <c r="E61">
        <v>60</v>
      </c>
      <c r="F61">
        <f>91</f>
        <v>91</v>
      </c>
      <c r="G61">
        <v>82</v>
      </c>
      <c r="H61" t="s">
        <v>9</v>
      </c>
      <c r="I61" t="s">
        <v>9</v>
      </c>
      <c r="J61" t="s">
        <v>3874</v>
      </c>
    </row>
    <row r="62" hidden="1" spans="1:10">
      <c r="A62" t="s">
        <v>228</v>
      </c>
      <c r="B62" t="s">
        <v>10</v>
      </c>
      <c r="C62">
        <v>500110</v>
      </c>
      <c r="D62" t="s">
        <v>229</v>
      </c>
      <c r="E62">
        <v>61</v>
      </c>
      <c r="F62">
        <f>76</f>
        <v>76</v>
      </c>
      <c r="G62">
        <v>82</v>
      </c>
      <c r="H62" t="s">
        <v>9</v>
      </c>
      <c r="I62" t="s">
        <v>9</v>
      </c>
      <c r="J62" t="s">
        <v>3875</v>
      </c>
    </row>
    <row r="63" spans="1:10">
      <c r="A63" t="s">
        <v>230</v>
      </c>
      <c r="B63" t="s">
        <v>5</v>
      </c>
      <c r="C63">
        <v>204796</v>
      </c>
      <c r="D63" t="s">
        <v>3876</v>
      </c>
      <c r="E63">
        <v>61</v>
      </c>
      <c r="F63">
        <f>151</f>
        <v>151</v>
      </c>
      <c r="G63" t="s">
        <v>9</v>
      </c>
      <c r="H63">
        <v>0.463120733677245</v>
      </c>
      <c r="I63" t="s">
        <v>9</v>
      </c>
      <c r="J63" t="s">
        <v>3877</v>
      </c>
    </row>
    <row r="64" spans="1:10">
      <c r="A64" t="s">
        <v>232</v>
      </c>
      <c r="B64" t="s">
        <v>5</v>
      </c>
      <c r="C64">
        <v>139658</v>
      </c>
      <c r="D64" t="s">
        <v>233</v>
      </c>
      <c r="E64">
        <v>63</v>
      </c>
      <c r="F64">
        <f>199</f>
        <v>199</v>
      </c>
      <c r="G64">
        <v>82</v>
      </c>
      <c r="H64">
        <v>0.106540369869193</v>
      </c>
      <c r="I64">
        <v>0.0659777424483307</v>
      </c>
      <c r="J64" t="s">
        <v>3878</v>
      </c>
    </row>
    <row r="65" spans="1:10">
      <c r="A65" t="s">
        <v>234</v>
      </c>
      <c r="B65" t="s">
        <v>5</v>
      </c>
      <c r="C65">
        <v>174066</v>
      </c>
      <c r="D65" t="s">
        <v>235</v>
      </c>
      <c r="E65">
        <v>63</v>
      </c>
      <c r="F65" t="s">
        <v>236</v>
      </c>
      <c r="G65" t="s">
        <v>9</v>
      </c>
      <c r="H65">
        <v>0.774662094008473</v>
      </c>
      <c r="I65">
        <v>0.781847133757962</v>
      </c>
      <c r="J65" t="s">
        <v>3879</v>
      </c>
    </row>
    <row r="66" spans="1:10">
      <c r="A66" t="s">
        <v>237</v>
      </c>
      <c r="B66" t="s">
        <v>5</v>
      </c>
      <c r="C66">
        <v>221999</v>
      </c>
      <c r="D66" t="s">
        <v>238</v>
      </c>
      <c r="E66">
        <v>63</v>
      </c>
      <c r="F66" t="s">
        <v>239</v>
      </c>
      <c r="G66">
        <v>98</v>
      </c>
      <c r="H66">
        <v>0.0627634453688787</v>
      </c>
      <c r="I66">
        <v>0.044550408719346</v>
      </c>
      <c r="J66" t="s">
        <v>3880</v>
      </c>
    </row>
    <row r="67" hidden="1" spans="1:10">
      <c r="A67" t="s">
        <v>193</v>
      </c>
      <c r="B67" t="s">
        <v>194</v>
      </c>
      <c r="C67">
        <v>502084</v>
      </c>
      <c r="D67" t="s">
        <v>241</v>
      </c>
      <c r="E67">
        <v>66</v>
      </c>
      <c r="F67" t="s">
        <v>242</v>
      </c>
      <c r="G67" t="s">
        <v>9</v>
      </c>
      <c r="H67" t="s">
        <v>9</v>
      </c>
      <c r="I67" t="s">
        <v>9</v>
      </c>
      <c r="J67" t="s">
        <v>3881</v>
      </c>
    </row>
    <row r="68" hidden="1" spans="1:10">
      <c r="A68" t="s">
        <v>243</v>
      </c>
      <c r="B68" t="s">
        <v>15</v>
      </c>
      <c r="C68">
        <v>500421</v>
      </c>
      <c r="D68" t="s">
        <v>3882</v>
      </c>
      <c r="E68">
        <v>67</v>
      </c>
      <c r="F68">
        <f>65</f>
        <v>65</v>
      </c>
      <c r="G68">
        <v>79</v>
      </c>
      <c r="H68" t="s">
        <v>9</v>
      </c>
      <c r="I68" t="s">
        <v>9</v>
      </c>
      <c r="J68" t="s">
        <v>3883</v>
      </c>
    </row>
    <row r="69" hidden="1" spans="1:10">
      <c r="A69" t="s">
        <v>246</v>
      </c>
      <c r="B69" t="s">
        <v>10</v>
      </c>
      <c r="C69">
        <v>500273</v>
      </c>
      <c r="D69" t="s">
        <v>3884</v>
      </c>
      <c r="E69">
        <v>67</v>
      </c>
      <c r="F69" t="s">
        <v>186</v>
      </c>
      <c r="G69" t="s">
        <v>9</v>
      </c>
      <c r="H69" t="s">
        <v>9</v>
      </c>
      <c r="I69" t="s">
        <v>9</v>
      </c>
      <c r="J69" t="s">
        <v>3885</v>
      </c>
    </row>
    <row r="70" hidden="1" spans="1:10">
      <c r="A70" t="s">
        <v>92</v>
      </c>
      <c r="B70" t="s">
        <v>93</v>
      </c>
      <c r="C70">
        <v>529679</v>
      </c>
      <c r="D70" t="s">
        <v>249</v>
      </c>
      <c r="E70">
        <v>69</v>
      </c>
      <c r="F70" t="s">
        <v>9</v>
      </c>
      <c r="G70" t="s">
        <v>9</v>
      </c>
      <c r="H70" t="s">
        <v>9</v>
      </c>
      <c r="I70" t="s">
        <v>9</v>
      </c>
      <c r="J70" t="s">
        <v>3886</v>
      </c>
    </row>
    <row r="71" hidden="1" spans="1:10">
      <c r="A71" t="s">
        <v>250</v>
      </c>
      <c r="B71" t="s">
        <v>142</v>
      </c>
      <c r="C71">
        <v>500349</v>
      </c>
      <c r="D71" t="s">
        <v>3887</v>
      </c>
      <c r="E71">
        <v>70</v>
      </c>
      <c r="F71">
        <f>176</f>
        <v>176</v>
      </c>
      <c r="G71" t="s">
        <v>9</v>
      </c>
      <c r="H71" t="s">
        <v>9</v>
      </c>
      <c r="I71" t="s">
        <v>9</v>
      </c>
      <c r="J71" t="s">
        <v>3888</v>
      </c>
    </row>
    <row r="72" spans="1:10">
      <c r="A72" t="s">
        <v>232</v>
      </c>
      <c r="B72" t="s">
        <v>5</v>
      </c>
      <c r="C72">
        <v>139755</v>
      </c>
      <c r="D72" t="s">
        <v>252</v>
      </c>
      <c r="E72">
        <v>70</v>
      </c>
      <c r="F72" t="s">
        <v>253</v>
      </c>
      <c r="G72">
        <v>38</v>
      </c>
      <c r="H72">
        <v>0.164614239074403</v>
      </c>
      <c r="I72">
        <v>0.0994995233555767</v>
      </c>
      <c r="J72" t="s">
        <v>3889</v>
      </c>
    </row>
    <row r="73" spans="1:10">
      <c r="A73" t="s">
        <v>254</v>
      </c>
      <c r="B73" t="s">
        <v>5</v>
      </c>
      <c r="C73">
        <v>163286</v>
      </c>
      <c r="D73" t="s">
        <v>3890</v>
      </c>
      <c r="E73">
        <v>72</v>
      </c>
      <c r="F73">
        <f>169</f>
        <v>169</v>
      </c>
      <c r="G73">
        <v>104</v>
      </c>
      <c r="H73">
        <v>0.448432683723829</v>
      </c>
      <c r="I73" t="s">
        <v>9</v>
      </c>
      <c r="J73" t="s">
        <v>3891</v>
      </c>
    </row>
    <row r="74" spans="1:10">
      <c r="A74" t="s">
        <v>257</v>
      </c>
      <c r="B74" t="s">
        <v>5</v>
      </c>
      <c r="C74">
        <v>164988</v>
      </c>
      <c r="D74" t="s">
        <v>258</v>
      </c>
      <c r="E74">
        <v>73</v>
      </c>
      <c r="F74">
        <f>93</f>
        <v>93</v>
      </c>
      <c r="G74">
        <v>71</v>
      </c>
      <c r="H74">
        <v>0.108497950055908</v>
      </c>
      <c r="I74" t="s">
        <v>9</v>
      </c>
      <c r="J74" t="s">
        <v>3892</v>
      </c>
    </row>
    <row r="75" hidden="1" spans="1:10">
      <c r="A75" t="s">
        <v>259</v>
      </c>
      <c r="B75" t="s">
        <v>260</v>
      </c>
      <c r="C75">
        <v>501597</v>
      </c>
      <c r="D75" t="s">
        <v>3893</v>
      </c>
      <c r="E75">
        <v>74</v>
      </c>
      <c r="F75">
        <f>143</f>
        <v>143</v>
      </c>
      <c r="G75" t="s">
        <v>9</v>
      </c>
      <c r="H75" t="s">
        <v>9</v>
      </c>
      <c r="I75" t="s">
        <v>9</v>
      </c>
      <c r="J75" t="s">
        <v>3894</v>
      </c>
    </row>
    <row r="76" spans="1:10">
      <c r="A76" t="s">
        <v>262</v>
      </c>
      <c r="B76" t="s">
        <v>5</v>
      </c>
      <c r="C76">
        <v>240444</v>
      </c>
      <c r="D76" t="s">
        <v>263</v>
      </c>
      <c r="E76">
        <v>74</v>
      </c>
      <c r="F76" t="s">
        <v>264</v>
      </c>
      <c r="G76">
        <v>81</v>
      </c>
      <c r="H76">
        <v>0.433243621826652</v>
      </c>
      <c r="I76">
        <v>0.319061108862809</v>
      </c>
      <c r="J76" t="s">
        <v>3895</v>
      </c>
    </row>
    <row r="77" hidden="1" spans="1:10">
      <c r="A77" t="s">
        <v>265</v>
      </c>
      <c r="B77" t="s">
        <v>142</v>
      </c>
      <c r="C77">
        <v>500967</v>
      </c>
      <c r="D77" t="s">
        <v>266</v>
      </c>
      <c r="E77">
        <v>76</v>
      </c>
      <c r="F77" t="s">
        <v>267</v>
      </c>
      <c r="G77">
        <v>75</v>
      </c>
      <c r="H77" t="s">
        <v>9</v>
      </c>
      <c r="I77" t="s">
        <v>9</v>
      </c>
      <c r="J77" t="s">
        <v>3896</v>
      </c>
    </row>
    <row r="78" hidden="1" spans="1:10">
      <c r="A78" t="s">
        <v>269</v>
      </c>
      <c r="B78" t="s">
        <v>175</v>
      </c>
      <c r="C78">
        <v>529676</v>
      </c>
      <c r="D78" t="s">
        <v>3897</v>
      </c>
      <c r="E78">
        <v>76</v>
      </c>
      <c r="F78" t="s">
        <v>113</v>
      </c>
      <c r="G78">
        <v>93</v>
      </c>
      <c r="H78" t="s">
        <v>9</v>
      </c>
      <c r="I78" t="s">
        <v>9</v>
      </c>
      <c r="J78" t="s">
        <v>3898</v>
      </c>
    </row>
    <row r="79" hidden="1" spans="1:10">
      <c r="A79" t="s">
        <v>141</v>
      </c>
      <c r="B79" t="s">
        <v>142</v>
      </c>
      <c r="C79">
        <v>500669</v>
      </c>
      <c r="D79" t="s">
        <v>271</v>
      </c>
      <c r="E79">
        <v>78</v>
      </c>
      <c r="F79" t="s">
        <v>272</v>
      </c>
      <c r="G79">
        <v>121</v>
      </c>
      <c r="H79" t="s">
        <v>9</v>
      </c>
      <c r="I79" t="s">
        <v>9</v>
      </c>
      <c r="J79" t="s">
        <v>3899</v>
      </c>
    </row>
    <row r="80" hidden="1" spans="1:10">
      <c r="A80" t="s">
        <v>243</v>
      </c>
      <c r="B80" t="s">
        <v>15</v>
      </c>
      <c r="C80">
        <v>502667</v>
      </c>
      <c r="D80" t="s">
        <v>278</v>
      </c>
      <c r="E80">
        <v>79</v>
      </c>
      <c r="F80" t="s">
        <v>222</v>
      </c>
      <c r="G80">
        <v>99</v>
      </c>
      <c r="H80" t="s">
        <v>9</v>
      </c>
      <c r="I80" t="s">
        <v>9</v>
      </c>
      <c r="J80" t="s">
        <v>3900</v>
      </c>
    </row>
    <row r="81" hidden="1" spans="1:10">
      <c r="A81" t="s">
        <v>273</v>
      </c>
      <c r="B81" t="s">
        <v>274</v>
      </c>
      <c r="C81">
        <v>500261</v>
      </c>
      <c r="D81" t="s">
        <v>275</v>
      </c>
      <c r="E81">
        <v>79</v>
      </c>
      <c r="F81">
        <f>164</f>
        <v>164</v>
      </c>
      <c r="G81" t="s">
        <v>9</v>
      </c>
      <c r="H81" t="s">
        <v>9</v>
      </c>
      <c r="I81" t="s">
        <v>9</v>
      </c>
      <c r="J81" t="s">
        <v>3901</v>
      </c>
    </row>
    <row r="82" spans="1:10">
      <c r="A82" t="s">
        <v>77</v>
      </c>
      <c r="B82" t="s">
        <v>5</v>
      </c>
      <c r="C82">
        <v>123961</v>
      </c>
      <c r="D82" t="s">
        <v>276</v>
      </c>
      <c r="E82">
        <v>79</v>
      </c>
      <c r="F82" t="s">
        <v>277</v>
      </c>
      <c r="G82">
        <v>65</v>
      </c>
      <c r="H82">
        <v>0.10016335016335</v>
      </c>
      <c r="I82" t="s">
        <v>9</v>
      </c>
      <c r="J82" t="s">
        <v>3902</v>
      </c>
    </row>
    <row r="83" hidden="1" spans="1:10">
      <c r="A83" t="s">
        <v>210</v>
      </c>
      <c r="B83" t="s">
        <v>194</v>
      </c>
      <c r="C83">
        <v>503109</v>
      </c>
      <c r="D83" t="s">
        <v>211</v>
      </c>
      <c r="E83">
        <v>82</v>
      </c>
      <c r="F83" t="s">
        <v>209</v>
      </c>
      <c r="G83">
        <v>30</v>
      </c>
      <c r="H83" t="s">
        <v>9</v>
      </c>
      <c r="I83" t="s">
        <v>9</v>
      </c>
      <c r="J83" t="s">
        <v>3903</v>
      </c>
    </row>
    <row r="84" hidden="1" spans="1:10">
      <c r="A84" t="s">
        <v>279</v>
      </c>
      <c r="B84" t="s">
        <v>93</v>
      </c>
      <c r="C84">
        <v>505547</v>
      </c>
      <c r="D84" t="s">
        <v>280</v>
      </c>
      <c r="E84">
        <v>82</v>
      </c>
      <c r="F84" t="s">
        <v>9</v>
      </c>
      <c r="G84" t="s">
        <v>9</v>
      </c>
      <c r="H84" t="s">
        <v>9</v>
      </c>
      <c r="I84" t="s">
        <v>9</v>
      </c>
      <c r="J84" t="s">
        <v>3904</v>
      </c>
    </row>
    <row r="85" hidden="1" spans="1:10">
      <c r="A85" t="s">
        <v>283</v>
      </c>
      <c r="B85" t="s">
        <v>284</v>
      </c>
      <c r="C85">
        <v>500248</v>
      </c>
      <c r="D85" t="s">
        <v>3905</v>
      </c>
      <c r="E85">
        <v>84</v>
      </c>
      <c r="F85" t="s">
        <v>140</v>
      </c>
      <c r="G85">
        <v>39</v>
      </c>
      <c r="H85" t="s">
        <v>9</v>
      </c>
      <c r="I85" t="s">
        <v>9</v>
      </c>
      <c r="J85" t="s">
        <v>3906</v>
      </c>
    </row>
    <row r="86" hidden="1" spans="1:10">
      <c r="A86" t="s">
        <v>212</v>
      </c>
      <c r="B86" t="s">
        <v>93</v>
      </c>
      <c r="C86">
        <v>500824</v>
      </c>
      <c r="D86" t="s">
        <v>290</v>
      </c>
      <c r="E86">
        <v>85</v>
      </c>
      <c r="F86" t="s">
        <v>256</v>
      </c>
      <c r="G86">
        <v>51</v>
      </c>
      <c r="H86" t="s">
        <v>9</v>
      </c>
      <c r="I86" t="s">
        <v>9</v>
      </c>
      <c r="J86" t="s">
        <v>3907</v>
      </c>
    </row>
    <row r="87" hidden="1" spans="1:10">
      <c r="A87" t="s">
        <v>292</v>
      </c>
      <c r="B87" t="s">
        <v>130</v>
      </c>
      <c r="C87">
        <v>505153</v>
      </c>
      <c r="D87" t="s">
        <v>293</v>
      </c>
      <c r="E87">
        <v>85</v>
      </c>
      <c r="F87" t="s">
        <v>294</v>
      </c>
      <c r="G87">
        <v>133</v>
      </c>
      <c r="H87" t="s">
        <v>9</v>
      </c>
      <c r="I87" t="s">
        <v>9</v>
      </c>
      <c r="J87" t="s">
        <v>3908</v>
      </c>
    </row>
    <row r="88" hidden="1" spans="1:10">
      <c r="A88" t="s">
        <v>287</v>
      </c>
      <c r="B88" t="s">
        <v>130</v>
      </c>
      <c r="C88">
        <v>503825</v>
      </c>
      <c r="D88" t="s">
        <v>3909</v>
      </c>
      <c r="E88">
        <v>85</v>
      </c>
      <c r="F88">
        <f>34</f>
        <v>34</v>
      </c>
      <c r="G88" t="s">
        <v>9</v>
      </c>
      <c r="H88" t="s">
        <v>9</v>
      </c>
      <c r="I88" t="s">
        <v>9</v>
      </c>
      <c r="J88" t="s">
        <v>3910</v>
      </c>
    </row>
    <row r="89" hidden="1" spans="1:10">
      <c r="A89" t="s">
        <v>295</v>
      </c>
      <c r="B89" t="s">
        <v>147</v>
      </c>
      <c r="C89">
        <v>501629</v>
      </c>
      <c r="D89" t="s">
        <v>296</v>
      </c>
      <c r="E89">
        <v>88</v>
      </c>
      <c r="F89" t="s">
        <v>9</v>
      </c>
      <c r="G89" t="s">
        <v>9</v>
      </c>
      <c r="H89" t="s">
        <v>9</v>
      </c>
      <c r="I89" t="s">
        <v>9</v>
      </c>
      <c r="J89" t="s">
        <v>3911</v>
      </c>
    </row>
    <row r="90" spans="1:10">
      <c r="A90" t="s">
        <v>299</v>
      </c>
      <c r="B90" t="s">
        <v>5</v>
      </c>
      <c r="C90">
        <v>110644</v>
      </c>
      <c r="D90" t="s">
        <v>3912</v>
      </c>
      <c r="E90">
        <v>89</v>
      </c>
      <c r="F90">
        <f>132</f>
        <v>132</v>
      </c>
      <c r="G90">
        <v>63</v>
      </c>
      <c r="H90">
        <v>0.416361080875437</v>
      </c>
      <c r="I90">
        <v>0.491366985593314</v>
      </c>
      <c r="J90" t="s">
        <v>3913</v>
      </c>
    </row>
    <row r="91" spans="1:10">
      <c r="A91" t="s">
        <v>301</v>
      </c>
      <c r="B91" t="s">
        <v>5</v>
      </c>
      <c r="C91">
        <v>110705</v>
      </c>
      <c r="D91" t="s">
        <v>3914</v>
      </c>
      <c r="E91">
        <v>89</v>
      </c>
      <c r="F91" t="s">
        <v>303</v>
      </c>
      <c r="G91" t="s">
        <v>9</v>
      </c>
      <c r="H91">
        <v>0.280001082338934</v>
      </c>
      <c r="I91" t="s">
        <v>9</v>
      </c>
      <c r="J91" t="s">
        <v>3915</v>
      </c>
    </row>
    <row r="92" hidden="1" spans="1:10">
      <c r="A92" t="s">
        <v>304</v>
      </c>
      <c r="B92" t="s">
        <v>130</v>
      </c>
      <c r="C92">
        <v>503979</v>
      </c>
      <c r="D92" t="s">
        <v>3916</v>
      </c>
      <c r="E92">
        <v>91</v>
      </c>
      <c r="F92" t="s">
        <v>157</v>
      </c>
      <c r="G92">
        <v>131</v>
      </c>
      <c r="H92" t="s">
        <v>9</v>
      </c>
      <c r="I92" t="s">
        <v>9</v>
      </c>
      <c r="J92" t="s">
        <v>3917</v>
      </c>
    </row>
    <row r="93" hidden="1" spans="1:10">
      <c r="A93" t="s">
        <v>62</v>
      </c>
      <c r="B93" t="s">
        <v>10</v>
      </c>
      <c r="C93">
        <v>503389</v>
      </c>
      <c r="D93" t="s">
        <v>306</v>
      </c>
      <c r="E93">
        <v>92</v>
      </c>
      <c r="F93">
        <f>145</f>
        <v>145</v>
      </c>
      <c r="G93">
        <v>124</v>
      </c>
      <c r="H93" t="s">
        <v>9</v>
      </c>
      <c r="I93" t="s">
        <v>9</v>
      </c>
      <c r="J93" t="s">
        <v>3918</v>
      </c>
    </row>
    <row r="94" hidden="1" spans="1:10">
      <c r="A94" t="s">
        <v>307</v>
      </c>
      <c r="B94" t="s">
        <v>130</v>
      </c>
      <c r="C94">
        <v>504015</v>
      </c>
      <c r="D94" t="s">
        <v>3919</v>
      </c>
      <c r="E94">
        <v>92</v>
      </c>
      <c r="F94" t="s">
        <v>309</v>
      </c>
      <c r="G94" t="s">
        <v>9</v>
      </c>
      <c r="H94" t="s">
        <v>9</v>
      </c>
      <c r="I94" t="s">
        <v>9</v>
      </c>
      <c r="J94" t="s">
        <v>3920</v>
      </c>
    </row>
    <row r="95" hidden="1" spans="1:10">
      <c r="A95" t="s">
        <v>312</v>
      </c>
      <c r="B95" t="s">
        <v>10</v>
      </c>
      <c r="C95">
        <v>501524</v>
      </c>
      <c r="D95" t="s">
        <v>313</v>
      </c>
      <c r="E95">
        <v>94</v>
      </c>
      <c r="F95" t="s">
        <v>289</v>
      </c>
      <c r="G95">
        <v>108</v>
      </c>
      <c r="H95" t="s">
        <v>9</v>
      </c>
      <c r="I95" t="s">
        <v>9</v>
      </c>
      <c r="J95" t="s">
        <v>3921</v>
      </c>
    </row>
    <row r="96" spans="1:10">
      <c r="A96" t="s">
        <v>69</v>
      </c>
      <c r="B96" t="s">
        <v>5</v>
      </c>
      <c r="C96">
        <v>195049</v>
      </c>
      <c r="D96" t="s">
        <v>3922</v>
      </c>
      <c r="E96">
        <v>94</v>
      </c>
      <c r="F96" t="s">
        <v>9</v>
      </c>
      <c r="G96" t="s">
        <v>9</v>
      </c>
      <c r="H96">
        <v>0.13</v>
      </c>
      <c r="I96" t="s">
        <v>9</v>
      </c>
      <c r="J96" t="s">
        <v>3923</v>
      </c>
    </row>
    <row r="97" hidden="1" spans="1:10">
      <c r="A97" t="s">
        <v>314</v>
      </c>
      <c r="B97" t="s">
        <v>10</v>
      </c>
      <c r="C97">
        <v>505342</v>
      </c>
      <c r="D97" t="s">
        <v>315</v>
      </c>
      <c r="E97">
        <v>96</v>
      </c>
      <c r="F97" t="s">
        <v>217</v>
      </c>
      <c r="G97">
        <v>76</v>
      </c>
      <c r="H97" t="s">
        <v>9</v>
      </c>
      <c r="I97" t="s">
        <v>9</v>
      </c>
      <c r="J97" t="s">
        <v>3924</v>
      </c>
    </row>
    <row r="98" spans="1:10">
      <c r="A98" t="s">
        <v>316</v>
      </c>
      <c r="B98" t="s">
        <v>5</v>
      </c>
      <c r="C98">
        <v>214777</v>
      </c>
      <c r="D98" t="s">
        <v>317</v>
      </c>
      <c r="E98">
        <v>96</v>
      </c>
      <c r="F98" t="s">
        <v>203</v>
      </c>
      <c r="G98" t="s">
        <v>9</v>
      </c>
      <c r="H98">
        <v>0.542189699500913</v>
      </c>
      <c r="I98">
        <v>0.5336937272812</v>
      </c>
      <c r="J98" t="s">
        <v>3925</v>
      </c>
    </row>
    <row r="99" hidden="1" spans="1:10">
      <c r="A99" t="s">
        <v>318</v>
      </c>
      <c r="B99" t="s">
        <v>93</v>
      </c>
      <c r="C99">
        <v>503849</v>
      </c>
      <c r="D99" t="s">
        <v>319</v>
      </c>
      <c r="E99">
        <v>98</v>
      </c>
      <c r="F99">
        <f>141</f>
        <v>141</v>
      </c>
      <c r="G99">
        <v>95</v>
      </c>
      <c r="H99" t="s">
        <v>9</v>
      </c>
      <c r="I99" t="s">
        <v>9</v>
      </c>
      <c r="J99" t="s">
        <v>3926</v>
      </c>
    </row>
    <row r="100" spans="1:10">
      <c r="A100" t="s">
        <v>321</v>
      </c>
      <c r="B100" t="s">
        <v>5</v>
      </c>
      <c r="C100">
        <v>126614</v>
      </c>
      <c r="D100" t="s">
        <v>322</v>
      </c>
      <c r="E100">
        <v>98</v>
      </c>
      <c r="F100">
        <f>264</f>
        <v>264</v>
      </c>
      <c r="G100">
        <v>148</v>
      </c>
      <c r="H100">
        <v>0.814318102546216</v>
      </c>
      <c r="I100">
        <v>0.850849013308857</v>
      </c>
      <c r="J100" t="s">
        <v>3927</v>
      </c>
    </row>
    <row r="101" hidden="1" spans="1:10">
      <c r="A101" t="s">
        <v>328</v>
      </c>
      <c r="B101" t="s">
        <v>93</v>
      </c>
      <c r="C101">
        <v>505190</v>
      </c>
      <c r="D101" t="s">
        <v>3928</v>
      </c>
      <c r="E101">
        <v>100</v>
      </c>
      <c r="F101" t="s">
        <v>330</v>
      </c>
      <c r="G101">
        <v>176</v>
      </c>
      <c r="H101" t="s">
        <v>9</v>
      </c>
      <c r="I101" t="s">
        <v>9</v>
      </c>
      <c r="J101" t="s">
        <v>3929</v>
      </c>
    </row>
    <row r="102" hidden="1" spans="1:10">
      <c r="A102" t="s">
        <v>326</v>
      </c>
      <c r="B102" t="s">
        <v>260</v>
      </c>
      <c r="C102">
        <v>510489</v>
      </c>
      <c r="D102" t="s">
        <v>327</v>
      </c>
      <c r="E102">
        <v>100</v>
      </c>
      <c r="F102" t="s">
        <v>9</v>
      </c>
      <c r="G102" t="s">
        <v>9</v>
      </c>
      <c r="H102" t="s">
        <v>9</v>
      </c>
      <c r="I102" t="s">
        <v>9</v>
      </c>
      <c r="J102" t="s">
        <v>3930</v>
      </c>
    </row>
    <row r="103" spans="1:10">
      <c r="A103" t="s">
        <v>323</v>
      </c>
      <c r="B103" t="s">
        <v>5</v>
      </c>
      <c r="C103">
        <v>110653</v>
      </c>
      <c r="D103" t="s">
        <v>3931</v>
      </c>
      <c r="E103">
        <v>100</v>
      </c>
      <c r="F103">
        <f>268</f>
        <v>268</v>
      </c>
      <c r="G103">
        <v>95</v>
      </c>
      <c r="H103">
        <v>0.257516825632768</v>
      </c>
      <c r="I103">
        <v>0.325600748985748</v>
      </c>
      <c r="J103" t="s">
        <v>3932</v>
      </c>
    </row>
    <row r="104" spans="1:10">
      <c r="A104" t="s">
        <v>332</v>
      </c>
      <c r="B104" t="s">
        <v>5</v>
      </c>
      <c r="C104">
        <v>145637</v>
      </c>
      <c r="D104" t="s">
        <v>333</v>
      </c>
      <c r="E104">
        <v>100</v>
      </c>
      <c r="F104" t="s">
        <v>282</v>
      </c>
      <c r="G104">
        <v>48</v>
      </c>
      <c r="H104">
        <v>0.436897237306745</v>
      </c>
      <c r="I104" t="s">
        <v>9</v>
      </c>
      <c r="J104" t="s">
        <v>3933</v>
      </c>
    </row>
    <row r="105" hidden="1" spans="1:10">
      <c r="A105" t="s">
        <v>334</v>
      </c>
      <c r="B105" t="s">
        <v>335</v>
      </c>
      <c r="C105">
        <v>502680</v>
      </c>
      <c r="D105" t="s">
        <v>336</v>
      </c>
      <c r="E105">
        <v>104</v>
      </c>
      <c r="F105" t="s">
        <v>337</v>
      </c>
      <c r="G105">
        <v>126</v>
      </c>
      <c r="H105" t="s">
        <v>9</v>
      </c>
      <c r="I105" t="s">
        <v>9</v>
      </c>
      <c r="J105" t="s">
        <v>3934</v>
      </c>
    </row>
    <row r="106" hidden="1" spans="1:10">
      <c r="A106" t="s">
        <v>15</v>
      </c>
      <c r="B106" t="s">
        <v>15</v>
      </c>
      <c r="C106">
        <v>503260</v>
      </c>
      <c r="D106" t="s">
        <v>340</v>
      </c>
      <c r="E106">
        <v>105</v>
      </c>
      <c r="F106" t="s">
        <v>339</v>
      </c>
      <c r="G106">
        <v>58</v>
      </c>
      <c r="H106" t="s">
        <v>9</v>
      </c>
      <c r="I106" t="s">
        <v>9</v>
      </c>
      <c r="J106" t="s">
        <v>3935</v>
      </c>
    </row>
    <row r="107" hidden="1" spans="1:10">
      <c r="A107" t="s">
        <v>341</v>
      </c>
      <c r="B107" t="s">
        <v>93</v>
      </c>
      <c r="C107">
        <v>506062</v>
      </c>
      <c r="D107" t="s">
        <v>342</v>
      </c>
      <c r="E107">
        <v>106</v>
      </c>
      <c r="F107">
        <f>323</f>
        <v>323</v>
      </c>
      <c r="G107" t="s">
        <v>343</v>
      </c>
      <c r="H107" t="s">
        <v>9</v>
      </c>
      <c r="I107" t="s">
        <v>9</v>
      </c>
      <c r="J107" t="s">
        <v>3936</v>
      </c>
    </row>
    <row r="108" spans="1:10">
      <c r="A108" t="s">
        <v>344</v>
      </c>
      <c r="B108" t="s">
        <v>5</v>
      </c>
      <c r="C108">
        <v>134130</v>
      </c>
      <c r="D108" t="s">
        <v>345</v>
      </c>
      <c r="E108">
        <v>106</v>
      </c>
      <c r="F108" t="s">
        <v>346</v>
      </c>
      <c r="G108">
        <v>151</v>
      </c>
      <c r="H108">
        <v>0.240260038240918</v>
      </c>
      <c r="I108">
        <v>0.19595385387059</v>
      </c>
      <c r="J108" t="s">
        <v>3937</v>
      </c>
    </row>
    <row r="109" hidden="1" spans="1:10">
      <c r="A109" t="s">
        <v>328</v>
      </c>
      <c r="B109" t="s">
        <v>93</v>
      </c>
      <c r="C109">
        <v>503252</v>
      </c>
      <c r="D109" t="s">
        <v>347</v>
      </c>
      <c r="E109">
        <v>108</v>
      </c>
      <c r="F109" t="s">
        <v>348</v>
      </c>
      <c r="G109">
        <v>173</v>
      </c>
      <c r="H109" t="s">
        <v>9</v>
      </c>
      <c r="I109" t="s">
        <v>9</v>
      </c>
      <c r="J109" t="s">
        <v>3938</v>
      </c>
    </row>
    <row r="110" hidden="1" spans="1:10">
      <c r="A110" t="s">
        <v>349</v>
      </c>
      <c r="B110" t="s">
        <v>198</v>
      </c>
      <c r="C110">
        <v>506883</v>
      </c>
      <c r="D110" t="s">
        <v>350</v>
      </c>
      <c r="E110">
        <v>109</v>
      </c>
      <c r="F110">
        <f>159</f>
        <v>159</v>
      </c>
      <c r="G110">
        <v>107</v>
      </c>
      <c r="H110" t="s">
        <v>9</v>
      </c>
      <c r="I110" t="s">
        <v>9</v>
      </c>
      <c r="J110" t="s">
        <v>3939</v>
      </c>
    </row>
    <row r="111" spans="1:10">
      <c r="A111" t="s">
        <v>351</v>
      </c>
      <c r="B111" t="s">
        <v>5</v>
      </c>
      <c r="C111">
        <v>228635</v>
      </c>
      <c r="D111" t="s">
        <v>3940</v>
      </c>
      <c r="E111">
        <v>109</v>
      </c>
      <c r="F111" t="s">
        <v>9</v>
      </c>
      <c r="G111" t="s">
        <v>9</v>
      </c>
      <c r="H111" t="s">
        <v>9</v>
      </c>
      <c r="I111" t="s">
        <v>9</v>
      </c>
      <c r="J111" t="s">
        <v>3941</v>
      </c>
    </row>
    <row r="112" hidden="1" spans="1:10">
      <c r="A112" t="s">
        <v>354</v>
      </c>
      <c r="B112" t="s">
        <v>147</v>
      </c>
      <c r="C112">
        <v>505657</v>
      </c>
      <c r="D112" t="s">
        <v>355</v>
      </c>
      <c r="E112">
        <v>111</v>
      </c>
      <c r="F112">
        <f>126</f>
        <v>126</v>
      </c>
      <c r="G112">
        <v>94</v>
      </c>
      <c r="H112" t="s">
        <v>9</v>
      </c>
      <c r="I112" t="s">
        <v>9</v>
      </c>
      <c r="J112" t="s">
        <v>3942</v>
      </c>
    </row>
    <row r="113" hidden="1" spans="1:10">
      <c r="A113" t="s">
        <v>174</v>
      </c>
      <c r="B113" t="s">
        <v>175</v>
      </c>
      <c r="C113">
        <v>529378</v>
      </c>
      <c r="D113" t="s">
        <v>356</v>
      </c>
      <c r="E113">
        <v>112</v>
      </c>
      <c r="F113" t="s">
        <v>99</v>
      </c>
      <c r="G113" t="s">
        <v>9</v>
      </c>
      <c r="H113" t="s">
        <v>9</v>
      </c>
      <c r="I113" t="s">
        <v>9</v>
      </c>
      <c r="J113" t="s">
        <v>3943</v>
      </c>
    </row>
    <row r="114" hidden="1" spans="1:10">
      <c r="A114" t="s">
        <v>360</v>
      </c>
      <c r="B114" t="s">
        <v>361</v>
      </c>
      <c r="C114">
        <v>501989</v>
      </c>
      <c r="D114" t="s">
        <v>362</v>
      </c>
      <c r="E114">
        <v>113</v>
      </c>
      <c r="F114" t="s">
        <v>363</v>
      </c>
      <c r="G114">
        <v>110</v>
      </c>
      <c r="H114" t="s">
        <v>9</v>
      </c>
      <c r="I114" t="s">
        <v>9</v>
      </c>
      <c r="J114" t="s">
        <v>3944</v>
      </c>
    </row>
    <row r="115" hidden="1" spans="1:10">
      <c r="A115" t="s">
        <v>358</v>
      </c>
      <c r="B115" t="s">
        <v>142</v>
      </c>
      <c r="C115">
        <v>501112</v>
      </c>
      <c r="D115" t="s">
        <v>359</v>
      </c>
      <c r="E115">
        <v>113</v>
      </c>
      <c r="F115">
        <f>151</f>
        <v>151</v>
      </c>
      <c r="G115">
        <v>59</v>
      </c>
      <c r="H115" t="s">
        <v>9</v>
      </c>
      <c r="I115" t="s">
        <v>9</v>
      </c>
      <c r="J115" t="s">
        <v>3945</v>
      </c>
    </row>
    <row r="116" spans="1:10">
      <c r="A116" t="s">
        <v>364</v>
      </c>
      <c r="B116" t="s">
        <v>5</v>
      </c>
      <c r="C116">
        <v>104179</v>
      </c>
      <c r="D116" t="s">
        <v>3946</v>
      </c>
      <c r="E116">
        <v>115</v>
      </c>
      <c r="F116">
        <f>285</f>
        <v>285</v>
      </c>
      <c r="G116" t="s">
        <v>9</v>
      </c>
      <c r="H116" t="s">
        <v>9</v>
      </c>
      <c r="I116" t="s">
        <v>9</v>
      </c>
      <c r="J116" t="s">
        <v>3947</v>
      </c>
    </row>
    <row r="117" hidden="1" spans="1:10">
      <c r="A117" t="s">
        <v>366</v>
      </c>
      <c r="B117" t="s">
        <v>367</v>
      </c>
      <c r="C117">
        <v>504187</v>
      </c>
      <c r="D117" t="s">
        <v>368</v>
      </c>
      <c r="E117">
        <v>116</v>
      </c>
      <c r="F117">
        <f>173</f>
        <v>173</v>
      </c>
      <c r="G117">
        <v>160</v>
      </c>
      <c r="H117" t="s">
        <v>9</v>
      </c>
      <c r="I117" t="s">
        <v>9</v>
      </c>
      <c r="J117" t="s">
        <v>3948</v>
      </c>
    </row>
    <row r="118" hidden="1" spans="1:10">
      <c r="A118" t="s">
        <v>369</v>
      </c>
      <c r="B118" t="s">
        <v>184</v>
      </c>
      <c r="C118">
        <v>502125</v>
      </c>
      <c r="D118" t="s">
        <v>370</v>
      </c>
      <c r="E118">
        <v>117</v>
      </c>
      <c r="F118">
        <f>143</f>
        <v>143</v>
      </c>
      <c r="G118">
        <v>117</v>
      </c>
      <c r="H118" t="s">
        <v>9</v>
      </c>
      <c r="I118" t="s">
        <v>9</v>
      </c>
      <c r="J118" t="s">
        <v>3949</v>
      </c>
    </row>
    <row r="119" hidden="1" spans="1:10">
      <c r="A119" t="s">
        <v>372</v>
      </c>
      <c r="B119" t="s">
        <v>142</v>
      </c>
      <c r="C119">
        <v>501519</v>
      </c>
      <c r="D119" t="s">
        <v>3950</v>
      </c>
      <c r="E119">
        <v>117</v>
      </c>
      <c r="F119">
        <f>222</f>
        <v>222</v>
      </c>
      <c r="G119" t="s">
        <v>9</v>
      </c>
      <c r="H119" t="s">
        <v>9</v>
      </c>
      <c r="I119" t="s">
        <v>9</v>
      </c>
      <c r="J119" t="s">
        <v>3951</v>
      </c>
    </row>
    <row r="120" hidden="1" spans="1:10">
      <c r="A120" t="s">
        <v>377</v>
      </c>
      <c r="B120" t="s">
        <v>147</v>
      </c>
      <c r="C120">
        <v>504635</v>
      </c>
      <c r="D120" t="s">
        <v>378</v>
      </c>
      <c r="E120">
        <v>119</v>
      </c>
      <c r="F120" t="s">
        <v>379</v>
      </c>
      <c r="G120" t="s">
        <v>380</v>
      </c>
      <c r="H120" t="s">
        <v>9</v>
      </c>
      <c r="I120" t="s">
        <v>9</v>
      </c>
      <c r="J120" t="s">
        <v>3952</v>
      </c>
    </row>
    <row r="121" hidden="1" spans="1:10">
      <c r="A121" t="s">
        <v>374</v>
      </c>
      <c r="B121" t="s">
        <v>93</v>
      </c>
      <c r="C121">
        <v>505375</v>
      </c>
      <c r="D121" t="s">
        <v>3953</v>
      </c>
      <c r="E121">
        <v>119</v>
      </c>
      <c r="F121">
        <f>494</f>
        <v>494</v>
      </c>
      <c r="G121" t="s">
        <v>9</v>
      </c>
      <c r="H121" t="s">
        <v>9</v>
      </c>
      <c r="I121" t="s">
        <v>9</v>
      </c>
      <c r="J121" t="s">
        <v>3954</v>
      </c>
    </row>
    <row r="122" hidden="1" spans="1:10">
      <c r="A122" t="s">
        <v>62</v>
      </c>
      <c r="B122" t="s">
        <v>10</v>
      </c>
      <c r="C122">
        <v>503353</v>
      </c>
      <c r="D122" t="s">
        <v>382</v>
      </c>
      <c r="E122">
        <v>121</v>
      </c>
      <c r="F122" t="s">
        <v>9</v>
      </c>
      <c r="G122" t="s">
        <v>9</v>
      </c>
      <c r="H122" t="s">
        <v>9</v>
      </c>
      <c r="I122" t="s">
        <v>9</v>
      </c>
      <c r="J122" t="s">
        <v>3955</v>
      </c>
    </row>
    <row r="123" hidden="1" spans="1:10">
      <c r="A123" t="s">
        <v>383</v>
      </c>
      <c r="B123" t="s">
        <v>10</v>
      </c>
      <c r="C123">
        <v>502021</v>
      </c>
      <c r="D123" t="s">
        <v>3956</v>
      </c>
      <c r="E123">
        <v>122</v>
      </c>
      <c r="F123" t="s">
        <v>385</v>
      </c>
      <c r="G123" t="s">
        <v>9</v>
      </c>
      <c r="H123" t="s">
        <v>9</v>
      </c>
      <c r="I123" t="s">
        <v>9</v>
      </c>
      <c r="J123" t="s">
        <v>3957</v>
      </c>
    </row>
    <row r="124" hidden="1" spans="1:10">
      <c r="A124" t="s">
        <v>386</v>
      </c>
      <c r="B124" t="s">
        <v>10</v>
      </c>
      <c r="C124">
        <v>504892</v>
      </c>
      <c r="D124" t="s">
        <v>387</v>
      </c>
      <c r="E124">
        <v>123</v>
      </c>
      <c r="F124">
        <f>81</f>
        <v>81</v>
      </c>
      <c r="G124">
        <v>108</v>
      </c>
      <c r="H124" t="s">
        <v>9</v>
      </c>
      <c r="I124" t="s">
        <v>9</v>
      </c>
      <c r="J124" t="s">
        <v>3958</v>
      </c>
    </row>
    <row r="125" spans="1:10">
      <c r="A125" t="s">
        <v>388</v>
      </c>
      <c r="B125" t="s">
        <v>5</v>
      </c>
      <c r="C125">
        <v>171100</v>
      </c>
      <c r="D125" t="s">
        <v>389</v>
      </c>
      <c r="E125">
        <v>123</v>
      </c>
      <c r="F125" t="s">
        <v>390</v>
      </c>
      <c r="G125">
        <v>106</v>
      </c>
      <c r="H125" t="s">
        <v>9</v>
      </c>
      <c r="I125" t="s">
        <v>9</v>
      </c>
      <c r="J125" t="s">
        <v>3959</v>
      </c>
    </row>
    <row r="126" hidden="1" spans="1:10">
      <c r="A126" t="s">
        <v>391</v>
      </c>
      <c r="B126" t="s">
        <v>207</v>
      </c>
      <c r="C126">
        <v>500083</v>
      </c>
      <c r="D126" t="s">
        <v>392</v>
      </c>
      <c r="E126">
        <v>125</v>
      </c>
      <c r="F126">
        <f>85</f>
        <v>85</v>
      </c>
      <c r="G126">
        <v>119</v>
      </c>
      <c r="H126" t="s">
        <v>9</v>
      </c>
      <c r="I126" t="s">
        <v>9</v>
      </c>
      <c r="J126" t="s">
        <v>3960</v>
      </c>
    </row>
    <row r="127" spans="1:10">
      <c r="A127" t="s">
        <v>393</v>
      </c>
      <c r="B127" t="s">
        <v>5</v>
      </c>
      <c r="C127">
        <v>234076</v>
      </c>
      <c r="D127" t="s">
        <v>394</v>
      </c>
      <c r="E127">
        <v>125</v>
      </c>
      <c r="F127" t="s">
        <v>395</v>
      </c>
      <c r="G127" t="s">
        <v>9</v>
      </c>
      <c r="H127" t="s">
        <v>9</v>
      </c>
      <c r="I127" t="s">
        <v>9</v>
      </c>
      <c r="J127" t="s">
        <v>3961</v>
      </c>
    </row>
    <row r="128" hidden="1" spans="1:10">
      <c r="A128" t="s">
        <v>399</v>
      </c>
      <c r="B128" t="s">
        <v>17</v>
      </c>
      <c r="C128">
        <v>502196</v>
      </c>
      <c r="D128" t="s">
        <v>400</v>
      </c>
      <c r="E128">
        <v>127</v>
      </c>
      <c r="F128">
        <f>189</f>
        <v>189</v>
      </c>
      <c r="G128">
        <v>85</v>
      </c>
      <c r="H128" t="s">
        <v>9</v>
      </c>
      <c r="I128" t="s">
        <v>9</v>
      </c>
      <c r="J128" t="s">
        <v>3962</v>
      </c>
    </row>
    <row r="129" hidden="1" spans="1:10">
      <c r="A129" t="s">
        <v>396</v>
      </c>
      <c r="B129" t="s">
        <v>397</v>
      </c>
      <c r="C129">
        <v>500437</v>
      </c>
      <c r="D129" t="s">
        <v>398</v>
      </c>
      <c r="E129">
        <v>127</v>
      </c>
      <c r="F129">
        <f>85</f>
        <v>85</v>
      </c>
      <c r="G129" t="s">
        <v>9</v>
      </c>
      <c r="H129" t="s">
        <v>9</v>
      </c>
      <c r="I129" t="s">
        <v>9</v>
      </c>
      <c r="J129" t="s">
        <v>3963</v>
      </c>
    </row>
    <row r="130" spans="1:10">
      <c r="A130" t="s">
        <v>401</v>
      </c>
      <c r="B130" t="s">
        <v>5</v>
      </c>
      <c r="C130">
        <v>110714</v>
      </c>
      <c r="D130" t="s">
        <v>3964</v>
      </c>
      <c r="E130">
        <v>129</v>
      </c>
      <c r="F130">
        <f>332</f>
        <v>332</v>
      </c>
      <c r="G130">
        <v>192</v>
      </c>
      <c r="H130" t="s">
        <v>9</v>
      </c>
      <c r="I130" t="s">
        <v>9</v>
      </c>
      <c r="J130" t="s">
        <v>3965</v>
      </c>
    </row>
    <row r="131" hidden="1" spans="1:10">
      <c r="A131" t="s">
        <v>403</v>
      </c>
      <c r="B131" t="s">
        <v>404</v>
      </c>
      <c r="C131">
        <v>502210</v>
      </c>
      <c r="D131" t="s">
        <v>405</v>
      </c>
      <c r="E131">
        <v>130</v>
      </c>
      <c r="F131">
        <f>154</f>
        <v>154</v>
      </c>
      <c r="G131" t="s">
        <v>9</v>
      </c>
      <c r="H131" t="s">
        <v>9</v>
      </c>
      <c r="I131" t="s">
        <v>9</v>
      </c>
      <c r="J131" t="s">
        <v>3966</v>
      </c>
    </row>
    <row r="132" hidden="1" spans="1:10">
      <c r="A132" t="s">
        <v>406</v>
      </c>
      <c r="B132" t="s">
        <v>404</v>
      </c>
      <c r="C132">
        <v>502381</v>
      </c>
      <c r="D132" t="s">
        <v>407</v>
      </c>
      <c r="E132">
        <v>130</v>
      </c>
      <c r="F132" t="s">
        <v>9</v>
      </c>
      <c r="G132" t="s">
        <v>380</v>
      </c>
      <c r="H132" t="s">
        <v>9</v>
      </c>
      <c r="I132" t="s">
        <v>9</v>
      </c>
      <c r="J132" t="s">
        <v>3967</v>
      </c>
    </row>
    <row r="133" hidden="1" spans="1:10">
      <c r="A133" t="s">
        <v>408</v>
      </c>
      <c r="B133" t="s">
        <v>409</v>
      </c>
      <c r="C133">
        <v>503786</v>
      </c>
      <c r="D133" t="s">
        <v>410</v>
      </c>
      <c r="E133">
        <v>132</v>
      </c>
      <c r="F133" t="s">
        <v>411</v>
      </c>
      <c r="G133" t="s">
        <v>9</v>
      </c>
      <c r="H133" t="s">
        <v>9</v>
      </c>
      <c r="I133" t="s">
        <v>9</v>
      </c>
      <c r="J133" t="s">
        <v>3968</v>
      </c>
    </row>
    <row r="134" hidden="1" spans="1:10">
      <c r="A134" t="s">
        <v>273</v>
      </c>
      <c r="B134" t="s">
        <v>274</v>
      </c>
      <c r="C134">
        <v>505700</v>
      </c>
      <c r="D134" t="s">
        <v>412</v>
      </c>
      <c r="E134">
        <v>133</v>
      </c>
      <c r="F134" t="s">
        <v>9</v>
      </c>
      <c r="G134">
        <v>183</v>
      </c>
      <c r="H134" t="s">
        <v>9</v>
      </c>
      <c r="I134" t="s">
        <v>9</v>
      </c>
      <c r="J134" t="s">
        <v>3969</v>
      </c>
    </row>
    <row r="135" spans="1:10">
      <c r="A135" t="s">
        <v>201</v>
      </c>
      <c r="B135" t="s">
        <v>5</v>
      </c>
      <c r="C135">
        <v>211440</v>
      </c>
      <c r="D135" t="s">
        <v>413</v>
      </c>
      <c r="E135">
        <v>134</v>
      </c>
      <c r="F135" t="s">
        <v>189</v>
      </c>
      <c r="G135">
        <v>28</v>
      </c>
      <c r="H135" t="s">
        <v>9</v>
      </c>
      <c r="I135" t="s">
        <v>9</v>
      </c>
      <c r="J135" t="s">
        <v>3970</v>
      </c>
    </row>
    <row r="136" hidden="1" spans="1:10">
      <c r="A136" t="s">
        <v>416</v>
      </c>
      <c r="B136" t="s">
        <v>417</v>
      </c>
      <c r="C136">
        <v>503456</v>
      </c>
      <c r="D136" t="s">
        <v>418</v>
      </c>
      <c r="E136">
        <v>135</v>
      </c>
      <c r="F136" t="s">
        <v>9</v>
      </c>
      <c r="G136" t="s">
        <v>9</v>
      </c>
      <c r="H136" t="s">
        <v>9</v>
      </c>
      <c r="I136" t="s">
        <v>9</v>
      </c>
      <c r="J136" t="s">
        <v>3971</v>
      </c>
    </row>
    <row r="137" spans="1:10">
      <c r="A137" t="s">
        <v>414</v>
      </c>
      <c r="B137" t="s">
        <v>5</v>
      </c>
      <c r="C137">
        <v>151351</v>
      </c>
      <c r="D137" t="s">
        <v>3972</v>
      </c>
      <c r="E137">
        <v>135</v>
      </c>
      <c r="F137" t="s">
        <v>9</v>
      </c>
      <c r="G137" t="s">
        <v>9</v>
      </c>
      <c r="H137" t="s">
        <v>9</v>
      </c>
      <c r="I137" t="s">
        <v>9</v>
      </c>
      <c r="J137" t="s">
        <v>3973</v>
      </c>
    </row>
    <row r="138" spans="1:10">
      <c r="A138" t="s">
        <v>421</v>
      </c>
      <c r="B138" t="s">
        <v>5</v>
      </c>
      <c r="C138">
        <v>223223</v>
      </c>
      <c r="D138" t="s">
        <v>422</v>
      </c>
      <c r="E138">
        <v>137</v>
      </c>
      <c r="F138" t="s">
        <v>9</v>
      </c>
      <c r="G138" t="s">
        <v>9</v>
      </c>
      <c r="H138" t="s">
        <v>9</v>
      </c>
      <c r="I138" t="s">
        <v>9</v>
      </c>
      <c r="J138" t="s">
        <v>3974</v>
      </c>
    </row>
    <row r="139" hidden="1" spans="1:10">
      <c r="A139" t="s">
        <v>419</v>
      </c>
      <c r="B139" t="s">
        <v>10</v>
      </c>
      <c r="C139">
        <v>506611</v>
      </c>
      <c r="D139" t="s">
        <v>420</v>
      </c>
      <c r="E139">
        <v>137</v>
      </c>
      <c r="F139">
        <f>176</f>
        <v>176</v>
      </c>
      <c r="G139">
        <v>176</v>
      </c>
      <c r="H139" t="s">
        <v>9</v>
      </c>
      <c r="I139" t="s">
        <v>9</v>
      </c>
      <c r="J139" t="s">
        <v>3975</v>
      </c>
    </row>
    <row r="140" hidden="1" spans="1:10">
      <c r="A140" t="s">
        <v>423</v>
      </c>
      <c r="B140" t="s">
        <v>424</v>
      </c>
      <c r="C140">
        <v>506795</v>
      </c>
      <c r="D140" t="s">
        <v>425</v>
      </c>
      <c r="E140">
        <v>137</v>
      </c>
      <c r="F140" t="s">
        <v>9</v>
      </c>
      <c r="G140" t="s">
        <v>9</v>
      </c>
      <c r="H140" t="s">
        <v>9</v>
      </c>
      <c r="I140" t="s">
        <v>9</v>
      </c>
      <c r="J140" t="s">
        <v>3976</v>
      </c>
    </row>
    <row r="141" hidden="1" spans="1:10">
      <c r="A141" t="s">
        <v>426</v>
      </c>
      <c r="B141" t="s">
        <v>404</v>
      </c>
      <c r="C141">
        <v>506550</v>
      </c>
      <c r="D141" t="s">
        <v>427</v>
      </c>
      <c r="E141">
        <v>140</v>
      </c>
      <c r="F141" t="s">
        <v>9</v>
      </c>
      <c r="G141" t="s">
        <v>9</v>
      </c>
      <c r="H141" t="s">
        <v>9</v>
      </c>
      <c r="I141" t="s">
        <v>9</v>
      </c>
      <c r="J141" t="s">
        <v>3977</v>
      </c>
    </row>
    <row r="142" hidden="1" spans="1:10">
      <c r="A142" t="s">
        <v>429</v>
      </c>
      <c r="B142" t="s">
        <v>10</v>
      </c>
      <c r="C142">
        <v>505265</v>
      </c>
      <c r="D142" t="s">
        <v>430</v>
      </c>
      <c r="E142">
        <v>141</v>
      </c>
      <c r="F142" t="s">
        <v>431</v>
      </c>
      <c r="G142">
        <v>128</v>
      </c>
      <c r="H142" t="s">
        <v>9</v>
      </c>
      <c r="I142" t="s">
        <v>9</v>
      </c>
      <c r="J142" t="s">
        <v>3978</v>
      </c>
    </row>
    <row r="143" hidden="1" spans="1:10">
      <c r="A143" t="s">
        <v>432</v>
      </c>
      <c r="B143" t="s">
        <v>10</v>
      </c>
      <c r="C143">
        <v>503548</v>
      </c>
      <c r="D143" t="s">
        <v>433</v>
      </c>
      <c r="E143">
        <v>142</v>
      </c>
      <c r="F143">
        <f>100</f>
        <v>100</v>
      </c>
      <c r="G143">
        <v>130</v>
      </c>
      <c r="H143" t="s">
        <v>9</v>
      </c>
      <c r="I143" t="s">
        <v>9</v>
      </c>
      <c r="J143" t="s">
        <v>3979</v>
      </c>
    </row>
    <row r="144" hidden="1" spans="1:10">
      <c r="A144" t="s">
        <v>434</v>
      </c>
      <c r="B144" t="s">
        <v>260</v>
      </c>
      <c r="C144">
        <v>503764</v>
      </c>
      <c r="D144" t="s">
        <v>435</v>
      </c>
      <c r="E144">
        <v>142</v>
      </c>
      <c r="F144">
        <f>203</f>
        <v>203</v>
      </c>
      <c r="G144" t="s">
        <v>343</v>
      </c>
      <c r="H144" t="s">
        <v>9</v>
      </c>
      <c r="I144" t="s">
        <v>9</v>
      </c>
      <c r="J144" t="s">
        <v>3980</v>
      </c>
    </row>
    <row r="145" hidden="1" spans="1:10">
      <c r="A145" t="s">
        <v>436</v>
      </c>
      <c r="B145" t="s">
        <v>130</v>
      </c>
      <c r="C145">
        <v>528823</v>
      </c>
      <c r="D145" t="s">
        <v>437</v>
      </c>
      <c r="E145">
        <v>142</v>
      </c>
      <c r="F145">
        <f>285</f>
        <v>285</v>
      </c>
      <c r="G145" t="s">
        <v>440</v>
      </c>
      <c r="H145" t="s">
        <v>9</v>
      </c>
      <c r="I145" t="s">
        <v>9</v>
      </c>
      <c r="J145" t="s">
        <v>3981</v>
      </c>
    </row>
    <row r="146" spans="1:10">
      <c r="A146" t="s">
        <v>438</v>
      </c>
      <c r="B146" t="s">
        <v>5</v>
      </c>
      <c r="C146">
        <v>529678</v>
      </c>
      <c r="D146" t="s">
        <v>439</v>
      </c>
      <c r="E146">
        <v>142</v>
      </c>
      <c r="F146" t="s">
        <v>9</v>
      </c>
      <c r="G146" t="s">
        <v>440</v>
      </c>
      <c r="H146" t="s">
        <v>9</v>
      </c>
      <c r="I146" t="s">
        <v>9</v>
      </c>
      <c r="J146" t="s">
        <v>3982</v>
      </c>
    </row>
    <row r="147" hidden="1" spans="1:10">
      <c r="A147" t="s">
        <v>441</v>
      </c>
      <c r="B147" t="s">
        <v>404</v>
      </c>
      <c r="C147">
        <v>506478</v>
      </c>
      <c r="D147" t="s">
        <v>442</v>
      </c>
      <c r="E147">
        <v>146</v>
      </c>
      <c r="F147">
        <f>276</f>
        <v>276</v>
      </c>
      <c r="G147" t="s">
        <v>440</v>
      </c>
      <c r="H147" t="s">
        <v>9</v>
      </c>
      <c r="I147" t="s">
        <v>9</v>
      </c>
      <c r="J147" t="s">
        <v>3983</v>
      </c>
    </row>
    <row r="148" hidden="1" spans="1:10">
      <c r="A148" t="s">
        <v>443</v>
      </c>
      <c r="B148" t="s">
        <v>194</v>
      </c>
      <c r="C148">
        <v>501079</v>
      </c>
      <c r="D148" t="s">
        <v>444</v>
      </c>
      <c r="E148">
        <v>146</v>
      </c>
      <c r="F148" t="s">
        <v>9</v>
      </c>
      <c r="G148">
        <v>128</v>
      </c>
      <c r="H148" t="s">
        <v>9</v>
      </c>
      <c r="I148" t="s">
        <v>9</v>
      </c>
      <c r="J148" t="s">
        <v>3984</v>
      </c>
    </row>
    <row r="149" spans="1:10">
      <c r="A149" t="s">
        <v>445</v>
      </c>
      <c r="B149" t="s">
        <v>5</v>
      </c>
      <c r="C149">
        <v>209490</v>
      </c>
      <c r="D149" t="s">
        <v>446</v>
      </c>
      <c r="E149">
        <v>148</v>
      </c>
      <c r="F149" t="s">
        <v>9</v>
      </c>
      <c r="G149" t="s">
        <v>9</v>
      </c>
      <c r="H149" t="s">
        <v>9</v>
      </c>
      <c r="I149" t="s">
        <v>9</v>
      </c>
      <c r="J149" t="s">
        <v>3985</v>
      </c>
    </row>
    <row r="150" spans="1:10">
      <c r="A150" t="s">
        <v>447</v>
      </c>
      <c r="B150" t="s">
        <v>5</v>
      </c>
      <c r="C150">
        <v>186380</v>
      </c>
      <c r="D150" t="s">
        <v>3986</v>
      </c>
      <c r="E150">
        <v>148</v>
      </c>
      <c r="F150" t="s">
        <v>9</v>
      </c>
      <c r="G150" t="s">
        <v>9</v>
      </c>
      <c r="H150" t="s">
        <v>9</v>
      </c>
      <c r="I150" t="s">
        <v>9</v>
      </c>
      <c r="J150" t="s">
        <v>3987</v>
      </c>
    </row>
    <row r="151" hidden="1" spans="1:10">
      <c r="A151" t="s">
        <v>452</v>
      </c>
      <c r="B151" t="s">
        <v>207</v>
      </c>
      <c r="C151">
        <v>501990</v>
      </c>
      <c r="D151" t="s">
        <v>453</v>
      </c>
      <c r="E151">
        <v>150</v>
      </c>
      <c r="F151" t="s">
        <v>454</v>
      </c>
      <c r="G151">
        <v>148</v>
      </c>
      <c r="H151" t="s">
        <v>9</v>
      </c>
      <c r="I151" t="s">
        <v>9</v>
      </c>
      <c r="J151" t="s">
        <v>3988</v>
      </c>
    </row>
    <row r="152" hidden="1" spans="1:10">
      <c r="A152" t="s">
        <v>456</v>
      </c>
      <c r="B152" t="s">
        <v>17</v>
      </c>
      <c r="C152">
        <v>499977</v>
      </c>
      <c r="D152" t="s">
        <v>457</v>
      </c>
      <c r="E152">
        <v>150</v>
      </c>
      <c r="F152" t="s">
        <v>458</v>
      </c>
      <c r="G152">
        <v>118</v>
      </c>
      <c r="H152" t="s">
        <v>9</v>
      </c>
      <c r="I152" t="s">
        <v>9</v>
      </c>
      <c r="J152" t="s">
        <v>3989</v>
      </c>
    </row>
    <row r="153" spans="1:10">
      <c r="A153" t="s">
        <v>450</v>
      </c>
      <c r="B153" t="s">
        <v>5</v>
      </c>
      <c r="C153">
        <v>230764</v>
      </c>
      <c r="D153" t="s">
        <v>451</v>
      </c>
      <c r="E153">
        <v>150</v>
      </c>
      <c r="F153">
        <f>441</f>
        <v>441</v>
      </c>
      <c r="G153" t="s">
        <v>343</v>
      </c>
      <c r="H153" t="s">
        <v>9</v>
      </c>
      <c r="I153" t="s">
        <v>9</v>
      </c>
      <c r="J153" t="s">
        <v>3990</v>
      </c>
    </row>
    <row r="154" spans="1:10">
      <c r="A154" t="s">
        <v>459</v>
      </c>
      <c r="B154" t="s">
        <v>5</v>
      </c>
      <c r="C154">
        <v>217156</v>
      </c>
      <c r="D154" t="s">
        <v>460</v>
      </c>
      <c r="E154">
        <v>153</v>
      </c>
      <c r="F154">
        <f>73</f>
        <v>73</v>
      </c>
      <c r="G154">
        <v>61</v>
      </c>
      <c r="H154" t="s">
        <v>9</v>
      </c>
      <c r="I154" t="s">
        <v>9</v>
      </c>
      <c r="J154" t="s">
        <v>3991</v>
      </c>
    </row>
    <row r="155" hidden="1" spans="1:10">
      <c r="A155" t="s">
        <v>206</v>
      </c>
      <c r="B155" t="s">
        <v>207</v>
      </c>
      <c r="C155">
        <v>505458</v>
      </c>
      <c r="D155" t="s">
        <v>463</v>
      </c>
      <c r="E155">
        <v>153</v>
      </c>
      <c r="F155" t="s">
        <v>464</v>
      </c>
      <c r="G155">
        <v>176</v>
      </c>
      <c r="H155" t="s">
        <v>9</v>
      </c>
      <c r="I155" t="s">
        <v>9</v>
      </c>
      <c r="J155" t="s">
        <v>3992</v>
      </c>
    </row>
    <row r="156" hidden="1" spans="1:10">
      <c r="A156" t="s">
        <v>212</v>
      </c>
      <c r="B156" t="s">
        <v>93</v>
      </c>
      <c r="C156">
        <v>501326</v>
      </c>
      <c r="D156" t="s">
        <v>465</v>
      </c>
      <c r="E156">
        <v>153</v>
      </c>
      <c r="F156" t="s">
        <v>466</v>
      </c>
      <c r="G156" t="s">
        <v>343</v>
      </c>
      <c r="H156" t="s">
        <v>9</v>
      </c>
      <c r="I156" t="s">
        <v>9</v>
      </c>
      <c r="J156" t="s">
        <v>3993</v>
      </c>
    </row>
    <row r="157" hidden="1" spans="1:10">
      <c r="A157" t="s">
        <v>461</v>
      </c>
      <c r="B157" t="s">
        <v>93</v>
      </c>
      <c r="C157">
        <v>506780</v>
      </c>
      <c r="D157" t="s">
        <v>462</v>
      </c>
      <c r="E157">
        <v>153</v>
      </c>
      <c r="F157" t="s">
        <v>9</v>
      </c>
      <c r="G157" t="s">
        <v>9</v>
      </c>
      <c r="H157" t="s">
        <v>9</v>
      </c>
      <c r="I157" t="s">
        <v>9</v>
      </c>
      <c r="J157" t="s">
        <v>3994</v>
      </c>
    </row>
    <row r="158" hidden="1" spans="1:10">
      <c r="A158" t="s">
        <v>470</v>
      </c>
      <c r="B158" t="s">
        <v>93</v>
      </c>
      <c r="C158">
        <v>529428</v>
      </c>
      <c r="D158" t="s">
        <v>471</v>
      </c>
      <c r="E158">
        <v>157</v>
      </c>
      <c r="F158" t="s">
        <v>9</v>
      </c>
      <c r="G158" t="s">
        <v>9</v>
      </c>
      <c r="H158" t="s">
        <v>9</v>
      </c>
      <c r="I158" t="s">
        <v>9</v>
      </c>
      <c r="J158" t="s">
        <v>3995</v>
      </c>
    </row>
    <row r="159" hidden="1" spans="1:10">
      <c r="A159" t="s">
        <v>467</v>
      </c>
      <c r="B159" t="s">
        <v>194</v>
      </c>
      <c r="C159">
        <v>504578</v>
      </c>
      <c r="D159" t="s">
        <v>468</v>
      </c>
      <c r="E159">
        <v>157</v>
      </c>
      <c r="F159" t="s">
        <v>9</v>
      </c>
      <c r="G159">
        <v>89</v>
      </c>
      <c r="H159" t="s">
        <v>9</v>
      </c>
      <c r="I159" t="s">
        <v>9</v>
      </c>
      <c r="J159" t="s">
        <v>3996</v>
      </c>
    </row>
    <row r="160" hidden="1" spans="1:10">
      <c r="A160" t="s">
        <v>472</v>
      </c>
      <c r="B160" t="s">
        <v>10</v>
      </c>
      <c r="C160">
        <v>503247</v>
      </c>
      <c r="D160" t="s">
        <v>473</v>
      </c>
      <c r="E160">
        <v>159</v>
      </c>
      <c r="F160" t="s">
        <v>9</v>
      </c>
      <c r="G160" t="s">
        <v>9</v>
      </c>
      <c r="H160" t="s">
        <v>9</v>
      </c>
      <c r="I160" t="s">
        <v>9</v>
      </c>
      <c r="J160" t="s">
        <v>3997</v>
      </c>
    </row>
    <row r="161" spans="1:10">
      <c r="A161" t="s">
        <v>482</v>
      </c>
      <c r="B161" t="s">
        <v>5</v>
      </c>
      <c r="C161">
        <v>201645</v>
      </c>
      <c r="D161" t="s">
        <v>483</v>
      </c>
      <c r="E161">
        <v>160</v>
      </c>
      <c r="F161" t="s">
        <v>484</v>
      </c>
      <c r="G161">
        <v>134</v>
      </c>
      <c r="H161" t="s">
        <v>9</v>
      </c>
      <c r="I161" t="s">
        <v>9</v>
      </c>
      <c r="J161" t="s">
        <v>3998</v>
      </c>
    </row>
    <row r="162" hidden="1" spans="1:10">
      <c r="A162" t="s">
        <v>479</v>
      </c>
      <c r="B162" t="s">
        <v>207</v>
      </c>
      <c r="C162">
        <v>501869</v>
      </c>
      <c r="D162" t="s">
        <v>480</v>
      </c>
      <c r="E162">
        <v>160</v>
      </c>
      <c r="F162" t="s">
        <v>481</v>
      </c>
      <c r="G162" t="s">
        <v>380</v>
      </c>
      <c r="H162" t="s">
        <v>9</v>
      </c>
      <c r="I162" t="s">
        <v>9</v>
      </c>
      <c r="J162" t="s">
        <v>3999</v>
      </c>
    </row>
    <row r="163" hidden="1" spans="1:10">
      <c r="A163" t="s">
        <v>474</v>
      </c>
      <c r="B163" t="s">
        <v>93</v>
      </c>
      <c r="C163">
        <v>505604</v>
      </c>
      <c r="D163" t="s">
        <v>475</v>
      </c>
      <c r="E163">
        <v>160</v>
      </c>
      <c r="F163">
        <f>256</f>
        <v>256</v>
      </c>
      <c r="G163" t="s">
        <v>476</v>
      </c>
      <c r="H163" t="s">
        <v>9</v>
      </c>
      <c r="I163" t="s">
        <v>9</v>
      </c>
      <c r="J163" t="s">
        <v>4000</v>
      </c>
    </row>
    <row r="164" hidden="1" spans="1:10">
      <c r="A164" t="s">
        <v>477</v>
      </c>
      <c r="B164" t="s">
        <v>10</v>
      </c>
      <c r="C164">
        <v>503922</v>
      </c>
      <c r="D164" t="s">
        <v>478</v>
      </c>
      <c r="E164">
        <v>160</v>
      </c>
      <c r="F164" t="s">
        <v>9</v>
      </c>
      <c r="G164">
        <v>114</v>
      </c>
      <c r="H164" t="s">
        <v>9</v>
      </c>
      <c r="I164" t="s">
        <v>9</v>
      </c>
      <c r="J164" t="s">
        <v>4001</v>
      </c>
    </row>
    <row r="165" hidden="1" spans="1:10">
      <c r="A165" t="s">
        <v>491</v>
      </c>
      <c r="B165" t="s">
        <v>130</v>
      </c>
      <c r="C165">
        <v>503377</v>
      </c>
      <c r="D165" t="s">
        <v>492</v>
      </c>
      <c r="E165">
        <v>164</v>
      </c>
      <c r="F165" t="s">
        <v>493</v>
      </c>
      <c r="G165" t="s">
        <v>380</v>
      </c>
      <c r="H165" t="s">
        <v>9</v>
      </c>
      <c r="I165" t="s">
        <v>9</v>
      </c>
      <c r="J165" t="s">
        <v>4002</v>
      </c>
    </row>
    <row r="166" hidden="1" spans="1:10">
      <c r="A166" t="s">
        <v>488</v>
      </c>
      <c r="B166" t="s">
        <v>489</v>
      </c>
      <c r="C166">
        <v>529758</v>
      </c>
      <c r="D166" t="s">
        <v>490</v>
      </c>
      <c r="E166">
        <v>164</v>
      </c>
      <c r="F166" t="s">
        <v>9</v>
      </c>
      <c r="G166" t="s">
        <v>376</v>
      </c>
      <c r="H166" t="s">
        <v>9</v>
      </c>
      <c r="I166" t="s">
        <v>9</v>
      </c>
      <c r="J166" t="s">
        <v>4003</v>
      </c>
    </row>
    <row r="167" spans="1:10">
      <c r="A167" t="s">
        <v>485</v>
      </c>
      <c r="B167" t="s">
        <v>5</v>
      </c>
      <c r="C167">
        <v>100663</v>
      </c>
      <c r="D167" t="s">
        <v>486</v>
      </c>
      <c r="E167">
        <v>164</v>
      </c>
      <c r="F167" t="s">
        <v>9</v>
      </c>
      <c r="G167" t="s">
        <v>9</v>
      </c>
      <c r="H167" t="s">
        <v>9</v>
      </c>
      <c r="I167" t="s">
        <v>9</v>
      </c>
      <c r="J167" t="s">
        <v>4004</v>
      </c>
    </row>
    <row r="168" spans="1:10">
      <c r="A168" t="s">
        <v>494</v>
      </c>
      <c r="B168" t="s">
        <v>5</v>
      </c>
      <c r="C168">
        <v>243780</v>
      </c>
      <c r="D168" t="s">
        <v>4005</v>
      </c>
      <c r="E168">
        <v>167</v>
      </c>
      <c r="F168" t="s">
        <v>9</v>
      </c>
      <c r="G168" t="s">
        <v>9</v>
      </c>
      <c r="H168" t="s">
        <v>9</v>
      </c>
      <c r="I168" t="s">
        <v>9</v>
      </c>
      <c r="J168" t="s">
        <v>4006</v>
      </c>
    </row>
    <row r="169" hidden="1" spans="1:10">
      <c r="A169" t="s">
        <v>501</v>
      </c>
      <c r="B169" t="s">
        <v>284</v>
      </c>
      <c r="C169">
        <v>505388</v>
      </c>
      <c r="D169" t="s">
        <v>502</v>
      </c>
      <c r="E169">
        <v>168</v>
      </c>
      <c r="F169" t="s">
        <v>214</v>
      </c>
      <c r="G169">
        <v>68</v>
      </c>
      <c r="H169" t="s">
        <v>9</v>
      </c>
      <c r="I169" t="s">
        <v>9</v>
      </c>
      <c r="J169" t="s">
        <v>4007</v>
      </c>
    </row>
    <row r="170" hidden="1" spans="1:10">
      <c r="A170" t="s">
        <v>496</v>
      </c>
      <c r="B170" t="s">
        <v>147</v>
      </c>
      <c r="C170">
        <v>502059</v>
      </c>
      <c r="D170" t="s">
        <v>497</v>
      </c>
      <c r="E170">
        <v>168</v>
      </c>
      <c r="F170">
        <f>124</f>
        <v>124</v>
      </c>
      <c r="G170">
        <v>101</v>
      </c>
      <c r="H170" t="s">
        <v>9</v>
      </c>
      <c r="I170" t="s">
        <v>9</v>
      </c>
      <c r="J170" t="s">
        <v>4008</v>
      </c>
    </row>
    <row r="171" hidden="1" spans="1:10">
      <c r="A171" t="s">
        <v>374</v>
      </c>
      <c r="B171" t="s">
        <v>93</v>
      </c>
      <c r="C171">
        <v>501467</v>
      </c>
      <c r="D171" t="s">
        <v>499</v>
      </c>
      <c r="E171">
        <v>168</v>
      </c>
      <c r="F171">
        <f>452</f>
        <v>452</v>
      </c>
      <c r="G171" t="s">
        <v>476</v>
      </c>
      <c r="H171" t="s">
        <v>9</v>
      </c>
      <c r="I171" t="s">
        <v>9</v>
      </c>
      <c r="J171" t="s">
        <v>4009</v>
      </c>
    </row>
    <row r="172" spans="1:10">
      <c r="A172" t="s">
        <v>503</v>
      </c>
      <c r="B172" t="s">
        <v>5</v>
      </c>
      <c r="C172">
        <v>228723</v>
      </c>
      <c r="D172" t="s">
        <v>4010</v>
      </c>
      <c r="E172">
        <v>171</v>
      </c>
      <c r="F172" t="s">
        <v>9</v>
      </c>
      <c r="G172" t="s">
        <v>9</v>
      </c>
      <c r="H172" t="s">
        <v>9</v>
      </c>
      <c r="I172" t="s">
        <v>9</v>
      </c>
      <c r="J172" t="s">
        <v>4011</v>
      </c>
    </row>
    <row r="173" hidden="1" spans="1:10">
      <c r="A173" t="s">
        <v>507</v>
      </c>
      <c r="B173" t="s">
        <v>194</v>
      </c>
      <c r="C173">
        <v>502609</v>
      </c>
      <c r="D173" t="s">
        <v>508</v>
      </c>
      <c r="E173">
        <v>172</v>
      </c>
      <c r="F173" t="s">
        <v>9</v>
      </c>
      <c r="G173" t="s">
        <v>9</v>
      </c>
      <c r="H173" t="s">
        <v>9</v>
      </c>
      <c r="I173" t="s">
        <v>9</v>
      </c>
      <c r="J173" t="s">
        <v>4012</v>
      </c>
    </row>
    <row r="174" hidden="1" spans="1:10">
      <c r="A174" t="s">
        <v>505</v>
      </c>
      <c r="B174" t="s">
        <v>10</v>
      </c>
      <c r="C174">
        <v>503443</v>
      </c>
      <c r="D174" t="s">
        <v>506</v>
      </c>
      <c r="E174">
        <v>172</v>
      </c>
      <c r="F174" t="s">
        <v>9</v>
      </c>
      <c r="G174">
        <v>104</v>
      </c>
      <c r="H174" t="s">
        <v>9</v>
      </c>
      <c r="I174" t="s">
        <v>9</v>
      </c>
      <c r="J174" t="s">
        <v>4013</v>
      </c>
    </row>
    <row r="175" hidden="1" spans="1:10">
      <c r="A175" t="s">
        <v>220</v>
      </c>
      <c r="B175" t="s">
        <v>17</v>
      </c>
      <c r="C175">
        <v>506159</v>
      </c>
      <c r="D175" t="s">
        <v>510</v>
      </c>
      <c r="E175">
        <v>174</v>
      </c>
      <c r="F175" t="s">
        <v>9</v>
      </c>
      <c r="G175" t="s">
        <v>9</v>
      </c>
      <c r="H175" t="s">
        <v>9</v>
      </c>
      <c r="I175" t="s">
        <v>9</v>
      </c>
      <c r="J175" t="s">
        <v>4014</v>
      </c>
    </row>
    <row r="176" hidden="1" spans="1:10">
      <c r="A176" t="s">
        <v>295</v>
      </c>
      <c r="B176" t="s">
        <v>147</v>
      </c>
      <c r="C176">
        <v>505144</v>
      </c>
      <c r="D176" t="s">
        <v>511</v>
      </c>
      <c r="E176">
        <v>175</v>
      </c>
      <c r="F176">
        <f>220</f>
        <v>220</v>
      </c>
      <c r="G176">
        <v>135</v>
      </c>
      <c r="H176" t="s">
        <v>9</v>
      </c>
      <c r="I176" t="s">
        <v>9</v>
      </c>
      <c r="J176" t="s">
        <v>4015</v>
      </c>
    </row>
    <row r="177" spans="1:10">
      <c r="A177" t="s">
        <v>512</v>
      </c>
      <c r="B177" t="s">
        <v>5</v>
      </c>
      <c r="C177">
        <v>166629</v>
      </c>
      <c r="D177" t="s">
        <v>4016</v>
      </c>
      <c r="E177">
        <v>175</v>
      </c>
      <c r="F177" t="s">
        <v>9</v>
      </c>
      <c r="G177" t="s">
        <v>9</v>
      </c>
      <c r="H177" t="s">
        <v>9</v>
      </c>
      <c r="I177" t="s">
        <v>9</v>
      </c>
      <c r="J177" t="s">
        <v>4017</v>
      </c>
    </row>
    <row r="178" hidden="1" spans="1:10">
      <c r="A178" t="s">
        <v>517</v>
      </c>
      <c r="B178" t="s">
        <v>424</v>
      </c>
      <c r="C178">
        <v>500052</v>
      </c>
      <c r="D178" t="s">
        <v>518</v>
      </c>
      <c r="E178">
        <v>177</v>
      </c>
      <c r="F178" t="s">
        <v>519</v>
      </c>
      <c r="G178" t="s">
        <v>380</v>
      </c>
      <c r="H178" t="s">
        <v>9</v>
      </c>
      <c r="I178" t="s">
        <v>9</v>
      </c>
      <c r="J178" t="s">
        <v>4018</v>
      </c>
    </row>
    <row r="179" hidden="1" spans="1:10">
      <c r="A179" t="s">
        <v>515</v>
      </c>
      <c r="B179" t="s">
        <v>130</v>
      </c>
      <c r="C179">
        <v>504884</v>
      </c>
      <c r="D179" t="s">
        <v>516</v>
      </c>
      <c r="E179">
        <v>177</v>
      </c>
      <c r="F179">
        <f>233</f>
        <v>233</v>
      </c>
      <c r="G179" t="s">
        <v>343</v>
      </c>
      <c r="H179" t="s">
        <v>9</v>
      </c>
      <c r="I179" t="s">
        <v>9</v>
      </c>
      <c r="J179" t="s">
        <v>4019</v>
      </c>
    </row>
    <row r="180" spans="1:10">
      <c r="A180" t="s">
        <v>524</v>
      </c>
      <c r="B180" t="s">
        <v>5</v>
      </c>
      <c r="C180">
        <v>104151</v>
      </c>
      <c r="D180" t="s">
        <v>4020</v>
      </c>
      <c r="E180">
        <v>179</v>
      </c>
      <c r="F180" t="s">
        <v>9</v>
      </c>
      <c r="G180" t="s">
        <v>9</v>
      </c>
      <c r="H180" t="s">
        <v>9</v>
      </c>
      <c r="I180" t="s">
        <v>9</v>
      </c>
      <c r="J180" t="s">
        <v>4021</v>
      </c>
    </row>
    <row r="181" hidden="1" spans="1:10">
      <c r="A181" t="s">
        <v>520</v>
      </c>
      <c r="B181" t="s">
        <v>142</v>
      </c>
      <c r="C181">
        <v>505759</v>
      </c>
      <c r="D181" t="s">
        <v>521</v>
      </c>
      <c r="E181">
        <v>179</v>
      </c>
      <c r="F181" t="s">
        <v>9</v>
      </c>
      <c r="G181">
        <v>145</v>
      </c>
      <c r="H181" t="s">
        <v>9</v>
      </c>
      <c r="I181" t="s">
        <v>9</v>
      </c>
      <c r="J181" t="s">
        <v>4022</v>
      </c>
    </row>
    <row r="182" hidden="1" spans="1:10">
      <c r="A182" t="s">
        <v>92</v>
      </c>
      <c r="B182" t="s">
        <v>93</v>
      </c>
      <c r="C182">
        <v>504704</v>
      </c>
      <c r="D182" t="s">
        <v>523</v>
      </c>
      <c r="E182">
        <v>179</v>
      </c>
      <c r="F182">
        <f>340</f>
        <v>340</v>
      </c>
      <c r="G182" t="s">
        <v>4023</v>
      </c>
      <c r="H182" t="s">
        <v>9</v>
      </c>
      <c r="I182" t="s">
        <v>9</v>
      </c>
      <c r="J182" t="s">
        <v>4024</v>
      </c>
    </row>
    <row r="183" hidden="1" spans="1:10">
      <c r="A183" t="s">
        <v>525</v>
      </c>
      <c r="B183" t="s">
        <v>93</v>
      </c>
      <c r="C183">
        <v>503987</v>
      </c>
      <c r="D183" t="s">
        <v>526</v>
      </c>
      <c r="E183">
        <v>179</v>
      </c>
      <c r="F183" t="s">
        <v>9</v>
      </c>
      <c r="G183" t="s">
        <v>9</v>
      </c>
      <c r="H183" t="s">
        <v>9</v>
      </c>
      <c r="I183" t="s">
        <v>9</v>
      </c>
      <c r="J183" t="s">
        <v>4025</v>
      </c>
    </row>
    <row r="184" hidden="1" spans="1:10">
      <c r="A184" t="s">
        <v>318</v>
      </c>
      <c r="B184" t="s">
        <v>93</v>
      </c>
      <c r="C184">
        <v>505648</v>
      </c>
      <c r="D184" t="s">
        <v>529</v>
      </c>
      <c r="E184">
        <v>183</v>
      </c>
      <c r="F184" t="s">
        <v>9</v>
      </c>
      <c r="G184" t="s">
        <v>9</v>
      </c>
      <c r="H184" t="s">
        <v>9</v>
      </c>
      <c r="I184" t="s">
        <v>9</v>
      </c>
      <c r="J184" t="s">
        <v>4026</v>
      </c>
    </row>
    <row r="185" hidden="1" spans="1:10">
      <c r="A185" t="s">
        <v>533</v>
      </c>
      <c r="B185" t="s">
        <v>184</v>
      </c>
      <c r="C185">
        <v>503016</v>
      </c>
      <c r="D185" t="s">
        <v>534</v>
      </c>
      <c r="E185">
        <v>184</v>
      </c>
      <c r="F185" t="s">
        <v>535</v>
      </c>
      <c r="G185">
        <v>166</v>
      </c>
      <c r="H185" t="s">
        <v>9</v>
      </c>
      <c r="I185" t="s">
        <v>9</v>
      </c>
      <c r="J185" t="s">
        <v>4027</v>
      </c>
    </row>
    <row r="186" hidden="1" spans="1:10">
      <c r="A186" t="s">
        <v>530</v>
      </c>
      <c r="B186" t="s">
        <v>10</v>
      </c>
      <c r="C186">
        <v>500071</v>
      </c>
      <c r="D186" t="s">
        <v>531</v>
      </c>
      <c r="E186">
        <v>184</v>
      </c>
      <c r="F186">
        <f>154</f>
        <v>154</v>
      </c>
      <c r="G186">
        <v>187</v>
      </c>
      <c r="H186" t="s">
        <v>9</v>
      </c>
      <c r="I186" t="s">
        <v>9</v>
      </c>
      <c r="J186" t="s">
        <v>4028</v>
      </c>
    </row>
    <row r="187" hidden="1" spans="1:10">
      <c r="A187" t="s">
        <v>168</v>
      </c>
      <c r="B187" t="s">
        <v>130</v>
      </c>
      <c r="C187">
        <v>504619</v>
      </c>
      <c r="D187" t="s">
        <v>532</v>
      </c>
      <c r="E187">
        <v>184</v>
      </c>
      <c r="F187">
        <f>189</f>
        <v>189</v>
      </c>
      <c r="G187" t="s">
        <v>9</v>
      </c>
      <c r="H187" t="s">
        <v>9</v>
      </c>
      <c r="I187" t="s">
        <v>9</v>
      </c>
      <c r="J187" t="s">
        <v>4029</v>
      </c>
    </row>
    <row r="188" hidden="1" spans="1:10">
      <c r="A188" t="s">
        <v>536</v>
      </c>
      <c r="B188" t="s">
        <v>142</v>
      </c>
      <c r="C188">
        <v>505496</v>
      </c>
      <c r="D188" t="s">
        <v>537</v>
      </c>
      <c r="E188">
        <v>187</v>
      </c>
      <c r="F188">
        <f>47</f>
        <v>47</v>
      </c>
      <c r="G188">
        <v>70</v>
      </c>
      <c r="H188" t="s">
        <v>9</v>
      </c>
      <c r="I188" t="s">
        <v>9</v>
      </c>
      <c r="J188" t="s">
        <v>4030</v>
      </c>
    </row>
    <row r="189" hidden="1" spans="1:10">
      <c r="A189" t="s">
        <v>341</v>
      </c>
      <c r="B189" t="s">
        <v>93</v>
      </c>
      <c r="C189">
        <v>505115</v>
      </c>
      <c r="D189" t="s">
        <v>538</v>
      </c>
      <c r="E189">
        <v>187</v>
      </c>
      <c r="F189">
        <f>392</f>
        <v>392</v>
      </c>
      <c r="G189" t="s">
        <v>376</v>
      </c>
      <c r="H189" t="s">
        <v>9</v>
      </c>
      <c r="I189" t="s">
        <v>9</v>
      </c>
      <c r="J189" t="s">
        <v>4031</v>
      </c>
    </row>
    <row r="190" hidden="1" spans="1:10">
      <c r="A190" t="s">
        <v>470</v>
      </c>
      <c r="B190" t="s">
        <v>93</v>
      </c>
      <c r="C190">
        <v>529041</v>
      </c>
      <c r="D190" t="s">
        <v>539</v>
      </c>
      <c r="E190">
        <v>187</v>
      </c>
      <c r="F190">
        <f>595</f>
        <v>595</v>
      </c>
      <c r="G190" t="s">
        <v>376</v>
      </c>
      <c r="H190" t="s">
        <v>9</v>
      </c>
      <c r="I190" t="s">
        <v>9</v>
      </c>
      <c r="J190" t="s">
        <v>4032</v>
      </c>
    </row>
    <row r="191" hidden="1" spans="1:10">
      <c r="A191" t="s">
        <v>540</v>
      </c>
      <c r="B191" t="s">
        <v>404</v>
      </c>
      <c r="C191">
        <v>505539</v>
      </c>
      <c r="D191" t="s">
        <v>541</v>
      </c>
      <c r="E191">
        <v>187</v>
      </c>
      <c r="F191" t="s">
        <v>9</v>
      </c>
      <c r="G191" t="s">
        <v>476</v>
      </c>
      <c r="H191" t="s">
        <v>9</v>
      </c>
      <c r="I191" t="s">
        <v>9</v>
      </c>
      <c r="J191" t="s">
        <v>4033</v>
      </c>
    </row>
    <row r="192" hidden="1" spans="1:10">
      <c r="A192" t="s">
        <v>544</v>
      </c>
      <c r="B192" t="s">
        <v>93</v>
      </c>
      <c r="C192">
        <v>505981</v>
      </c>
      <c r="D192" t="s">
        <v>545</v>
      </c>
      <c r="E192">
        <v>191</v>
      </c>
      <c r="F192">
        <f>384</f>
        <v>384</v>
      </c>
      <c r="G192" t="s">
        <v>440</v>
      </c>
      <c r="H192" t="s">
        <v>9</v>
      </c>
      <c r="I192" t="s">
        <v>9</v>
      </c>
      <c r="J192" t="s">
        <v>4034</v>
      </c>
    </row>
    <row r="193" hidden="1" spans="1:10">
      <c r="A193" t="s">
        <v>548</v>
      </c>
      <c r="B193" t="s">
        <v>17</v>
      </c>
      <c r="C193">
        <v>499966</v>
      </c>
      <c r="D193" t="s">
        <v>549</v>
      </c>
      <c r="E193">
        <v>192</v>
      </c>
      <c r="F193" t="s">
        <v>550</v>
      </c>
      <c r="G193" t="s">
        <v>380</v>
      </c>
      <c r="H193" t="s">
        <v>9</v>
      </c>
      <c r="I193" t="s">
        <v>9</v>
      </c>
      <c r="J193" t="s">
        <v>4035</v>
      </c>
    </row>
    <row r="194" hidden="1" spans="1:10">
      <c r="A194" t="s">
        <v>546</v>
      </c>
      <c r="B194" t="s">
        <v>130</v>
      </c>
      <c r="C194">
        <v>502013</v>
      </c>
      <c r="D194" t="s">
        <v>547</v>
      </c>
      <c r="E194">
        <v>192</v>
      </c>
      <c r="F194">
        <f>130</f>
        <v>130</v>
      </c>
      <c r="G194">
        <v>175</v>
      </c>
      <c r="H194" t="s">
        <v>9</v>
      </c>
      <c r="I194" t="s">
        <v>9</v>
      </c>
      <c r="J194" t="s">
        <v>4036</v>
      </c>
    </row>
    <row r="195" hidden="1" spans="1:10">
      <c r="A195" t="s">
        <v>551</v>
      </c>
      <c r="B195" t="s">
        <v>10</v>
      </c>
      <c r="C195">
        <v>501221</v>
      </c>
      <c r="D195" t="s">
        <v>552</v>
      </c>
      <c r="E195">
        <v>194</v>
      </c>
      <c r="F195">
        <f>272</f>
        <v>272</v>
      </c>
      <c r="G195">
        <v>163</v>
      </c>
      <c r="H195" t="s">
        <v>9</v>
      </c>
      <c r="I195" t="s">
        <v>9</v>
      </c>
      <c r="J195" t="s">
        <v>4037</v>
      </c>
    </row>
    <row r="196" hidden="1" spans="1:10">
      <c r="A196" t="s">
        <v>553</v>
      </c>
      <c r="B196" t="s">
        <v>93</v>
      </c>
      <c r="C196">
        <v>503557</v>
      </c>
      <c r="D196" t="s">
        <v>554</v>
      </c>
      <c r="E196">
        <v>195</v>
      </c>
      <c r="F196">
        <f>285</f>
        <v>285</v>
      </c>
      <c r="G196" t="s">
        <v>376</v>
      </c>
      <c r="H196" t="s">
        <v>9</v>
      </c>
      <c r="I196" t="s">
        <v>9</v>
      </c>
      <c r="J196" t="s">
        <v>4038</v>
      </c>
    </row>
    <row r="197" hidden="1" spans="1:10">
      <c r="A197" t="s">
        <v>555</v>
      </c>
      <c r="B197" t="s">
        <v>130</v>
      </c>
      <c r="C197">
        <v>503858</v>
      </c>
      <c r="D197" t="s">
        <v>556</v>
      </c>
      <c r="E197">
        <v>195</v>
      </c>
      <c r="F197" t="s">
        <v>9</v>
      </c>
      <c r="G197" t="s">
        <v>9</v>
      </c>
      <c r="H197" t="s">
        <v>9</v>
      </c>
      <c r="I197" t="s">
        <v>9</v>
      </c>
      <c r="J197" t="s">
        <v>4039</v>
      </c>
    </row>
    <row r="198" hidden="1" spans="1:10">
      <c r="A198" t="s">
        <v>557</v>
      </c>
      <c r="B198" t="s">
        <v>194</v>
      </c>
      <c r="C198">
        <v>503424</v>
      </c>
      <c r="D198" t="s">
        <v>558</v>
      </c>
      <c r="E198">
        <v>197</v>
      </c>
      <c r="F198" t="s">
        <v>9</v>
      </c>
      <c r="G198" t="s">
        <v>9</v>
      </c>
      <c r="H198" t="s">
        <v>9</v>
      </c>
      <c r="I198" t="s">
        <v>9</v>
      </c>
      <c r="J198" t="s">
        <v>4040</v>
      </c>
    </row>
    <row r="199" hidden="1" spans="1:10">
      <c r="A199" t="s">
        <v>561</v>
      </c>
      <c r="B199" t="s">
        <v>93</v>
      </c>
      <c r="C199">
        <v>506410</v>
      </c>
      <c r="D199" t="s">
        <v>562</v>
      </c>
      <c r="E199">
        <v>198</v>
      </c>
      <c r="F199">
        <f>392</f>
        <v>392</v>
      </c>
      <c r="G199" t="s">
        <v>376</v>
      </c>
      <c r="H199" t="s">
        <v>9</v>
      </c>
      <c r="I199" t="s">
        <v>9</v>
      </c>
      <c r="J199" t="s">
        <v>4041</v>
      </c>
    </row>
    <row r="200" hidden="1" spans="1:10">
      <c r="A200" t="s">
        <v>563</v>
      </c>
      <c r="B200" t="s">
        <v>175</v>
      </c>
      <c r="C200">
        <v>528917</v>
      </c>
      <c r="D200" t="s">
        <v>564</v>
      </c>
      <c r="E200">
        <v>199</v>
      </c>
      <c r="F200" t="s">
        <v>9</v>
      </c>
      <c r="G200" t="s">
        <v>9</v>
      </c>
      <c r="H200" t="s">
        <v>9</v>
      </c>
      <c r="I200" t="s">
        <v>9</v>
      </c>
      <c r="J200" t="s">
        <v>4042</v>
      </c>
    </row>
    <row r="201" spans="1:10">
      <c r="A201" t="s">
        <v>566</v>
      </c>
      <c r="B201" t="s">
        <v>5</v>
      </c>
      <c r="C201">
        <v>195030</v>
      </c>
      <c r="D201" t="s">
        <v>567</v>
      </c>
      <c r="E201">
        <v>199</v>
      </c>
      <c r="F201" t="s">
        <v>568</v>
      </c>
      <c r="G201">
        <v>154</v>
      </c>
      <c r="H201" t="s">
        <v>9</v>
      </c>
      <c r="I201" t="s">
        <v>9</v>
      </c>
      <c r="J201" t="s">
        <v>4043</v>
      </c>
    </row>
    <row r="202" hidden="1" spans="1:10">
      <c r="A202" t="s">
        <v>569</v>
      </c>
      <c r="B202" t="s">
        <v>194</v>
      </c>
      <c r="C202">
        <v>501011</v>
      </c>
      <c r="D202" t="s">
        <v>570</v>
      </c>
      <c r="E202">
        <v>201</v>
      </c>
      <c r="F202" t="s">
        <v>9</v>
      </c>
      <c r="G202" t="s">
        <v>9</v>
      </c>
      <c r="H202" t="s">
        <v>9</v>
      </c>
      <c r="I202" t="s">
        <v>9</v>
      </c>
      <c r="J202" t="s">
        <v>4044</v>
      </c>
    </row>
    <row r="203" hidden="1" spans="1:10">
      <c r="A203" t="s">
        <v>572</v>
      </c>
      <c r="B203" t="s">
        <v>198</v>
      </c>
      <c r="C203">
        <v>506348</v>
      </c>
      <c r="D203" t="s">
        <v>573</v>
      </c>
      <c r="E203">
        <v>201</v>
      </c>
      <c r="F203" t="s">
        <v>9</v>
      </c>
      <c r="G203" t="s">
        <v>9</v>
      </c>
      <c r="H203" t="s">
        <v>9</v>
      </c>
      <c r="I203" t="s">
        <v>9</v>
      </c>
      <c r="J203" t="s">
        <v>4045</v>
      </c>
    </row>
    <row r="204" hidden="1" spans="1:10">
      <c r="A204" t="s">
        <v>574</v>
      </c>
      <c r="B204" t="s">
        <v>575</v>
      </c>
      <c r="C204">
        <v>504165</v>
      </c>
      <c r="D204" t="s">
        <v>576</v>
      </c>
      <c r="E204">
        <v>203</v>
      </c>
      <c r="F204" t="s">
        <v>9</v>
      </c>
      <c r="G204">
        <v>194</v>
      </c>
      <c r="H204" t="s">
        <v>9</v>
      </c>
      <c r="I204" t="s">
        <v>9</v>
      </c>
      <c r="J204" t="s">
        <v>4046</v>
      </c>
    </row>
    <row r="205" hidden="1" spans="1:10">
      <c r="A205" t="s">
        <v>577</v>
      </c>
      <c r="B205" t="s">
        <v>130</v>
      </c>
      <c r="C205">
        <v>503195</v>
      </c>
      <c r="D205" t="s">
        <v>578</v>
      </c>
      <c r="E205">
        <v>204</v>
      </c>
      <c r="F205" t="s">
        <v>579</v>
      </c>
      <c r="G205" t="s">
        <v>380</v>
      </c>
      <c r="H205" t="s">
        <v>9</v>
      </c>
      <c r="I205" t="s">
        <v>9</v>
      </c>
      <c r="J205" t="s">
        <v>4047</v>
      </c>
    </row>
    <row r="206" hidden="1" spans="1:10">
      <c r="A206" t="s">
        <v>416</v>
      </c>
      <c r="B206" t="s">
        <v>417</v>
      </c>
      <c r="C206">
        <v>503801</v>
      </c>
      <c r="D206" t="s">
        <v>580</v>
      </c>
      <c r="E206">
        <v>205</v>
      </c>
      <c r="F206">
        <f>76</f>
        <v>76</v>
      </c>
      <c r="G206" t="s">
        <v>9</v>
      </c>
      <c r="H206" t="s">
        <v>9</v>
      </c>
      <c r="I206" t="s">
        <v>9</v>
      </c>
      <c r="J206" t="s">
        <v>4048</v>
      </c>
    </row>
    <row r="207" hidden="1" spans="1:10">
      <c r="A207" t="s">
        <v>586</v>
      </c>
      <c r="B207" t="s">
        <v>17</v>
      </c>
      <c r="C207">
        <v>499975</v>
      </c>
      <c r="D207" t="s">
        <v>587</v>
      </c>
      <c r="E207">
        <v>206</v>
      </c>
      <c r="F207" t="s">
        <v>588</v>
      </c>
      <c r="G207" t="s">
        <v>380</v>
      </c>
      <c r="H207" t="s">
        <v>9</v>
      </c>
      <c r="I207" t="s">
        <v>9</v>
      </c>
      <c r="J207" t="s">
        <v>4049</v>
      </c>
    </row>
    <row r="208" hidden="1" spans="1:10">
      <c r="A208" t="s">
        <v>92</v>
      </c>
      <c r="B208" t="s">
        <v>93</v>
      </c>
      <c r="C208">
        <v>506588</v>
      </c>
      <c r="D208" t="s">
        <v>581</v>
      </c>
      <c r="E208">
        <v>206</v>
      </c>
      <c r="F208" t="s">
        <v>9</v>
      </c>
      <c r="G208" t="s">
        <v>343</v>
      </c>
      <c r="H208" t="s">
        <v>9</v>
      </c>
      <c r="I208" t="s">
        <v>9</v>
      </c>
      <c r="J208" t="s">
        <v>4050</v>
      </c>
    </row>
    <row r="209" hidden="1" spans="1:10">
      <c r="A209" t="s">
        <v>583</v>
      </c>
      <c r="B209" t="s">
        <v>584</v>
      </c>
      <c r="C209">
        <v>501570</v>
      </c>
      <c r="D209" t="s">
        <v>585</v>
      </c>
      <c r="E209">
        <v>206</v>
      </c>
      <c r="F209" t="s">
        <v>9</v>
      </c>
      <c r="G209">
        <v>161</v>
      </c>
      <c r="H209" t="s">
        <v>9</v>
      </c>
      <c r="I209" t="s">
        <v>9</v>
      </c>
      <c r="J209" t="s">
        <v>4051</v>
      </c>
    </row>
    <row r="210" hidden="1" spans="1:10">
      <c r="A210" t="s">
        <v>441</v>
      </c>
      <c r="B210" t="s">
        <v>404</v>
      </c>
      <c r="C210">
        <v>501347</v>
      </c>
      <c r="D210" t="s">
        <v>589</v>
      </c>
      <c r="E210">
        <v>209</v>
      </c>
      <c r="F210" t="s">
        <v>9</v>
      </c>
      <c r="G210" t="s">
        <v>380</v>
      </c>
      <c r="H210" t="s">
        <v>9</v>
      </c>
      <c r="I210" t="s">
        <v>9</v>
      </c>
      <c r="J210" t="s">
        <v>4052</v>
      </c>
    </row>
    <row r="211" hidden="1" spans="1:10">
      <c r="A211" t="s">
        <v>593</v>
      </c>
      <c r="B211" t="s">
        <v>194</v>
      </c>
      <c r="C211">
        <v>503940</v>
      </c>
      <c r="D211" t="s">
        <v>594</v>
      </c>
      <c r="E211">
        <v>210</v>
      </c>
      <c r="F211" t="s">
        <v>9</v>
      </c>
      <c r="G211">
        <v>113</v>
      </c>
      <c r="H211" t="s">
        <v>9</v>
      </c>
      <c r="I211" t="s">
        <v>9</v>
      </c>
      <c r="J211" t="s">
        <v>4053</v>
      </c>
    </row>
    <row r="212" hidden="1" spans="1:10">
      <c r="A212" t="s">
        <v>595</v>
      </c>
      <c r="B212" t="s">
        <v>194</v>
      </c>
      <c r="C212">
        <v>505067</v>
      </c>
      <c r="D212" t="s">
        <v>596</v>
      </c>
      <c r="E212">
        <v>210</v>
      </c>
      <c r="F212" t="s">
        <v>9</v>
      </c>
      <c r="G212" t="s">
        <v>9</v>
      </c>
      <c r="H212" t="s">
        <v>9</v>
      </c>
      <c r="I212" t="s">
        <v>9</v>
      </c>
      <c r="J212" t="s">
        <v>4054</v>
      </c>
    </row>
    <row r="213" spans="1:10">
      <c r="A213" t="s">
        <v>591</v>
      </c>
      <c r="B213" t="s">
        <v>5</v>
      </c>
      <c r="C213">
        <v>201885</v>
      </c>
      <c r="D213" t="s">
        <v>592</v>
      </c>
      <c r="E213">
        <v>210</v>
      </c>
      <c r="F213" t="s">
        <v>9</v>
      </c>
      <c r="G213" t="s">
        <v>9</v>
      </c>
      <c r="H213" t="s">
        <v>9</v>
      </c>
      <c r="I213" t="s">
        <v>9</v>
      </c>
      <c r="J213" t="s">
        <v>4055</v>
      </c>
    </row>
    <row r="214" hidden="1" spans="1:10">
      <c r="A214" t="s">
        <v>598</v>
      </c>
      <c r="B214" t="s">
        <v>198</v>
      </c>
      <c r="C214">
        <v>505023</v>
      </c>
      <c r="D214" t="s">
        <v>599</v>
      </c>
      <c r="E214">
        <v>213</v>
      </c>
      <c r="F214">
        <f>248</f>
        <v>248</v>
      </c>
      <c r="G214">
        <v>131</v>
      </c>
      <c r="H214" t="s">
        <v>9</v>
      </c>
      <c r="I214" t="s">
        <v>9</v>
      </c>
      <c r="J214" t="s">
        <v>4056</v>
      </c>
    </row>
    <row r="215" hidden="1" spans="1:10">
      <c r="A215" t="s">
        <v>600</v>
      </c>
      <c r="B215" t="s">
        <v>93</v>
      </c>
      <c r="C215">
        <v>502623</v>
      </c>
      <c r="D215" t="s">
        <v>601</v>
      </c>
      <c r="E215">
        <v>213</v>
      </c>
      <c r="F215" t="s">
        <v>602</v>
      </c>
      <c r="G215" t="s">
        <v>4057</v>
      </c>
      <c r="H215" t="s">
        <v>9</v>
      </c>
      <c r="I215" t="s">
        <v>9</v>
      </c>
      <c r="J215" t="s">
        <v>4058</v>
      </c>
    </row>
    <row r="216" hidden="1" spans="1:10">
      <c r="A216" t="s">
        <v>574</v>
      </c>
      <c r="B216" t="s">
        <v>575</v>
      </c>
      <c r="C216">
        <v>505908</v>
      </c>
      <c r="D216" t="s">
        <v>603</v>
      </c>
      <c r="E216">
        <v>215</v>
      </c>
      <c r="F216">
        <f>130</f>
        <v>130</v>
      </c>
      <c r="G216">
        <v>124</v>
      </c>
      <c r="H216" t="s">
        <v>9</v>
      </c>
      <c r="I216" t="s">
        <v>9</v>
      </c>
      <c r="J216" t="s">
        <v>4059</v>
      </c>
    </row>
    <row r="217" hidden="1" spans="1:10">
      <c r="A217" t="s">
        <v>604</v>
      </c>
      <c r="B217" t="s">
        <v>605</v>
      </c>
      <c r="C217">
        <v>504988</v>
      </c>
      <c r="D217" t="s">
        <v>606</v>
      </c>
      <c r="E217">
        <v>215</v>
      </c>
      <c r="F217" t="s">
        <v>9</v>
      </c>
      <c r="G217" t="s">
        <v>9</v>
      </c>
      <c r="H217" t="s">
        <v>9</v>
      </c>
      <c r="I217" t="s">
        <v>9</v>
      </c>
      <c r="J217" t="s">
        <v>4060</v>
      </c>
    </row>
    <row r="218" hidden="1" spans="1:10">
      <c r="A218" t="s">
        <v>461</v>
      </c>
      <c r="B218" t="s">
        <v>93</v>
      </c>
      <c r="C218">
        <v>506145</v>
      </c>
      <c r="D218" t="s">
        <v>607</v>
      </c>
      <c r="E218">
        <v>217</v>
      </c>
      <c r="F218">
        <f>355</f>
        <v>355</v>
      </c>
      <c r="G218">
        <v>196</v>
      </c>
      <c r="H218" t="s">
        <v>9</v>
      </c>
      <c r="I218" t="s">
        <v>9</v>
      </c>
      <c r="J218" t="s">
        <v>4061</v>
      </c>
    </row>
    <row r="219" hidden="1" spans="1:10">
      <c r="A219" t="s">
        <v>613</v>
      </c>
      <c r="B219" t="s">
        <v>194</v>
      </c>
      <c r="C219">
        <v>506441</v>
      </c>
      <c r="D219" t="s">
        <v>614</v>
      </c>
      <c r="E219">
        <v>218</v>
      </c>
      <c r="F219" t="s">
        <v>615</v>
      </c>
      <c r="G219">
        <v>99</v>
      </c>
      <c r="H219" t="s">
        <v>9</v>
      </c>
      <c r="I219" t="s">
        <v>9</v>
      </c>
      <c r="J219" t="s">
        <v>4062</v>
      </c>
    </row>
    <row r="220" hidden="1" spans="1:10">
      <c r="A220" t="s">
        <v>608</v>
      </c>
      <c r="B220" t="s">
        <v>17</v>
      </c>
      <c r="C220">
        <v>499972</v>
      </c>
      <c r="D220" t="s">
        <v>609</v>
      </c>
      <c r="E220">
        <v>218</v>
      </c>
      <c r="F220">
        <f>203</f>
        <v>203</v>
      </c>
      <c r="G220">
        <v>137</v>
      </c>
      <c r="H220" t="s">
        <v>9</v>
      </c>
      <c r="I220" t="s">
        <v>9</v>
      </c>
      <c r="J220" t="s">
        <v>4063</v>
      </c>
    </row>
    <row r="221" hidden="1" spans="1:10">
      <c r="A221" t="s">
        <v>610</v>
      </c>
      <c r="B221" t="s">
        <v>175</v>
      </c>
      <c r="C221">
        <v>528813</v>
      </c>
      <c r="D221" t="s">
        <v>611</v>
      </c>
      <c r="E221">
        <v>218</v>
      </c>
      <c r="F221" t="s">
        <v>9</v>
      </c>
      <c r="G221" t="s">
        <v>9</v>
      </c>
      <c r="H221" t="s">
        <v>9</v>
      </c>
      <c r="I221" t="s">
        <v>9</v>
      </c>
      <c r="J221" t="s">
        <v>4064</v>
      </c>
    </row>
    <row r="222" hidden="1" spans="1:10">
      <c r="A222" t="s">
        <v>616</v>
      </c>
      <c r="B222" t="s">
        <v>404</v>
      </c>
      <c r="C222">
        <v>502528</v>
      </c>
      <c r="D222" t="s">
        <v>617</v>
      </c>
      <c r="E222">
        <v>221</v>
      </c>
      <c r="F222">
        <f>364</f>
        <v>364</v>
      </c>
      <c r="G222" t="s">
        <v>376</v>
      </c>
      <c r="H222" t="s">
        <v>9</v>
      </c>
      <c r="I222" t="s">
        <v>9</v>
      </c>
      <c r="J222" t="s">
        <v>4065</v>
      </c>
    </row>
    <row r="223" hidden="1" spans="1:10">
      <c r="A223" t="s">
        <v>328</v>
      </c>
      <c r="B223" t="s">
        <v>93</v>
      </c>
      <c r="C223">
        <v>506930</v>
      </c>
      <c r="D223" t="s">
        <v>618</v>
      </c>
      <c r="E223">
        <v>221</v>
      </c>
      <c r="F223" t="s">
        <v>619</v>
      </c>
      <c r="G223" t="s">
        <v>9</v>
      </c>
      <c r="H223" t="s">
        <v>9</v>
      </c>
      <c r="I223" t="s">
        <v>9</v>
      </c>
      <c r="J223" t="s">
        <v>4066</v>
      </c>
    </row>
    <row r="224" spans="1:10">
      <c r="A224" t="s">
        <v>421</v>
      </c>
      <c r="B224" t="s">
        <v>5</v>
      </c>
      <c r="C224">
        <v>227757</v>
      </c>
      <c r="D224" t="s">
        <v>620</v>
      </c>
      <c r="E224">
        <v>223</v>
      </c>
      <c r="F224">
        <f>145</f>
        <v>145</v>
      </c>
      <c r="G224">
        <v>147</v>
      </c>
      <c r="H224" t="s">
        <v>9</v>
      </c>
      <c r="I224" t="s">
        <v>9</v>
      </c>
      <c r="J224" t="s">
        <v>4067</v>
      </c>
    </row>
    <row r="225" spans="1:10">
      <c r="A225" t="s">
        <v>621</v>
      </c>
      <c r="B225" t="s">
        <v>5</v>
      </c>
      <c r="C225">
        <v>110671</v>
      </c>
      <c r="D225" t="s">
        <v>622</v>
      </c>
      <c r="E225">
        <v>223</v>
      </c>
      <c r="F225" t="s">
        <v>9</v>
      </c>
      <c r="G225" t="s">
        <v>9</v>
      </c>
      <c r="H225" t="s">
        <v>9</v>
      </c>
      <c r="I225" t="s">
        <v>9</v>
      </c>
      <c r="J225" t="s">
        <v>4068</v>
      </c>
    </row>
    <row r="226" hidden="1" spans="1:10">
      <c r="A226" t="s">
        <v>626</v>
      </c>
      <c r="B226" t="s">
        <v>627</v>
      </c>
      <c r="C226">
        <v>501120</v>
      </c>
      <c r="D226" t="s">
        <v>628</v>
      </c>
      <c r="E226">
        <v>225</v>
      </c>
      <c r="F226" t="s">
        <v>9</v>
      </c>
      <c r="G226" t="s">
        <v>9</v>
      </c>
      <c r="H226" t="s">
        <v>9</v>
      </c>
      <c r="I226" t="s">
        <v>9</v>
      </c>
      <c r="J226" t="s">
        <v>4069</v>
      </c>
    </row>
    <row r="227" spans="1:10">
      <c r="A227" t="s">
        <v>624</v>
      </c>
      <c r="B227" t="s">
        <v>5</v>
      </c>
      <c r="C227">
        <v>153658</v>
      </c>
      <c r="D227" t="s">
        <v>625</v>
      </c>
      <c r="E227">
        <v>225</v>
      </c>
      <c r="F227">
        <f>491</f>
        <v>491</v>
      </c>
      <c r="G227" t="s">
        <v>440</v>
      </c>
      <c r="H227" t="s">
        <v>9</v>
      </c>
      <c r="I227" t="s">
        <v>9</v>
      </c>
      <c r="J227" t="s">
        <v>4070</v>
      </c>
    </row>
    <row r="228" hidden="1" spans="1:10">
      <c r="A228" t="s">
        <v>92</v>
      </c>
      <c r="B228" t="s">
        <v>93</v>
      </c>
      <c r="C228">
        <v>502158</v>
      </c>
      <c r="D228" t="s">
        <v>630</v>
      </c>
      <c r="E228">
        <v>227</v>
      </c>
      <c r="F228" t="s">
        <v>9</v>
      </c>
      <c r="G228" t="s">
        <v>4023</v>
      </c>
      <c r="H228" t="s">
        <v>9</v>
      </c>
      <c r="I228" t="s">
        <v>9</v>
      </c>
      <c r="J228" t="s">
        <v>4071</v>
      </c>
    </row>
    <row r="229" hidden="1" spans="1:10">
      <c r="A229" t="s">
        <v>631</v>
      </c>
      <c r="B229" t="s">
        <v>194</v>
      </c>
      <c r="C229">
        <v>503512</v>
      </c>
      <c r="D229" t="s">
        <v>632</v>
      </c>
      <c r="E229">
        <v>227</v>
      </c>
      <c r="F229" t="s">
        <v>9</v>
      </c>
      <c r="G229" t="s">
        <v>343</v>
      </c>
      <c r="H229" t="s">
        <v>9</v>
      </c>
      <c r="I229" t="s">
        <v>9</v>
      </c>
      <c r="J229" t="s">
        <v>4072</v>
      </c>
    </row>
    <row r="230" hidden="1" spans="1:10">
      <c r="A230" t="s">
        <v>633</v>
      </c>
      <c r="B230" t="s">
        <v>184</v>
      </c>
      <c r="C230">
        <v>500382</v>
      </c>
      <c r="D230" t="s">
        <v>634</v>
      </c>
      <c r="E230">
        <v>227</v>
      </c>
      <c r="F230" t="s">
        <v>9</v>
      </c>
      <c r="G230" t="s">
        <v>343</v>
      </c>
      <c r="H230" t="s">
        <v>9</v>
      </c>
      <c r="I230" t="s">
        <v>9</v>
      </c>
      <c r="J230" t="s">
        <v>4073</v>
      </c>
    </row>
    <row r="231" spans="1:10">
      <c r="A231" t="s">
        <v>257</v>
      </c>
      <c r="B231" t="s">
        <v>5</v>
      </c>
      <c r="C231">
        <v>167358</v>
      </c>
      <c r="D231" t="s">
        <v>629</v>
      </c>
      <c r="E231">
        <v>227</v>
      </c>
      <c r="F231">
        <f>375</f>
        <v>375</v>
      </c>
      <c r="G231" t="s">
        <v>9</v>
      </c>
      <c r="H231" t="s">
        <v>9</v>
      </c>
      <c r="I231" t="s">
        <v>9</v>
      </c>
      <c r="J231" t="s">
        <v>4074</v>
      </c>
    </row>
    <row r="232" spans="1:10">
      <c r="A232" t="s">
        <v>635</v>
      </c>
      <c r="B232" t="s">
        <v>5</v>
      </c>
      <c r="C232">
        <v>196097</v>
      </c>
      <c r="D232" t="s">
        <v>636</v>
      </c>
      <c r="E232">
        <v>227</v>
      </c>
      <c r="F232" t="s">
        <v>9</v>
      </c>
      <c r="G232" t="s">
        <v>9</v>
      </c>
      <c r="H232" t="s">
        <v>9</v>
      </c>
      <c r="I232" t="s">
        <v>9</v>
      </c>
      <c r="J232" t="s">
        <v>4075</v>
      </c>
    </row>
    <row r="233" hidden="1" spans="1:10">
      <c r="A233" t="s">
        <v>637</v>
      </c>
      <c r="B233" t="s">
        <v>10</v>
      </c>
      <c r="C233">
        <v>504720</v>
      </c>
      <c r="D233" t="s">
        <v>638</v>
      </c>
      <c r="E233">
        <v>232</v>
      </c>
      <c r="F233" t="s">
        <v>639</v>
      </c>
      <c r="G233">
        <v>122</v>
      </c>
      <c r="H233" t="s">
        <v>9</v>
      </c>
      <c r="I233" t="s">
        <v>9</v>
      </c>
      <c r="J233" t="s">
        <v>4076</v>
      </c>
    </row>
    <row r="234" hidden="1" spans="1:10">
      <c r="A234" t="s">
        <v>643</v>
      </c>
      <c r="B234" t="s">
        <v>194</v>
      </c>
      <c r="C234">
        <v>500317</v>
      </c>
      <c r="D234" t="s">
        <v>644</v>
      </c>
      <c r="E234">
        <v>233</v>
      </c>
      <c r="F234" t="s">
        <v>9</v>
      </c>
      <c r="G234" t="s">
        <v>343</v>
      </c>
      <c r="H234" t="s">
        <v>9</v>
      </c>
      <c r="I234" t="s">
        <v>9</v>
      </c>
      <c r="J234" t="s">
        <v>4077</v>
      </c>
    </row>
    <row r="235" hidden="1" spans="1:10">
      <c r="A235" t="s">
        <v>640</v>
      </c>
      <c r="B235" t="s">
        <v>641</v>
      </c>
      <c r="C235">
        <v>504077</v>
      </c>
      <c r="D235" t="s">
        <v>642</v>
      </c>
      <c r="E235">
        <v>233</v>
      </c>
      <c r="F235" t="s">
        <v>9</v>
      </c>
      <c r="G235" t="s">
        <v>9</v>
      </c>
      <c r="H235" t="s">
        <v>9</v>
      </c>
      <c r="I235" t="s">
        <v>9</v>
      </c>
      <c r="J235" t="s">
        <v>4078</v>
      </c>
    </row>
    <row r="236" hidden="1" spans="1:10">
      <c r="A236" t="s">
        <v>647</v>
      </c>
      <c r="B236" t="s">
        <v>194</v>
      </c>
      <c r="C236">
        <v>500396</v>
      </c>
      <c r="D236" t="s">
        <v>648</v>
      </c>
      <c r="E236">
        <v>235</v>
      </c>
      <c r="F236" t="s">
        <v>9</v>
      </c>
      <c r="G236" t="s">
        <v>9</v>
      </c>
      <c r="H236" t="s">
        <v>9</v>
      </c>
      <c r="I236" t="s">
        <v>9</v>
      </c>
      <c r="J236" t="s">
        <v>4079</v>
      </c>
    </row>
    <row r="237" hidden="1" spans="1:10">
      <c r="A237" t="s">
        <v>649</v>
      </c>
      <c r="B237" t="s">
        <v>130</v>
      </c>
      <c r="C237">
        <v>500363</v>
      </c>
      <c r="D237" t="s">
        <v>473</v>
      </c>
      <c r="E237">
        <v>235</v>
      </c>
      <c r="F237" t="s">
        <v>9</v>
      </c>
      <c r="G237" t="s">
        <v>380</v>
      </c>
      <c r="H237" t="s">
        <v>9</v>
      </c>
      <c r="I237" t="s">
        <v>9</v>
      </c>
      <c r="J237" t="s">
        <v>4080</v>
      </c>
    </row>
    <row r="238" hidden="1" spans="1:10">
      <c r="A238" t="s">
        <v>92</v>
      </c>
      <c r="B238" t="s">
        <v>93</v>
      </c>
      <c r="C238">
        <v>500688</v>
      </c>
      <c r="D238" t="s">
        <v>650</v>
      </c>
      <c r="E238">
        <v>237</v>
      </c>
      <c r="F238" t="s">
        <v>9</v>
      </c>
      <c r="G238" t="s">
        <v>9</v>
      </c>
      <c r="H238" t="s">
        <v>9</v>
      </c>
      <c r="I238" t="s">
        <v>9</v>
      </c>
      <c r="J238" t="s">
        <v>4081</v>
      </c>
    </row>
    <row r="239" hidden="1" spans="1:10">
      <c r="A239" t="s">
        <v>652</v>
      </c>
      <c r="B239" t="s">
        <v>175</v>
      </c>
      <c r="C239">
        <v>528916</v>
      </c>
      <c r="D239" t="s">
        <v>653</v>
      </c>
      <c r="E239">
        <v>237</v>
      </c>
      <c r="F239" t="s">
        <v>9</v>
      </c>
      <c r="G239" t="s">
        <v>9</v>
      </c>
      <c r="H239" t="s">
        <v>9</v>
      </c>
      <c r="I239" t="s">
        <v>9</v>
      </c>
      <c r="J239" t="s">
        <v>4082</v>
      </c>
    </row>
    <row r="240" hidden="1" spans="1:10">
      <c r="A240" t="s">
        <v>655</v>
      </c>
      <c r="B240" t="s">
        <v>130</v>
      </c>
      <c r="C240">
        <v>501686</v>
      </c>
      <c r="D240" t="s">
        <v>656</v>
      </c>
      <c r="E240">
        <v>239</v>
      </c>
      <c r="F240" t="s">
        <v>657</v>
      </c>
      <c r="G240" t="s">
        <v>343</v>
      </c>
      <c r="H240" t="s">
        <v>9</v>
      </c>
      <c r="I240" t="s">
        <v>9</v>
      </c>
      <c r="J240" t="s">
        <v>4083</v>
      </c>
    </row>
    <row r="241" hidden="1" spans="1:10">
      <c r="A241" t="s">
        <v>62</v>
      </c>
      <c r="B241" t="s">
        <v>10</v>
      </c>
      <c r="C241">
        <v>502076</v>
      </c>
      <c r="D241" t="s">
        <v>654</v>
      </c>
      <c r="E241">
        <v>239</v>
      </c>
      <c r="F241" t="s">
        <v>9</v>
      </c>
      <c r="G241" t="s">
        <v>9</v>
      </c>
      <c r="H241" t="s">
        <v>9</v>
      </c>
      <c r="I241" t="s">
        <v>9</v>
      </c>
      <c r="J241" t="s">
        <v>4084</v>
      </c>
    </row>
    <row r="242" hidden="1" spans="1:10">
      <c r="A242" t="s">
        <v>658</v>
      </c>
      <c r="B242" t="s">
        <v>194</v>
      </c>
      <c r="C242">
        <v>500060</v>
      </c>
      <c r="D242" t="s">
        <v>659</v>
      </c>
      <c r="E242">
        <v>241</v>
      </c>
      <c r="F242">
        <f>268</f>
        <v>268</v>
      </c>
      <c r="G242">
        <v>146</v>
      </c>
      <c r="H242" t="s">
        <v>9</v>
      </c>
      <c r="I242" t="s">
        <v>9</v>
      </c>
      <c r="J242" t="s">
        <v>4085</v>
      </c>
    </row>
    <row r="243" hidden="1" spans="1:10">
      <c r="A243" t="s">
        <v>416</v>
      </c>
      <c r="B243" t="s">
        <v>417</v>
      </c>
      <c r="C243">
        <v>528964</v>
      </c>
      <c r="D243" t="s">
        <v>662</v>
      </c>
      <c r="E243">
        <v>241</v>
      </c>
      <c r="F243" t="s">
        <v>9</v>
      </c>
      <c r="G243" t="s">
        <v>343</v>
      </c>
      <c r="H243" t="s">
        <v>9</v>
      </c>
      <c r="I243" t="s">
        <v>9</v>
      </c>
      <c r="J243" t="s">
        <v>4086</v>
      </c>
    </row>
    <row r="244" spans="1:10">
      <c r="A244" t="s">
        <v>660</v>
      </c>
      <c r="B244" t="s">
        <v>5</v>
      </c>
      <c r="C244">
        <v>135726</v>
      </c>
      <c r="D244" t="s">
        <v>661</v>
      </c>
      <c r="E244">
        <v>241</v>
      </c>
      <c r="F244">
        <f>278</f>
        <v>278</v>
      </c>
      <c r="G244">
        <v>194</v>
      </c>
      <c r="H244" t="s">
        <v>9</v>
      </c>
      <c r="I244" t="s">
        <v>9</v>
      </c>
      <c r="J244" t="s">
        <v>4087</v>
      </c>
    </row>
    <row r="245" hidden="1" spans="1:10">
      <c r="A245" t="s">
        <v>664</v>
      </c>
      <c r="B245" t="s">
        <v>665</v>
      </c>
      <c r="C245">
        <v>502553</v>
      </c>
      <c r="D245" t="s">
        <v>666</v>
      </c>
      <c r="E245">
        <v>244</v>
      </c>
      <c r="F245">
        <f>358</f>
        <v>358</v>
      </c>
      <c r="G245" t="s">
        <v>380</v>
      </c>
      <c r="H245" t="s">
        <v>9</v>
      </c>
      <c r="I245" t="s">
        <v>9</v>
      </c>
      <c r="J245" t="s">
        <v>4088</v>
      </c>
    </row>
    <row r="246" hidden="1" spans="1:10">
      <c r="A246" t="s">
        <v>678</v>
      </c>
      <c r="B246" t="s">
        <v>10</v>
      </c>
      <c r="C246">
        <v>503906</v>
      </c>
      <c r="D246" t="s">
        <v>679</v>
      </c>
      <c r="E246">
        <v>245</v>
      </c>
      <c r="F246" t="s">
        <v>680</v>
      </c>
      <c r="G246" t="s">
        <v>380</v>
      </c>
      <c r="H246" t="s">
        <v>9</v>
      </c>
      <c r="I246" t="s">
        <v>9</v>
      </c>
      <c r="J246" t="s">
        <v>4089</v>
      </c>
    </row>
    <row r="247" hidden="1" spans="1:10">
      <c r="A247" t="s">
        <v>667</v>
      </c>
      <c r="B247" t="s">
        <v>404</v>
      </c>
      <c r="C247">
        <v>501006</v>
      </c>
      <c r="D247" t="s">
        <v>668</v>
      </c>
      <c r="E247">
        <v>245</v>
      </c>
      <c r="F247">
        <f>349</f>
        <v>349</v>
      </c>
      <c r="G247" t="s">
        <v>376</v>
      </c>
      <c r="H247" t="s">
        <v>9</v>
      </c>
      <c r="I247" t="s">
        <v>9</v>
      </c>
      <c r="J247" t="s">
        <v>4090</v>
      </c>
    </row>
    <row r="248" hidden="1" spans="1:10">
      <c r="A248" t="s">
        <v>669</v>
      </c>
      <c r="B248" t="s">
        <v>404</v>
      </c>
      <c r="C248">
        <v>501033</v>
      </c>
      <c r="D248" t="s">
        <v>670</v>
      </c>
      <c r="E248">
        <v>245</v>
      </c>
      <c r="F248">
        <f>358</f>
        <v>358</v>
      </c>
      <c r="G248" t="s">
        <v>376</v>
      </c>
      <c r="H248" t="s">
        <v>9</v>
      </c>
      <c r="I248" t="s">
        <v>9</v>
      </c>
      <c r="J248" t="s">
        <v>4091</v>
      </c>
    </row>
    <row r="249" hidden="1" spans="1:10">
      <c r="A249" t="s">
        <v>674</v>
      </c>
      <c r="B249" t="s">
        <v>93</v>
      </c>
      <c r="C249">
        <v>505768</v>
      </c>
      <c r="D249" t="s">
        <v>675</v>
      </c>
      <c r="E249">
        <v>245</v>
      </c>
      <c r="F249">
        <f>561</f>
        <v>561</v>
      </c>
      <c r="G249" t="s">
        <v>4057</v>
      </c>
      <c r="H249" t="s">
        <v>9</v>
      </c>
      <c r="I249" t="s">
        <v>9</v>
      </c>
      <c r="J249" t="s">
        <v>4092</v>
      </c>
    </row>
    <row r="250" hidden="1" spans="1:10">
      <c r="A250" t="s">
        <v>676</v>
      </c>
      <c r="B250" t="s">
        <v>10</v>
      </c>
      <c r="C250">
        <v>505776</v>
      </c>
      <c r="D250" t="s">
        <v>677</v>
      </c>
      <c r="E250">
        <v>245</v>
      </c>
      <c r="F250" t="s">
        <v>9</v>
      </c>
      <c r="G250" t="s">
        <v>9</v>
      </c>
      <c r="H250" t="s">
        <v>9</v>
      </c>
      <c r="I250" t="s">
        <v>9</v>
      </c>
      <c r="J250" t="s">
        <v>4093</v>
      </c>
    </row>
    <row r="251" spans="1:10">
      <c r="A251" t="s">
        <v>671</v>
      </c>
      <c r="B251" t="s">
        <v>5</v>
      </c>
      <c r="C251">
        <v>221759</v>
      </c>
      <c r="D251" t="s">
        <v>672</v>
      </c>
      <c r="E251">
        <v>245</v>
      </c>
      <c r="F251" t="s">
        <v>9</v>
      </c>
      <c r="G251" t="s">
        <v>440</v>
      </c>
      <c r="H251" t="s">
        <v>9</v>
      </c>
      <c r="I251" t="s">
        <v>9</v>
      </c>
      <c r="J251" t="s">
        <v>4094</v>
      </c>
    </row>
    <row r="252" hidden="1" spans="1:10">
      <c r="A252" t="s">
        <v>206</v>
      </c>
      <c r="B252" t="s">
        <v>207</v>
      </c>
      <c r="C252">
        <v>505970</v>
      </c>
      <c r="D252" t="s">
        <v>681</v>
      </c>
      <c r="E252">
        <v>251</v>
      </c>
      <c r="F252" t="s">
        <v>9</v>
      </c>
      <c r="G252" t="s">
        <v>9</v>
      </c>
      <c r="H252" t="s">
        <v>9</v>
      </c>
      <c r="I252" t="s">
        <v>9</v>
      </c>
      <c r="J252" t="s">
        <v>4095</v>
      </c>
    </row>
    <row r="253" hidden="1" spans="1:10">
      <c r="A253" t="s">
        <v>682</v>
      </c>
      <c r="B253" t="s">
        <v>274</v>
      </c>
      <c r="C253">
        <v>504510</v>
      </c>
      <c r="D253" t="s">
        <v>683</v>
      </c>
      <c r="E253">
        <v>251</v>
      </c>
      <c r="F253" t="s">
        <v>9</v>
      </c>
      <c r="G253" t="s">
        <v>4023</v>
      </c>
      <c r="H253" t="s">
        <v>9</v>
      </c>
      <c r="I253" t="s">
        <v>9</v>
      </c>
      <c r="J253" t="s">
        <v>4096</v>
      </c>
    </row>
    <row r="254" hidden="1" spans="1:10">
      <c r="A254" t="s">
        <v>583</v>
      </c>
      <c r="B254" t="s">
        <v>584</v>
      </c>
      <c r="C254">
        <v>504418</v>
      </c>
      <c r="D254" t="s">
        <v>684</v>
      </c>
      <c r="E254">
        <v>253</v>
      </c>
      <c r="F254">
        <f>171</f>
        <v>171</v>
      </c>
      <c r="G254" t="s">
        <v>380</v>
      </c>
      <c r="H254" t="s">
        <v>9</v>
      </c>
      <c r="I254" t="s">
        <v>9</v>
      </c>
      <c r="J254" t="s">
        <v>4097</v>
      </c>
    </row>
    <row r="255" hidden="1" spans="1:10">
      <c r="A255" t="s">
        <v>441</v>
      </c>
      <c r="B255" t="s">
        <v>404</v>
      </c>
      <c r="C255">
        <v>501339</v>
      </c>
      <c r="D255" t="s">
        <v>685</v>
      </c>
      <c r="E255">
        <v>253</v>
      </c>
      <c r="F255" t="s">
        <v>9</v>
      </c>
      <c r="G255" t="s">
        <v>9</v>
      </c>
      <c r="H255" t="s">
        <v>9</v>
      </c>
      <c r="I255" t="s">
        <v>9</v>
      </c>
      <c r="J255" t="s">
        <v>4098</v>
      </c>
    </row>
    <row r="256" hidden="1" spans="1:10">
      <c r="A256" t="s">
        <v>212</v>
      </c>
      <c r="B256" t="s">
        <v>93</v>
      </c>
      <c r="C256">
        <v>506407</v>
      </c>
      <c r="D256" t="s">
        <v>688</v>
      </c>
      <c r="E256">
        <v>253</v>
      </c>
      <c r="F256">
        <f>511</f>
        <v>511</v>
      </c>
      <c r="G256" t="s">
        <v>476</v>
      </c>
      <c r="H256" t="s">
        <v>9</v>
      </c>
      <c r="I256" t="s">
        <v>9</v>
      </c>
      <c r="J256" t="s">
        <v>4099</v>
      </c>
    </row>
    <row r="257" hidden="1" spans="1:10">
      <c r="A257" t="s">
        <v>525</v>
      </c>
      <c r="B257" t="s">
        <v>93</v>
      </c>
      <c r="C257">
        <v>504154</v>
      </c>
      <c r="D257" t="s">
        <v>692</v>
      </c>
      <c r="E257">
        <v>253</v>
      </c>
      <c r="F257" t="s">
        <v>602</v>
      </c>
      <c r="G257" t="s">
        <v>4023</v>
      </c>
      <c r="H257" t="s">
        <v>9</v>
      </c>
      <c r="I257" t="s">
        <v>9</v>
      </c>
      <c r="J257" t="s">
        <v>4100</v>
      </c>
    </row>
    <row r="258" hidden="1" spans="1:10">
      <c r="A258" t="s">
        <v>693</v>
      </c>
      <c r="B258" t="s">
        <v>694</v>
      </c>
      <c r="C258">
        <v>529637</v>
      </c>
      <c r="D258" t="s">
        <v>695</v>
      </c>
      <c r="E258">
        <v>253</v>
      </c>
      <c r="F258" t="s">
        <v>696</v>
      </c>
      <c r="G258" t="s">
        <v>376</v>
      </c>
      <c r="H258" t="s">
        <v>9</v>
      </c>
      <c r="I258" t="s">
        <v>9</v>
      </c>
      <c r="J258" t="s">
        <v>4101</v>
      </c>
    </row>
    <row r="259" hidden="1" spans="1:10">
      <c r="A259" t="s">
        <v>689</v>
      </c>
      <c r="B259" t="s">
        <v>690</v>
      </c>
      <c r="C259">
        <v>502397</v>
      </c>
      <c r="D259" t="s">
        <v>691</v>
      </c>
      <c r="E259">
        <v>253</v>
      </c>
      <c r="F259" t="s">
        <v>9</v>
      </c>
      <c r="G259" t="s">
        <v>9</v>
      </c>
      <c r="H259" t="s">
        <v>9</v>
      </c>
      <c r="I259" t="s">
        <v>9</v>
      </c>
      <c r="J259" t="s">
        <v>4102</v>
      </c>
    </row>
    <row r="260" hidden="1" spans="1:10">
      <c r="A260" t="s">
        <v>697</v>
      </c>
      <c r="B260" t="s">
        <v>335</v>
      </c>
      <c r="C260">
        <v>500374</v>
      </c>
      <c r="D260" t="s">
        <v>698</v>
      </c>
      <c r="E260">
        <v>259</v>
      </c>
      <c r="F260">
        <f>281</f>
        <v>281</v>
      </c>
      <c r="G260" t="s">
        <v>380</v>
      </c>
      <c r="H260" t="s">
        <v>9</v>
      </c>
      <c r="I260" t="s">
        <v>9</v>
      </c>
      <c r="J260" t="s">
        <v>4103</v>
      </c>
    </row>
    <row r="261" hidden="1" spans="1:10">
      <c r="A261" t="s">
        <v>699</v>
      </c>
      <c r="B261" t="s">
        <v>198</v>
      </c>
      <c r="C261">
        <v>505303</v>
      </c>
      <c r="D261" t="s">
        <v>700</v>
      </c>
      <c r="E261">
        <v>260</v>
      </c>
      <c r="F261">
        <f>189</f>
        <v>189</v>
      </c>
      <c r="G261" t="s">
        <v>9</v>
      </c>
      <c r="H261" t="s">
        <v>9</v>
      </c>
      <c r="I261" t="s">
        <v>9</v>
      </c>
      <c r="J261" t="s">
        <v>4104</v>
      </c>
    </row>
    <row r="262" hidden="1" spans="1:10">
      <c r="A262" t="s">
        <v>703</v>
      </c>
      <c r="B262" t="s">
        <v>704</v>
      </c>
      <c r="C262">
        <v>529769</v>
      </c>
      <c r="D262" t="s">
        <v>705</v>
      </c>
      <c r="E262">
        <v>261</v>
      </c>
      <c r="F262">
        <f>465</f>
        <v>465</v>
      </c>
      <c r="G262" t="s">
        <v>343</v>
      </c>
      <c r="H262" t="s">
        <v>9</v>
      </c>
      <c r="I262" t="s">
        <v>9</v>
      </c>
      <c r="J262" t="s">
        <v>4105</v>
      </c>
    </row>
    <row r="263" hidden="1" spans="1:10">
      <c r="A263" t="s">
        <v>708</v>
      </c>
      <c r="B263" t="s">
        <v>709</v>
      </c>
      <c r="C263">
        <v>528951</v>
      </c>
      <c r="D263" t="s">
        <v>710</v>
      </c>
      <c r="E263">
        <v>262</v>
      </c>
      <c r="F263" t="s">
        <v>711</v>
      </c>
      <c r="G263" t="s">
        <v>380</v>
      </c>
      <c r="H263" t="s">
        <v>9</v>
      </c>
      <c r="I263" t="s">
        <v>9</v>
      </c>
      <c r="J263" t="s">
        <v>4106</v>
      </c>
    </row>
    <row r="264" spans="1:10">
      <c r="A264" t="s">
        <v>706</v>
      </c>
      <c r="B264" t="s">
        <v>5</v>
      </c>
      <c r="C264">
        <v>199193</v>
      </c>
      <c r="D264" t="s">
        <v>707</v>
      </c>
      <c r="E264">
        <v>262</v>
      </c>
      <c r="F264" t="s">
        <v>9</v>
      </c>
      <c r="G264" t="s">
        <v>9</v>
      </c>
      <c r="H264" t="s">
        <v>9</v>
      </c>
      <c r="I264" t="s">
        <v>9</v>
      </c>
      <c r="J264" t="s">
        <v>4107</v>
      </c>
    </row>
    <row r="265" hidden="1" spans="1:10">
      <c r="A265" t="s">
        <v>712</v>
      </c>
      <c r="B265" t="s">
        <v>367</v>
      </c>
      <c r="C265">
        <v>500909</v>
      </c>
      <c r="D265" t="s">
        <v>713</v>
      </c>
      <c r="E265">
        <v>264</v>
      </c>
      <c r="F265">
        <f>264</f>
        <v>264</v>
      </c>
      <c r="G265" t="s">
        <v>9</v>
      </c>
      <c r="H265" t="s">
        <v>9</v>
      </c>
      <c r="I265" t="s">
        <v>9</v>
      </c>
      <c r="J265" t="s">
        <v>4108</v>
      </c>
    </row>
    <row r="266" hidden="1" spans="1:10">
      <c r="A266" t="s">
        <v>714</v>
      </c>
      <c r="B266" t="s">
        <v>424</v>
      </c>
      <c r="C266">
        <v>500554</v>
      </c>
      <c r="D266" t="s">
        <v>715</v>
      </c>
      <c r="E266">
        <v>264</v>
      </c>
      <c r="F266" t="s">
        <v>9</v>
      </c>
      <c r="G266" t="s">
        <v>343</v>
      </c>
      <c r="H266" t="s">
        <v>9</v>
      </c>
      <c r="I266" t="s">
        <v>9</v>
      </c>
      <c r="J266" t="s">
        <v>4109</v>
      </c>
    </row>
    <row r="267" hidden="1" spans="1:10">
      <c r="A267" t="s">
        <v>717</v>
      </c>
      <c r="B267" t="s">
        <v>10</v>
      </c>
      <c r="C267">
        <v>505350</v>
      </c>
      <c r="D267" t="s">
        <v>718</v>
      </c>
      <c r="E267">
        <v>264</v>
      </c>
      <c r="F267" t="s">
        <v>9</v>
      </c>
      <c r="G267" t="s">
        <v>9</v>
      </c>
      <c r="H267" t="s">
        <v>9</v>
      </c>
      <c r="I267" t="s">
        <v>9</v>
      </c>
      <c r="J267" t="s">
        <v>4110</v>
      </c>
    </row>
    <row r="268" hidden="1" spans="1:10">
      <c r="A268" t="s">
        <v>722</v>
      </c>
      <c r="B268" t="s">
        <v>335</v>
      </c>
      <c r="C268">
        <v>503599</v>
      </c>
      <c r="D268" t="s">
        <v>723</v>
      </c>
      <c r="E268">
        <v>267</v>
      </c>
      <c r="F268" t="s">
        <v>9</v>
      </c>
      <c r="G268" t="s">
        <v>9</v>
      </c>
      <c r="H268" t="s">
        <v>9</v>
      </c>
      <c r="I268" t="s">
        <v>9</v>
      </c>
      <c r="J268" t="s">
        <v>4111</v>
      </c>
    </row>
    <row r="269" spans="1:10">
      <c r="A269" t="s">
        <v>121</v>
      </c>
      <c r="B269" t="s">
        <v>5</v>
      </c>
      <c r="C269">
        <v>145600</v>
      </c>
      <c r="D269" t="s">
        <v>724</v>
      </c>
      <c r="E269">
        <v>267</v>
      </c>
      <c r="F269" t="s">
        <v>9</v>
      </c>
      <c r="G269" t="s">
        <v>343</v>
      </c>
      <c r="H269" t="s">
        <v>9</v>
      </c>
      <c r="I269" t="s">
        <v>9</v>
      </c>
      <c r="J269" t="s">
        <v>4112</v>
      </c>
    </row>
    <row r="270" hidden="1" spans="1:10">
      <c r="A270" t="s">
        <v>273</v>
      </c>
      <c r="B270" t="s">
        <v>274</v>
      </c>
      <c r="C270">
        <v>504748</v>
      </c>
      <c r="D270" t="s">
        <v>727</v>
      </c>
      <c r="E270">
        <v>269</v>
      </c>
      <c r="F270" t="s">
        <v>9</v>
      </c>
      <c r="G270">
        <v>186</v>
      </c>
      <c r="H270" t="s">
        <v>9</v>
      </c>
      <c r="I270" t="s">
        <v>9</v>
      </c>
      <c r="J270" t="s">
        <v>4113</v>
      </c>
    </row>
    <row r="271" spans="1:10">
      <c r="A271" t="s">
        <v>725</v>
      </c>
      <c r="B271" t="s">
        <v>5</v>
      </c>
      <c r="C271">
        <v>228644</v>
      </c>
      <c r="D271" t="s">
        <v>726</v>
      </c>
      <c r="E271">
        <v>269</v>
      </c>
      <c r="F271" t="s">
        <v>9</v>
      </c>
      <c r="G271" t="s">
        <v>9</v>
      </c>
      <c r="H271" t="s">
        <v>9</v>
      </c>
      <c r="I271" t="s">
        <v>9</v>
      </c>
      <c r="J271" t="s">
        <v>4114</v>
      </c>
    </row>
    <row r="272" spans="1:10">
      <c r="A272" t="s">
        <v>728</v>
      </c>
      <c r="B272" t="s">
        <v>5</v>
      </c>
      <c r="C272">
        <v>131469</v>
      </c>
      <c r="D272" t="s">
        <v>729</v>
      </c>
      <c r="E272">
        <v>271</v>
      </c>
      <c r="F272">
        <f>340</f>
        <v>340</v>
      </c>
      <c r="G272" t="s">
        <v>380</v>
      </c>
      <c r="H272" t="s">
        <v>9</v>
      </c>
      <c r="I272" t="s">
        <v>9</v>
      </c>
      <c r="J272" t="s">
        <v>4115</v>
      </c>
    </row>
    <row r="273" hidden="1" spans="1:10">
      <c r="A273" t="s">
        <v>730</v>
      </c>
      <c r="B273" t="s">
        <v>731</v>
      </c>
      <c r="C273">
        <v>501834</v>
      </c>
      <c r="D273" t="s">
        <v>732</v>
      </c>
      <c r="E273">
        <v>271</v>
      </c>
      <c r="F273">
        <f>371</f>
        <v>371</v>
      </c>
      <c r="G273" t="s">
        <v>487</v>
      </c>
      <c r="H273" t="s">
        <v>9</v>
      </c>
      <c r="I273" t="s">
        <v>9</v>
      </c>
      <c r="J273" t="s">
        <v>4116</v>
      </c>
    </row>
    <row r="274" hidden="1" spans="1:10">
      <c r="A274" t="s">
        <v>733</v>
      </c>
      <c r="B274" t="s">
        <v>627</v>
      </c>
      <c r="C274">
        <v>505685</v>
      </c>
      <c r="D274" t="s">
        <v>734</v>
      </c>
      <c r="E274">
        <v>271</v>
      </c>
      <c r="F274" t="s">
        <v>9</v>
      </c>
      <c r="G274" t="s">
        <v>9</v>
      </c>
      <c r="H274" t="s">
        <v>9</v>
      </c>
      <c r="I274" t="s">
        <v>9</v>
      </c>
      <c r="J274" t="s">
        <v>4117</v>
      </c>
    </row>
    <row r="275" spans="1:10">
      <c r="A275" t="s">
        <v>735</v>
      </c>
      <c r="B275" t="s">
        <v>5</v>
      </c>
      <c r="C275">
        <v>168148</v>
      </c>
      <c r="D275" t="s">
        <v>736</v>
      </c>
      <c r="E275">
        <v>271</v>
      </c>
      <c r="F275" t="s">
        <v>737</v>
      </c>
      <c r="G275">
        <v>151</v>
      </c>
      <c r="H275" t="s">
        <v>9</v>
      </c>
      <c r="I275" t="s">
        <v>9</v>
      </c>
      <c r="J275" t="s">
        <v>4118</v>
      </c>
    </row>
    <row r="276" hidden="1" spans="1:10">
      <c r="A276" t="s">
        <v>739</v>
      </c>
      <c r="B276" t="s">
        <v>740</v>
      </c>
      <c r="C276">
        <v>504903</v>
      </c>
      <c r="D276" t="s">
        <v>741</v>
      </c>
      <c r="E276">
        <v>275</v>
      </c>
      <c r="F276">
        <f>360</f>
        <v>360</v>
      </c>
      <c r="G276" t="s">
        <v>4057</v>
      </c>
      <c r="H276" t="s">
        <v>9</v>
      </c>
      <c r="I276" t="s">
        <v>9</v>
      </c>
      <c r="J276" t="s">
        <v>4119</v>
      </c>
    </row>
    <row r="277" hidden="1" spans="1:10">
      <c r="A277" t="s">
        <v>416</v>
      </c>
      <c r="B277" t="s">
        <v>417</v>
      </c>
      <c r="C277">
        <v>500193</v>
      </c>
      <c r="D277" t="s">
        <v>738</v>
      </c>
      <c r="E277">
        <v>275</v>
      </c>
      <c r="F277" t="s">
        <v>9</v>
      </c>
      <c r="G277">
        <v>170</v>
      </c>
      <c r="H277" t="s">
        <v>9</v>
      </c>
      <c r="I277" t="s">
        <v>9</v>
      </c>
      <c r="J277" t="s">
        <v>4120</v>
      </c>
    </row>
    <row r="278" hidden="1" spans="1:10">
      <c r="A278" t="s">
        <v>742</v>
      </c>
      <c r="B278" t="s">
        <v>274</v>
      </c>
      <c r="C278">
        <v>502502</v>
      </c>
      <c r="D278" t="s">
        <v>743</v>
      </c>
      <c r="E278">
        <v>277</v>
      </c>
      <c r="F278" t="s">
        <v>9</v>
      </c>
      <c r="G278" t="s">
        <v>440</v>
      </c>
      <c r="H278" t="s">
        <v>9</v>
      </c>
      <c r="I278" t="s">
        <v>9</v>
      </c>
      <c r="J278" t="s">
        <v>4121</v>
      </c>
    </row>
    <row r="279" hidden="1" spans="1:10">
      <c r="A279" t="s">
        <v>746</v>
      </c>
      <c r="B279" t="s">
        <v>184</v>
      </c>
      <c r="C279">
        <v>501276</v>
      </c>
      <c r="D279" t="s">
        <v>747</v>
      </c>
      <c r="E279">
        <v>278</v>
      </c>
      <c r="F279">
        <f>336</f>
        <v>336</v>
      </c>
      <c r="G279" t="s">
        <v>343</v>
      </c>
      <c r="H279" t="s">
        <v>9</v>
      </c>
      <c r="I279" t="s">
        <v>9</v>
      </c>
      <c r="J279" t="s">
        <v>4122</v>
      </c>
    </row>
    <row r="280" hidden="1" spans="1:10">
      <c r="A280" t="s">
        <v>748</v>
      </c>
      <c r="B280" t="s">
        <v>130</v>
      </c>
      <c r="C280">
        <v>506826</v>
      </c>
      <c r="D280" t="s">
        <v>749</v>
      </c>
      <c r="E280">
        <v>278</v>
      </c>
      <c r="F280" t="s">
        <v>9</v>
      </c>
      <c r="G280" t="s">
        <v>380</v>
      </c>
      <c r="H280" t="s">
        <v>9</v>
      </c>
      <c r="I280" t="s">
        <v>9</v>
      </c>
      <c r="J280" t="s">
        <v>4123</v>
      </c>
    </row>
    <row r="281" spans="1:10">
      <c r="A281" t="s">
        <v>744</v>
      </c>
      <c r="B281" t="s">
        <v>5</v>
      </c>
      <c r="C281">
        <v>233921</v>
      </c>
      <c r="D281" t="s">
        <v>745</v>
      </c>
      <c r="E281">
        <v>278</v>
      </c>
      <c r="F281">
        <f>302</f>
        <v>302</v>
      </c>
      <c r="G281" t="s">
        <v>343</v>
      </c>
      <c r="H281" t="s">
        <v>9</v>
      </c>
      <c r="I281" t="s">
        <v>9</v>
      </c>
      <c r="J281" t="s">
        <v>4124</v>
      </c>
    </row>
    <row r="282" hidden="1" spans="1:10">
      <c r="A282" t="s">
        <v>754</v>
      </c>
      <c r="B282" t="s">
        <v>175</v>
      </c>
      <c r="C282">
        <v>528820</v>
      </c>
      <c r="D282" t="s">
        <v>755</v>
      </c>
      <c r="E282">
        <v>281</v>
      </c>
      <c r="F282" t="s">
        <v>9</v>
      </c>
      <c r="G282" t="s">
        <v>9</v>
      </c>
      <c r="H282" t="s">
        <v>9</v>
      </c>
      <c r="I282" t="s">
        <v>9</v>
      </c>
      <c r="J282" t="s">
        <v>4125</v>
      </c>
    </row>
    <row r="283" hidden="1" spans="1:10">
      <c r="A283" t="s">
        <v>756</v>
      </c>
      <c r="B283" t="s">
        <v>757</v>
      </c>
      <c r="C283">
        <v>501730</v>
      </c>
      <c r="D283" t="s">
        <v>758</v>
      </c>
      <c r="E283">
        <v>281</v>
      </c>
      <c r="F283" t="s">
        <v>9</v>
      </c>
      <c r="G283" t="s">
        <v>9</v>
      </c>
      <c r="H283" t="s">
        <v>9</v>
      </c>
      <c r="I283" t="s">
        <v>9</v>
      </c>
      <c r="J283" t="s">
        <v>4126</v>
      </c>
    </row>
    <row r="284" hidden="1" spans="1:10">
      <c r="A284" t="s">
        <v>751</v>
      </c>
      <c r="B284" t="s">
        <v>194</v>
      </c>
      <c r="C284">
        <v>504002</v>
      </c>
      <c r="D284" t="s">
        <v>752</v>
      </c>
      <c r="E284">
        <v>281</v>
      </c>
      <c r="F284" t="s">
        <v>9</v>
      </c>
      <c r="G284" t="s">
        <v>9</v>
      </c>
      <c r="H284" t="s">
        <v>9</v>
      </c>
      <c r="I284" t="s">
        <v>9</v>
      </c>
      <c r="J284" t="s">
        <v>4127</v>
      </c>
    </row>
    <row r="285" hidden="1" spans="1:10">
      <c r="A285" t="s">
        <v>555</v>
      </c>
      <c r="B285" t="s">
        <v>130</v>
      </c>
      <c r="C285">
        <v>501305</v>
      </c>
      <c r="D285" t="s">
        <v>759</v>
      </c>
      <c r="E285">
        <v>284</v>
      </c>
      <c r="F285" t="s">
        <v>760</v>
      </c>
      <c r="G285" t="s">
        <v>343</v>
      </c>
      <c r="H285" t="s">
        <v>9</v>
      </c>
      <c r="I285" t="s">
        <v>9</v>
      </c>
      <c r="J285" t="s">
        <v>4128</v>
      </c>
    </row>
    <row r="286" hidden="1" spans="1:10">
      <c r="A286" t="s">
        <v>767</v>
      </c>
      <c r="B286" t="s">
        <v>409</v>
      </c>
      <c r="C286">
        <v>506723</v>
      </c>
      <c r="D286" t="s">
        <v>768</v>
      </c>
      <c r="E286">
        <v>285</v>
      </c>
      <c r="F286" t="s">
        <v>769</v>
      </c>
      <c r="G286" t="s">
        <v>440</v>
      </c>
      <c r="H286" t="s">
        <v>9</v>
      </c>
      <c r="I286" t="s">
        <v>9</v>
      </c>
      <c r="J286" t="s">
        <v>4129</v>
      </c>
    </row>
    <row r="287" hidden="1" spans="1:10">
      <c r="A287" t="s">
        <v>761</v>
      </c>
      <c r="B287" t="s">
        <v>130</v>
      </c>
      <c r="C287">
        <v>502985</v>
      </c>
      <c r="D287" t="s">
        <v>762</v>
      </c>
      <c r="E287">
        <v>285</v>
      </c>
      <c r="F287">
        <f>307</f>
        <v>307</v>
      </c>
      <c r="G287" t="s">
        <v>440</v>
      </c>
      <c r="H287" t="s">
        <v>9</v>
      </c>
      <c r="I287" t="s">
        <v>9</v>
      </c>
      <c r="J287" t="s">
        <v>4130</v>
      </c>
    </row>
    <row r="288" hidden="1" spans="1:10">
      <c r="A288" t="s">
        <v>764</v>
      </c>
      <c r="B288" t="s">
        <v>641</v>
      </c>
      <c r="C288">
        <v>503180</v>
      </c>
      <c r="D288" t="s">
        <v>765</v>
      </c>
      <c r="E288">
        <v>285</v>
      </c>
      <c r="F288" t="s">
        <v>9</v>
      </c>
      <c r="G288" t="s">
        <v>9</v>
      </c>
      <c r="H288" t="s">
        <v>9</v>
      </c>
      <c r="I288" t="s">
        <v>9</v>
      </c>
      <c r="J288" t="s">
        <v>4131</v>
      </c>
    </row>
    <row r="289" spans="1:10">
      <c r="A289" t="s">
        <v>69</v>
      </c>
      <c r="B289" t="s">
        <v>5</v>
      </c>
      <c r="C289">
        <v>197708</v>
      </c>
      <c r="D289" t="s">
        <v>763</v>
      </c>
      <c r="E289">
        <v>285</v>
      </c>
      <c r="F289">
        <f>369</f>
        <v>369</v>
      </c>
      <c r="G289" t="s">
        <v>9</v>
      </c>
      <c r="H289" t="s">
        <v>9</v>
      </c>
      <c r="I289" t="s">
        <v>9</v>
      </c>
      <c r="J289" t="s">
        <v>4132</v>
      </c>
    </row>
    <row r="290" hidden="1" spans="1:10">
      <c r="A290" t="s">
        <v>773</v>
      </c>
      <c r="B290" t="s">
        <v>774</v>
      </c>
      <c r="C290">
        <v>529200</v>
      </c>
      <c r="D290" t="s">
        <v>775</v>
      </c>
      <c r="E290">
        <v>289</v>
      </c>
      <c r="F290" t="s">
        <v>9</v>
      </c>
      <c r="G290" t="s">
        <v>9</v>
      </c>
      <c r="H290" t="s">
        <v>9</v>
      </c>
      <c r="I290" t="s">
        <v>9</v>
      </c>
      <c r="J290" t="s">
        <v>4133</v>
      </c>
    </row>
    <row r="291" hidden="1" spans="1:10">
      <c r="A291" t="s">
        <v>770</v>
      </c>
      <c r="B291" t="s">
        <v>194</v>
      </c>
      <c r="C291">
        <v>502442</v>
      </c>
      <c r="D291" t="s">
        <v>771</v>
      </c>
      <c r="E291">
        <v>289</v>
      </c>
      <c r="F291" t="s">
        <v>9</v>
      </c>
      <c r="G291">
        <v>189</v>
      </c>
      <c r="H291" t="s">
        <v>9</v>
      </c>
      <c r="I291" t="s">
        <v>9</v>
      </c>
      <c r="J291" t="s">
        <v>4134</v>
      </c>
    </row>
    <row r="292" spans="1:10">
      <c r="A292" t="s">
        <v>83</v>
      </c>
      <c r="B292" t="s">
        <v>5</v>
      </c>
      <c r="C292">
        <v>163259</v>
      </c>
      <c r="D292" t="s">
        <v>772</v>
      </c>
      <c r="E292">
        <v>289</v>
      </c>
      <c r="F292" t="s">
        <v>9</v>
      </c>
      <c r="G292" t="s">
        <v>9</v>
      </c>
      <c r="H292" t="s">
        <v>9</v>
      </c>
      <c r="I292" t="s">
        <v>9</v>
      </c>
      <c r="J292" t="s">
        <v>4135</v>
      </c>
    </row>
    <row r="293" hidden="1" spans="1:10">
      <c r="A293" t="s">
        <v>776</v>
      </c>
      <c r="B293" t="s">
        <v>93</v>
      </c>
      <c r="C293">
        <v>505166</v>
      </c>
      <c r="D293" t="s">
        <v>777</v>
      </c>
      <c r="E293">
        <v>292</v>
      </c>
      <c r="F293">
        <f>360</f>
        <v>360</v>
      </c>
      <c r="G293" t="s">
        <v>9</v>
      </c>
      <c r="H293" t="s">
        <v>9</v>
      </c>
      <c r="I293" t="s">
        <v>9</v>
      </c>
      <c r="J293" t="s">
        <v>4136</v>
      </c>
    </row>
    <row r="294" hidden="1" spans="1:10">
      <c r="A294" t="s">
        <v>778</v>
      </c>
      <c r="B294" t="s">
        <v>93</v>
      </c>
      <c r="C294">
        <v>500236</v>
      </c>
      <c r="D294" t="s">
        <v>779</v>
      </c>
      <c r="E294">
        <v>292</v>
      </c>
      <c r="F294">
        <f>491</f>
        <v>491</v>
      </c>
      <c r="G294" t="s">
        <v>4057</v>
      </c>
      <c r="H294" t="s">
        <v>9</v>
      </c>
      <c r="I294" t="s">
        <v>9</v>
      </c>
      <c r="J294" t="s">
        <v>4137</v>
      </c>
    </row>
    <row r="295" hidden="1" spans="1:10">
      <c r="A295" t="s">
        <v>193</v>
      </c>
      <c r="B295" t="s">
        <v>194</v>
      </c>
      <c r="C295">
        <v>506357</v>
      </c>
      <c r="D295" t="s">
        <v>783</v>
      </c>
      <c r="E295">
        <v>292</v>
      </c>
      <c r="F295" t="s">
        <v>9</v>
      </c>
      <c r="G295">
        <v>156</v>
      </c>
      <c r="H295" t="s">
        <v>9</v>
      </c>
      <c r="I295" t="s">
        <v>9</v>
      </c>
      <c r="J295" t="s">
        <v>4138</v>
      </c>
    </row>
    <row r="296" hidden="1" spans="1:10">
      <c r="A296" t="s">
        <v>780</v>
      </c>
      <c r="B296" t="s">
        <v>175</v>
      </c>
      <c r="C296">
        <v>503302</v>
      </c>
      <c r="D296" t="s">
        <v>781</v>
      </c>
      <c r="E296">
        <v>292</v>
      </c>
      <c r="F296" t="s">
        <v>9</v>
      </c>
      <c r="G296" t="s">
        <v>9</v>
      </c>
      <c r="H296" t="s">
        <v>9</v>
      </c>
      <c r="I296" t="s">
        <v>9</v>
      </c>
      <c r="J296" t="s">
        <v>4139</v>
      </c>
    </row>
    <row r="297" hidden="1" spans="1:10">
      <c r="A297" t="s">
        <v>787</v>
      </c>
      <c r="B297" t="s">
        <v>361</v>
      </c>
      <c r="C297">
        <v>503645</v>
      </c>
      <c r="D297" t="s">
        <v>788</v>
      </c>
      <c r="E297">
        <v>296</v>
      </c>
      <c r="F297" t="s">
        <v>789</v>
      </c>
      <c r="G297" t="s">
        <v>380</v>
      </c>
      <c r="H297" t="s">
        <v>9</v>
      </c>
      <c r="I297" t="s">
        <v>9</v>
      </c>
      <c r="J297" t="s">
        <v>4140</v>
      </c>
    </row>
    <row r="298" hidden="1" spans="1:10">
      <c r="A298" t="s">
        <v>784</v>
      </c>
      <c r="B298" t="s">
        <v>694</v>
      </c>
      <c r="C298">
        <v>529795</v>
      </c>
      <c r="D298" t="s">
        <v>785</v>
      </c>
      <c r="E298">
        <v>296</v>
      </c>
      <c r="F298">
        <f>514</f>
        <v>514</v>
      </c>
      <c r="G298" t="s">
        <v>376</v>
      </c>
      <c r="H298" t="s">
        <v>9</v>
      </c>
      <c r="I298" t="s">
        <v>9</v>
      </c>
      <c r="J298" t="s">
        <v>4141</v>
      </c>
    </row>
    <row r="299" hidden="1" spans="1:10">
      <c r="A299" t="s">
        <v>790</v>
      </c>
      <c r="B299" t="s">
        <v>417</v>
      </c>
      <c r="C299">
        <v>506336</v>
      </c>
      <c r="D299" t="s">
        <v>791</v>
      </c>
      <c r="E299">
        <v>296</v>
      </c>
      <c r="F299" t="s">
        <v>9</v>
      </c>
      <c r="G299" t="s">
        <v>9</v>
      </c>
      <c r="H299" t="s">
        <v>9</v>
      </c>
      <c r="I299" t="s">
        <v>9</v>
      </c>
      <c r="J299" t="s">
        <v>4142</v>
      </c>
    </row>
    <row r="300" spans="1:10">
      <c r="A300" t="s">
        <v>786</v>
      </c>
      <c r="B300" t="s">
        <v>5</v>
      </c>
      <c r="C300">
        <v>126562</v>
      </c>
      <c r="D300" t="s">
        <v>439</v>
      </c>
      <c r="E300">
        <v>296</v>
      </c>
      <c r="F300" t="s">
        <v>9</v>
      </c>
      <c r="G300" t="s">
        <v>440</v>
      </c>
      <c r="H300" t="s">
        <v>9</v>
      </c>
      <c r="I300" t="s">
        <v>9</v>
      </c>
      <c r="J300" t="s">
        <v>4143</v>
      </c>
    </row>
    <row r="301" hidden="1" spans="1:10">
      <c r="A301" t="s">
        <v>416</v>
      </c>
      <c r="B301" t="s">
        <v>417</v>
      </c>
      <c r="C301">
        <v>505391</v>
      </c>
      <c r="D301" t="s">
        <v>797</v>
      </c>
      <c r="E301">
        <v>300</v>
      </c>
      <c r="F301" t="s">
        <v>798</v>
      </c>
      <c r="G301" t="s">
        <v>380</v>
      </c>
      <c r="H301" t="s">
        <v>9</v>
      </c>
      <c r="I301" t="s">
        <v>9</v>
      </c>
      <c r="J301" t="s">
        <v>4144</v>
      </c>
    </row>
    <row r="302" hidden="1" spans="1:10">
      <c r="A302" t="s">
        <v>328</v>
      </c>
      <c r="B302" t="s">
        <v>93</v>
      </c>
      <c r="C302">
        <v>506361</v>
      </c>
      <c r="D302" t="s">
        <v>799</v>
      </c>
      <c r="E302">
        <v>300</v>
      </c>
      <c r="F302" t="s">
        <v>800</v>
      </c>
      <c r="G302" t="s">
        <v>4145</v>
      </c>
      <c r="H302" t="s">
        <v>9</v>
      </c>
      <c r="I302" t="s">
        <v>9</v>
      </c>
      <c r="J302" t="s">
        <v>4146</v>
      </c>
    </row>
    <row r="303" hidden="1" spans="1:10">
      <c r="A303" t="s">
        <v>793</v>
      </c>
      <c r="B303" t="s">
        <v>207</v>
      </c>
      <c r="C303">
        <v>503497</v>
      </c>
      <c r="D303" t="s">
        <v>794</v>
      </c>
      <c r="E303">
        <v>300</v>
      </c>
      <c r="F303" t="s">
        <v>9</v>
      </c>
      <c r="G303" t="s">
        <v>9</v>
      </c>
      <c r="H303" t="s">
        <v>9</v>
      </c>
      <c r="I303" t="s">
        <v>9</v>
      </c>
      <c r="J303" t="s">
        <v>4147</v>
      </c>
    </row>
    <row r="304" spans="1:10">
      <c r="A304" t="s">
        <v>421</v>
      </c>
      <c r="B304" t="s">
        <v>5</v>
      </c>
      <c r="C304">
        <v>229300</v>
      </c>
      <c r="D304" t="s">
        <v>796</v>
      </c>
      <c r="E304">
        <v>300</v>
      </c>
      <c r="F304" t="s">
        <v>9</v>
      </c>
      <c r="G304" t="s">
        <v>9</v>
      </c>
      <c r="H304" t="s">
        <v>9</v>
      </c>
      <c r="I304" t="s">
        <v>9</v>
      </c>
      <c r="J304" t="s">
        <v>4148</v>
      </c>
    </row>
    <row r="305" hidden="1" spans="1:10">
      <c r="A305" t="s">
        <v>801</v>
      </c>
      <c r="B305" t="s">
        <v>130</v>
      </c>
      <c r="C305">
        <v>529601</v>
      </c>
      <c r="D305" t="s">
        <v>802</v>
      </c>
      <c r="E305">
        <v>304</v>
      </c>
      <c r="F305" t="s">
        <v>9</v>
      </c>
      <c r="G305" t="s">
        <v>440</v>
      </c>
      <c r="H305" t="s">
        <v>9</v>
      </c>
      <c r="I305" t="s">
        <v>9</v>
      </c>
      <c r="J305" t="s">
        <v>4149</v>
      </c>
    </row>
    <row r="306" spans="1:10">
      <c r="A306" t="s">
        <v>804</v>
      </c>
      <c r="B306" t="s">
        <v>5</v>
      </c>
      <c r="C306">
        <v>134097</v>
      </c>
      <c r="D306" t="s">
        <v>805</v>
      </c>
      <c r="E306">
        <v>305</v>
      </c>
      <c r="F306">
        <f>461</f>
        <v>461</v>
      </c>
      <c r="G306" t="s">
        <v>440</v>
      </c>
      <c r="H306" t="s">
        <v>9</v>
      </c>
      <c r="I306" t="s">
        <v>9</v>
      </c>
      <c r="J306" t="s">
        <v>4150</v>
      </c>
    </row>
    <row r="307" hidden="1" spans="1:10">
      <c r="A307" t="s">
        <v>807</v>
      </c>
      <c r="B307" t="s">
        <v>194</v>
      </c>
      <c r="C307">
        <v>505327</v>
      </c>
      <c r="D307" t="s">
        <v>808</v>
      </c>
      <c r="E307">
        <v>306</v>
      </c>
      <c r="F307" t="s">
        <v>9</v>
      </c>
      <c r="G307" t="s">
        <v>9</v>
      </c>
      <c r="H307" t="s">
        <v>9</v>
      </c>
      <c r="I307" t="s">
        <v>9</v>
      </c>
      <c r="J307" t="s">
        <v>4151</v>
      </c>
    </row>
    <row r="308" hidden="1" spans="1:10">
      <c r="A308" t="s">
        <v>810</v>
      </c>
      <c r="B308" t="s">
        <v>404</v>
      </c>
      <c r="C308">
        <v>502948</v>
      </c>
      <c r="D308" t="s">
        <v>811</v>
      </c>
      <c r="E308">
        <v>306</v>
      </c>
      <c r="F308" t="s">
        <v>9</v>
      </c>
      <c r="G308" t="s">
        <v>343</v>
      </c>
      <c r="H308" t="s">
        <v>9</v>
      </c>
      <c r="I308" t="s">
        <v>9</v>
      </c>
      <c r="J308" t="s">
        <v>4152</v>
      </c>
    </row>
    <row r="309" hidden="1" spans="1:10">
      <c r="A309" t="s">
        <v>806</v>
      </c>
      <c r="B309" t="s">
        <v>198</v>
      </c>
      <c r="C309">
        <v>504942</v>
      </c>
      <c r="D309" t="s">
        <v>700</v>
      </c>
      <c r="E309">
        <v>306</v>
      </c>
      <c r="F309" t="s">
        <v>9</v>
      </c>
      <c r="G309" t="s">
        <v>380</v>
      </c>
      <c r="H309" t="s">
        <v>9</v>
      </c>
      <c r="I309" t="s">
        <v>9</v>
      </c>
      <c r="J309" t="s">
        <v>4153</v>
      </c>
    </row>
    <row r="310" hidden="1" spans="1:10">
      <c r="A310" t="s">
        <v>812</v>
      </c>
      <c r="B310" t="s">
        <v>10</v>
      </c>
      <c r="C310">
        <v>501717</v>
      </c>
      <c r="D310" t="s">
        <v>813</v>
      </c>
      <c r="E310">
        <v>309</v>
      </c>
      <c r="F310" t="s">
        <v>371</v>
      </c>
      <c r="G310">
        <v>198</v>
      </c>
      <c r="H310" t="s">
        <v>9</v>
      </c>
      <c r="I310" t="s">
        <v>9</v>
      </c>
      <c r="J310" t="s">
        <v>4154</v>
      </c>
    </row>
    <row r="311" spans="1:10">
      <c r="A311" t="s">
        <v>728</v>
      </c>
      <c r="B311" t="s">
        <v>5</v>
      </c>
      <c r="C311">
        <v>131496</v>
      </c>
      <c r="D311" t="s">
        <v>814</v>
      </c>
      <c r="E311">
        <v>310</v>
      </c>
      <c r="F311" t="s">
        <v>815</v>
      </c>
      <c r="G311">
        <v>136</v>
      </c>
      <c r="H311" t="s">
        <v>9</v>
      </c>
      <c r="I311" t="s">
        <v>9</v>
      </c>
      <c r="J311" t="s">
        <v>4155</v>
      </c>
    </row>
    <row r="312" spans="1:10">
      <c r="A312" t="s">
        <v>816</v>
      </c>
      <c r="B312" t="s">
        <v>5</v>
      </c>
      <c r="C312">
        <v>126818</v>
      </c>
      <c r="D312" t="s">
        <v>817</v>
      </c>
      <c r="E312">
        <v>311</v>
      </c>
      <c r="F312" t="s">
        <v>9</v>
      </c>
      <c r="G312" t="s">
        <v>9</v>
      </c>
      <c r="H312" t="s">
        <v>9</v>
      </c>
      <c r="I312" t="s">
        <v>9</v>
      </c>
      <c r="J312" t="s">
        <v>4156</v>
      </c>
    </row>
    <row r="313" hidden="1" spans="1:10">
      <c r="A313" t="s">
        <v>821</v>
      </c>
      <c r="B313" t="s">
        <v>284</v>
      </c>
      <c r="C313">
        <v>500862</v>
      </c>
      <c r="D313" t="s">
        <v>629</v>
      </c>
      <c r="E313">
        <v>311</v>
      </c>
      <c r="F313" t="s">
        <v>822</v>
      </c>
      <c r="G313" t="s">
        <v>380</v>
      </c>
      <c r="H313" t="s">
        <v>9</v>
      </c>
      <c r="I313" t="s">
        <v>9</v>
      </c>
      <c r="J313" t="s">
        <v>4157</v>
      </c>
    </row>
    <row r="314" hidden="1" spans="1:10">
      <c r="A314" t="s">
        <v>823</v>
      </c>
      <c r="B314" t="s">
        <v>367</v>
      </c>
      <c r="C314">
        <v>500980</v>
      </c>
      <c r="D314" t="s">
        <v>824</v>
      </c>
      <c r="E314">
        <v>311</v>
      </c>
      <c r="F314" t="s">
        <v>825</v>
      </c>
      <c r="G314" t="s">
        <v>343</v>
      </c>
      <c r="H314" t="s">
        <v>9</v>
      </c>
      <c r="I314" t="s">
        <v>9</v>
      </c>
      <c r="J314" t="s">
        <v>4158</v>
      </c>
    </row>
    <row r="315" hidden="1" spans="1:10">
      <c r="A315" t="s">
        <v>819</v>
      </c>
      <c r="B315" t="s">
        <v>17</v>
      </c>
      <c r="C315">
        <v>499965</v>
      </c>
      <c r="D315" t="s">
        <v>820</v>
      </c>
      <c r="E315">
        <v>311</v>
      </c>
      <c r="F315" t="s">
        <v>9</v>
      </c>
      <c r="G315" t="s">
        <v>9</v>
      </c>
      <c r="H315" t="s">
        <v>9</v>
      </c>
      <c r="I315" t="s">
        <v>9</v>
      </c>
      <c r="J315" t="s">
        <v>4159</v>
      </c>
    </row>
    <row r="316" hidden="1" spans="1:10">
      <c r="A316" t="s">
        <v>828</v>
      </c>
      <c r="B316" t="s">
        <v>284</v>
      </c>
      <c r="C316">
        <v>505864</v>
      </c>
      <c r="D316" t="s">
        <v>829</v>
      </c>
      <c r="E316">
        <v>315</v>
      </c>
      <c r="F316" t="s">
        <v>830</v>
      </c>
      <c r="G316" t="s">
        <v>343</v>
      </c>
      <c r="H316" t="s">
        <v>9</v>
      </c>
      <c r="I316" t="s">
        <v>9</v>
      </c>
      <c r="J316" t="s">
        <v>4160</v>
      </c>
    </row>
    <row r="317" spans="1:10">
      <c r="A317" t="s">
        <v>826</v>
      </c>
      <c r="B317" t="s">
        <v>5</v>
      </c>
      <c r="C317">
        <v>129020</v>
      </c>
      <c r="D317" t="s">
        <v>827</v>
      </c>
      <c r="E317">
        <v>315</v>
      </c>
      <c r="F317">
        <f>444</f>
        <v>444</v>
      </c>
      <c r="G317" t="s">
        <v>376</v>
      </c>
      <c r="H317" t="s">
        <v>9</v>
      </c>
      <c r="I317" t="s">
        <v>9</v>
      </c>
      <c r="J317" t="s">
        <v>4161</v>
      </c>
    </row>
    <row r="318" hidden="1" spans="1:10">
      <c r="A318" t="s">
        <v>441</v>
      </c>
      <c r="B318" t="s">
        <v>404</v>
      </c>
      <c r="C318">
        <v>502229</v>
      </c>
      <c r="D318" t="s">
        <v>831</v>
      </c>
      <c r="E318">
        <v>317</v>
      </c>
      <c r="F318" t="s">
        <v>9</v>
      </c>
      <c r="G318" t="s">
        <v>9</v>
      </c>
      <c r="H318" t="s">
        <v>9</v>
      </c>
      <c r="I318" t="s">
        <v>9</v>
      </c>
      <c r="J318" t="s">
        <v>4162</v>
      </c>
    </row>
    <row r="319" hidden="1" spans="1:10">
      <c r="A319" t="s">
        <v>835</v>
      </c>
      <c r="B319" t="s">
        <v>93</v>
      </c>
      <c r="C319">
        <v>506714</v>
      </c>
      <c r="D319" t="s">
        <v>836</v>
      </c>
      <c r="E319">
        <v>317</v>
      </c>
      <c r="F319" t="s">
        <v>9</v>
      </c>
      <c r="G319" t="s">
        <v>9</v>
      </c>
      <c r="H319" t="s">
        <v>9</v>
      </c>
      <c r="I319" t="s">
        <v>9</v>
      </c>
      <c r="J319" t="s">
        <v>4163</v>
      </c>
    </row>
    <row r="320" hidden="1" spans="1:10">
      <c r="A320" t="s">
        <v>832</v>
      </c>
      <c r="B320" t="s">
        <v>833</v>
      </c>
      <c r="C320">
        <v>530031</v>
      </c>
      <c r="D320" t="s">
        <v>834</v>
      </c>
      <c r="E320">
        <v>317</v>
      </c>
      <c r="F320" t="s">
        <v>9</v>
      </c>
      <c r="G320" t="s">
        <v>487</v>
      </c>
      <c r="H320" t="s">
        <v>9</v>
      </c>
      <c r="I320" t="s">
        <v>9</v>
      </c>
      <c r="J320" t="s">
        <v>4164</v>
      </c>
    </row>
    <row r="321" spans="1:10">
      <c r="A321" t="s">
        <v>838</v>
      </c>
      <c r="B321" t="s">
        <v>5</v>
      </c>
      <c r="C321">
        <v>182670</v>
      </c>
      <c r="D321" t="s">
        <v>839</v>
      </c>
      <c r="E321">
        <v>320</v>
      </c>
      <c r="F321">
        <f>237</f>
        <v>237</v>
      </c>
      <c r="G321">
        <v>123</v>
      </c>
      <c r="H321" t="s">
        <v>9</v>
      </c>
      <c r="I321" t="s">
        <v>9</v>
      </c>
      <c r="J321" t="s">
        <v>4165</v>
      </c>
    </row>
    <row r="322" hidden="1" spans="1:10">
      <c r="A322" t="s">
        <v>840</v>
      </c>
      <c r="B322" t="s">
        <v>404</v>
      </c>
      <c r="C322">
        <v>504044</v>
      </c>
      <c r="D322" t="s">
        <v>841</v>
      </c>
      <c r="E322">
        <v>320</v>
      </c>
      <c r="F322">
        <f>429</f>
        <v>429</v>
      </c>
      <c r="G322" t="s">
        <v>376</v>
      </c>
      <c r="H322" t="s">
        <v>9</v>
      </c>
      <c r="I322" t="s">
        <v>9</v>
      </c>
      <c r="J322" t="s">
        <v>4166</v>
      </c>
    </row>
    <row r="323" hidden="1" spans="1:10">
      <c r="A323" t="s">
        <v>842</v>
      </c>
      <c r="B323" t="s">
        <v>175</v>
      </c>
      <c r="C323">
        <v>501292</v>
      </c>
      <c r="D323" t="s">
        <v>843</v>
      </c>
      <c r="E323">
        <v>322</v>
      </c>
      <c r="F323" t="s">
        <v>9</v>
      </c>
      <c r="G323" t="s">
        <v>9</v>
      </c>
      <c r="H323" t="s">
        <v>9</v>
      </c>
      <c r="I323" t="s">
        <v>9</v>
      </c>
      <c r="J323" t="s">
        <v>4167</v>
      </c>
    </row>
    <row r="324" hidden="1" spans="1:10">
      <c r="A324" t="s">
        <v>742</v>
      </c>
      <c r="B324" t="s">
        <v>274</v>
      </c>
      <c r="C324">
        <v>506527</v>
      </c>
      <c r="D324" t="s">
        <v>845</v>
      </c>
      <c r="E324">
        <v>323</v>
      </c>
      <c r="F324">
        <f>171</f>
        <v>171</v>
      </c>
      <c r="G324" t="s">
        <v>376</v>
      </c>
      <c r="H324" t="s">
        <v>9</v>
      </c>
      <c r="I324" t="s">
        <v>9</v>
      </c>
      <c r="J324" t="s">
        <v>4168</v>
      </c>
    </row>
    <row r="325" hidden="1" spans="1:10">
      <c r="A325" t="s">
        <v>846</v>
      </c>
      <c r="B325" t="s">
        <v>260</v>
      </c>
      <c r="C325">
        <v>506100</v>
      </c>
      <c r="D325" t="s">
        <v>847</v>
      </c>
      <c r="E325">
        <v>323</v>
      </c>
      <c r="F325">
        <f>180</f>
        <v>180</v>
      </c>
      <c r="G325" t="s">
        <v>9</v>
      </c>
      <c r="H325" t="s">
        <v>9</v>
      </c>
      <c r="I325" t="s">
        <v>9</v>
      </c>
      <c r="J325" t="s">
        <v>4169</v>
      </c>
    </row>
    <row r="326" hidden="1" spans="1:10">
      <c r="A326" t="s">
        <v>850</v>
      </c>
      <c r="B326" t="s">
        <v>851</v>
      </c>
      <c r="C326">
        <v>529618</v>
      </c>
      <c r="D326" t="s">
        <v>852</v>
      </c>
      <c r="E326">
        <v>323</v>
      </c>
      <c r="F326" t="s">
        <v>9</v>
      </c>
      <c r="G326" t="s">
        <v>376</v>
      </c>
      <c r="H326" t="s">
        <v>9</v>
      </c>
      <c r="I326" t="s">
        <v>9</v>
      </c>
      <c r="J326" t="s">
        <v>4170</v>
      </c>
    </row>
    <row r="327" hidden="1" spans="1:10">
      <c r="A327" t="s">
        <v>848</v>
      </c>
      <c r="B327" t="s">
        <v>194</v>
      </c>
      <c r="C327">
        <v>504681</v>
      </c>
      <c r="D327" t="s">
        <v>849</v>
      </c>
      <c r="E327">
        <v>323</v>
      </c>
      <c r="F327" t="s">
        <v>9</v>
      </c>
      <c r="G327" t="s">
        <v>343</v>
      </c>
      <c r="H327" t="s">
        <v>9</v>
      </c>
      <c r="I327" t="s">
        <v>9</v>
      </c>
      <c r="J327" t="s">
        <v>4171</v>
      </c>
    </row>
    <row r="328" hidden="1" spans="1:10">
      <c r="A328" t="s">
        <v>861</v>
      </c>
      <c r="B328" t="s">
        <v>10</v>
      </c>
      <c r="C328">
        <v>505401</v>
      </c>
      <c r="D328" t="s">
        <v>862</v>
      </c>
      <c r="E328">
        <v>327</v>
      </c>
      <c r="F328" t="s">
        <v>863</v>
      </c>
      <c r="G328" t="s">
        <v>380</v>
      </c>
      <c r="H328" t="s">
        <v>9</v>
      </c>
      <c r="I328" t="s">
        <v>9</v>
      </c>
      <c r="J328" t="s">
        <v>4172</v>
      </c>
    </row>
    <row r="329" hidden="1" spans="1:10">
      <c r="A329" t="s">
        <v>212</v>
      </c>
      <c r="B329" t="s">
        <v>93</v>
      </c>
      <c r="C329">
        <v>504274</v>
      </c>
      <c r="D329" t="s">
        <v>854</v>
      </c>
      <c r="E329">
        <v>327</v>
      </c>
      <c r="F329">
        <f>514</f>
        <v>514</v>
      </c>
      <c r="G329" t="s">
        <v>4057</v>
      </c>
      <c r="H329" t="s">
        <v>9</v>
      </c>
      <c r="I329" t="s">
        <v>9</v>
      </c>
      <c r="J329" t="s">
        <v>4173</v>
      </c>
    </row>
    <row r="330" hidden="1" spans="1:10">
      <c r="A330" t="s">
        <v>857</v>
      </c>
      <c r="B330" t="s">
        <v>731</v>
      </c>
      <c r="C330">
        <v>508017</v>
      </c>
      <c r="D330" t="s">
        <v>858</v>
      </c>
      <c r="E330">
        <v>327</v>
      </c>
      <c r="F330" t="s">
        <v>9</v>
      </c>
      <c r="G330" t="s">
        <v>9</v>
      </c>
      <c r="H330" t="s">
        <v>9</v>
      </c>
      <c r="I330" t="s">
        <v>9</v>
      </c>
      <c r="J330" t="s">
        <v>4174</v>
      </c>
    </row>
    <row r="331" hidden="1" spans="1:10">
      <c r="A331" t="s">
        <v>864</v>
      </c>
      <c r="B331" t="s">
        <v>194</v>
      </c>
      <c r="C331">
        <v>503504</v>
      </c>
      <c r="D331" t="s">
        <v>865</v>
      </c>
      <c r="E331">
        <v>327</v>
      </c>
      <c r="F331" t="s">
        <v>9</v>
      </c>
      <c r="G331" t="s">
        <v>9</v>
      </c>
      <c r="H331" t="s">
        <v>9</v>
      </c>
      <c r="I331" t="s">
        <v>9</v>
      </c>
      <c r="J331" t="s">
        <v>4175</v>
      </c>
    </row>
    <row r="332" spans="1:10">
      <c r="A332" t="s">
        <v>855</v>
      </c>
      <c r="B332" t="s">
        <v>5</v>
      </c>
      <c r="C332">
        <v>196088</v>
      </c>
      <c r="D332" t="s">
        <v>856</v>
      </c>
      <c r="E332">
        <v>327</v>
      </c>
      <c r="F332" t="s">
        <v>9</v>
      </c>
      <c r="G332" t="s">
        <v>9</v>
      </c>
      <c r="H332" t="s">
        <v>9</v>
      </c>
      <c r="I332" t="s">
        <v>9</v>
      </c>
      <c r="J332" t="s">
        <v>4176</v>
      </c>
    </row>
    <row r="333" hidden="1" spans="1:10">
      <c r="A333" t="s">
        <v>870</v>
      </c>
      <c r="B333" t="s">
        <v>404</v>
      </c>
      <c r="C333">
        <v>503778</v>
      </c>
      <c r="D333" t="s">
        <v>871</v>
      </c>
      <c r="E333">
        <v>332</v>
      </c>
      <c r="F333">
        <f>530</f>
        <v>530</v>
      </c>
      <c r="G333" t="s">
        <v>376</v>
      </c>
      <c r="H333" t="s">
        <v>9</v>
      </c>
      <c r="I333" t="s">
        <v>9</v>
      </c>
      <c r="J333" t="s">
        <v>4177</v>
      </c>
    </row>
    <row r="334" spans="1:10">
      <c r="A334" t="s">
        <v>868</v>
      </c>
      <c r="B334" t="s">
        <v>5</v>
      </c>
      <c r="C334">
        <v>155317</v>
      </c>
      <c r="D334" t="s">
        <v>869</v>
      </c>
      <c r="E334">
        <v>332</v>
      </c>
      <c r="F334">
        <f>410</f>
        <v>410</v>
      </c>
      <c r="G334" t="s">
        <v>376</v>
      </c>
      <c r="H334" t="s">
        <v>9</v>
      </c>
      <c r="I334" t="s">
        <v>9</v>
      </c>
      <c r="J334" t="s">
        <v>4178</v>
      </c>
    </row>
    <row r="335" spans="1:10">
      <c r="A335" t="s">
        <v>872</v>
      </c>
      <c r="B335" t="s">
        <v>5</v>
      </c>
      <c r="C335">
        <v>137351</v>
      </c>
      <c r="D335" t="s">
        <v>873</v>
      </c>
      <c r="E335">
        <v>332</v>
      </c>
      <c r="F335">
        <f>563</f>
        <v>563</v>
      </c>
      <c r="G335" t="s">
        <v>380</v>
      </c>
      <c r="H335" t="s">
        <v>9</v>
      </c>
      <c r="I335" t="s">
        <v>9</v>
      </c>
      <c r="J335" t="s">
        <v>4179</v>
      </c>
    </row>
    <row r="336" hidden="1" spans="1:10">
      <c r="A336" t="s">
        <v>874</v>
      </c>
      <c r="B336" t="s">
        <v>731</v>
      </c>
      <c r="C336">
        <v>508398</v>
      </c>
      <c r="D336" t="s">
        <v>875</v>
      </c>
      <c r="E336">
        <v>335</v>
      </c>
      <c r="F336" t="s">
        <v>9</v>
      </c>
      <c r="G336" t="s">
        <v>4057</v>
      </c>
      <c r="H336" t="s">
        <v>9</v>
      </c>
      <c r="I336" t="s">
        <v>9</v>
      </c>
      <c r="J336" t="s">
        <v>4180</v>
      </c>
    </row>
    <row r="337" spans="1:10">
      <c r="A337" t="s">
        <v>85</v>
      </c>
      <c r="B337" t="s">
        <v>5</v>
      </c>
      <c r="C337">
        <v>216339</v>
      </c>
      <c r="D337" t="s">
        <v>876</v>
      </c>
      <c r="E337">
        <v>335</v>
      </c>
      <c r="F337" t="s">
        <v>696</v>
      </c>
      <c r="G337" t="s">
        <v>440</v>
      </c>
      <c r="H337" t="s">
        <v>9</v>
      </c>
      <c r="I337" t="s">
        <v>9</v>
      </c>
      <c r="J337" t="s">
        <v>4181</v>
      </c>
    </row>
    <row r="338" hidden="1" spans="1:10">
      <c r="A338" t="s">
        <v>877</v>
      </c>
      <c r="B338" t="s">
        <v>878</v>
      </c>
      <c r="C338">
        <v>529146</v>
      </c>
      <c r="D338" t="s">
        <v>879</v>
      </c>
      <c r="E338">
        <v>337</v>
      </c>
      <c r="F338">
        <f>173</f>
        <v>173</v>
      </c>
      <c r="G338" t="s">
        <v>380</v>
      </c>
      <c r="H338" t="s">
        <v>9</v>
      </c>
      <c r="I338" t="s">
        <v>9</v>
      </c>
      <c r="J338" t="s">
        <v>4182</v>
      </c>
    </row>
    <row r="339" hidden="1" spans="1:10">
      <c r="A339" t="s">
        <v>92</v>
      </c>
      <c r="B339" t="s">
        <v>93</v>
      </c>
      <c r="C339">
        <v>501098</v>
      </c>
      <c r="D339" t="s">
        <v>882</v>
      </c>
      <c r="E339">
        <v>337</v>
      </c>
      <c r="F339" t="s">
        <v>696</v>
      </c>
      <c r="G339" t="s">
        <v>9</v>
      </c>
      <c r="H339" t="s">
        <v>9</v>
      </c>
      <c r="I339" t="s">
        <v>9</v>
      </c>
      <c r="J339" t="s">
        <v>4183</v>
      </c>
    </row>
    <row r="340" hidden="1" spans="1:10">
      <c r="A340" t="s">
        <v>318</v>
      </c>
      <c r="B340" t="s">
        <v>93</v>
      </c>
      <c r="C340">
        <v>506399</v>
      </c>
      <c r="D340" t="s">
        <v>883</v>
      </c>
      <c r="E340">
        <v>337</v>
      </c>
      <c r="F340" t="s">
        <v>884</v>
      </c>
      <c r="G340" t="s">
        <v>4057</v>
      </c>
      <c r="H340" t="s">
        <v>9</v>
      </c>
      <c r="I340" t="s">
        <v>9</v>
      </c>
      <c r="J340" t="s">
        <v>4184</v>
      </c>
    </row>
    <row r="341" hidden="1" spans="1:10">
      <c r="A341" t="s">
        <v>880</v>
      </c>
      <c r="B341" t="s">
        <v>397</v>
      </c>
      <c r="C341">
        <v>504975</v>
      </c>
      <c r="D341" t="s">
        <v>881</v>
      </c>
      <c r="E341">
        <v>337</v>
      </c>
      <c r="F341" t="s">
        <v>9</v>
      </c>
      <c r="G341" t="s">
        <v>9</v>
      </c>
      <c r="H341" t="s">
        <v>9</v>
      </c>
      <c r="I341" t="s">
        <v>9</v>
      </c>
      <c r="J341" t="s">
        <v>4185</v>
      </c>
    </row>
    <row r="342" hidden="1" spans="1:10">
      <c r="A342" t="s">
        <v>479</v>
      </c>
      <c r="B342" t="s">
        <v>207</v>
      </c>
      <c r="C342">
        <v>505279</v>
      </c>
      <c r="D342" t="s">
        <v>888</v>
      </c>
      <c r="E342">
        <v>341</v>
      </c>
      <c r="F342" t="s">
        <v>889</v>
      </c>
      <c r="G342" t="s">
        <v>343</v>
      </c>
      <c r="H342" t="s">
        <v>9</v>
      </c>
      <c r="I342" t="s">
        <v>9</v>
      </c>
      <c r="J342" t="s">
        <v>4186</v>
      </c>
    </row>
    <row r="343" hidden="1" spans="1:10">
      <c r="A343" t="s">
        <v>441</v>
      </c>
      <c r="B343" t="s">
        <v>404</v>
      </c>
      <c r="C343">
        <v>503167</v>
      </c>
      <c r="D343" t="s">
        <v>887</v>
      </c>
      <c r="E343">
        <v>341</v>
      </c>
      <c r="F343" t="s">
        <v>9</v>
      </c>
      <c r="G343" t="s">
        <v>9</v>
      </c>
      <c r="H343" t="s">
        <v>9</v>
      </c>
      <c r="I343" t="s">
        <v>9</v>
      </c>
      <c r="J343" t="s">
        <v>4187</v>
      </c>
    </row>
    <row r="344" hidden="1" spans="1:10">
      <c r="A344" t="s">
        <v>885</v>
      </c>
      <c r="B344" t="s">
        <v>93</v>
      </c>
      <c r="C344">
        <v>501438</v>
      </c>
      <c r="D344" t="s">
        <v>886</v>
      </c>
      <c r="E344">
        <v>341</v>
      </c>
      <c r="F344" t="s">
        <v>9</v>
      </c>
      <c r="G344" t="s">
        <v>4057</v>
      </c>
      <c r="H344" t="s">
        <v>9</v>
      </c>
      <c r="I344" t="s">
        <v>9</v>
      </c>
      <c r="J344" t="s">
        <v>4188</v>
      </c>
    </row>
    <row r="345" spans="1:10">
      <c r="A345" t="s">
        <v>893</v>
      </c>
      <c r="B345" t="s">
        <v>5</v>
      </c>
      <c r="C345">
        <v>153603</v>
      </c>
      <c r="D345" t="s">
        <v>894</v>
      </c>
      <c r="E345">
        <v>344</v>
      </c>
      <c r="F345">
        <f>400</f>
        <v>400</v>
      </c>
      <c r="G345" t="s">
        <v>376</v>
      </c>
      <c r="H345" t="s">
        <v>9</v>
      </c>
      <c r="I345" t="s">
        <v>9</v>
      </c>
      <c r="J345" t="s">
        <v>4189</v>
      </c>
    </row>
    <row r="346" hidden="1" spans="1:10">
      <c r="A346" t="s">
        <v>901</v>
      </c>
      <c r="B346" t="s">
        <v>757</v>
      </c>
      <c r="C346">
        <v>528827</v>
      </c>
      <c r="D346" t="s">
        <v>902</v>
      </c>
      <c r="E346">
        <v>344</v>
      </c>
      <c r="F346" t="s">
        <v>9</v>
      </c>
      <c r="G346" t="s">
        <v>4057</v>
      </c>
      <c r="H346" t="s">
        <v>9</v>
      </c>
      <c r="I346" t="s">
        <v>9</v>
      </c>
      <c r="J346" t="s">
        <v>4190</v>
      </c>
    </row>
    <row r="347" hidden="1" spans="1:10">
      <c r="A347" t="s">
        <v>899</v>
      </c>
      <c r="B347" t="s">
        <v>93</v>
      </c>
      <c r="C347">
        <v>506709</v>
      </c>
      <c r="D347" t="s">
        <v>900</v>
      </c>
      <c r="E347">
        <v>344</v>
      </c>
      <c r="F347">
        <f>502</f>
        <v>502</v>
      </c>
      <c r="G347" t="s">
        <v>9</v>
      </c>
      <c r="H347" t="s">
        <v>9</v>
      </c>
      <c r="I347" t="s">
        <v>9</v>
      </c>
      <c r="J347" t="s">
        <v>4191</v>
      </c>
    </row>
    <row r="348" hidden="1" spans="1:10">
      <c r="A348" t="s">
        <v>890</v>
      </c>
      <c r="B348" t="s">
        <v>424</v>
      </c>
      <c r="C348">
        <v>505919</v>
      </c>
      <c r="D348" t="s">
        <v>891</v>
      </c>
      <c r="E348">
        <v>344</v>
      </c>
      <c r="F348" t="s">
        <v>9</v>
      </c>
      <c r="G348" t="s">
        <v>4023</v>
      </c>
      <c r="H348" t="s">
        <v>9</v>
      </c>
      <c r="I348" t="s">
        <v>9</v>
      </c>
      <c r="J348" t="s">
        <v>4192</v>
      </c>
    </row>
    <row r="349" hidden="1" spans="1:10">
      <c r="A349" t="s">
        <v>895</v>
      </c>
      <c r="B349" t="s">
        <v>175</v>
      </c>
      <c r="C349">
        <v>500870</v>
      </c>
      <c r="D349" t="s">
        <v>896</v>
      </c>
      <c r="E349">
        <v>344</v>
      </c>
      <c r="F349" t="s">
        <v>9</v>
      </c>
      <c r="G349" t="s">
        <v>9</v>
      </c>
      <c r="H349" t="s">
        <v>9</v>
      </c>
      <c r="I349" t="s">
        <v>9</v>
      </c>
      <c r="J349" t="s">
        <v>4193</v>
      </c>
    </row>
    <row r="350" spans="1:10">
      <c r="A350" t="s">
        <v>905</v>
      </c>
      <c r="B350" t="s">
        <v>5</v>
      </c>
      <c r="C350">
        <v>139959</v>
      </c>
      <c r="D350" t="s">
        <v>906</v>
      </c>
      <c r="E350">
        <v>349</v>
      </c>
      <c r="F350" t="s">
        <v>9</v>
      </c>
      <c r="G350" t="s">
        <v>4057</v>
      </c>
      <c r="H350" t="s">
        <v>9</v>
      </c>
      <c r="I350" t="s">
        <v>9</v>
      </c>
      <c r="J350" t="s">
        <v>4194</v>
      </c>
    </row>
    <row r="351" hidden="1" spans="1:10">
      <c r="A351" t="s">
        <v>908</v>
      </c>
      <c r="B351" t="s">
        <v>851</v>
      </c>
      <c r="C351">
        <v>529052</v>
      </c>
      <c r="D351" t="s">
        <v>909</v>
      </c>
      <c r="E351">
        <v>350</v>
      </c>
      <c r="F351" t="s">
        <v>9</v>
      </c>
      <c r="G351" t="s">
        <v>376</v>
      </c>
      <c r="H351" t="s">
        <v>9</v>
      </c>
      <c r="I351" t="s">
        <v>9</v>
      </c>
      <c r="J351" t="s">
        <v>4195</v>
      </c>
    </row>
    <row r="352" hidden="1" spans="1:10">
      <c r="A352" t="s">
        <v>62</v>
      </c>
      <c r="B352" t="s">
        <v>10</v>
      </c>
      <c r="C352">
        <v>502037</v>
      </c>
      <c r="D352" t="s">
        <v>907</v>
      </c>
      <c r="E352">
        <v>350</v>
      </c>
      <c r="F352" t="s">
        <v>9</v>
      </c>
      <c r="G352" t="s">
        <v>9</v>
      </c>
      <c r="H352" t="s">
        <v>9</v>
      </c>
      <c r="I352" t="s">
        <v>9</v>
      </c>
      <c r="J352" t="s">
        <v>4196</v>
      </c>
    </row>
    <row r="353" hidden="1" spans="1:10">
      <c r="A353" t="s">
        <v>910</v>
      </c>
      <c r="B353" t="s">
        <v>17</v>
      </c>
      <c r="C353">
        <v>499990</v>
      </c>
      <c r="D353" t="s">
        <v>911</v>
      </c>
      <c r="E353">
        <v>352</v>
      </c>
      <c r="F353" t="s">
        <v>912</v>
      </c>
      <c r="G353" t="s">
        <v>440</v>
      </c>
      <c r="H353" t="s">
        <v>9</v>
      </c>
      <c r="I353" t="s">
        <v>9</v>
      </c>
      <c r="J353" t="s">
        <v>4197</v>
      </c>
    </row>
    <row r="354" hidden="1" spans="1:10">
      <c r="A354" t="s">
        <v>913</v>
      </c>
      <c r="B354" t="s">
        <v>274</v>
      </c>
      <c r="C354">
        <v>505316</v>
      </c>
      <c r="D354" t="s">
        <v>914</v>
      </c>
      <c r="E354">
        <v>352</v>
      </c>
      <c r="F354" t="s">
        <v>915</v>
      </c>
      <c r="G354" t="s">
        <v>4057</v>
      </c>
      <c r="H354" t="s">
        <v>9</v>
      </c>
      <c r="I354" t="s">
        <v>9</v>
      </c>
      <c r="J354" t="s">
        <v>4198</v>
      </c>
    </row>
    <row r="355" hidden="1" spans="1:10">
      <c r="A355" t="s">
        <v>916</v>
      </c>
      <c r="B355" t="s">
        <v>194</v>
      </c>
      <c r="C355">
        <v>502475</v>
      </c>
      <c r="D355" t="s">
        <v>917</v>
      </c>
      <c r="E355">
        <v>354</v>
      </c>
      <c r="F355" t="s">
        <v>9</v>
      </c>
      <c r="G355">
        <v>148</v>
      </c>
      <c r="H355" t="s">
        <v>9</v>
      </c>
      <c r="I355" t="s">
        <v>9</v>
      </c>
      <c r="J355" t="s">
        <v>4199</v>
      </c>
    </row>
    <row r="356" hidden="1" spans="1:10">
      <c r="A356" t="s">
        <v>919</v>
      </c>
      <c r="B356" t="s">
        <v>361</v>
      </c>
      <c r="C356">
        <v>504089</v>
      </c>
      <c r="D356" t="s">
        <v>920</v>
      </c>
      <c r="E356">
        <v>355</v>
      </c>
      <c r="F356">
        <f>315</f>
        <v>315</v>
      </c>
      <c r="G356" t="s">
        <v>476</v>
      </c>
      <c r="H356" t="s">
        <v>9</v>
      </c>
      <c r="I356" t="s">
        <v>9</v>
      </c>
      <c r="J356" t="s">
        <v>4200</v>
      </c>
    </row>
    <row r="357" hidden="1" spans="1:10">
      <c r="A357" t="s">
        <v>14</v>
      </c>
      <c r="B357" t="s">
        <v>14</v>
      </c>
      <c r="C357">
        <v>529432</v>
      </c>
      <c r="D357" t="s">
        <v>921</v>
      </c>
      <c r="E357">
        <v>355</v>
      </c>
      <c r="F357" t="s">
        <v>9</v>
      </c>
      <c r="G357" t="s">
        <v>9</v>
      </c>
      <c r="H357" t="s">
        <v>9</v>
      </c>
      <c r="I357" t="s">
        <v>9</v>
      </c>
      <c r="J357" t="s">
        <v>4201</v>
      </c>
    </row>
    <row r="358" hidden="1" spans="1:10">
      <c r="A358" t="s">
        <v>922</v>
      </c>
      <c r="B358" t="s">
        <v>284</v>
      </c>
      <c r="C358">
        <v>505482</v>
      </c>
      <c r="D358" t="s">
        <v>923</v>
      </c>
      <c r="E358">
        <v>357</v>
      </c>
      <c r="F358">
        <f>164</f>
        <v>164</v>
      </c>
      <c r="G358" t="s">
        <v>4023</v>
      </c>
      <c r="H358" t="s">
        <v>9</v>
      </c>
      <c r="I358" t="s">
        <v>9</v>
      </c>
      <c r="J358" t="s">
        <v>4202</v>
      </c>
    </row>
    <row r="359" hidden="1" spans="1:10">
      <c r="A359" t="s">
        <v>712</v>
      </c>
      <c r="B359" t="s">
        <v>367</v>
      </c>
      <c r="C359">
        <v>528854</v>
      </c>
      <c r="D359" t="s">
        <v>925</v>
      </c>
      <c r="E359">
        <v>357</v>
      </c>
      <c r="F359" t="s">
        <v>926</v>
      </c>
      <c r="G359" t="s">
        <v>4057</v>
      </c>
      <c r="H359" t="s">
        <v>9</v>
      </c>
      <c r="I359" t="s">
        <v>9</v>
      </c>
      <c r="J359" t="s">
        <v>4203</v>
      </c>
    </row>
    <row r="360" hidden="1" spans="1:10">
      <c r="A360" t="s">
        <v>108</v>
      </c>
      <c r="B360" t="s">
        <v>931</v>
      </c>
      <c r="C360">
        <v>506168</v>
      </c>
      <c r="D360" t="s">
        <v>932</v>
      </c>
      <c r="E360">
        <v>359</v>
      </c>
      <c r="F360" t="s">
        <v>9</v>
      </c>
      <c r="G360" t="s">
        <v>9</v>
      </c>
      <c r="H360" t="s">
        <v>9</v>
      </c>
      <c r="I360" t="s">
        <v>9</v>
      </c>
      <c r="J360" t="s">
        <v>4204</v>
      </c>
    </row>
    <row r="361" hidden="1" spans="1:10">
      <c r="A361" t="s">
        <v>927</v>
      </c>
      <c r="B361" t="s">
        <v>17</v>
      </c>
      <c r="C361">
        <v>500946</v>
      </c>
      <c r="D361" t="s">
        <v>928</v>
      </c>
      <c r="E361">
        <v>359</v>
      </c>
      <c r="F361" t="s">
        <v>9</v>
      </c>
      <c r="G361" t="s">
        <v>9</v>
      </c>
      <c r="H361" t="s">
        <v>9</v>
      </c>
      <c r="I361" t="s">
        <v>9</v>
      </c>
      <c r="J361" t="s">
        <v>4205</v>
      </c>
    </row>
    <row r="362" hidden="1" spans="1:10">
      <c r="A362" t="s">
        <v>929</v>
      </c>
      <c r="B362" t="s">
        <v>260</v>
      </c>
      <c r="C362">
        <v>511965</v>
      </c>
      <c r="D362" t="s">
        <v>930</v>
      </c>
      <c r="E362">
        <v>359</v>
      </c>
      <c r="F362" t="s">
        <v>9</v>
      </c>
      <c r="G362" t="s">
        <v>4057</v>
      </c>
      <c r="H362" t="s">
        <v>9</v>
      </c>
      <c r="I362" t="s">
        <v>9</v>
      </c>
      <c r="J362" t="s">
        <v>4206</v>
      </c>
    </row>
    <row r="363" hidden="1" spans="1:10">
      <c r="A363" t="s">
        <v>934</v>
      </c>
      <c r="B363" t="s">
        <v>10</v>
      </c>
      <c r="C363">
        <v>506606</v>
      </c>
      <c r="D363" t="s">
        <v>935</v>
      </c>
      <c r="E363">
        <v>362</v>
      </c>
      <c r="F363" t="s">
        <v>9</v>
      </c>
      <c r="G363" t="s">
        <v>380</v>
      </c>
      <c r="H363" t="s">
        <v>9</v>
      </c>
      <c r="I363" t="s">
        <v>9</v>
      </c>
      <c r="J363" t="s">
        <v>4207</v>
      </c>
    </row>
    <row r="364" hidden="1" spans="1:10">
      <c r="A364" t="s">
        <v>937</v>
      </c>
      <c r="B364" t="s">
        <v>731</v>
      </c>
      <c r="C364">
        <v>514033</v>
      </c>
      <c r="D364" t="s">
        <v>938</v>
      </c>
      <c r="E364">
        <v>362</v>
      </c>
      <c r="F364" t="s">
        <v>9</v>
      </c>
      <c r="G364" t="s">
        <v>487</v>
      </c>
      <c r="H364" t="s">
        <v>9</v>
      </c>
      <c r="I364" t="s">
        <v>9</v>
      </c>
      <c r="J364" t="s">
        <v>4208</v>
      </c>
    </row>
    <row r="365" hidden="1" spans="1:10">
      <c r="A365" t="s">
        <v>555</v>
      </c>
      <c r="B365" t="s">
        <v>130</v>
      </c>
      <c r="C365">
        <v>529148</v>
      </c>
      <c r="D365" t="s">
        <v>939</v>
      </c>
      <c r="E365">
        <v>362</v>
      </c>
      <c r="F365" t="s">
        <v>619</v>
      </c>
      <c r="G365" t="s">
        <v>343</v>
      </c>
      <c r="H365" t="s">
        <v>9</v>
      </c>
      <c r="I365" t="s">
        <v>9</v>
      </c>
      <c r="J365" t="s">
        <v>4209</v>
      </c>
    </row>
    <row r="366" hidden="1" spans="1:10">
      <c r="A366" t="s">
        <v>942</v>
      </c>
      <c r="B366" t="s">
        <v>175</v>
      </c>
      <c r="C366">
        <v>529682</v>
      </c>
      <c r="D366" t="s">
        <v>943</v>
      </c>
      <c r="E366">
        <v>365</v>
      </c>
      <c r="F366" t="s">
        <v>9</v>
      </c>
      <c r="G366" t="s">
        <v>9</v>
      </c>
      <c r="H366" t="s">
        <v>9</v>
      </c>
      <c r="I366" t="s">
        <v>9</v>
      </c>
      <c r="J366" t="s">
        <v>4210</v>
      </c>
    </row>
    <row r="367" spans="1:10">
      <c r="A367" t="s">
        <v>940</v>
      </c>
      <c r="B367" t="s">
        <v>5</v>
      </c>
      <c r="C367">
        <v>209542</v>
      </c>
      <c r="D367" t="s">
        <v>941</v>
      </c>
      <c r="E367">
        <v>365</v>
      </c>
      <c r="F367">
        <f>505</f>
        <v>505</v>
      </c>
      <c r="G367" t="s">
        <v>9</v>
      </c>
      <c r="H367" t="s">
        <v>9</v>
      </c>
      <c r="I367" t="s">
        <v>9</v>
      </c>
      <c r="J367" t="s">
        <v>4211</v>
      </c>
    </row>
    <row r="368" hidden="1" spans="1:10">
      <c r="A368" t="s">
        <v>946</v>
      </c>
      <c r="B368" t="s">
        <v>284</v>
      </c>
      <c r="C368">
        <v>501944</v>
      </c>
      <c r="D368" t="s">
        <v>947</v>
      </c>
      <c r="E368">
        <v>367</v>
      </c>
      <c r="F368">
        <f>176</f>
        <v>176</v>
      </c>
      <c r="G368" t="s">
        <v>440</v>
      </c>
      <c r="H368" t="s">
        <v>9</v>
      </c>
      <c r="I368" t="s">
        <v>9</v>
      </c>
      <c r="J368" t="s">
        <v>4212</v>
      </c>
    </row>
    <row r="369" hidden="1" spans="1:10">
      <c r="A369" t="s">
        <v>948</v>
      </c>
      <c r="B369" t="s">
        <v>10</v>
      </c>
      <c r="C369">
        <v>501749</v>
      </c>
      <c r="D369" t="s">
        <v>949</v>
      </c>
      <c r="E369">
        <v>367</v>
      </c>
      <c r="F369" t="s">
        <v>950</v>
      </c>
      <c r="G369">
        <v>192</v>
      </c>
      <c r="H369" t="s">
        <v>9</v>
      </c>
      <c r="I369" t="s">
        <v>9</v>
      </c>
      <c r="J369" t="s">
        <v>4213</v>
      </c>
    </row>
    <row r="370" hidden="1" spans="1:10">
      <c r="A370" t="s">
        <v>328</v>
      </c>
      <c r="B370" t="s">
        <v>93</v>
      </c>
      <c r="C370">
        <v>503034</v>
      </c>
      <c r="D370" t="s">
        <v>958</v>
      </c>
      <c r="E370">
        <v>369</v>
      </c>
      <c r="F370" t="s">
        <v>800</v>
      </c>
      <c r="G370" t="s">
        <v>9</v>
      </c>
      <c r="H370" t="s">
        <v>9</v>
      </c>
      <c r="I370" t="s">
        <v>9</v>
      </c>
      <c r="J370" t="s">
        <v>4214</v>
      </c>
    </row>
    <row r="371" hidden="1" spans="1:10">
      <c r="A371" t="s">
        <v>953</v>
      </c>
      <c r="B371" t="s">
        <v>93</v>
      </c>
      <c r="C371">
        <v>529508</v>
      </c>
      <c r="D371" t="s">
        <v>954</v>
      </c>
      <c r="E371">
        <v>369</v>
      </c>
      <c r="F371" t="s">
        <v>9</v>
      </c>
      <c r="G371" t="s">
        <v>9</v>
      </c>
      <c r="H371" t="s">
        <v>9</v>
      </c>
      <c r="I371" t="s">
        <v>9</v>
      </c>
      <c r="J371" t="s">
        <v>4215</v>
      </c>
    </row>
    <row r="372" hidden="1" spans="1:10">
      <c r="A372" t="s">
        <v>426</v>
      </c>
      <c r="B372" t="s">
        <v>404</v>
      </c>
      <c r="C372">
        <v>500808</v>
      </c>
      <c r="D372" t="s">
        <v>951</v>
      </c>
      <c r="E372">
        <v>369</v>
      </c>
      <c r="F372" t="s">
        <v>9</v>
      </c>
      <c r="G372" t="s">
        <v>9</v>
      </c>
      <c r="H372" t="s">
        <v>9</v>
      </c>
      <c r="I372" t="s">
        <v>9</v>
      </c>
      <c r="J372" t="s">
        <v>4216</v>
      </c>
    </row>
    <row r="373" spans="1:10">
      <c r="A373" t="s">
        <v>955</v>
      </c>
      <c r="B373" t="s">
        <v>5</v>
      </c>
      <c r="C373">
        <v>157085</v>
      </c>
      <c r="D373" t="s">
        <v>956</v>
      </c>
      <c r="E373">
        <v>369</v>
      </c>
      <c r="F373" t="s">
        <v>957</v>
      </c>
      <c r="G373" t="s">
        <v>4023</v>
      </c>
      <c r="H373" t="s">
        <v>9</v>
      </c>
      <c r="I373" t="s">
        <v>9</v>
      </c>
      <c r="J373" t="s">
        <v>4217</v>
      </c>
    </row>
    <row r="374" hidden="1" spans="1:10">
      <c r="A374" t="s">
        <v>959</v>
      </c>
      <c r="B374" t="s">
        <v>575</v>
      </c>
      <c r="C374">
        <v>501562</v>
      </c>
      <c r="D374" t="s">
        <v>960</v>
      </c>
      <c r="E374">
        <v>373</v>
      </c>
      <c r="F374" t="s">
        <v>9</v>
      </c>
      <c r="G374">
        <v>168</v>
      </c>
      <c r="H374" t="s">
        <v>9</v>
      </c>
      <c r="I374" t="s">
        <v>9</v>
      </c>
      <c r="J374" t="s">
        <v>4218</v>
      </c>
    </row>
    <row r="375" hidden="1" spans="1:10">
      <c r="A375" t="s">
        <v>961</v>
      </c>
      <c r="B375" t="s">
        <v>142</v>
      </c>
      <c r="C375">
        <v>501655</v>
      </c>
      <c r="D375" t="s">
        <v>962</v>
      </c>
      <c r="E375">
        <v>374</v>
      </c>
      <c r="F375">
        <f>124</f>
        <v>124</v>
      </c>
      <c r="G375" t="s">
        <v>380</v>
      </c>
      <c r="H375" t="s">
        <v>9</v>
      </c>
      <c r="I375" t="s">
        <v>9</v>
      </c>
      <c r="J375" t="s">
        <v>4219</v>
      </c>
    </row>
    <row r="376" hidden="1" spans="1:10">
      <c r="A376" t="s">
        <v>739</v>
      </c>
      <c r="B376" t="s">
        <v>740</v>
      </c>
      <c r="C376">
        <v>528829</v>
      </c>
      <c r="D376" t="s">
        <v>967</v>
      </c>
      <c r="E376">
        <v>374</v>
      </c>
      <c r="F376" t="s">
        <v>9</v>
      </c>
      <c r="G376" t="s">
        <v>9</v>
      </c>
      <c r="H376" t="s">
        <v>9</v>
      </c>
      <c r="I376" t="s">
        <v>9</v>
      </c>
      <c r="J376" t="s">
        <v>4220</v>
      </c>
    </row>
    <row r="377" hidden="1" spans="1:10">
      <c r="A377" t="s">
        <v>965</v>
      </c>
      <c r="B377" t="s">
        <v>93</v>
      </c>
      <c r="C377">
        <v>503600</v>
      </c>
      <c r="D377" t="s">
        <v>966</v>
      </c>
      <c r="E377">
        <v>374</v>
      </c>
      <c r="F377" t="s">
        <v>9</v>
      </c>
      <c r="G377" t="s">
        <v>9</v>
      </c>
      <c r="H377" t="s">
        <v>9</v>
      </c>
      <c r="I377" t="s">
        <v>9</v>
      </c>
      <c r="J377" t="s">
        <v>4221</v>
      </c>
    </row>
    <row r="378" hidden="1" spans="1:10">
      <c r="A378" t="s">
        <v>963</v>
      </c>
      <c r="B378" t="s">
        <v>194</v>
      </c>
      <c r="C378">
        <v>505430</v>
      </c>
      <c r="D378" t="s">
        <v>964</v>
      </c>
      <c r="E378">
        <v>374</v>
      </c>
      <c r="F378" t="s">
        <v>9</v>
      </c>
      <c r="G378" t="s">
        <v>380</v>
      </c>
      <c r="H378" t="s">
        <v>9</v>
      </c>
      <c r="I378" t="s">
        <v>9</v>
      </c>
      <c r="J378" t="s">
        <v>4222</v>
      </c>
    </row>
    <row r="379" hidden="1" spans="1:10">
      <c r="A379" t="s">
        <v>968</v>
      </c>
      <c r="B379" t="s">
        <v>10</v>
      </c>
      <c r="C379">
        <v>504198</v>
      </c>
      <c r="D379" t="s">
        <v>969</v>
      </c>
      <c r="E379">
        <v>378</v>
      </c>
      <c r="F379">
        <f>169</f>
        <v>169</v>
      </c>
      <c r="G379">
        <v>198</v>
      </c>
      <c r="H379" t="s">
        <v>9</v>
      </c>
      <c r="I379" t="s">
        <v>9</v>
      </c>
      <c r="J379" t="s">
        <v>4223</v>
      </c>
    </row>
    <row r="380" hidden="1" spans="1:10">
      <c r="A380" t="s">
        <v>307</v>
      </c>
      <c r="B380" t="s">
        <v>130</v>
      </c>
      <c r="C380">
        <v>506290</v>
      </c>
      <c r="D380" t="s">
        <v>972</v>
      </c>
      <c r="E380">
        <v>378</v>
      </c>
      <c r="F380">
        <f>326</f>
        <v>326</v>
      </c>
      <c r="G380" t="s">
        <v>440</v>
      </c>
      <c r="H380" t="s">
        <v>9</v>
      </c>
      <c r="I380" t="s">
        <v>9</v>
      </c>
      <c r="J380" t="s">
        <v>4224</v>
      </c>
    </row>
    <row r="381" spans="1:10">
      <c r="A381" t="s">
        <v>970</v>
      </c>
      <c r="B381" t="s">
        <v>5</v>
      </c>
      <c r="C381">
        <v>152080</v>
      </c>
      <c r="D381" t="s">
        <v>971</v>
      </c>
      <c r="E381">
        <v>378</v>
      </c>
      <c r="F381">
        <f>304</f>
        <v>304</v>
      </c>
      <c r="G381" t="s">
        <v>380</v>
      </c>
      <c r="H381" t="s">
        <v>9</v>
      </c>
      <c r="I381" t="s">
        <v>9</v>
      </c>
      <c r="J381" t="s">
        <v>4225</v>
      </c>
    </row>
    <row r="382" hidden="1" spans="1:10">
      <c r="A382" t="s">
        <v>976</v>
      </c>
      <c r="B382" t="s">
        <v>977</v>
      </c>
      <c r="C382">
        <v>499994</v>
      </c>
      <c r="D382" t="s">
        <v>978</v>
      </c>
      <c r="E382">
        <v>381</v>
      </c>
      <c r="F382" t="s">
        <v>9</v>
      </c>
      <c r="G382" t="s">
        <v>476</v>
      </c>
      <c r="H382" t="s">
        <v>9</v>
      </c>
      <c r="I382" t="s">
        <v>9</v>
      </c>
      <c r="J382" t="s">
        <v>4226</v>
      </c>
    </row>
    <row r="383" hidden="1" spans="1:10">
      <c r="A383" t="s">
        <v>773</v>
      </c>
      <c r="B383" t="s">
        <v>774</v>
      </c>
      <c r="C383">
        <v>503114</v>
      </c>
      <c r="D383" t="s">
        <v>973</v>
      </c>
      <c r="E383">
        <v>381</v>
      </c>
      <c r="F383" t="s">
        <v>9</v>
      </c>
      <c r="G383" t="s">
        <v>9</v>
      </c>
      <c r="H383" t="s">
        <v>9</v>
      </c>
      <c r="I383" t="s">
        <v>9</v>
      </c>
      <c r="J383" t="s">
        <v>4227</v>
      </c>
    </row>
    <row r="384" hidden="1" spans="1:10">
      <c r="A384" t="s">
        <v>979</v>
      </c>
      <c r="B384" t="s">
        <v>198</v>
      </c>
      <c r="C384">
        <v>506253</v>
      </c>
      <c r="D384" t="s">
        <v>980</v>
      </c>
      <c r="E384">
        <v>381</v>
      </c>
      <c r="F384" t="s">
        <v>9</v>
      </c>
      <c r="G384" t="s">
        <v>9</v>
      </c>
      <c r="H384" t="s">
        <v>9</v>
      </c>
      <c r="I384" t="s">
        <v>9</v>
      </c>
      <c r="J384" t="s">
        <v>4228</v>
      </c>
    </row>
    <row r="385" hidden="1" spans="1:10">
      <c r="A385" t="s">
        <v>92</v>
      </c>
      <c r="B385" t="s">
        <v>93</v>
      </c>
      <c r="C385">
        <v>506176</v>
      </c>
      <c r="D385" t="s">
        <v>975</v>
      </c>
      <c r="E385">
        <v>381</v>
      </c>
      <c r="F385" t="s">
        <v>9</v>
      </c>
      <c r="G385" t="s">
        <v>9</v>
      </c>
      <c r="H385" t="s">
        <v>9</v>
      </c>
      <c r="I385" t="s">
        <v>9</v>
      </c>
      <c r="J385" t="s">
        <v>4229</v>
      </c>
    </row>
    <row r="386" hidden="1" spans="1:10">
      <c r="A386" t="s">
        <v>989</v>
      </c>
      <c r="B386" t="s">
        <v>274</v>
      </c>
      <c r="C386">
        <v>500141</v>
      </c>
      <c r="D386" t="s">
        <v>990</v>
      </c>
      <c r="E386">
        <v>385</v>
      </c>
      <c r="F386" t="s">
        <v>991</v>
      </c>
      <c r="G386" t="s">
        <v>343</v>
      </c>
      <c r="H386" t="s">
        <v>9</v>
      </c>
      <c r="I386" t="s">
        <v>9</v>
      </c>
      <c r="J386" t="s">
        <v>4230</v>
      </c>
    </row>
    <row r="387" hidden="1" spans="1:10">
      <c r="A387" t="s">
        <v>986</v>
      </c>
      <c r="B387" t="s">
        <v>194</v>
      </c>
      <c r="C387">
        <v>500506</v>
      </c>
      <c r="D387" t="s">
        <v>987</v>
      </c>
      <c r="E387">
        <v>385</v>
      </c>
      <c r="F387" t="s">
        <v>9</v>
      </c>
      <c r="G387" t="s">
        <v>9</v>
      </c>
      <c r="H387" t="s">
        <v>9</v>
      </c>
      <c r="I387" t="s">
        <v>9</v>
      </c>
      <c r="J387" t="s">
        <v>4231</v>
      </c>
    </row>
    <row r="388" hidden="1" spans="1:10">
      <c r="A388" t="s">
        <v>982</v>
      </c>
      <c r="B388" t="s">
        <v>417</v>
      </c>
      <c r="C388">
        <v>503003</v>
      </c>
      <c r="D388" t="s">
        <v>983</v>
      </c>
      <c r="E388">
        <v>385</v>
      </c>
      <c r="F388" t="s">
        <v>9</v>
      </c>
      <c r="G388" t="s">
        <v>9</v>
      </c>
      <c r="H388" t="s">
        <v>9</v>
      </c>
      <c r="I388" t="s">
        <v>9</v>
      </c>
      <c r="J388" t="s">
        <v>4232</v>
      </c>
    </row>
    <row r="389" hidden="1" spans="1:10">
      <c r="A389" t="s">
        <v>984</v>
      </c>
      <c r="B389" t="s">
        <v>17</v>
      </c>
      <c r="C389">
        <v>499967</v>
      </c>
      <c r="D389" t="s">
        <v>985</v>
      </c>
      <c r="E389">
        <v>385</v>
      </c>
      <c r="F389" t="s">
        <v>9</v>
      </c>
      <c r="G389" t="s">
        <v>440</v>
      </c>
      <c r="H389" t="s">
        <v>9</v>
      </c>
      <c r="I389" t="s">
        <v>9</v>
      </c>
      <c r="J389" t="s">
        <v>4233</v>
      </c>
    </row>
    <row r="390" hidden="1" spans="1:10">
      <c r="A390" t="s">
        <v>374</v>
      </c>
      <c r="B390" t="s">
        <v>93</v>
      </c>
      <c r="C390">
        <v>529522</v>
      </c>
      <c r="D390" t="s">
        <v>995</v>
      </c>
      <c r="E390">
        <v>389</v>
      </c>
      <c r="F390" t="s">
        <v>9</v>
      </c>
      <c r="G390" t="s">
        <v>9</v>
      </c>
      <c r="H390" t="s">
        <v>9</v>
      </c>
      <c r="I390" t="s">
        <v>9</v>
      </c>
      <c r="J390" t="s">
        <v>4234</v>
      </c>
    </row>
    <row r="391" hidden="1" spans="1:10">
      <c r="A391" t="s">
        <v>992</v>
      </c>
      <c r="B391" t="s">
        <v>194</v>
      </c>
      <c r="C391">
        <v>500459</v>
      </c>
      <c r="D391" t="s">
        <v>993</v>
      </c>
      <c r="E391">
        <v>389</v>
      </c>
      <c r="F391" t="s">
        <v>9</v>
      </c>
      <c r="G391" t="s">
        <v>343</v>
      </c>
      <c r="H391" t="s">
        <v>9</v>
      </c>
      <c r="I391" t="s">
        <v>9</v>
      </c>
      <c r="J391" t="s">
        <v>4235</v>
      </c>
    </row>
    <row r="392" hidden="1" spans="1:10">
      <c r="A392" t="s">
        <v>996</v>
      </c>
      <c r="B392" t="s">
        <v>997</v>
      </c>
      <c r="C392">
        <v>500039</v>
      </c>
      <c r="D392" t="s">
        <v>998</v>
      </c>
      <c r="E392">
        <v>391</v>
      </c>
      <c r="F392">
        <f>304</f>
        <v>304</v>
      </c>
      <c r="G392" t="s">
        <v>4057</v>
      </c>
      <c r="H392" t="s">
        <v>9</v>
      </c>
      <c r="I392" t="s">
        <v>9</v>
      </c>
      <c r="J392" t="s">
        <v>4236</v>
      </c>
    </row>
    <row r="393" hidden="1" spans="1:10">
      <c r="A393" t="s">
        <v>1002</v>
      </c>
      <c r="B393" t="s">
        <v>417</v>
      </c>
      <c r="C393">
        <v>528883</v>
      </c>
      <c r="D393" t="s">
        <v>1003</v>
      </c>
      <c r="E393">
        <v>391</v>
      </c>
      <c r="F393" t="s">
        <v>9</v>
      </c>
      <c r="G393" t="s">
        <v>9</v>
      </c>
      <c r="H393" t="s">
        <v>9</v>
      </c>
      <c r="I393" t="s">
        <v>9</v>
      </c>
      <c r="J393" t="s">
        <v>4237</v>
      </c>
    </row>
    <row r="394" spans="1:10">
      <c r="A394" t="s">
        <v>999</v>
      </c>
      <c r="B394" t="s">
        <v>5</v>
      </c>
      <c r="C394">
        <v>187985</v>
      </c>
      <c r="D394" t="s">
        <v>1000</v>
      </c>
      <c r="E394">
        <v>391</v>
      </c>
      <c r="F394" t="s">
        <v>9</v>
      </c>
      <c r="G394" t="s">
        <v>9</v>
      </c>
      <c r="H394" t="s">
        <v>9</v>
      </c>
      <c r="I394" t="s">
        <v>9</v>
      </c>
      <c r="J394" t="s">
        <v>4238</v>
      </c>
    </row>
    <row r="395" hidden="1" spans="1:10">
      <c r="A395" t="s">
        <v>1004</v>
      </c>
      <c r="B395" t="s">
        <v>10</v>
      </c>
      <c r="C395">
        <v>503328</v>
      </c>
      <c r="D395" t="s">
        <v>1005</v>
      </c>
      <c r="E395">
        <v>394</v>
      </c>
      <c r="F395">
        <f>95</f>
        <v>95</v>
      </c>
      <c r="G395" t="s">
        <v>380</v>
      </c>
      <c r="H395" t="s">
        <v>9</v>
      </c>
      <c r="I395" t="s">
        <v>9</v>
      </c>
      <c r="J395" t="s">
        <v>4239</v>
      </c>
    </row>
    <row r="396" hidden="1" spans="1:10">
      <c r="A396" t="s">
        <v>1006</v>
      </c>
      <c r="B396" t="s">
        <v>605</v>
      </c>
      <c r="C396">
        <v>506056</v>
      </c>
      <c r="D396" t="s">
        <v>1007</v>
      </c>
      <c r="E396">
        <v>394</v>
      </c>
      <c r="F396">
        <f>530</f>
        <v>530</v>
      </c>
      <c r="G396" t="s">
        <v>487</v>
      </c>
      <c r="H396" t="s">
        <v>9</v>
      </c>
      <c r="I396" t="s">
        <v>9</v>
      </c>
      <c r="J396" t="s">
        <v>4240</v>
      </c>
    </row>
    <row r="397" spans="1:10">
      <c r="A397" t="s">
        <v>1008</v>
      </c>
      <c r="B397" t="s">
        <v>5</v>
      </c>
      <c r="C397">
        <v>209551</v>
      </c>
      <c r="D397" t="s">
        <v>1009</v>
      </c>
      <c r="E397">
        <v>394</v>
      </c>
      <c r="F397" t="s">
        <v>696</v>
      </c>
      <c r="G397" t="s">
        <v>9</v>
      </c>
      <c r="H397" t="s">
        <v>9</v>
      </c>
      <c r="I397" t="s">
        <v>9</v>
      </c>
      <c r="J397" t="s">
        <v>4241</v>
      </c>
    </row>
    <row r="398" hidden="1" spans="1:10">
      <c r="A398" t="s">
        <v>1015</v>
      </c>
      <c r="B398" t="s">
        <v>731</v>
      </c>
      <c r="C398">
        <v>509708</v>
      </c>
      <c r="D398" t="s">
        <v>1016</v>
      </c>
      <c r="E398">
        <v>397</v>
      </c>
      <c r="F398" t="s">
        <v>9</v>
      </c>
      <c r="G398" t="s">
        <v>487</v>
      </c>
      <c r="H398" t="s">
        <v>9</v>
      </c>
      <c r="I398" t="s">
        <v>9</v>
      </c>
      <c r="J398" t="s">
        <v>4242</v>
      </c>
    </row>
    <row r="399" hidden="1" spans="1:10">
      <c r="A399" t="s">
        <v>318</v>
      </c>
      <c r="B399" t="s">
        <v>93</v>
      </c>
      <c r="C399">
        <v>529160</v>
      </c>
      <c r="D399" t="s">
        <v>1014</v>
      </c>
      <c r="E399">
        <v>397</v>
      </c>
      <c r="F399" t="s">
        <v>9</v>
      </c>
      <c r="G399" t="s">
        <v>9</v>
      </c>
      <c r="H399" t="s">
        <v>9</v>
      </c>
      <c r="I399" t="s">
        <v>9</v>
      </c>
      <c r="J399" t="s">
        <v>4243</v>
      </c>
    </row>
    <row r="400" hidden="1" spans="1:10">
      <c r="A400" t="s">
        <v>1012</v>
      </c>
      <c r="B400" t="s">
        <v>10</v>
      </c>
      <c r="C400">
        <v>503561</v>
      </c>
      <c r="D400" t="s">
        <v>1013</v>
      </c>
      <c r="E400">
        <v>397</v>
      </c>
      <c r="F400" t="s">
        <v>9</v>
      </c>
      <c r="G400" t="s">
        <v>380</v>
      </c>
      <c r="H400" t="s">
        <v>9</v>
      </c>
      <c r="I400" t="s">
        <v>9</v>
      </c>
      <c r="J400" t="s">
        <v>4244</v>
      </c>
    </row>
    <row r="401" spans="1:10">
      <c r="A401" t="s">
        <v>1010</v>
      </c>
      <c r="B401" t="s">
        <v>5</v>
      </c>
      <c r="C401">
        <v>236939</v>
      </c>
      <c r="D401" t="s">
        <v>1011</v>
      </c>
      <c r="E401">
        <v>397</v>
      </c>
      <c r="F401">
        <f>419</f>
        <v>419</v>
      </c>
      <c r="G401" t="s">
        <v>476</v>
      </c>
      <c r="H401" t="s">
        <v>9</v>
      </c>
      <c r="I401" t="s">
        <v>9</v>
      </c>
      <c r="J401" t="s">
        <v>4245</v>
      </c>
    </row>
    <row r="402" hidden="1" spans="1:10">
      <c r="A402" t="s">
        <v>1024</v>
      </c>
      <c r="B402" t="s">
        <v>704</v>
      </c>
      <c r="C402">
        <v>514827</v>
      </c>
      <c r="D402" t="s">
        <v>1025</v>
      </c>
      <c r="E402">
        <v>401</v>
      </c>
      <c r="F402" t="s">
        <v>1026</v>
      </c>
      <c r="G402" t="s">
        <v>343</v>
      </c>
      <c r="H402" t="s">
        <v>9</v>
      </c>
      <c r="I402" t="s">
        <v>9</v>
      </c>
      <c r="J402" t="s">
        <v>4246</v>
      </c>
    </row>
    <row r="403" hidden="1" spans="1:10">
      <c r="A403" t="s">
        <v>1019</v>
      </c>
      <c r="B403" t="s">
        <v>207</v>
      </c>
      <c r="C403">
        <v>504031</v>
      </c>
      <c r="D403" t="s">
        <v>1020</v>
      </c>
      <c r="E403">
        <v>401</v>
      </c>
      <c r="F403">
        <f>465</f>
        <v>465</v>
      </c>
      <c r="G403" t="s">
        <v>9</v>
      </c>
      <c r="H403" t="s">
        <v>9</v>
      </c>
      <c r="I403" t="s">
        <v>9</v>
      </c>
      <c r="J403" t="s">
        <v>4247</v>
      </c>
    </row>
    <row r="404" hidden="1" spans="1:10">
      <c r="A404" t="s">
        <v>857</v>
      </c>
      <c r="B404" t="s">
        <v>731</v>
      </c>
      <c r="C404">
        <v>500744</v>
      </c>
      <c r="D404" t="s">
        <v>1035</v>
      </c>
      <c r="E404">
        <v>401</v>
      </c>
      <c r="F404" t="s">
        <v>9</v>
      </c>
      <c r="G404" t="s">
        <v>4145</v>
      </c>
      <c r="H404" t="s">
        <v>9</v>
      </c>
      <c r="I404" t="s">
        <v>9</v>
      </c>
      <c r="J404" t="s">
        <v>4248</v>
      </c>
    </row>
    <row r="405" hidden="1" spans="1:10">
      <c r="A405" t="s">
        <v>1031</v>
      </c>
      <c r="B405" t="s">
        <v>175</v>
      </c>
      <c r="C405">
        <v>529680</v>
      </c>
      <c r="D405" t="s">
        <v>1032</v>
      </c>
      <c r="E405">
        <v>401</v>
      </c>
      <c r="F405" t="s">
        <v>9</v>
      </c>
      <c r="G405" t="s">
        <v>9</v>
      </c>
      <c r="H405" t="s">
        <v>9</v>
      </c>
      <c r="I405" t="s">
        <v>9</v>
      </c>
      <c r="J405" t="s">
        <v>4249</v>
      </c>
    </row>
    <row r="406" hidden="1" spans="1:10">
      <c r="A406" t="s">
        <v>1022</v>
      </c>
      <c r="B406" t="s">
        <v>757</v>
      </c>
      <c r="C406">
        <v>528826</v>
      </c>
      <c r="D406" t="s">
        <v>1023</v>
      </c>
      <c r="E406">
        <v>401</v>
      </c>
      <c r="F406" t="s">
        <v>9</v>
      </c>
      <c r="G406" t="s">
        <v>4057</v>
      </c>
      <c r="H406" t="s">
        <v>9</v>
      </c>
      <c r="I406" t="s">
        <v>9</v>
      </c>
      <c r="J406" t="s">
        <v>4250</v>
      </c>
    </row>
    <row r="407" hidden="1" spans="1:10">
      <c r="A407" t="s">
        <v>1027</v>
      </c>
      <c r="B407" t="s">
        <v>367</v>
      </c>
      <c r="C407">
        <v>504296</v>
      </c>
      <c r="D407" t="s">
        <v>1028</v>
      </c>
      <c r="E407">
        <v>401</v>
      </c>
      <c r="F407" t="s">
        <v>9</v>
      </c>
      <c r="G407" t="s">
        <v>9</v>
      </c>
      <c r="H407" t="s">
        <v>9</v>
      </c>
      <c r="I407" t="s">
        <v>9</v>
      </c>
      <c r="J407" t="s">
        <v>4251</v>
      </c>
    </row>
    <row r="408" spans="1:10">
      <c r="A408" t="s">
        <v>1037</v>
      </c>
      <c r="B408" t="s">
        <v>5</v>
      </c>
      <c r="C408">
        <v>234030</v>
      </c>
      <c r="D408" t="s">
        <v>1038</v>
      </c>
      <c r="E408">
        <v>401</v>
      </c>
      <c r="F408" t="s">
        <v>1039</v>
      </c>
      <c r="G408" t="s">
        <v>4023</v>
      </c>
      <c r="H408" t="s">
        <v>9</v>
      </c>
      <c r="I408" t="s">
        <v>9</v>
      </c>
      <c r="J408" t="s">
        <v>4252</v>
      </c>
    </row>
    <row r="409" hidden="1" spans="1:10">
      <c r="A409" t="s">
        <v>1044</v>
      </c>
      <c r="B409" t="s">
        <v>17</v>
      </c>
      <c r="C409">
        <v>499981</v>
      </c>
      <c r="D409" t="s">
        <v>1045</v>
      </c>
      <c r="E409">
        <v>408</v>
      </c>
      <c r="F409" t="s">
        <v>1046</v>
      </c>
      <c r="G409" t="s">
        <v>343</v>
      </c>
      <c r="H409" t="s">
        <v>9</v>
      </c>
      <c r="I409" t="s">
        <v>9</v>
      </c>
      <c r="J409" t="s">
        <v>4253</v>
      </c>
    </row>
    <row r="410" hidden="1" spans="1:10">
      <c r="A410" t="s">
        <v>341</v>
      </c>
      <c r="B410" t="s">
        <v>93</v>
      </c>
      <c r="C410">
        <v>505051</v>
      </c>
      <c r="D410" t="s">
        <v>1042</v>
      </c>
      <c r="E410">
        <v>408</v>
      </c>
      <c r="F410" t="s">
        <v>9</v>
      </c>
      <c r="G410" t="s">
        <v>4057</v>
      </c>
      <c r="H410" t="s">
        <v>9</v>
      </c>
      <c r="I410" t="s">
        <v>9</v>
      </c>
      <c r="J410" t="s">
        <v>4254</v>
      </c>
    </row>
    <row r="411" hidden="1" spans="1:10">
      <c r="A411" t="s">
        <v>204</v>
      </c>
      <c r="B411" t="s">
        <v>93</v>
      </c>
      <c r="C411">
        <v>530200</v>
      </c>
      <c r="D411" t="s">
        <v>1043</v>
      </c>
      <c r="E411">
        <v>408</v>
      </c>
      <c r="F411" t="s">
        <v>9</v>
      </c>
      <c r="G411" t="s">
        <v>9</v>
      </c>
      <c r="H411" t="s">
        <v>9</v>
      </c>
      <c r="I411" t="s">
        <v>9</v>
      </c>
      <c r="J411" t="s">
        <v>4255</v>
      </c>
    </row>
    <row r="412" spans="1:10">
      <c r="A412" t="s">
        <v>1040</v>
      </c>
      <c r="B412" t="s">
        <v>5</v>
      </c>
      <c r="C412">
        <v>160755</v>
      </c>
      <c r="D412" t="s">
        <v>1041</v>
      </c>
      <c r="E412">
        <v>408</v>
      </c>
      <c r="F412" t="s">
        <v>9</v>
      </c>
      <c r="G412" t="s">
        <v>9</v>
      </c>
      <c r="H412" t="s">
        <v>9</v>
      </c>
      <c r="I412" t="s">
        <v>9</v>
      </c>
      <c r="J412" t="s">
        <v>4256</v>
      </c>
    </row>
    <row r="413" hidden="1" spans="1:10">
      <c r="A413" t="s">
        <v>1055</v>
      </c>
      <c r="B413" t="s">
        <v>142</v>
      </c>
      <c r="C413">
        <v>506687</v>
      </c>
      <c r="D413" t="s">
        <v>1056</v>
      </c>
      <c r="E413">
        <v>412</v>
      </c>
      <c r="F413" t="s">
        <v>1057</v>
      </c>
      <c r="G413" t="s">
        <v>343</v>
      </c>
      <c r="H413" t="s">
        <v>9</v>
      </c>
      <c r="I413" t="s">
        <v>9</v>
      </c>
      <c r="J413" t="s">
        <v>4257</v>
      </c>
    </row>
    <row r="414" hidden="1" spans="1:10">
      <c r="A414" t="s">
        <v>1047</v>
      </c>
      <c r="B414" t="s">
        <v>584</v>
      </c>
      <c r="C414">
        <v>502427</v>
      </c>
      <c r="D414" t="s">
        <v>1048</v>
      </c>
      <c r="E414">
        <v>412</v>
      </c>
      <c r="F414">
        <f>292</f>
        <v>292</v>
      </c>
      <c r="G414" t="s">
        <v>440</v>
      </c>
      <c r="H414" t="s">
        <v>9</v>
      </c>
      <c r="I414" t="s">
        <v>9</v>
      </c>
      <c r="J414" t="s">
        <v>4258</v>
      </c>
    </row>
    <row r="415" hidden="1" spans="1:10">
      <c r="A415" t="s">
        <v>1049</v>
      </c>
      <c r="B415" t="s">
        <v>130</v>
      </c>
      <c r="C415">
        <v>506320</v>
      </c>
      <c r="D415" t="s">
        <v>1050</v>
      </c>
      <c r="E415">
        <v>412</v>
      </c>
      <c r="F415">
        <f>415</f>
        <v>415</v>
      </c>
      <c r="G415" t="s">
        <v>476</v>
      </c>
      <c r="H415" t="s">
        <v>9</v>
      </c>
      <c r="I415" t="s">
        <v>9</v>
      </c>
      <c r="J415" t="s">
        <v>4259</v>
      </c>
    </row>
    <row r="416" hidden="1" spans="1:10">
      <c r="A416" t="s">
        <v>1053</v>
      </c>
      <c r="B416" t="s">
        <v>833</v>
      </c>
      <c r="C416">
        <v>529709</v>
      </c>
      <c r="D416" t="s">
        <v>1054</v>
      </c>
      <c r="E416">
        <v>412</v>
      </c>
      <c r="F416" t="s">
        <v>9</v>
      </c>
      <c r="G416" t="s">
        <v>9</v>
      </c>
      <c r="H416" t="s">
        <v>9</v>
      </c>
      <c r="I416" t="s">
        <v>9</v>
      </c>
      <c r="J416" t="s">
        <v>4260</v>
      </c>
    </row>
    <row r="417" hidden="1" spans="1:10">
      <c r="A417" t="s">
        <v>1051</v>
      </c>
      <c r="B417" t="s">
        <v>404</v>
      </c>
      <c r="C417">
        <v>505560</v>
      </c>
      <c r="D417" t="s">
        <v>1052</v>
      </c>
      <c r="E417">
        <v>412</v>
      </c>
      <c r="F417" t="s">
        <v>9</v>
      </c>
      <c r="G417" t="s">
        <v>9</v>
      </c>
      <c r="H417" t="s">
        <v>9</v>
      </c>
      <c r="I417" t="s">
        <v>9</v>
      </c>
      <c r="J417" t="s">
        <v>4261</v>
      </c>
    </row>
    <row r="418" hidden="1" spans="1:10">
      <c r="A418" t="s">
        <v>1062</v>
      </c>
      <c r="B418" t="s">
        <v>17</v>
      </c>
      <c r="C418">
        <v>503954</v>
      </c>
      <c r="D418" t="s">
        <v>1063</v>
      </c>
      <c r="E418">
        <v>417</v>
      </c>
      <c r="F418" t="s">
        <v>1064</v>
      </c>
      <c r="G418" t="s">
        <v>476</v>
      </c>
      <c r="H418" t="s">
        <v>9</v>
      </c>
      <c r="I418" t="s">
        <v>9</v>
      </c>
      <c r="J418" t="s">
        <v>4262</v>
      </c>
    </row>
    <row r="419" hidden="1" spans="1:10">
      <c r="A419" t="s">
        <v>328</v>
      </c>
      <c r="B419" t="s">
        <v>93</v>
      </c>
      <c r="C419">
        <v>501632</v>
      </c>
      <c r="D419" t="s">
        <v>1059</v>
      </c>
      <c r="E419">
        <v>417</v>
      </c>
      <c r="F419" t="s">
        <v>9</v>
      </c>
      <c r="G419" t="s">
        <v>9</v>
      </c>
      <c r="H419" t="s">
        <v>9</v>
      </c>
      <c r="I419" t="s">
        <v>9</v>
      </c>
      <c r="J419" t="s">
        <v>4263</v>
      </c>
    </row>
    <row r="420" hidden="1" spans="1:10">
      <c r="A420" t="s">
        <v>838</v>
      </c>
      <c r="B420" t="s">
        <v>194</v>
      </c>
      <c r="C420">
        <v>503226</v>
      </c>
      <c r="D420" t="s">
        <v>1058</v>
      </c>
      <c r="E420">
        <v>417</v>
      </c>
      <c r="F420" t="s">
        <v>9</v>
      </c>
      <c r="G420" t="s">
        <v>9</v>
      </c>
      <c r="H420" t="s">
        <v>9</v>
      </c>
      <c r="I420" t="s">
        <v>9</v>
      </c>
      <c r="J420" t="s">
        <v>4264</v>
      </c>
    </row>
    <row r="421" hidden="1" spans="1:10">
      <c r="A421" t="s">
        <v>1060</v>
      </c>
      <c r="B421" t="s">
        <v>93</v>
      </c>
      <c r="C421">
        <v>529026</v>
      </c>
      <c r="D421" t="s">
        <v>1061</v>
      </c>
      <c r="E421">
        <v>417</v>
      </c>
      <c r="F421" t="s">
        <v>9</v>
      </c>
      <c r="G421" t="s">
        <v>4057</v>
      </c>
      <c r="H421" t="s">
        <v>9</v>
      </c>
      <c r="I421" t="s">
        <v>9</v>
      </c>
      <c r="J421" t="s">
        <v>4265</v>
      </c>
    </row>
    <row r="422" hidden="1" spans="1:10">
      <c r="A422" t="s">
        <v>1065</v>
      </c>
      <c r="B422" t="s">
        <v>361</v>
      </c>
      <c r="C422">
        <v>502651</v>
      </c>
      <c r="D422" t="s">
        <v>1066</v>
      </c>
      <c r="E422">
        <v>421</v>
      </c>
      <c r="F422">
        <f>313</f>
        <v>313</v>
      </c>
      <c r="G422" t="s">
        <v>440</v>
      </c>
      <c r="H422" t="s">
        <v>9</v>
      </c>
      <c r="I422" t="s">
        <v>9</v>
      </c>
      <c r="J422" t="s">
        <v>4266</v>
      </c>
    </row>
    <row r="423" hidden="1" spans="1:10">
      <c r="A423" t="s">
        <v>1067</v>
      </c>
      <c r="B423" t="s">
        <v>130</v>
      </c>
      <c r="C423">
        <v>504837</v>
      </c>
      <c r="D423" t="s">
        <v>1068</v>
      </c>
      <c r="E423">
        <v>421</v>
      </c>
      <c r="F423" t="s">
        <v>9</v>
      </c>
      <c r="G423" t="s">
        <v>9</v>
      </c>
      <c r="H423" t="s">
        <v>9</v>
      </c>
      <c r="I423" t="s">
        <v>9</v>
      </c>
      <c r="J423" t="s">
        <v>4267</v>
      </c>
    </row>
    <row r="424" hidden="1" spans="1:10">
      <c r="A424" t="s">
        <v>441</v>
      </c>
      <c r="B424" t="s">
        <v>404</v>
      </c>
      <c r="C424">
        <v>529627</v>
      </c>
      <c r="D424" t="s">
        <v>1069</v>
      </c>
      <c r="E424">
        <v>421</v>
      </c>
      <c r="F424" t="s">
        <v>9</v>
      </c>
      <c r="G424" t="s">
        <v>380</v>
      </c>
      <c r="H424" t="s">
        <v>9</v>
      </c>
      <c r="I424" t="s">
        <v>9</v>
      </c>
      <c r="J424" t="s">
        <v>4268</v>
      </c>
    </row>
    <row r="425" spans="1:10">
      <c r="A425" t="s">
        <v>421</v>
      </c>
      <c r="B425" t="s">
        <v>5</v>
      </c>
      <c r="C425">
        <v>225511</v>
      </c>
      <c r="D425" t="s">
        <v>1070</v>
      </c>
      <c r="E425">
        <v>421</v>
      </c>
      <c r="F425" t="s">
        <v>1071</v>
      </c>
      <c r="G425" t="s">
        <v>4057</v>
      </c>
      <c r="H425" t="s">
        <v>9</v>
      </c>
      <c r="I425" t="s">
        <v>9</v>
      </c>
      <c r="J425" t="s">
        <v>4269</v>
      </c>
    </row>
    <row r="426" spans="1:10">
      <c r="A426" t="s">
        <v>1076</v>
      </c>
      <c r="B426" t="s">
        <v>5</v>
      </c>
      <c r="C426">
        <v>223232</v>
      </c>
      <c r="D426" t="s">
        <v>1077</v>
      </c>
      <c r="E426">
        <v>425</v>
      </c>
      <c r="F426" t="s">
        <v>9</v>
      </c>
      <c r="G426" t="s">
        <v>4057</v>
      </c>
      <c r="H426" t="s">
        <v>9</v>
      </c>
      <c r="I426" t="s">
        <v>9</v>
      </c>
      <c r="J426" t="s">
        <v>4270</v>
      </c>
    </row>
    <row r="427" spans="1:10">
      <c r="A427" t="s">
        <v>1072</v>
      </c>
      <c r="B427" t="s">
        <v>5</v>
      </c>
      <c r="C427">
        <v>159391</v>
      </c>
      <c r="D427" t="s">
        <v>1073</v>
      </c>
      <c r="E427">
        <v>425</v>
      </c>
      <c r="F427" t="s">
        <v>9</v>
      </c>
      <c r="G427" t="s">
        <v>9</v>
      </c>
      <c r="H427" t="s">
        <v>9</v>
      </c>
      <c r="I427" t="s">
        <v>9</v>
      </c>
      <c r="J427" t="s">
        <v>4271</v>
      </c>
    </row>
    <row r="428" hidden="1" spans="1:10">
      <c r="A428" t="s">
        <v>1074</v>
      </c>
      <c r="B428" t="s">
        <v>93</v>
      </c>
      <c r="C428">
        <v>528832</v>
      </c>
      <c r="D428" t="s">
        <v>1075</v>
      </c>
      <c r="E428">
        <v>425</v>
      </c>
      <c r="F428" t="s">
        <v>9</v>
      </c>
      <c r="G428" t="s">
        <v>487</v>
      </c>
      <c r="H428" t="s">
        <v>9</v>
      </c>
      <c r="I428" t="s">
        <v>9</v>
      </c>
      <c r="J428" t="s">
        <v>4272</v>
      </c>
    </row>
    <row r="429" spans="1:10">
      <c r="A429" t="s">
        <v>85</v>
      </c>
      <c r="B429" t="s">
        <v>5</v>
      </c>
      <c r="C429">
        <v>212054</v>
      </c>
      <c r="D429" t="s">
        <v>1084</v>
      </c>
      <c r="E429">
        <v>428</v>
      </c>
      <c r="F429" t="s">
        <v>1085</v>
      </c>
      <c r="G429" t="s">
        <v>440</v>
      </c>
      <c r="H429" t="s">
        <v>9</v>
      </c>
      <c r="I429" t="s">
        <v>9</v>
      </c>
      <c r="J429" t="s">
        <v>4273</v>
      </c>
    </row>
    <row r="430" hidden="1" spans="1:10">
      <c r="A430" t="s">
        <v>1080</v>
      </c>
      <c r="B430" t="s">
        <v>194</v>
      </c>
      <c r="C430">
        <v>503659</v>
      </c>
      <c r="D430" t="s">
        <v>1081</v>
      </c>
      <c r="E430">
        <v>428</v>
      </c>
      <c r="F430" t="s">
        <v>9</v>
      </c>
      <c r="G430" t="s">
        <v>9</v>
      </c>
      <c r="H430" t="s">
        <v>9</v>
      </c>
      <c r="I430" t="s">
        <v>9</v>
      </c>
      <c r="J430" t="s">
        <v>4274</v>
      </c>
    </row>
    <row r="431" spans="1:10">
      <c r="A431" t="s">
        <v>1078</v>
      </c>
      <c r="B431" t="s">
        <v>5</v>
      </c>
      <c r="C431">
        <v>130943</v>
      </c>
      <c r="D431" t="s">
        <v>1079</v>
      </c>
      <c r="E431">
        <v>428</v>
      </c>
      <c r="F431">
        <f>498</f>
        <v>498</v>
      </c>
      <c r="G431" t="s">
        <v>476</v>
      </c>
      <c r="H431" t="s">
        <v>9</v>
      </c>
      <c r="I431" t="s">
        <v>9</v>
      </c>
      <c r="J431" t="s">
        <v>4275</v>
      </c>
    </row>
    <row r="432" spans="1:10">
      <c r="A432" t="s">
        <v>316</v>
      </c>
      <c r="B432" t="s">
        <v>5</v>
      </c>
      <c r="C432">
        <v>176017</v>
      </c>
      <c r="D432" t="s">
        <v>1083</v>
      </c>
      <c r="E432">
        <v>428</v>
      </c>
      <c r="F432" t="s">
        <v>9</v>
      </c>
      <c r="G432" t="s">
        <v>9</v>
      </c>
      <c r="H432" t="s">
        <v>9</v>
      </c>
      <c r="I432" t="s">
        <v>9</v>
      </c>
      <c r="J432" t="s">
        <v>4276</v>
      </c>
    </row>
    <row r="433" hidden="1" spans="1:10">
      <c r="A433" t="s">
        <v>1092</v>
      </c>
      <c r="B433" t="s">
        <v>10</v>
      </c>
      <c r="C433">
        <v>506373</v>
      </c>
      <c r="D433" t="s">
        <v>1093</v>
      </c>
      <c r="E433">
        <v>432</v>
      </c>
      <c r="F433" t="s">
        <v>1094</v>
      </c>
      <c r="G433" t="s">
        <v>343</v>
      </c>
      <c r="H433" t="s">
        <v>9</v>
      </c>
      <c r="I433" t="s">
        <v>9</v>
      </c>
      <c r="J433" t="s">
        <v>4277</v>
      </c>
    </row>
    <row r="434" hidden="1" spans="1:10">
      <c r="A434" t="s">
        <v>228</v>
      </c>
      <c r="B434" t="s">
        <v>10</v>
      </c>
      <c r="C434">
        <v>504736</v>
      </c>
      <c r="D434" t="s">
        <v>1086</v>
      </c>
      <c r="E434">
        <v>432</v>
      </c>
      <c r="F434">
        <f>276</f>
        <v>276</v>
      </c>
      <c r="G434" t="s">
        <v>376</v>
      </c>
      <c r="H434" t="s">
        <v>9</v>
      </c>
      <c r="I434" t="s">
        <v>9</v>
      </c>
      <c r="J434" t="s">
        <v>4278</v>
      </c>
    </row>
    <row r="435" hidden="1" spans="1:10">
      <c r="A435" t="s">
        <v>1089</v>
      </c>
      <c r="B435" t="s">
        <v>1090</v>
      </c>
      <c r="C435">
        <v>502101</v>
      </c>
      <c r="D435" t="s">
        <v>1091</v>
      </c>
      <c r="E435">
        <v>432</v>
      </c>
      <c r="F435" t="s">
        <v>9</v>
      </c>
      <c r="G435" t="s">
        <v>9</v>
      </c>
      <c r="H435" t="s">
        <v>9</v>
      </c>
      <c r="I435" t="s">
        <v>9</v>
      </c>
      <c r="J435" t="s">
        <v>4279</v>
      </c>
    </row>
    <row r="436" spans="1:10">
      <c r="A436" t="s">
        <v>1087</v>
      </c>
      <c r="B436" t="s">
        <v>5</v>
      </c>
      <c r="C436">
        <v>132903</v>
      </c>
      <c r="D436" t="s">
        <v>1088</v>
      </c>
      <c r="E436">
        <v>432</v>
      </c>
      <c r="F436">
        <f>593</f>
        <v>593</v>
      </c>
      <c r="G436" t="s">
        <v>4057</v>
      </c>
      <c r="H436" t="s">
        <v>9</v>
      </c>
      <c r="I436" t="s">
        <v>9</v>
      </c>
      <c r="J436" t="s">
        <v>4280</v>
      </c>
    </row>
    <row r="437" hidden="1" spans="1:10">
      <c r="A437" t="s">
        <v>1095</v>
      </c>
      <c r="B437" t="s">
        <v>1096</v>
      </c>
      <c r="C437">
        <v>508025</v>
      </c>
      <c r="D437" t="s">
        <v>1097</v>
      </c>
      <c r="E437">
        <v>436</v>
      </c>
      <c r="F437" t="s">
        <v>9</v>
      </c>
      <c r="G437" t="s">
        <v>9</v>
      </c>
      <c r="H437" t="s">
        <v>9</v>
      </c>
      <c r="I437" t="s">
        <v>9</v>
      </c>
      <c r="J437" t="s">
        <v>4281</v>
      </c>
    </row>
    <row r="438" hidden="1" spans="1:10">
      <c r="A438" t="s">
        <v>1098</v>
      </c>
      <c r="B438" t="s">
        <v>397</v>
      </c>
      <c r="C438">
        <v>500468</v>
      </c>
      <c r="D438" t="s">
        <v>1099</v>
      </c>
      <c r="E438">
        <v>436</v>
      </c>
      <c r="F438" t="s">
        <v>9</v>
      </c>
      <c r="G438" t="s">
        <v>4057</v>
      </c>
      <c r="H438" t="s">
        <v>9</v>
      </c>
      <c r="I438" t="s">
        <v>9</v>
      </c>
      <c r="J438" t="s">
        <v>4282</v>
      </c>
    </row>
    <row r="439" hidden="1" spans="1:10">
      <c r="A439" t="s">
        <v>1102</v>
      </c>
      <c r="B439" t="s">
        <v>175</v>
      </c>
      <c r="C439">
        <v>501104</v>
      </c>
      <c r="D439" t="s">
        <v>1103</v>
      </c>
      <c r="E439">
        <v>438</v>
      </c>
      <c r="F439" t="s">
        <v>9</v>
      </c>
      <c r="G439" t="s">
        <v>9</v>
      </c>
      <c r="H439" t="s">
        <v>9</v>
      </c>
      <c r="I439" t="s">
        <v>9</v>
      </c>
      <c r="J439" t="s">
        <v>4283</v>
      </c>
    </row>
    <row r="440" hidden="1" spans="1:10">
      <c r="A440" t="s">
        <v>1113</v>
      </c>
      <c r="B440" t="s">
        <v>284</v>
      </c>
      <c r="C440">
        <v>501928</v>
      </c>
      <c r="D440" t="s">
        <v>1114</v>
      </c>
      <c r="E440">
        <v>439</v>
      </c>
      <c r="F440" t="s">
        <v>1115</v>
      </c>
      <c r="G440" t="s">
        <v>4023</v>
      </c>
      <c r="H440" t="s">
        <v>9</v>
      </c>
      <c r="I440" t="s">
        <v>9</v>
      </c>
      <c r="J440" t="s">
        <v>4284</v>
      </c>
    </row>
    <row r="441" hidden="1" spans="1:10">
      <c r="A441" t="s">
        <v>1105</v>
      </c>
      <c r="B441" t="s">
        <v>10</v>
      </c>
      <c r="C441">
        <v>505583</v>
      </c>
      <c r="D441" t="s">
        <v>1106</v>
      </c>
      <c r="E441">
        <v>439</v>
      </c>
      <c r="F441">
        <f>307</f>
        <v>307</v>
      </c>
      <c r="G441" t="s">
        <v>343</v>
      </c>
      <c r="H441" t="s">
        <v>9</v>
      </c>
      <c r="I441" t="s">
        <v>9</v>
      </c>
      <c r="J441" t="s">
        <v>4285</v>
      </c>
    </row>
    <row r="442" hidden="1" spans="1:10">
      <c r="A442" t="s">
        <v>1107</v>
      </c>
      <c r="B442" t="s">
        <v>367</v>
      </c>
      <c r="C442">
        <v>501543</v>
      </c>
      <c r="D442" t="s">
        <v>1108</v>
      </c>
      <c r="E442">
        <v>439</v>
      </c>
      <c r="F442">
        <f>323</f>
        <v>323</v>
      </c>
      <c r="G442" t="s">
        <v>487</v>
      </c>
      <c r="H442" t="s">
        <v>9</v>
      </c>
      <c r="I442" t="s">
        <v>9</v>
      </c>
      <c r="J442" t="s">
        <v>4286</v>
      </c>
    </row>
    <row r="443" hidden="1" spans="1:10">
      <c r="A443" t="s">
        <v>1116</v>
      </c>
      <c r="B443" t="s">
        <v>1117</v>
      </c>
      <c r="C443">
        <v>500616</v>
      </c>
      <c r="D443" t="s">
        <v>1118</v>
      </c>
      <c r="E443">
        <v>439</v>
      </c>
      <c r="F443" t="s">
        <v>696</v>
      </c>
      <c r="G443" t="s">
        <v>487</v>
      </c>
      <c r="H443" t="s">
        <v>9</v>
      </c>
      <c r="I443" t="s">
        <v>9</v>
      </c>
      <c r="J443" t="s">
        <v>4287</v>
      </c>
    </row>
    <row r="444" hidden="1" spans="1:10">
      <c r="A444" t="s">
        <v>1109</v>
      </c>
      <c r="B444" t="s">
        <v>17</v>
      </c>
      <c r="C444">
        <v>505699</v>
      </c>
      <c r="D444" t="s">
        <v>1110</v>
      </c>
      <c r="E444">
        <v>439</v>
      </c>
      <c r="F444" t="s">
        <v>9</v>
      </c>
      <c r="G444" t="s">
        <v>9</v>
      </c>
      <c r="H444" t="s">
        <v>9</v>
      </c>
      <c r="I444" t="s">
        <v>9</v>
      </c>
      <c r="J444" t="s">
        <v>4288</v>
      </c>
    </row>
    <row r="445" hidden="1" spans="1:10">
      <c r="A445" t="s">
        <v>452</v>
      </c>
      <c r="B445" t="s">
        <v>207</v>
      </c>
      <c r="C445">
        <v>503091</v>
      </c>
      <c r="D445" t="s">
        <v>1112</v>
      </c>
      <c r="E445">
        <v>439</v>
      </c>
      <c r="F445" t="s">
        <v>9</v>
      </c>
      <c r="G445" t="s">
        <v>476</v>
      </c>
      <c r="H445" t="s">
        <v>9</v>
      </c>
      <c r="I445" t="s">
        <v>9</v>
      </c>
      <c r="J445" t="s">
        <v>4289</v>
      </c>
    </row>
    <row r="446" hidden="1" spans="1:10">
      <c r="A446" t="s">
        <v>108</v>
      </c>
      <c r="B446" t="s">
        <v>931</v>
      </c>
      <c r="C446">
        <v>502207</v>
      </c>
      <c r="D446" t="s">
        <v>1119</v>
      </c>
      <c r="E446">
        <v>445</v>
      </c>
      <c r="F446">
        <f>159</f>
        <v>159</v>
      </c>
      <c r="G446" t="s">
        <v>9</v>
      </c>
      <c r="H446" t="s">
        <v>9</v>
      </c>
      <c r="I446" t="s">
        <v>9</v>
      </c>
      <c r="J446" t="s">
        <v>4290</v>
      </c>
    </row>
    <row r="447" hidden="1" spans="1:10">
      <c r="A447" t="s">
        <v>416</v>
      </c>
      <c r="B447" t="s">
        <v>417</v>
      </c>
      <c r="C447">
        <v>500484</v>
      </c>
      <c r="D447" t="s">
        <v>1120</v>
      </c>
      <c r="E447">
        <v>445</v>
      </c>
      <c r="F447">
        <f>164</f>
        <v>164</v>
      </c>
      <c r="G447" t="s">
        <v>376</v>
      </c>
      <c r="H447" t="s">
        <v>9</v>
      </c>
      <c r="I447" t="s">
        <v>9</v>
      </c>
      <c r="J447" t="s">
        <v>4291</v>
      </c>
    </row>
    <row r="448" hidden="1" spans="1:10">
      <c r="A448" t="s">
        <v>1124</v>
      </c>
      <c r="B448" t="s">
        <v>575</v>
      </c>
      <c r="C448">
        <v>505463</v>
      </c>
      <c r="D448" t="s">
        <v>1125</v>
      </c>
      <c r="E448">
        <v>445</v>
      </c>
      <c r="F448" t="s">
        <v>9</v>
      </c>
      <c r="G448" t="s">
        <v>380</v>
      </c>
      <c r="H448" t="s">
        <v>9</v>
      </c>
      <c r="I448" t="s">
        <v>9</v>
      </c>
      <c r="J448" t="s">
        <v>4292</v>
      </c>
    </row>
    <row r="449" hidden="1" spans="1:10">
      <c r="A449" t="s">
        <v>283</v>
      </c>
      <c r="B449" t="s">
        <v>284</v>
      </c>
      <c r="C449">
        <v>504950</v>
      </c>
      <c r="D449" t="s">
        <v>1121</v>
      </c>
      <c r="E449">
        <v>445</v>
      </c>
      <c r="F449" t="s">
        <v>9</v>
      </c>
      <c r="G449" t="s">
        <v>440</v>
      </c>
      <c r="H449" t="s">
        <v>9</v>
      </c>
      <c r="I449" t="s">
        <v>9</v>
      </c>
      <c r="J449" t="s">
        <v>4293</v>
      </c>
    </row>
    <row r="450" hidden="1" spans="1:10">
      <c r="A450" t="s">
        <v>1122</v>
      </c>
      <c r="B450" t="s">
        <v>404</v>
      </c>
      <c r="C450">
        <v>503896</v>
      </c>
      <c r="D450" t="s">
        <v>1123</v>
      </c>
      <c r="E450">
        <v>445</v>
      </c>
      <c r="F450" t="s">
        <v>9</v>
      </c>
      <c r="G450" t="s">
        <v>9</v>
      </c>
      <c r="H450" t="s">
        <v>9</v>
      </c>
      <c r="I450" t="s">
        <v>9</v>
      </c>
      <c r="J450" t="s">
        <v>4294</v>
      </c>
    </row>
    <row r="451" hidden="1" spans="1:10">
      <c r="A451" t="s">
        <v>273</v>
      </c>
      <c r="B451" t="s">
        <v>274</v>
      </c>
      <c r="C451">
        <v>501701</v>
      </c>
      <c r="D451" t="s">
        <v>1126</v>
      </c>
      <c r="E451">
        <v>450</v>
      </c>
      <c r="F451" t="s">
        <v>9</v>
      </c>
      <c r="G451" t="s">
        <v>9</v>
      </c>
      <c r="H451" t="s">
        <v>9</v>
      </c>
      <c r="I451" t="s">
        <v>9</v>
      </c>
      <c r="J451" t="s">
        <v>4295</v>
      </c>
    </row>
    <row r="452" hidden="1" spans="1:10">
      <c r="A452" t="s">
        <v>1053</v>
      </c>
      <c r="B452" t="s">
        <v>833</v>
      </c>
      <c r="C452">
        <v>500445</v>
      </c>
      <c r="D452" t="s">
        <v>1128</v>
      </c>
      <c r="E452">
        <v>451</v>
      </c>
      <c r="F452">
        <f>87</f>
        <v>87</v>
      </c>
      <c r="G452">
        <v>163</v>
      </c>
      <c r="H452" t="s">
        <v>9</v>
      </c>
      <c r="I452" t="s">
        <v>9</v>
      </c>
      <c r="J452" t="s">
        <v>4296</v>
      </c>
    </row>
    <row r="453" hidden="1" spans="1:10">
      <c r="A453" t="s">
        <v>1139</v>
      </c>
      <c r="B453" t="s">
        <v>260</v>
      </c>
      <c r="C453">
        <v>529704</v>
      </c>
      <c r="D453" t="s">
        <v>1140</v>
      </c>
      <c r="E453">
        <v>451</v>
      </c>
      <c r="F453" t="s">
        <v>1039</v>
      </c>
      <c r="G453" t="s">
        <v>487</v>
      </c>
      <c r="H453" t="s">
        <v>9</v>
      </c>
      <c r="I453" t="s">
        <v>9</v>
      </c>
      <c r="J453" t="s">
        <v>4297</v>
      </c>
    </row>
    <row r="454" hidden="1" spans="1:10">
      <c r="A454" t="s">
        <v>92</v>
      </c>
      <c r="B454" t="s">
        <v>93</v>
      </c>
      <c r="C454">
        <v>528921</v>
      </c>
      <c r="D454" t="s">
        <v>1135</v>
      </c>
      <c r="E454">
        <v>451</v>
      </c>
      <c r="F454" t="s">
        <v>9</v>
      </c>
      <c r="G454" t="s">
        <v>9</v>
      </c>
      <c r="H454" t="s">
        <v>9</v>
      </c>
      <c r="I454" t="s">
        <v>9</v>
      </c>
      <c r="J454" t="s">
        <v>4298</v>
      </c>
    </row>
    <row r="455" hidden="1" spans="1:10">
      <c r="A455" t="s">
        <v>667</v>
      </c>
      <c r="B455" t="s">
        <v>404</v>
      </c>
      <c r="C455">
        <v>504541</v>
      </c>
      <c r="D455" t="s">
        <v>1129</v>
      </c>
      <c r="E455">
        <v>451</v>
      </c>
      <c r="F455" t="s">
        <v>9</v>
      </c>
      <c r="G455">
        <v>183</v>
      </c>
      <c r="H455" t="s">
        <v>9</v>
      </c>
      <c r="I455" t="s">
        <v>9</v>
      </c>
      <c r="J455" t="s">
        <v>4299</v>
      </c>
    </row>
    <row r="456" hidden="1" spans="1:10">
      <c r="A456" t="s">
        <v>1136</v>
      </c>
      <c r="B456" t="s">
        <v>175</v>
      </c>
      <c r="C456">
        <v>529568</v>
      </c>
      <c r="D456" t="s">
        <v>1137</v>
      </c>
      <c r="E456">
        <v>451</v>
      </c>
      <c r="F456" t="s">
        <v>9</v>
      </c>
      <c r="G456" t="s">
        <v>9</v>
      </c>
      <c r="H456" t="s">
        <v>9</v>
      </c>
      <c r="I456" t="s">
        <v>9</v>
      </c>
      <c r="J456" t="s">
        <v>4300</v>
      </c>
    </row>
    <row r="457" hidden="1" spans="1:10">
      <c r="A457" t="s">
        <v>1130</v>
      </c>
      <c r="B457" t="s">
        <v>1131</v>
      </c>
      <c r="C457">
        <v>504821</v>
      </c>
      <c r="D457" t="s">
        <v>1132</v>
      </c>
      <c r="E457">
        <v>451</v>
      </c>
      <c r="F457" t="s">
        <v>9</v>
      </c>
      <c r="G457" t="s">
        <v>9</v>
      </c>
      <c r="H457" t="s">
        <v>9</v>
      </c>
      <c r="I457" t="s">
        <v>9</v>
      </c>
      <c r="J457" t="s">
        <v>4301</v>
      </c>
    </row>
    <row r="458" hidden="1" spans="1:10">
      <c r="A458" t="s">
        <v>1133</v>
      </c>
      <c r="B458" t="s">
        <v>93</v>
      </c>
      <c r="C458">
        <v>529076</v>
      </c>
      <c r="D458" t="s">
        <v>1134</v>
      </c>
      <c r="E458">
        <v>451</v>
      </c>
      <c r="F458" t="s">
        <v>9</v>
      </c>
      <c r="G458" t="s">
        <v>4023</v>
      </c>
      <c r="H458" t="s">
        <v>9</v>
      </c>
      <c r="I458" t="s">
        <v>9</v>
      </c>
      <c r="J458" t="s">
        <v>4302</v>
      </c>
    </row>
    <row r="459" hidden="1" spans="1:10">
      <c r="A459" t="s">
        <v>1141</v>
      </c>
      <c r="B459" t="s">
        <v>130</v>
      </c>
      <c r="C459">
        <v>528941</v>
      </c>
      <c r="D459" t="s">
        <v>1142</v>
      </c>
      <c r="E459">
        <v>458</v>
      </c>
      <c r="F459" t="s">
        <v>9</v>
      </c>
      <c r="G459" t="s">
        <v>476</v>
      </c>
      <c r="H459" t="s">
        <v>9</v>
      </c>
      <c r="I459" t="s">
        <v>9</v>
      </c>
      <c r="J459" t="s">
        <v>4303</v>
      </c>
    </row>
    <row r="460" hidden="1" spans="1:10">
      <c r="A460" t="s">
        <v>1145</v>
      </c>
      <c r="B460" t="s">
        <v>404</v>
      </c>
      <c r="C460">
        <v>500914</v>
      </c>
      <c r="D460" t="s">
        <v>1146</v>
      </c>
      <c r="E460">
        <v>458</v>
      </c>
      <c r="F460" t="s">
        <v>1100</v>
      </c>
      <c r="G460" t="s">
        <v>4023</v>
      </c>
      <c r="H460" t="s">
        <v>9</v>
      </c>
      <c r="I460" t="s">
        <v>9</v>
      </c>
      <c r="J460" t="s">
        <v>4304</v>
      </c>
    </row>
    <row r="461" spans="1:10">
      <c r="A461" t="s">
        <v>1155</v>
      </c>
      <c r="B461" t="s">
        <v>5</v>
      </c>
      <c r="C461">
        <v>218335</v>
      </c>
      <c r="D461" t="s">
        <v>1156</v>
      </c>
      <c r="E461">
        <v>460</v>
      </c>
      <c r="F461" t="s">
        <v>9</v>
      </c>
      <c r="G461" t="s">
        <v>9</v>
      </c>
      <c r="H461" t="s">
        <v>9</v>
      </c>
      <c r="I461" t="s">
        <v>9</v>
      </c>
      <c r="J461" t="s">
        <v>4305</v>
      </c>
    </row>
    <row r="462" hidden="1" spans="1:10">
      <c r="A462" t="s">
        <v>1157</v>
      </c>
      <c r="B462" t="s">
        <v>404</v>
      </c>
      <c r="C462">
        <v>502286</v>
      </c>
      <c r="D462" t="s">
        <v>1158</v>
      </c>
      <c r="E462">
        <v>460</v>
      </c>
      <c r="F462" t="s">
        <v>1159</v>
      </c>
      <c r="G462" t="s">
        <v>476</v>
      </c>
      <c r="H462" t="s">
        <v>9</v>
      </c>
      <c r="I462" t="s">
        <v>9</v>
      </c>
      <c r="J462" t="s">
        <v>4306</v>
      </c>
    </row>
    <row r="463" hidden="1" spans="1:10">
      <c r="A463" t="s">
        <v>1153</v>
      </c>
      <c r="B463" t="s">
        <v>731</v>
      </c>
      <c r="C463">
        <v>529690</v>
      </c>
      <c r="D463" t="s">
        <v>1154</v>
      </c>
      <c r="E463">
        <v>460</v>
      </c>
      <c r="F463" t="s">
        <v>9</v>
      </c>
      <c r="G463" t="s">
        <v>4023</v>
      </c>
      <c r="H463" t="s">
        <v>9</v>
      </c>
      <c r="I463" t="s">
        <v>9</v>
      </c>
      <c r="J463" t="s">
        <v>4307</v>
      </c>
    </row>
    <row r="464" hidden="1" spans="1:10">
      <c r="A464" t="s">
        <v>1149</v>
      </c>
      <c r="B464" t="s">
        <v>274</v>
      </c>
      <c r="C464">
        <v>502718</v>
      </c>
      <c r="D464" t="s">
        <v>1150</v>
      </c>
      <c r="E464">
        <v>460</v>
      </c>
      <c r="F464" t="s">
        <v>9</v>
      </c>
      <c r="G464" t="s">
        <v>9</v>
      </c>
      <c r="H464" t="s">
        <v>9</v>
      </c>
      <c r="I464" t="s">
        <v>9</v>
      </c>
      <c r="J464" t="s">
        <v>4308</v>
      </c>
    </row>
    <row r="465" hidden="1" spans="1:10">
      <c r="A465" t="s">
        <v>1151</v>
      </c>
      <c r="B465" t="s">
        <v>404</v>
      </c>
      <c r="C465">
        <v>504106</v>
      </c>
      <c r="D465" t="s">
        <v>1152</v>
      </c>
      <c r="E465">
        <v>460</v>
      </c>
      <c r="F465" t="s">
        <v>9</v>
      </c>
      <c r="G465" t="s">
        <v>376</v>
      </c>
      <c r="H465" t="s">
        <v>9</v>
      </c>
      <c r="I465" t="s">
        <v>9</v>
      </c>
      <c r="J465" t="s">
        <v>4309</v>
      </c>
    </row>
    <row r="466" spans="1:10">
      <c r="A466" t="s">
        <v>1147</v>
      </c>
      <c r="B466" t="s">
        <v>5</v>
      </c>
      <c r="C466">
        <v>228787</v>
      </c>
      <c r="D466" t="s">
        <v>1148</v>
      </c>
      <c r="E466">
        <v>460</v>
      </c>
      <c r="F466" t="s">
        <v>9</v>
      </c>
      <c r="G466" t="s">
        <v>9</v>
      </c>
      <c r="H466" t="s">
        <v>9</v>
      </c>
      <c r="I466" t="s">
        <v>9</v>
      </c>
      <c r="J466" t="s">
        <v>4310</v>
      </c>
    </row>
    <row r="467" hidden="1" spans="1:10">
      <c r="A467" t="s">
        <v>1124</v>
      </c>
      <c r="B467" t="s">
        <v>575</v>
      </c>
      <c r="C467">
        <v>504813</v>
      </c>
      <c r="D467" t="s">
        <v>1164</v>
      </c>
      <c r="E467">
        <v>466</v>
      </c>
      <c r="F467" t="s">
        <v>9</v>
      </c>
      <c r="G467" t="s">
        <v>376</v>
      </c>
      <c r="H467" t="s">
        <v>9</v>
      </c>
      <c r="I467" t="s">
        <v>9</v>
      </c>
      <c r="J467" t="s">
        <v>4311</v>
      </c>
    </row>
    <row r="468" hidden="1" spans="1:10">
      <c r="A468" t="s">
        <v>97</v>
      </c>
      <c r="B468" t="s">
        <v>17</v>
      </c>
      <c r="C468">
        <v>499962</v>
      </c>
      <c r="D468" t="s">
        <v>1165</v>
      </c>
      <c r="E468">
        <v>466</v>
      </c>
      <c r="F468" t="s">
        <v>9</v>
      </c>
      <c r="G468" t="s">
        <v>9</v>
      </c>
      <c r="H468" t="s">
        <v>9</v>
      </c>
      <c r="I468" t="s">
        <v>9</v>
      </c>
      <c r="J468" t="s">
        <v>4312</v>
      </c>
    </row>
    <row r="469" spans="1:10">
      <c r="A469" t="s">
        <v>1162</v>
      </c>
      <c r="B469" t="s">
        <v>5</v>
      </c>
      <c r="C469">
        <v>166708</v>
      </c>
      <c r="D469" t="s">
        <v>1163</v>
      </c>
      <c r="E469">
        <v>466</v>
      </c>
      <c r="F469" t="s">
        <v>9</v>
      </c>
      <c r="G469" t="s">
        <v>9</v>
      </c>
      <c r="H469" t="s">
        <v>9</v>
      </c>
      <c r="I469" t="s">
        <v>9</v>
      </c>
      <c r="J469" t="s">
        <v>4313</v>
      </c>
    </row>
    <row r="470" spans="1:10">
      <c r="A470" t="s">
        <v>1095</v>
      </c>
      <c r="B470" t="s">
        <v>5</v>
      </c>
      <c r="C470">
        <v>178396</v>
      </c>
      <c r="D470" t="s">
        <v>1160</v>
      </c>
      <c r="E470">
        <v>466</v>
      </c>
      <c r="F470" t="s">
        <v>9</v>
      </c>
      <c r="G470" t="s">
        <v>9</v>
      </c>
      <c r="H470" t="s">
        <v>9</v>
      </c>
      <c r="I470" t="s">
        <v>9</v>
      </c>
      <c r="J470" t="s">
        <v>4314</v>
      </c>
    </row>
    <row r="471" spans="1:10">
      <c r="A471" t="s">
        <v>1166</v>
      </c>
      <c r="B471" t="s">
        <v>5</v>
      </c>
      <c r="C471">
        <v>172644</v>
      </c>
      <c r="D471" t="s">
        <v>1167</v>
      </c>
      <c r="E471">
        <v>466</v>
      </c>
      <c r="F471" t="s">
        <v>1168</v>
      </c>
      <c r="G471" t="s">
        <v>4023</v>
      </c>
      <c r="H471" t="s">
        <v>9</v>
      </c>
      <c r="I471" t="s">
        <v>9</v>
      </c>
      <c r="J471" t="s">
        <v>4315</v>
      </c>
    </row>
    <row r="472" hidden="1" spans="1:10">
      <c r="A472" t="s">
        <v>15</v>
      </c>
      <c r="B472" t="s">
        <v>15</v>
      </c>
      <c r="C472">
        <v>502544</v>
      </c>
      <c r="D472" t="s">
        <v>1169</v>
      </c>
      <c r="E472">
        <v>471</v>
      </c>
      <c r="F472">
        <f>295</f>
        <v>295</v>
      </c>
      <c r="G472" t="s">
        <v>4023</v>
      </c>
      <c r="H472" t="s">
        <v>9</v>
      </c>
      <c r="I472" t="s">
        <v>9</v>
      </c>
      <c r="J472" t="s">
        <v>4316</v>
      </c>
    </row>
    <row r="473" hidden="1" spans="1:10">
      <c r="A473" t="s">
        <v>1170</v>
      </c>
      <c r="B473" t="s">
        <v>361</v>
      </c>
      <c r="C473">
        <v>530201</v>
      </c>
      <c r="D473" t="s">
        <v>1171</v>
      </c>
      <c r="E473">
        <v>471</v>
      </c>
      <c r="F473">
        <f>436</f>
        <v>436</v>
      </c>
      <c r="G473" t="s">
        <v>440</v>
      </c>
      <c r="H473" t="s">
        <v>9</v>
      </c>
      <c r="I473" t="s">
        <v>9</v>
      </c>
      <c r="J473" t="s">
        <v>4317</v>
      </c>
    </row>
    <row r="474" hidden="1" spans="1:10">
      <c r="A474" t="s">
        <v>341</v>
      </c>
      <c r="B474" t="s">
        <v>93</v>
      </c>
      <c r="C474">
        <v>529537</v>
      </c>
      <c r="D474" t="s">
        <v>1172</v>
      </c>
      <c r="E474">
        <v>471</v>
      </c>
      <c r="F474" t="s">
        <v>9</v>
      </c>
      <c r="G474" t="s">
        <v>4057</v>
      </c>
      <c r="H474" t="s">
        <v>9</v>
      </c>
      <c r="I474" t="s">
        <v>9</v>
      </c>
      <c r="J474" t="s">
        <v>4318</v>
      </c>
    </row>
    <row r="475" spans="1:10">
      <c r="A475" t="s">
        <v>85</v>
      </c>
      <c r="B475" t="s">
        <v>5</v>
      </c>
      <c r="C475">
        <v>216366</v>
      </c>
      <c r="D475" t="s">
        <v>1173</v>
      </c>
      <c r="E475">
        <v>474</v>
      </c>
      <c r="F475" t="s">
        <v>9</v>
      </c>
      <c r="G475" t="s">
        <v>9</v>
      </c>
      <c r="H475" t="s">
        <v>9</v>
      </c>
      <c r="I475" t="s">
        <v>9</v>
      </c>
      <c r="J475" t="s">
        <v>4319</v>
      </c>
    </row>
    <row r="476" hidden="1" spans="1:10">
      <c r="A476" t="s">
        <v>461</v>
      </c>
      <c r="B476" t="s">
        <v>93</v>
      </c>
      <c r="C476">
        <v>529633</v>
      </c>
      <c r="D476" t="s">
        <v>1176</v>
      </c>
      <c r="E476">
        <v>474</v>
      </c>
      <c r="F476" t="s">
        <v>9</v>
      </c>
      <c r="G476" t="s">
        <v>9</v>
      </c>
      <c r="H476" t="s">
        <v>9</v>
      </c>
      <c r="I476" t="s">
        <v>9</v>
      </c>
      <c r="J476" t="s">
        <v>4320</v>
      </c>
    </row>
    <row r="477" hidden="1" spans="1:10">
      <c r="A477" t="s">
        <v>1174</v>
      </c>
      <c r="B477" t="s">
        <v>627</v>
      </c>
      <c r="C477">
        <v>501040</v>
      </c>
      <c r="D477" t="s">
        <v>1175</v>
      </c>
      <c r="E477">
        <v>474</v>
      </c>
      <c r="F477" t="s">
        <v>9</v>
      </c>
      <c r="G477" t="s">
        <v>9</v>
      </c>
      <c r="H477" t="s">
        <v>9</v>
      </c>
      <c r="I477" t="s">
        <v>9</v>
      </c>
      <c r="J477" t="s">
        <v>4321</v>
      </c>
    </row>
    <row r="478" hidden="1" spans="1:10">
      <c r="A478" t="s">
        <v>318</v>
      </c>
      <c r="B478" t="s">
        <v>93</v>
      </c>
      <c r="C478">
        <v>529506</v>
      </c>
      <c r="D478" t="s">
        <v>1180</v>
      </c>
      <c r="E478">
        <v>477</v>
      </c>
      <c r="F478" t="s">
        <v>9</v>
      </c>
      <c r="G478" t="s">
        <v>487</v>
      </c>
      <c r="H478" t="s">
        <v>9</v>
      </c>
      <c r="I478" t="s">
        <v>9</v>
      </c>
      <c r="J478" t="s">
        <v>4322</v>
      </c>
    </row>
    <row r="479" spans="1:10">
      <c r="A479" t="s">
        <v>1177</v>
      </c>
      <c r="B479" t="s">
        <v>5</v>
      </c>
      <c r="C479">
        <v>141574</v>
      </c>
      <c r="D479" t="s">
        <v>1178</v>
      </c>
      <c r="E479">
        <v>477</v>
      </c>
      <c r="F479" t="s">
        <v>9</v>
      </c>
      <c r="G479" t="s">
        <v>9</v>
      </c>
      <c r="H479" t="s">
        <v>9</v>
      </c>
      <c r="I479" t="s">
        <v>9</v>
      </c>
      <c r="J479" t="s">
        <v>4323</v>
      </c>
    </row>
    <row r="480" hidden="1" spans="1:10">
      <c r="A480" t="s">
        <v>1187</v>
      </c>
      <c r="B480" t="s">
        <v>997</v>
      </c>
      <c r="C480">
        <v>502726</v>
      </c>
      <c r="D480" t="s">
        <v>1188</v>
      </c>
      <c r="E480">
        <v>479</v>
      </c>
      <c r="F480" t="s">
        <v>9</v>
      </c>
      <c r="G480" t="s">
        <v>487</v>
      </c>
      <c r="H480" t="s">
        <v>9</v>
      </c>
      <c r="I480" t="s">
        <v>9</v>
      </c>
      <c r="J480" t="s">
        <v>4324</v>
      </c>
    </row>
    <row r="481" hidden="1" spans="1:10">
      <c r="A481" t="s">
        <v>1185</v>
      </c>
      <c r="B481" t="s">
        <v>175</v>
      </c>
      <c r="C481">
        <v>504447</v>
      </c>
      <c r="D481" t="s">
        <v>1186</v>
      </c>
      <c r="E481">
        <v>479</v>
      </c>
      <c r="F481" t="s">
        <v>9</v>
      </c>
      <c r="G481" t="s">
        <v>9</v>
      </c>
      <c r="H481" t="s">
        <v>9</v>
      </c>
      <c r="I481" t="s">
        <v>9</v>
      </c>
      <c r="J481" t="s">
        <v>4325</v>
      </c>
    </row>
    <row r="482" hidden="1" spans="1:10">
      <c r="A482" t="s">
        <v>1181</v>
      </c>
      <c r="B482" t="s">
        <v>1182</v>
      </c>
      <c r="C482">
        <v>529741</v>
      </c>
      <c r="D482" t="s">
        <v>1183</v>
      </c>
      <c r="E482">
        <v>479</v>
      </c>
      <c r="F482" t="s">
        <v>9</v>
      </c>
      <c r="G482" t="s">
        <v>9</v>
      </c>
      <c r="H482" t="s">
        <v>9</v>
      </c>
      <c r="I482" t="s">
        <v>9</v>
      </c>
      <c r="J482" t="s">
        <v>4326</v>
      </c>
    </row>
    <row r="483" spans="1:10">
      <c r="A483" t="s">
        <v>121</v>
      </c>
      <c r="B483" t="s">
        <v>5</v>
      </c>
      <c r="C483">
        <v>148511</v>
      </c>
      <c r="D483" t="s">
        <v>1184</v>
      </c>
      <c r="E483">
        <v>479</v>
      </c>
      <c r="F483" t="s">
        <v>9</v>
      </c>
      <c r="G483" t="s">
        <v>476</v>
      </c>
      <c r="H483" t="s">
        <v>9</v>
      </c>
      <c r="I483" t="s">
        <v>9</v>
      </c>
      <c r="J483" t="s">
        <v>4327</v>
      </c>
    </row>
    <row r="484" spans="1:10">
      <c r="A484" t="s">
        <v>1194</v>
      </c>
      <c r="B484" t="s">
        <v>5</v>
      </c>
      <c r="C484">
        <v>196413</v>
      </c>
      <c r="D484" t="s">
        <v>1195</v>
      </c>
      <c r="E484">
        <v>479</v>
      </c>
      <c r="F484" t="s">
        <v>884</v>
      </c>
      <c r="G484" t="s">
        <v>376</v>
      </c>
      <c r="H484" t="s">
        <v>9</v>
      </c>
      <c r="I484" t="s">
        <v>9</v>
      </c>
      <c r="J484" t="s">
        <v>4328</v>
      </c>
    </row>
    <row r="485" spans="1:10">
      <c r="A485" t="s">
        <v>1191</v>
      </c>
      <c r="B485" t="s">
        <v>5</v>
      </c>
      <c r="C485">
        <v>199847</v>
      </c>
      <c r="D485" t="s">
        <v>1192</v>
      </c>
      <c r="E485">
        <v>479</v>
      </c>
      <c r="F485" t="s">
        <v>1193</v>
      </c>
      <c r="G485" t="s">
        <v>476</v>
      </c>
      <c r="H485" t="s">
        <v>9</v>
      </c>
      <c r="I485" t="s">
        <v>9</v>
      </c>
      <c r="J485" t="s">
        <v>4329</v>
      </c>
    </row>
    <row r="486" hidden="1" spans="1:10">
      <c r="A486" t="s">
        <v>1200</v>
      </c>
      <c r="B486" t="s">
        <v>93</v>
      </c>
      <c r="C486">
        <v>502794</v>
      </c>
      <c r="D486" t="s">
        <v>1201</v>
      </c>
      <c r="E486">
        <v>485</v>
      </c>
      <c r="F486" t="s">
        <v>1159</v>
      </c>
      <c r="G486" t="s">
        <v>9</v>
      </c>
      <c r="H486" t="s">
        <v>9</v>
      </c>
      <c r="I486" t="s">
        <v>9</v>
      </c>
      <c r="J486" t="s">
        <v>4330</v>
      </c>
    </row>
    <row r="487" hidden="1" spans="1:10">
      <c r="A487" t="s">
        <v>1196</v>
      </c>
      <c r="B487" t="s">
        <v>1197</v>
      </c>
      <c r="C487">
        <v>505612</v>
      </c>
      <c r="D487" t="s">
        <v>1198</v>
      </c>
      <c r="E487">
        <v>485</v>
      </c>
      <c r="F487" t="s">
        <v>9</v>
      </c>
      <c r="G487" t="s">
        <v>9</v>
      </c>
      <c r="H487" t="s">
        <v>9</v>
      </c>
      <c r="I487" t="s">
        <v>9</v>
      </c>
      <c r="J487" t="s">
        <v>4331</v>
      </c>
    </row>
    <row r="488" hidden="1" spans="1:10">
      <c r="A488" t="s">
        <v>525</v>
      </c>
      <c r="B488" t="s">
        <v>93</v>
      </c>
      <c r="C488">
        <v>506871</v>
      </c>
      <c r="D488" t="s">
        <v>1202</v>
      </c>
      <c r="E488">
        <v>487</v>
      </c>
      <c r="F488" t="s">
        <v>9</v>
      </c>
      <c r="G488" t="s">
        <v>4145</v>
      </c>
      <c r="H488" t="s">
        <v>9</v>
      </c>
      <c r="I488" t="s">
        <v>9</v>
      </c>
      <c r="J488" t="s">
        <v>4332</v>
      </c>
    </row>
    <row r="489" hidden="1" spans="1:10">
      <c r="A489" t="s">
        <v>1203</v>
      </c>
      <c r="B489" t="s">
        <v>284</v>
      </c>
      <c r="C489">
        <v>506429</v>
      </c>
      <c r="D489" t="s">
        <v>1204</v>
      </c>
      <c r="E489">
        <v>488</v>
      </c>
      <c r="F489">
        <f>355</f>
        <v>355</v>
      </c>
      <c r="G489" t="s">
        <v>4023</v>
      </c>
      <c r="H489" t="s">
        <v>9</v>
      </c>
      <c r="I489" t="s">
        <v>9</v>
      </c>
      <c r="J489" t="s">
        <v>4333</v>
      </c>
    </row>
    <row r="490" hidden="1" spans="1:10">
      <c r="A490" t="s">
        <v>1206</v>
      </c>
      <c r="B490" t="s">
        <v>731</v>
      </c>
      <c r="C490">
        <v>513421</v>
      </c>
      <c r="D490" t="s">
        <v>1207</v>
      </c>
      <c r="E490">
        <v>489</v>
      </c>
      <c r="F490" t="s">
        <v>9</v>
      </c>
      <c r="G490" t="s">
        <v>4145</v>
      </c>
      <c r="H490" t="s">
        <v>9</v>
      </c>
      <c r="I490" t="s">
        <v>9</v>
      </c>
      <c r="J490" t="s">
        <v>4334</v>
      </c>
    </row>
    <row r="491" hidden="1" spans="1:10">
      <c r="A491" t="s">
        <v>318</v>
      </c>
      <c r="B491" t="s">
        <v>93</v>
      </c>
      <c r="C491">
        <v>502308</v>
      </c>
      <c r="D491" t="s">
        <v>1205</v>
      </c>
      <c r="E491">
        <v>489</v>
      </c>
      <c r="F491" t="s">
        <v>9</v>
      </c>
      <c r="G491" t="s">
        <v>9</v>
      </c>
      <c r="H491" t="s">
        <v>9</v>
      </c>
      <c r="I491" t="s">
        <v>9</v>
      </c>
      <c r="J491" t="s">
        <v>4335</v>
      </c>
    </row>
    <row r="492" spans="1:10">
      <c r="A492" t="s">
        <v>1209</v>
      </c>
      <c r="B492" t="s">
        <v>5</v>
      </c>
      <c r="C492">
        <v>133951</v>
      </c>
      <c r="D492" t="s">
        <v>1210</v>
      </c>
      <c r="E492">
        <v>491</v>
      </c>
      <c r="F492">
        <f>556</f>
        <v>556</v>
      </c>
      <c r="G492" t="s">
        <v>4023</v>
      </c>
      <c r="H492" t="s">
        <v>9</v>
      </c>
      <c r="I492" t="s">
        <v>9</v>
      </c>
      <c r="J492" t="s">
        <v>4336</v>
      </c>
    </row>
    <row r="493" hidden="1" spans="1:10">
      <c r="A493" t="s">
        <v>1211</v>
      </c>
      <c r="B493" t="s">
        <v>397</v>
      </c>
      <c r="C493">
        <v>504608</v>
      </c>
      <c r="D493" t="s">
        <v>1212</v>
      </c>
      <c r="E493">
        <v>492</v>
      </c>
      <c r="F493">
        <f>371</f>
        <v>371</v>
      </c>
      <c r="G493" t="s">
        <v>9</v>
      </c>
      <c r="H493" t="s">
        <v>9</v>
      </c>
      <c r="I493" t="s">
        <v>9</v>
      </c>
      <c r="J493" t="s">
        <v>4337</v>
      </c>
    </row>
    <row r="494" hidden="1" spans="1:10">
      <c r="A494" t="s">
        <v>1213</v>
      </c>
      <c r="B494" t="s">
        <v>489</v>
      </c>
      <c r="C494">
        <v>504066</v>
      </c>
      <c r="D494" t="s">
        <v>1214</v>
      </c>
      <c r="E494">
        <v>492</v>
      </c>
      <c r="F494" t="s">
        <v>9</v>
      </c>
      <c r="G494" t="s">
        <v>9</v>
      </c>
      <c r="H494" t="s">
        <v>9</v>
      </c>
      <c r="I494" t="s">
        <v>9</v>
      </c>
      <c r="J494" t="s">
        <v>4338</v>
      </c>
    </row>
    <row r="495" hidden="1" spans="1:10">
      <c r="A495" t="s">
        <v>1216</v>
      </c>
      <c r="B495" t="s">
        <v>10</v>
      </c>
      <c r="C495">
        <v>502232</v>
      </c>
      <c r="D495" t="s">
        <v>1217</v>
      </c>
      <c r="E495">
        <v>492</v>
      </c>
      <c r="F495" t="s">
        <v>9</v>
      </c>
      <c r="G495" t="s">
        <v>9</v>
      </c>
      <c r="H495" t="s">
        <v>9</v>
      </c>
      <c r="I495" t="s">
        <v>9</v>
      </c>
      <c r="J495" t="s">
        <v>4339</v>
      </c>
    </row>
    <row r="496" hidden="1" spans="1:10">
      <c r="A496" t="s">
        <v>1218</v>
      </c>
      <c r="B496" t="s">
        <v>93</v>
      </c>
      <c r="C496">
        <v>514931</v>
      </c>
      <c r="D496" t="s">
        <v>1219</v>
      </c>
      <c r="E496">
        <v>492</v>
      </c>
      <c r="F496" t="s">
        <v>9</v>
      </c>
      <c r="G496" t="s">
        <v>9</v>
      </c>
      <c r="H496" t="s">
        <v>9</v>
      </c>
      <c r="I496" t="s">
        <v>9</v>
      </c>
      <c r="J496" t="s">
        <v>4340</v>
      </c>
    </row>
    <row r="497" hidden="1" spans="1:10">
      <c r="A497" t="s">
        <v>1221</v>
      </c>
      <c r="B497" t="s">
        <v>260</v>
      </c>
      <c r="C497">
        <v>530003</v>
      </c>
      <c r="D497" t="s">
        <v>1222</v>
      </c>
      <c r="E497">
        <v>492</v>
      </c>
      <c r="F497" t="s">
        <v>9</v>
      </c>
      <c r="G497" t="s">
        <v>4057</v>
      </c>
      <c r="H497" t="s">
        <v>9</v>
      </c>
      <c r="I497" t="s">
        <v>9</v>
      </c>
      <c r="J497" t="s">
        <v>4341</v>
      </c>
    </row>
    <row r="498" hidden="1" spans="1:10">
      <c r="A498" t="s">
        <v>1226</v>
      </c>
      <c r="B498" t="s">
        <v>93</v>
      </c>
      <c r="C498">
        <v>504800</v>
      </c>
      <c r="D498" t="s">
        <v>1227</v>
      </c>
      <c r="E498">
        <v>497</v>
      </c>
      <c r="F498" t="s">
        <v>9</v>
      </c>
      <c r="G498" t="s">
        <v>4145</v>
      </c>
      <c r="H498" t="s">
        <v>9</v>
      </c>
      <c r="I498" t="s">
        <v>9</v>
      </c>
      <c r="J498" t="s">
        <v>4342</v>
      </c>
    </row>
    <row r="499" hidden="1" spans="1:10">
      <c r="A499" t="s">
        <v>1228</v>
      </c>
      <c r="B499" t="s">
        <v>1229</v>
      </c>
      <c r="C499">
        <v>502840</v>
      </c>
      <c r="D499" t="s">
        <v>1230</v>
      </c>
      <c r="E499">
        <v>497</v>
      </c>
      <c r="F499" t="s">
        <v>602</v>
      </c>
      <c r="G499" t="s">
        <v>487</v>
      </c>
      <c r="H499" t="s">
        <v>9</v>
      </c>
      <c r="I499" t="s">
        <v>9</v>
      </c>
      <c r="J499" t="s">
        <v>4343</v>
      </c>
    </row>
    <row r="500" hidden="1" spans="1:10">
      <c r="A500" t="s">
        <v>1060</v>
      </c>
      <c r="B500" t="s">
        <v>93</v>
      </c>
      <c r="C500">
        <v>500186</v>
      </c>
      <c r="D500" t="s">
        <v>1231</v>
      </c>
      <c r="E500">
        <v>497</v>
      </c>
      <c r="F500" t="s">
        <v>1232</v>
      </c>
      <c r="G500" t="s">
        <v>9</v>
      </c>
      <c r="H500" t="s">
        <v>9</v>
      </c>
      <c r="I500" t="s">
        <v>9</v>
      </c>
      <c r="J500" t="s">
        <v>4344</v>
      </c>
    </row>
    <row r="501" spans="1:10">
      <c r="A501" t="s">
        <v>1223</v>
      </c>
      <c r="B501" t="s">
        <v>5</v>
      </c>
      <c r="C501">
        <v>181464</v>
      </c>
      <c r="D501" t="s">
        <v>1224</v>
      </c>
      <c r="E501">
        <v>497</v>
      </c>
      <c r="F501" t="s">
        <v>9</v>
      </c>
      <c r="G501" t="s">
        <v>376</v>
      </c>
      <c r="H501" t="s">
        <v>9</v>
      </c>
      <c r="I501" t="s">
        <v>9</v>
      </c>
      <c r="J501" t="s">
        <v>4345</v>
      </c>
    </row>
    <row r="502" spans="1:10">
      <c r="A502" t="s">
        <v>1235</v>
      </c>
      <c r="B502" t="s">
        <v>5</v>
      </c>
      <c r="C502">
        <v>151111</v>
      </c>
      <c r="D502" t="s">
        <v>1236</v>
      </c>
      <c r="E502">
        <v>501</v>
      </c>
      <c r="F502" t="s">
        <v>9</v>
      </c>
      <c r="G502" t="s">
        <v>9</v>
      </c>
      <c r="H502" t="s">
        <v>9</v>
      </c>
      <c r="I502" t="s">
        <v>9</v>
      </c>
      <c r="J502" t="s">
        <v>4346</v>
      </c>
    </row>
    <row r="503" hidden="1" spans="1:10">
      <c r="A503" t="s">
        <v>1233</v>
      </c>
      <c r="B503" t="s">
        <v>833</v>
      </c>
      <c r="C503">
        <v>528929</v>
      </c>
      <c r="D503" t="s">
        <v>1234</v>
      </c>
      <c r="E503">
        <v>501</v>
      </c>
      <c r="F503" t="s">
        <v>9</v>
      </c>
      <c r="G503" t="s">
        <v>9</v>
      </c>
      <c r="H503" t="s">
        <v>9</v>
      </c>
      <c r="I503" t="s">
        <v>9</v>
      </c>
      <c r="J503" t="s">
        <v>4347</v>
      </c>
    </row>
    <row r="504" spans="1:10">
      <c r="A504" t="s">
        <v>1247</v>
      </c>
      <c r="B504" t="s">
        <v>5</v>
      </c>
      <c r="C504">
        <v>232186</v>
      </c>
      <c r="D504" t="s">
        <v>1248</v>
      </c>
      <c r="E504">
        <v>503</v>
      </c>
      <c r="F504" t="s">
        <v>1237</v>
      </c>
      <c r="G504" t="s">
        <v>440</v>
      </c>
      <c r="H504" t="s">
        <v>9</v>
      </c>
      <c r="I504" t="s">
        <v>9</v>
      </c>
      <c r="J504" t="s">
        <v>4348</v>
      </c>
    </row>
    <row r="505" hidden="1" spans="1:10">
      <c r="A505" t="s">
        <v>318</v>
      </c>
      <c r="B505" t="s">
        <v>93</v>
      </c>
      <c r="C505">
        <v>528997</v>
      </c>
      <c r="D505" t="s">
        <v>1241</v>
      </c>
      <c r="E505">
        <v>503</v>
      </c>
      <c r="F505" t="s">
        <v>9</v>
      </c>
      <c r="G505" t="s">
        <v>9</v>
      </c>
      <c r="H505" t="s">
        <v>9</v>
      </c>
      <c r="I505" t="s">
        <v>9</v>
      </c>
      <c r="J505" t="s">
        <v>4349</v>
      </c>
    </row>
    <row r="506" hidden="1" spans="1:10">
      <c r="A506" t="s">
        <v>1060</v>
      </c>
      <c r="B506" t="s">
        <v>93</v>
      </c>
      <c r="C506">
        <v>502491</v>
      </c>
      <c r="D506" t="s">
        <v>1246</v>
      </c>
      <c r="E506">
        <v>503</v>
      </c>
      <c r="F506" t="s">
        <v>1017</v>
      </c>
      <c r="G506" t="s">
        <v>9</v>
      </c>
      <c r="H506" t="s">
        <v>9</v>
      </c>
      <c r="I506" t="s">
        <v>9</v>
      </c>
      <c r="J506" t="s">
        <v>4350</v>
      </c>
    </row>
    <row r="507" hidden="1" spans="1:10">
      <c r="A507" t="s">
        <v>1242</v>
      </c>
      <c r="B507" t="s">
        <v>409</v>
      </c>
      <c r="C507">
        <v>504111</v>
      </c>
      <c r="D507" t="s">
        <v>1243</v>
      </c>
      <c r="E507">
        <v>503</v>
      </c>
      <c r="F507" t="s">
        <v>9</v>
      </c>
      <c r="G507" t="s">
        <v>9</v>
      </c>
      <c r="H507" t="s">
        <v>9</v>
      </c>
      <c r="I507" t="s">
        <v>9</v>
      </c>
      <c r="J507" t="s">
        <v>4351</v>
      </c>
    </row>
    <row r="508" spans="1:10">
      <c r="A508" t="s">
        <v>1239</v>
      </c>
      <c r="B508" t="s">
        <v>5</v>
      </c>
      <c r="C508">
        <v>207500</v>
      </c>
      <c r="D508" t="s">
        <v>1240</v>
      </c>
      <c r="E508">
        <v>503</v>
      </c>
      <c r="F508" t="s">
        <v>9</v>
      </c>
      <c r="G508" t="s">
        <v>9</v>
      </c>
      <c r="H508" t="s">
        <v>9</v>
      </c>
      <c r="I508" t="s">
        <v>9</v>
      </c>
      <c r="J508" t="s">
        <v>4352</v>
      </c>
    </row>
    <row r="509" hidden="1" spans="1:10">
      <c r="A509" t="s">
        <v>604</v>
      </c>
      <c r="B509" t="s">
        <v>605</v>
      </c>
      <c r="C509">
        <v>505449</v>
      </c>
      <c r="D509" t="s">
        <v>1249</v>
      </c>
      <c r="E509">
        <v>508</v>
      </c>
      <c r="F509">
        <f>347</f>
        <v>347</v>
      </c>
      <c r="G509" t="s">
        <v>487</v>
      </c>
      <c r="H509" t="s">
        <v>9</v>
      </c>
      <c r="I509" t="s">
        <v>9</v>
      </c>
      <c r="J509" t="s">
        <v>4353</v>
      </c>
    </row>
    <row r="510" hidden="1" spans="1:10">
      <c r="A510" t="s">
        <v>1250</v>
      </c>
      <c r="B510" t="s">
        <v>641</v>
      </c>
      <c r="C510">
        <v>501245</v>
      </c>
      <c r="D510" t="s">
        <v>1251</v>
      </c>
      <c r="E510">
        <v>509</v>
      </c>
      <c r="F510">
        <f>233</f>
        <v>233</v>
      </c>
      <c r="G510" t="s">
        <v>4023</v>
      </c>
      <c r="H510" t="s">
        <v>9</v>
      </c>
      <c r="I510" t="s">
        <v>9</v>
      </c>
      <c r="J510" t="s">
        <v>4354</v>
      </c>
    </row>
    <row r="511" hidden="1" spans="1:10">
      <c r="A511" t="s">
        <v>1258</v>
      </c>
      <c r="B511" t="s">
        <v>1259</v>
      </c>
      <c r="C511">
        <v>528945</v>
      </c>
      <c r="D511" t="s">
        <v>1260</v>
      </c>
      <c r="E511">
        <v>509</v>
      </c>
      <c r="F511" t="s">
        <v>1261</v>
      </c>
      <c r="G511" t="s">
        <v>380</v>
      </c>
      <c r="H511" t="s">
        <v>9</v>
      </c>
      <c r="I511" t="s">
        <v>9</v>
      </c>
      <c r="J511" t="s">
        <v>4355</v>
      </c>
    </row>
    <row r="512" hidden="1" spans="1:10">
      <c r="A512" t="s">
        <v>1262</v>
      </c>
      <c r="B512" t="s">
        <v>1263</v>
      </c>
      <c r="C512">
        <v>502783</v>
      </c>
      <c r="D512" t="s">
        <v>1264</v>
      </c>
      <c r="E512">
        <v>509</v>
      </c>
      <c r="F512" t="s">
        <v>1168</v>
      </c>
      <c r="G512" t="s">
        <v>4356</v>
      </c>
      <c r="H512" t="s">
        <v>9</v>
      </c>
      <c r="I512" t="s">
        <v>9</v>
      </c>
      <c r="J512" t="s">
        <v>4357</v>
      </c>
    </row>
    <row r="513" hidden="1" spans="1:10">
      <c r="A513" t="s">
        <v>212</v>
      </c>
      <c r="B513" t="s">
        <v>93</v>
      </c>
      <c r="C513">
        <v>500299</v>
      </c>
      <c r="D513" t="s">
        <v>1265</v>
      </c>
      <c r="E513">
        <v>509</v>
      </c>
      <c r="F513" t="s">
        <v>1017</v>
      </c>
      <c r="G513" t="s">
        <v>487</v>
      </c>
      <c r="H513" t="s">
        <v>9</v>
      </c>
      <c r="I513" t="s">
        <v>9</v>
      </c>
      <c r="J513" t="s">
        <v>4358</v>
      </c>
    </row>
    <row r="514" hidden="1" spans="1:10">
      <c r="A514" t="s">
        <v>1252</v>
      </c>
      <c r="B514" t="s">
        <v>194</v>
      </c>
      <c r="C514">
        <v>500790</v>
      </c>
      <c r="D514" t="s">
        <v>1253</v>
      </c>
      <c r="E514">
        <v>509</v>
      </c>
      <c r="F514" t="s">
        <v>9</v>
      </c>
      <c r="G514" t="s">
        <v>376</v>
      </c>
      <c r="H514" t="s">
        <v>9</v>
      </c>
      <c r="I514" t="s">
        <v>9</v>
      </c>
      <c r="J514" t="s">
        <v>4359</v>
      </c>
    </row>
    <row r="515" hidden="1" spans="1:10">
      <c r="A515" t="s">
        <v>616</v>
      </c>
      <c r="B515" t="s">
        <v>404</v>
      </c>
      <c r="C515">
        <v>502577</v>
      </c>
      <c r="D515" t="s">
        <v>1255</v>
      </c>
      <c r="E515">
        <v>509</v>
      </c>
      <c r="F515" t="s">
        <v>9</v>
      </c>
      <c r="G515" t="s">
        <v>4057</v>
      </c>
      <c r="H515" t="s">
        <v>9</v>
      </c>
      <c r="I515" t="s">
        <v>9</v>
      </c>
      <c r="J515" t="s">
        <v>4360</v>
      </c>
    </row>
    <row r="516" hidden="1" spans="1:10">
      <c r="A516" t="s">
        <v>1256</v>
      </c>
      <c r="B516" t="s">
        <v>404</v>
      </c>
      <c r="C516">
        <v>529545</v>
      </c>
      <c r="D516" t="s">
        <v>1257</v>
      </c>
      <c r="E516">
        <v>509</v>
      </c>
      <c r="F516" t="s">
        <v>9</v>
      </c>
      <c r="G516" t="s">
        <v>9</v>
      </c>
      <c r="H516" t="s">
        <v>9</v>
      </c>
      <c r="I516" t="s">
        <v>9</v>
      </c>
      <c r="J516" t="s">
        <v>4361</v>
      </c>
    </row>
    <row r="517" hidden="1" spans="1:10">
      <c r="A517" t="s">
        <v>416</v>
      </c>
      <c r="B517" t="s">
        <v>417</v>
      </c>
      <c r="C517">
        <v>501161</v>
      </c>
      <c r="D517" t="s">
        <v>1266</v>
      </c>
      <c r="E517">
        <v>516</v>
      </c>
      <c r="F517">
        <f>332</f>
        <v>332</v>
      </c>
      <c r="G517" t="s">
        <v>343</v>
      </c>
      <c r="H517" t="s">
        <v>9</v>
      </c>
      <c r="I517" t="s">
        <v>9</v>
      </c>
      <c r="J517" t="s">
        <v>4362</v>
      </c>
    </row>
    <row r="518" hidden="1" spans="1:10">
      <c r="A518" t="s">
        <v>739</v>
      </c>
      <c r="B518" t="s">
        <v>740</v>
      </c>
      <c r="C518">
        <v>502898</v>
      </c>
      <c r="D518" t="s">
        <v>1268</v>
      </c>
      <c r="E518">
        <v>516</v>
      </c>
      <c r="F518" t="s">
        <v>1269</v>
      </c>
      <c r="G518" t="s">
        <v>376</v>
      </c>
      <c r="H518" t="s">
        <v>9</v>
      </c>
      <c r="I518" t="s">
        <v>9</v>
      </c>
      <c r="J518" t="s">
        <v>4363</v>
      </c>
    </row>
    <row r="519" hidden="1" spans="1:10">
      <c r="A519" t="s">
        <v>739</v>
      </c>
      <c r="B519" t="s">
        <v>740</v>
      </c>
      <c r="C519">
        <v>503294</v>
      </c>
      <c r="D519" t="s">
        <v>1267</v>
      </c>
      <c r="E519">
        <v>516</v>
      </c>
      <c r="F519" t="s">
        <v>9</v>
      </c>
      <c r="G519" t="s">
        <v>4057</v>
      </c>
      <c r="H519" t="s">
        <v>9</v>
      </c>
      <c r="I519" t="s">
        <v>9</v>
      </c>
      <c r="J519" t="s">
        <v>4364</v>
      </c>
    </row>
    <row r="520" spans="1:10">
      <c r="A520" t="s">
        <v>1271</v>
      </c>
      <c r="B520" t="s">
        <v>5</v>
      </c>
      <c r="C520">
        <v>105330</v>
      </c>
      <c r="D520" t="s">
        <v>1272</v>
      </c>
      <c r="E520">
        <v>519</v>
      </c>
      <c r="F520" t="s">
        <v>9</v>
      </c>
      <c r="G520" t="s">
        <v>9</v>
      </c>
      <c r="H520" t="s">
        <v>9</v>
      </c>
      <c r="I520" t="s">
        <v>9</v>
      </c>
      <c r="J520" t="s">
        <v>4365</v>
      </c>
    </row>
    <row r="521" hidden="1" spans="1:10">
      <c r="A521" t="s">
        <v>408</v>
      </c>
      <c r="B521" t="s">
        <v>409</v>
      </c>
      <c r="C521">
        <v>528944</v>
      </c>
      <c r="D521" t="s">
        <v>1270</v>
      </c>
      <c r="E521">
        <v>519</v>
      </c>
      <c r="F521" t="s">
        <v>9</v>
      </c>
      <c r="G521" t="s">
        <v>343</v>
      </c>
      <c r="H521" t="s">
        <v>9</v>
      </c>
      <c r="I521" t="s">
        <v>9</v>
      </c>
      <c r="J521" t="s">
        <v>4366</v>
      </c>
    </row>
    <row r="522" hidden="1" spans="1:10">
      <c r="A522" t="s">
        <v>1280</v>
      </c>
      <c r="B522" t="s">
        <v>1281</v>
      </c>
      <c r="C522">
        <v>528847</v>
      </c>
      <c r="D522" t="s">
        <v>1282</v>
      </c>
      <c r="E522">
        <v>521</v>
      </c>
      <c r="F522" t="s">
        <v>9</v>
      </c>
      <c r="G522" t="s">
        <v>4023</v>
      </c>
      <c r="H522" t="s">
        <v>9</v>
      </c>
      <c r="I522" t="s">
        <v>9</v>
      </c>
      <c r="J522" t="s">
        <v>4367</v>
      </c>
    </row>
    <row r="523" hidden="1" spans="1:10">
      <c r="A523" t="s">
        <v>1283</v>
      </c>
      <c r="B523" t="s">
        <v>274</v>
      </c>
      <c r="C523">
        <v>506569</v>
      </c>
      <c r="D523" t="s">
        <v>1284</v>
      </c>
      <c r="E523">
        <v>521</v>
      </c>
      <c r="F523" t="s">
        <v>1193</v>
      </c>
      <c r="G523" t="s">
        <v>9</v>
      </c>
      <c r="H523" t="s">
        <v>9</v>
      </c>
      <c r="I523" t="s">
        <v>9</v>
      </c>
      <c r="J523" t="s">
        <v>4368</v>
      </c>
    </row>
    <row r="524" hidden="1" spans="1:10">
      <c r="A524" t="s">
        <v>877</v>
      </c>
      <c r="B524" t="s">
        <v>878</v>
      </c>
      <c r="C524">
        <v>510873</v>
      </c>
      <c r="D524" t="s">
        <v>1276</v>
      </c>
      <c r="E524">
        <v>521</v>
      </c>
      <c r="F524" t="s">
        <v>9</v>
      </c>
      <c r="G524" t="s">
        <v>9</v>
      </c>
      <c r="H524" t="s">
        <v>9</v>
      </c>
      <c r="I524" t="s">
        <v>9</v>
      </c>
      <c r="J524" t="s">
        <v>4369</v>
      </c>
    </row>
    <row r="525" hidden="1" spans="1:10">
      <c r="A525" t="s">
        <v>92</v>
      </c>
      <c r="B525" t="s">
        <v>93</v>
      </c>
      <c r="C525">
        <v>529794</v>
      </c>
      <c r="D525" t="s">
        <v>1273</v>
      </c>
      <c r="E525">
        <v>521</v>
      </c>
      <c r="F525" t="s">
        <v>9</v>
      </c>
      <c r="G525" t="s">
        <v>9</v>
      </c>
      <c r="H525" t="s">
        <v>9</v>
      </c>
      <c r="I525" t="s">
        <v>9</v>
      </c>
      <c r="J525" t="s">
        <v>4370</v>
      </c>
    </row>
    <row r="526" hidden="1" spans="1:10">
      <c r="A526" t="s">
        <v>1277</v>
      </c>
      <c r="B526" t="s">
        <v>274</v>
      </c>
      <c r="C526">
        <v>502822</v>
      </c>
      <c r="D526" t="s">
        <v>1278</v>
      </c>
      <c r="E526">
        <v>521</v>
      </c>
      <c r="F526" t="s">
        <v>9</v>
      </c>
      <c r="G526" t="s">
        <v>9</v>
      </c>
      <c r="H526" t="s">
        <v>9</v>
      </c>
      <c r="I526" t="s">
        <v>9</v>
      </c>
      <c r="J526" t="s">
        <v>4371</v>
      </c>
    </row>
    <row r="527" hidden="1" spans="1:10">
      <c r="A527" t="s">
        <v>1274</v>
      </c>
      <c r="B527" t="s">
        <v>740</v>
      </c>
      <c r="C527">
        <v>528957</v>
      </c>
      <c r="D527" t="s">
        <v>1275</v>
      </c>
      <c r="E527">
        <v>521</v>
      </c>
      <c r="F527" t="s">
        <v>9</v>
      </c>
      <c r="G527" t="s">
        <v>4057</v>
      </c>
      <c r="H527" t="s">
        <v>9</v>
      </c>
      <c r="I527" t="s">
        <v>9</v>
      </c>
      <c r="J527" t="s">
        <v>4372</v>
      </c>
    </row>
    <row r="528" hidden="1" spans="1:10">
      <c r="A528" t="s">
        <v>1290</v>
      </c>
      <c r="B528" t="s">
        <v>10</v>
      </c>
      <c r="C528">
        <v>506503</v>
      </c>
      <c r="D528" t="s">
        <v>1291</v>
      </c>
      <c r="E528">
        <v>527</v>
      </c>
      <c r="F528" t="s">
        <v>1292</v>
      </c>
      <c r="G528" t="s">
        <v>476</v>
      </c>
      <c r="H528" t="s">
        <v>9</v>
      </c>
      <c r="I528" t="s">
        <v>9</v>
      </c>
      <c r="J528" t="s">
        <v>4373</v>
      </c>
    </row>
    <row r="529" hidden="1" spans="1:10">
      <c r="A529" t="s">
        <v>1145</v>
      </c>
      <c r="B529" t="s">
        <v>404</v>
      </c>
      <c r="C529">
        <v>528824</v>
      </c>
      <c r="D529" t="s">
        <v>1285</v>
      </c>
      <c r="E529">
        <v>527</v>
      </c>
      <c r="F529" t="s">
        <v>9</v>
      </c>
      <c r="G529" t="s">
        <v>9</v>
      </c>
      <c r="H529" t="s">
        <v>9</v>
      </c>
      <c r="I529" t="s">
        <v>9</v>
      </c>
      <c r="J529" t="s">
        <v>4374</v>
      </c>
    </row>
    <row r="530" hidden="1" spans="1:10">
      <c r="A530" t="s">
        <v>674</v>
      </c>
      <c r="B530" t="s">
        <v>93</v>
      </c>
      <c r="C530">
        <v>506024</v>
      </c>
      <c r="D530" t="s">
        <v>1288</v>
      </c>
      <c r="E530">
        <v>527</v>
      </c>
      <c r="F530" t="s">
        <v>9</v>
      </c>
      <c r="G530" t="s">
        <v>9</v>
      </c>
      <c r="H530" t="s">
        <v>9</v>
      </c>
      <c r="I530" t="s">
        <v>9</v>
      </c>
      <c r="J530" t="s">
        <v>4375</v>
      </c>
    </row>
    <row r="531" hidden="1" spans="1:10">
      <c r="A531" t="s">
        <v>1286</v>
      </c>
      <c r="B531" t="s">
        <v>404</v>
      </c>
      <c r="C531">
        <v>504697</v>
      </c>
      <c r="D531" t="s">
        <v>1287</v>
      </c>
      <c r="E531">
        <v>527</v>
      </c>
      <c r="F531" t="s">
        <v>9</v>
      </c>
      <c r="G531" t="s">
        <v>4057</v>
      </c>
      <c r="H531" t="s">
        <v>9</v>
      </c>
      <c r="I531" t="s">
        <v>9</v>
      </c>
      <c r="J531" t="s">
        <v>4376</v>
      </c>
    </row>
    <row r="532" hidden="1" spans="1:10">
      <c r="A532" t="s">
        <v>1296</v>
      </c>
      <c r="B532" t="s">
        <v>397</v>
      </c>
      <c r="C532">
        <v>506043</v>
      </c>
      <c r="D532" t="s">
        <v>1297</v>
      </c>
      <c r="E532">
        <v>531</v>
      </c>
      <c r="F532" t="s">
        <v>9</v>
      </c>
      <c r="G532" t="s">
        <v>9</v>
      </c>
      <c r="H532" t="s">
        <v>9</v>
      </c>
      <c r="I532" t="s">
        <v>9</v>
      </c>
      <c r="J532" t="s">
        <v>4377</v>
      </c>
    </row>
    <row r="533" hidden="1" spans="1:10">
      <c r="A533" t="s">
        <v>441</v>
      </c>
      <c r="B533" t="s">
        <v>404</v>
      </c>
      <c r="C533">
        <v>502370</v>
      </c>
      <c r="D533" t="s">
        <v>1293</v>
      </c>
      <c r="E533">
        <v>531</v>
      </c>
      <c r="F533" t="s">
        <v>9</v>
      </c>
      <c r="G533" t="s">
        <v>9</v>
      </c>
      <c r="H533" t="s">
        <v>9</v>
      </c>
      <c r="I533" t="s">
        <v>9</v>
      </c>
      <c r="J533" t="s">
        <v>4378</v>
      </c>
    </row>
    <row r="534" hidden="1" spans="1:10">
      <c r="A534" t="s">
        <v>1294</v>
      </c>
      <c r="B534" t="s">
        <v>704</v>
      </c>
      <c r="C534">
        <v>529390</v>
      </c>
      <c r="D534" t="s">
        <v>1295</v>
      </c>
      <c r="E534">
        <v>531</v>
      </c>
      <c r="F534" t="s">
        <v>9</v>
      </c>
      <c r="G534" t="s">
        <v>9</v>
      </c>
      <c r="H534" t="s">
        <v>9</v>
      </c>
      <c r="I534" t="s">
        <v>9</v>
      </c>
      <c r="J534" t="s">
        <v>4379</v>
      </c>
    </row>
    <row r="535" spans="1:10">
      <c r="A535" t="s">
        <v>1309</v>
      </c>
      <c r="B535" t="s">
        <v>5</v>
      </c>
      <c r="C535">
        <v>164924</v>
      </c>
      <c r="D535" t="s">
        <v>1310</v>
      </c>
      <c r="E535">
        <v>534</v>
      </c>
      <c r="F535" t="s">
        <v>1033</v>
      </c>
      <c r="G535" t="s">
        <v>343</v>
      </c>
      <c r="H535" t="s">
        <v>9</v>
      </c>
      <c r="I535" t="s">
        <v>9</v>
      </c>
      <c r="J535" t="s">
        <v>4380</v>
      </c>
    </row>
    <row r="536" hidden="1" spans="1:10">
      <c r="A536" t="s">
        <v>1303</v>
      </c>
      <c r="B536" t="s">
        <v>1304</v>
      </c>
      <c r="C536">
        <v>505636</v>
      </c>
      <c r="D536" t="s">
        <v>1305</v>
      </c>
      <c r="E536">
        <v>534</v>
      </c>
      <c r="F536" t="s">
        <v>1306</v>
      </c>
      <c r="G536" t="s">
        <v>487</v>
      </c>
      <c r="H536" t="s">
        <v>9</v>
      </c>
      <c r="I536" t="s">
        <v>9</v>
      </c>
      <c r="J536" t="s">
        <v>4381</v>
      </c>
    </row>
    <row r="537" hidden="1" spans="1:10">
      <c r="A537" t="s">
        <v>283</v>
      </c>
      <c r="B537" t="s">
        <v>284</v>
      </c>
      <c r="C537">
        <v>500715</v>
      </c>
      <c r="D537" t="s">
        <v>1307</v>
      </c>
      <c r="E537">
        <v>534</v>
      </c>
      <c r="F537" t="s">
        <v>1308</v>
      </c>
      <c r="G537" t="s">
        <v>487</v>
      </c>
      <c r="H537" t="s">
        <v>9</v>
      </c>
      <c r="I537" t="s">
        <v>9</v>
      </c>
      <c r="J537" t="s">
        <v>4382</v>
      </c>
    </row>
    <row r="538" hidden="1" spans="1:10">
      <c r="A538" t="s">
        <v>626</v>
      </c>
      <c r="B538" t="s">
        <v>627</v>
      </c>
      <c r="C538">
        <v>506121</v>
      </c>
      <c r="D538" t="s">
        <v>1299</v>
      </c>
      <c r="E538">
        <v>534</v>
      </c>
      <c r="F538">
        <f>400</f>
        <v>400</v>
      </c>
      <c r="G538" t="s">
        <v>9</v>
      </c>
      <c r="H538" t="s">
        <v>9</v>
      </c>
      <c r="I538" t="s">
        <v>9</v>
      </c>
      <c r="J538" t="s">
        <v>4383</v>
      </c>
    </row>
    <row r="539" hidden="1" spans="1:10">
      <c r="A539" t="s">
        <v>1300</v>
      </c>
      <c r="B539" t="s">
        <v>130</v>
      </c>
      <c r="C539">
        <v>528818</v>
      </c>
      <c r="D539" t="s">
        <v>1301</v>
      </c>
      <c r="E539">
        <v>534</v>
      </c>
      <c r="F539">
        <f>431</f>
        <v>431</v>
      </c>
      <c r="G539" t="s">
        <v>376</v>
      </c>
      <c r="H539" t="s">
        <v>9</v>
      </c>
      <c r="I539" t="s">
        <v>9</v>
      </c>
      <c r="J539" t="s">
        <v>4384</v>
      </c>
    </row>
    <row r="540" hidden="1" spans="1:10">
      <c r="A540" t="s">
        <v>1060</v>
      </c>
      <c r="B540" t="s">
        <v>93</v>
      </c>
      <c r="C540">
        <v>529480</v>
      </c>
      <c r="D540" t="s">
        <v>1302</v>
      </c>
      <c r="E540">
        <v>534</v>
      </c>
      <c r="F540" t="s">
        <v>9</v>
      </c>
      <c r="G540" t="s">
        <v>9</v>
      </c>
      <c r="H540" t="s">
        <v>9</v>
      </c>
      <c r="I540" t="s">
        <v>9</v>
      </c>
      <c r="J540" t="s">
        <v>4385</v>
      </c>
    </row>
    <row r="541" hidden="1" spans="1:10">
      <c r="A541" t="s">
        <v>1311</v>
      </c>
      <c r="B541" t="s">
        <v>1304</v>
      </c>
      <c r="C541">
        <v>503481</v>
      </c>
      <c r="D541" t="s">
        <v>1312</v>
      </c>
      <c r="E541">
        <v>540</v>
      </c>
      <c r="F541">
        <f>382</f>
        <v>382</v>
      </c>
      <c r="G541" t="s">
        <v>487</v>
      </c>
      <c r="H541" t="s">
        <v>9</v>
      </c>
      <c r="I541" t="s">
        <v>9</v>
      </c>
      <c r="J541" t="s">
        <v>4386</v>
      </c>
    </row>
    <row r="542" hidden="1" spans="1:10">
      <c r="A542" t="s">
        <v>1313</v>
      </c>
      <c r="B542" t="s">
        <v>17</v>
      </c>
      <c r="C542">
        <v>499974</v>
      </c>
      <c r="D542" t="s">
        <v>1314</v>
      </c>
      <c r="E542">
        <v>540</v>
      </c>
      <c r="F542">
        <f>486</f>
        <v>486</v>
      </c>
      <c r="G542" t="s">
        <v>4023</v>
      </c>
      <c r="H542" t="s">
        <v>9</v>
      </c>
      <c r="I542" t="s">
        <v>9</v>
      </c>
      <c r="J542" t="s">
        <v>4387</v>
      </c>
    </row>
    <row r="543" hidden="1" spans="1:10">
      <c r="A543" t="s">
        <v>1317</v>
      </c>
      <c r="B543" t="s">
        <v>367</v>
      </c>
      <c r="C543">
        <v>528970</v>
      </c>
      <c r="D543" t="s">
        <v>1318</v>
      </c>
      <c r="E543">
        <v>540</v>
      </c>
      <c r="F543" t="s">
        <v>9</v>
      </c>
      <c r="G543" t="s">
        <v>9</v>
      </c>
      <c r="H543" t="s">
        <v>9</v>
      </c>
      <c r="I543" t="s">
        <v>9</v>
      </c>
      <c r="J543" t="s">
        <v>4388</v>
      </c>
    </row>
    <row r="544" hidden="1" spans="1:10">
      <c r="A544" t="s">
        <v>1315</v>
      </c>
      <c r="B544" t="s">
        <v>757</v>
      </c>
      <c r="C544">
        <v>506289</v>
      </c>
      <c r="D544" t="s">
        <v>1316</v>
      </c>
      <c r="E544">
        <v>540</v>
      </c>
      <c r="F544" t="s">
        <v>9</v>
      </c>
      <c r="G544" t="s">
        <v>4057</v>
      </c>
      <c r="H544" t="s">
        <v>9</v>
      </c>
      <c r="I544" t="s">
        <v>9</v>
      </c>
      <c r="J544" t="s">
        <v>4389</v>
      </c>
    </row>
    <row r="545" hidden="1" spans="1:10">
      <c r="A545" t="s">
        <v>1319</v>
      </c>
      <c r="B545" t="s">
        <v>17</v>
      </c>
      <c r="C545">
        <v>499969</v>
      </c>
      <c r="D545" t="s">
        <v>1320</v>
      </c>
      <c r="E545">
        <v>544</v>
      </c>
      <c r="F545">
        <f>345</f>
        <v>345</v>
      </c>
      <c r="G545" t="s">
        <v>4023</v>
      </c>
      <c r="H545" t="s">
        <v>9</v>
      </c>
      <c r="I545" t="s">
        <v>9</v>
      </c>
      <c r="J545" t="s">
        <v>4390</v>
      </c>
    </row>
    <row r="546" hidden="1" spans="1:10">
      <c r="A546" t="s">
        <v>1213</v>
      </c>
      <c r="B546" t="s">
        <v>489</v>
      </c>
      <c r="C546">
        <v>528923</v>
      </c>
      <c r="D546" t="s">
        <v>1321</v>
      </c>
      <c r="E546">
        <v>544</v>
      </c>
      <c r="F546" t="s">
        <v>9</v>
      </c>
      <c r="G546" t="s">
        <v>9</v>
      </c>
      <c r="H546" t="s">
        <v>9</v>
      </c>
      <c r="I546" t="s">
        <v>9</v>
      </c>
      <c r="J546" t="s">
        <v>4391</v>
      </c>
    </row>
    <row r="547" hidden="1" spans="1:10">
      <c r="A547" t="s">
        <v>1325</v>
      </c>
      <c r="B547" t="s">
        <v>757</v>
      </c>
      <c r="C547">
        <v>500789</v>
      </c>
      <c r="D547" t="s">
        <v>1326</v>
      </c>
      <c r="E547">
        <v>544</v>
      </c>
      <c r="F547" t="s">
        <v>9</v>
      </c>
      <c r="G547" t="s">
        <v>4057</v>
      </c>
      <c r="H547" t="s">
        <v>9</v>
      </c>
      <c r="I547" t="s">
        <v>9</v>
      </c>
      <c r="J547" t="s">
        <v>4392</v>
      </c>
    </row>
    <row r="548" hidden="1" spans="1:10">
      <c r="A548" t="s">
        <v>1323</v>
      </c>
      <c r="B548" t="s">
        <v>409</v>
      </c>
      <c r="C548">
        <v>504532</v>
      </c>
      <c r="D548" t="s">
        <v>1324</v>
      </c>
      <c r="E548">
        <v>544</v>
      </c>
      <c r="F548" t="s">
        <v>9</v>
      </c>
      <c r="G548" t="s">
        <v>4057</v>
      </c>
      <c r="H548" t="s">
        <v>9</v>
      </c>
      <c r="I548" t="s">
        <v>9</v>
      </c>
      <c r="J548" t="s">
        <v>4393</v>
      </c>
    </row>
    <row r="549" spans="1:10">
      <c r="A549" t="s">
        <v>1327</v>
      </c>
      <c r="B549" t="s">
        <v>5</v>
      </c>
      <c r="C549">
        <v>231174</v>
      </c>
      <c r="D549" t="s">
        <v>1328</v>
      </c>
      <c r="E549">
        <v>544</v>
      </c>
      <c r="F549" t="s">
        <v>1017</v>
      </c>
      <c r="G549" t="s">
        <v>9</v>
      </c>
      <c r="H549" t="s">
        <v>9</v>
      </c>
      <c r="I549" t="s">
        <v>9</v>
      </c>
      <c r="J549" t="s">
        <v>4394</v>
      </c>
    </row>
    <row r="550" hidden="1" spans="1:10">
      <c r="A550" t="s">
        <v>1331</v>
      </c>
      <c r="B550" t="s">
        <v>361</v>
      </c>
      <c r="C550">
        <v>504471</v>
      </c>
      <c r="D550" t="s">
        <v>1332</v>
      </c>
      <c r="E550">
        <v>549</v>
      </c>
      <c r="F550">
        <f>548</f>
        <v>548</v>
      </c>
      <c r="G550" t="s">
        <v>4057</v>
      </c>
      <c r="H550" t="s">
        <v>9</v>
      </c>
      <c r="I550" t="s">
        <v>9</v>
      </c>
      <c r="J550" t="s">
        <v>4395</v>
      </c>
    </row>
    <row r="551" hidden="1" spans="1:10">
      <c r="A551" t="s">
        <v>92</v>
      </c>
      <c r="B551" t="s">
        <v>93</v>
      </c>
      <c r="C551">
        <v>505552</v>
      </c>
      <c r="D551" t="s">
        <v>1339</v>
      </c>
      <c r="E551">
        <v>549</v>
      </c>
      <c r="F551" t="s">
        <v>619</v>
      </c>
      <c r="G551" t="s">
        <v>9</v>
      </c>
      <c r="H551" t="s">
        <v>9</v>
      </c>
      <c r="I551" t="s">
        <v>9</v>
      </c>
      <c r="J551" t="s">
        <v>4396</v>
      </c>
    </row>
    <row r="552" hidden="1" spans="1:10">
      <c r="A552" t="s">
        <v>92</v>
      </c>
      <c r="B552" t="s">
        <v>93</v>
      </c>
      <c r="C552">
        <v>502130</v>
      </c>
      <c r="D552" t="s">
        <v>1335</v>
      </c>
      <c r="E552">
        <v>549</v>
      </c>
      <c r="F552" t="s">
        <v>9</v>
      </c>
      <c r="G552" t="s">
        <v>9</v>
      </c>
      <c r="H552" t="s">
        <v>9</v>
      </c>
      <c r="I552" t="s">
        <v>9</v>
      </c>
      <c r="J552" t="s">
        <v>4397</v>
      </c>
    </row>
    <row r="553" hidden="1" spans="1:10">
      <c r="A553" t="s">
        <v>1336</v>
      </c>
      <c r="B553" t="s">
        <v>1337</v>
      </c>
      <c r="C553">
        <v>530027</v>
      </c>
      <c r="D553" t="s">
        <v>1338</v>
      </c>
      <c r="E553">
        <v>549</v>
      </c>
      <c r="F553" t="s">
        <v>9</v>
      </c>
      <c r="G553" t="s">
        <v>9</v>
      </c>
      <c r="H553" t="s">
        <v>9</v>
      </c>
      <c r="I553" t="s">
        <v>9</v>
      </c>
      <c r="J553" t="s">
        <v>4398</v>
      </c>
    </row>
    <row r="554" hidden="1" spans="1:10">
      <c r="A554" t="s">
        <v>574</v>
      </c>
      <c r="B554" t="s">
        <v>575</v>
      </c>
      <c r="C554">
        <v>502163</v>
      </c>
      <c r="D554" t="s">
        <v>1329</v>
      </c>
      <c r="E554">
        <v>549</v>
      </c>
      <c r="F554" t="s">
        <v>9</v>
      </c>
      <c r="G554" t="s">
        <v>9</v>
      </c>
      <c r="H554" t="s">
        <v>9</v>
      </c>
      <c r="I554" t="s">
        <v>9</v>
      </c>
      <c r="J554" t="s">
        <v>4399</v>
      </c>
    </row>
    <row r="555" hidden="1" spans="1:10">
      <c r="A555" t="s">
        <v>1333</v>
      </c>
      <c r="B555" t="s">
        <v>627</v>
      </c>
      <c r="C555">
        <v>504426</v>
      </c>
      <c r="D555" t="s">
        <v>1334</v>
      </c>
      <c r="E555">
        <v>549</v>
      </c>
      <c r="F555" t="s">
        <v>9</v>
      </c>
      <c r="G555" t="s">
        <v>9</v>
      </c>
      <c r="H555" t="s">
        <v>9</v>
      </c>
      <c r="I555" t="s">
        <v>9</v>
      </c>
      <c r="J555" t="s">
        <v>4400</v>
      </c>
    </row>
    <row r="556" hidden="1" spans="1:10">
      <c r="A556" t="s">
        <v>1340</v>
      </c>
      <c r="B556" t="s">
        <v>584</v>
      </c>
      <c r="C556">
        <v>505038</v>
      </c>
      <c r="D556" t="s">
        <v>1341</v>
      </c>
      <c r="E556">
        <v>555</v>
      </c>
      <c r="F556" t="s">
        <v>9</v>
      </c>
      <c r="G556" t="s">
        <v>9</v>
      </c>
      <c r="H556" t="s">
        <v>9</v>
      </c>
      <c r="I556" t="s">
        <v>9</v>
      </c>
      <c r="J556" t="s">
        <v>4401</v>
      </c>
    </row>
    <row r="557" hidden="1" spans="1:10">
      <c r="A557" t="s">
        <v>1344</v>
      </c>
      <c r="B557" t="s">
        <v>757</v>
      </c>
      <c r="C557">
        <v>530202</v>
      </c>
      <c r="D557" t="s">
        <v>1345</v>
      </c>
      <c r="E557">
        <v>556</v>
      </c>
      <c r="F557" t="s">
        <v>1346</v>
      </c>
      <c r="G557" t="s">
        <v>9</v>
      </c>
      <c r="H557" t="s">
        <v>9</v>
      </c>
      <c r="I557" t="s">
        <v>9</v>
      </c>
      <c r="J557" t="s">
        <v>4402</v>
      </c>
    </row>
    <row r="558" hidden="1" spans="1:10">
      <c r="A558" t="s">
        <v>1342</v>
      </c>
      <c r="B558" t="s">
        <v>404</v>
      </c>
      <c r="C558">
        <v>503123</v>
      </c>
      <c r="D558" t="s">
        <v>1343</v>
      </c>
      <c r="E558">
        <v>556</v>
      </c>
      <c r="F558" t="s">
        <v>9</v>
      </c>
      <c r="G558" t="s">
        <v>376</v>
      </c>
      <c r="H558" t="s">
        <v>9</v>
      </c>
      <c r="I558" t="s">
        <v>9</v>
      </c>
      <c r="J558" t="s">
        <v>4403</v>
      </c>
    </row>
    <row r="559" hidden="1" spans="1:10">
      <c r="A559" t="s">
        <v>1347</v>
      </c>
      <c r="B559" t="s">
        <v>404</v>
      </c>
      <c r="C559">
        <v>502531</v>
      </c>
      <c r="D559" t="s">
        <v>1348</v>
      </c>
      <c r="E559">
        <v>558</v>
      </c>
      <c r="F559" t="s">
        <v>619</v>
      </c>
      <c r="G559" t="s">
        <v>4023</v>
      </c>
      <c r="H559" t="s">
        <v>9</v>
      </c>
      <c r="I559" t="s">
        <v>9</v>
      </c>
      <c r="J559" t="s">
        <v>4404</v>
      </c>
    </row>
    <row r="560" hidden="1" spans="1:10">
      <c r="A560" t="s">
        <v>1349</v>
      </c>
      <c r="B560" t="s">
        <v>404</v>
      </c>
      <c r="C560">
        <v>501535</v>
      </c>
      <c r="D560" t="s">
        <v>1350</v>
      </c>
      <c r="E560">
        <v>558</v>
      </c>
      <c r="F560" t="s">
        <v>800</v>
      </c>
      <c r="G560" t="s">
        <v>487</v>
      </c>
      <c r="H560" t="s">
        <v>9</v>
      </c>
      <c r="I560" t="s">
        <v>9</v>
      </c>
      <c r="J560" t="s">
        <v>4405</v>
      </c>
    </row>
    <row r="561" spans="1:10">
      <c r="A561" t="s">
        <v>232</v>
      </c>
      <c r="B561" t="s">
        <v>5</v>
      </c>
      <c r="C561">
        <v>139940</v>
      </c>
      <c r="D561" t="s">
        <v>1366</v>
      </c>
      <c r="E561">
        <v>560</v>
      </c>
      <c r="F561" t="s">
        <v>800</v>
      </c>
      <c r="G561" t="s">
        <v>376</v>
      </c>
      <c r="H561" t="s">
        <v>9</v>
      </c>
      <c r="I561" t="s">
        <v>9</v>
      </c>
      <c r="J561" t="s">
        <v>4406</v>
      </c>
    </row>
    <row r="562" hidden="1" spans="1:10">
      <c r="A562" t="s">
        <v>488</v>
      </c>
      <c r="B562" t="s">
        <v>489</v>
      </c>
      <c r="C562">
        <v>503271</v>
      </c>
      <c r="D562" t="s">
        <v>1351</v>
      </c>
      <c r="E562">
        <v>560</v>
      </c>
      <c r="F562">
        <f>336</f>
        <v>336</v>
      </c>
      <c r="G562" t="s">
        <v>4023</v>
      </c>
      <c r="H562" t="s">
        <v>9</v>
      </c>
      <c r="I562" t="s">
        <v>9</v>
      </c>
      <c r="J562" t="s">
        <v>4407</v>
      </c>
    </row>
    <row r="563" hidden="1" spans="1:10">
      <c r="A563" t="s">
        <v>1363</v>
      </c>
      <c r="B563" t="s">
        <v>1364</v>
      </c>
      <c r="C563">
        <v>529474</v>
      </c>
      <c r="D563" t="s">
        <v>1365</v>
      </c>
      <c r="E563">
        <v>560</v>
      </c>
      <c r="F563" t="s">
        <v>1100</v>
      </c>
      <c r="G563" t="s">
        <v>4057</v>
      </c>
      <c r="H563" t="s">
        <v>9</v>
      </c>
      <c r="I563" t="s">
        <v>9</v>
      </c>
      <c r="J563" t="s">
        <v>4408</v>
      </c>
    </row>
    <row r="564" hidden="1" spans="1:10">
      <c r="A564" t="s">
        <v>1352</v>
      </c>
      <c r="B564" t="s">
        <v>424</v>
      </c>
      <c r="C564">
        <v>501902</v>
      </c>
      <c r="D564" t="s">
        <v>1353</v>
      </c>
      <c r="E564">
        <v>560</v>
      </c>
      <c r="F564" t="s">
        <v>9</v>
      </c>
      <c r="G564" t="s">
        <v>9</v>
      </c>
      <c r="H564" t="s">
        <v>9</v>
      </c>
      <c r="I564" t="s">
        <v>9</v>
      </c>
      <c r="J564" t="s">
        <v>4409</v>
      </c>
    </row>
    <row r="565" hidden="1" spans="1:10">
      <c r="A565" t="s">
        <v>1357</v>
      </c>
      <c r="B565" t="s">
        <v>93</v>
      </c>
      <c r="C565">
        <v>529045</v>
      </c>
      <c r="D565" t="s">
        <v>1358</v>
      </c>
      <c r="E565">
        <v>560</v>
      </c>
      <c r="F565" t="s">
        <v>9</v>
      </c>
      <c r="G565" t="s">
        <v>9</v>
      </c>
      <c r="H565" t="s">
        <v>9</v>
      </c>
      <c r="I565" t="s">
        <v>9</v>
      </c>
      <c r="J565" t="s">
        <v>4410</v>
      </c>
    </row>
    <row r="566" hidden="1" spans="1:10">
      <c r="A566" t="s">
        <v>1359</v>
      </c>
      <c r="B566" t="s">
        <v>194</v>
      </c>
      <c r="C566">
        <v>502747</v>
      </c>
      <c r="D566" t="s">
        <v>1360</v>
      </c>
      <c r="E566">
        <v>560</v>
      </c>
      <c r="F566" t="s">
        <v>9</v>
      </c>
      <c r="G566" t="s">
        <v>9</v>
      </c>
      <c r="H566" t="s">
        <v>9</v>
      </c>
      <c r="I566" t="s">
        <v>9</v>
      </c>
      <c r="J566" t="s">
        <v>4411</v>
      </c>
    </row>
    <row r="567" hidden="1" spans="1:10">
      <c r="A567" t="s">
        <v>318</v>
      </c>
      <c r="B567" t="s">
        <v>93</v>
      </c>
      <c r="C567">
        <v>501774</v>
      </c>
      <c r="D567" t="s">
        <v>1354</v>
      </c>
      <c r="E567">
        <v>560</v>
      </c>
      <c r="F567" t="s">
        <v>9</v>
      </c>
      <c r="G567" t="s">
        <v>487</v>
      </c>
      <c r="H567" t="s">
        <v>9</v>
      </c>
      <c r="I567" t="s">
        <v>9</v>
      </c>
      <c r="J567" t="s">
        <v>4412</v>
      </c>
    </row>
    <row r="568" hidden="1" spans="1:10">
      <c r="A568" t="s">
        <v>318</v>
      </c>
      <c r="B568" t="s">
        <v>93</v>
      </c>
      <c r="C568">
        <v>500835</v>
      </c>
      <c r="D568" t="s">
        <v>1355</v>
      </c>
      <c r="E568">
        <v>560</v>
      </c>
      <c r="F568" t="s">
        <v>9</v>
      </c>
      <c r="G568" t="s">
        <v>9</v>
      </c>
      <c r="H568" t="s">
        <v>9</v>
      </c>
      <c r="I568" t="s">
        <v>9</v>
      </c>
      <c r="J568" t="s">
        <v>4413</v>
      </c>
    </row>
    <row r="569" hidden="1" spans="1:10">
      <c r="A569" t="s">
        <v>204</v>
      </c>
      <c r="B569" t="s">
        <v>93</v>
      </c>
      <c r="C569">
        <v>529071</v>
      </c>
      <c r="D569" t="s">
        <v>1356</v>
      </c>
      <c r="E569">
        <v>560</v>
      </c>
      <c r="F569" t="s">
        <v>9</v>
      </c>
      <c r="G569" t="s">
        <v>4145</v>
      </c>
      <c r="H569" t="s">
        <v>9</v>
      </c>
      <c r="I569" t="s">
        <v>9</v>
      </c>
      <c r="J569" t="s">
        <v>4414</v>
      </c>
    </row>
    <row r="570" hidden="1" spans="1:10">
      <c r="A570" t="s">
        <v>318</v>
      </c>
      <c r="B570" t="s">
        <v>93</v>
      </c>
      <c r="C570">
        <v>528982</v>
      </c>
      <c r="D570" t="s">
        <v>1372</v>
      </c>
      <c r="E570">
        <v>569</v>
      </c>
      <c r="F570" t="s">
        <v>9</v>
      </c>
      <c r="G570" t="s">
        <v>487</v>
      </c>
      <c r="H570" t="s">
        <v>9</v>
      </c>
      <c r="I570" t="s">
        <v>9</v>
      </c>
      <c r="J570" t="s">
        <v>4415</v>
      </c>
    </row>
    <row r="571" hidden="1" spans="1:10">
      <c r="A571" t="s">
        <v>1367</v>
      </c>
      <c r="B571" t="s">
        <v>175</v>
      </c>
      <c r="C571">
        <v>504372</v>
      </c>
      <c r="D571" t="s">
        <v>1368</v>
      </c>
      <c r="E571">
        <v>569</v>
      </c>
      <c r="F571" t="s">
        <v>9</v>
      </c>
      <c r="G571" t="s">
        <v>9</v>
      </c>
      <c r="H571" t="s">
        <v>9</v>
      </c>
      <c r="I571" t="s">
        <v>9</v>
      </c>
      <c r="J571" t="s">
        <v>4416</v>
      </c>
    </row>
    <row r="572" hidden="1" spans="1:10">
      <c r="A572" t="s">
        <v>341</v>
      </c>
      <c r="B572" t="s">
        <v>93</v>
      </c>
      <c r="C572">
        <v>529032</v>
      </c>
      <c r="D572" t="s">
        <v>1369</v>
      </c>
      <c r="E572">
        <v>569</v>
      </c>
      <c r="F572" t="s">
        <v>9</v>
      </c>
      <c r="G572" t="s">
        <v>9</v>
      </c>
      <c r="H572" t="s">
        <v>9</v>
      </c>
      <c r="I572" t="s">
        <v>9</v>
      </c>
      <c r="J572" t="s">
        <v>4417</v>
      </c>
    </row>
    <row r="573" hidden="1" spans="1:10">
      <c r="A573" t="s">
        <v>1370</v>
      </c>
      <c r="B573" t="s">
        <v>194</v>
      </c>
      <c r="C573">
        <v>500220</v>
      </c>
      <c r="D573" t="s">
        <v>1371</v>
      </c>
      <c r="E573">
        <v>569</v>
      </c>
      <c r="F573" t="s">
        <v>9</v>
      </c>
      <c r="G573" t="s">
        <v>9</v>
      </c>
      <c r="H573" t="s">
        <v>9</v>
      </c>
      <c r="I573" t="s">
        <v>9</v>
      </c>
      <c r="J573" t="s">
        <v>4418</v>
      </c>
    </row>
    <row r="574" hidden="1" spans="1:10">
      <c r="A574" t="s">
        <v>419</v>
      </c>
      <c r="B574" t="s">
        <v>10</v>
      </c>
      <c r="C574">
        <v>504028</v>
      </c>
      <c r="D574" t="s">
        <v>1379</v>
      </c>
      <c r="E574">
        <v>573</v>
      </c>
      <c r="F574" t="s">
        <v>1168</v>
      </c>
      <c r="G574" t="s">
        <v>376</v>
      </c>
      <c r="H574" t="s">
        <v>9</v>
      </c>
      <c r="I574" t="s">
        <v>9</v>
      </c>
      <c r="J574" t="s">
        <v>4419</v>
      </c>
    </row>
    <row r="575" hidden="1" spans="1:10">
      <c r="A575" t="s">
        <v>1373</v>
      </c>
      <c r="B575" t="s">
        <v>851</v>
      </c>
      <c r="C575">
        <v>530203</v>
      </c>
      <c r="D575" t="s">
        <v>1374</v>
      </c>
      <c r="E575">
        <v>573</v>
      </c>
      <c r="F575" t="s">
        <v>9</v>
      </c>
      <c r="G575" t="s">
        <v>9</v>
      </c>
      <c r="H575" t="s">
        <v>9</v>
      </c>
      <c r="I575" t="s">
        <v>9</v>
      </c>
      <c r="J575" t="s">
        <v>4420</v>
      </c>
    </row>
    <row r="576" hidden="1" spans="1:10">
      <c r="A576" t="s">
        <v>1375</v>
      </c>
      <c r="B576" t="s">
        <v>731</v>
      </c>
      <c r="C576">
        <v>514104</v>
      </c>
      <c r="D576" t="s">
        <v>1376</v>
      </c>
      <c r="E576">
        <v>573</v>
      </c>
      <c r="F576" t="s">
        <v>9</v>
      </c>
      <c r="G576" t="s">
        <v>4057</v>
      </c>
      <c r="H576" t="s">
        <v>9</v>
      </c>
      <c r="I576" t="s">
        <v>9</v>
      </c>
      <c r="J576" t="s">
        <v>4421</v>
      </c>
    </row>
    <row r="577" hidden="1" spans="1:10">
      <c r="A577" t="s">
        <v>1377</v>
      </c>
      <c r="B577" t="s">
        <v>404</v>
      </c>
      <c r="C577">
        <v>500522</v>
      </c>
      <c r="D577" t="s">
        <v>1378</v>
      </c>
      <c r="E577">
        <v>573</v>
      </c>
      <c r="F577" t="s">
        <v>9</v>
      </c>
      <c r="G577" t="s">
        <v>4023</v>
      </c>
      <c r="H577" t="s">
        <v>9</v>
      </c>
      <c r="I577" t="s">
        <v>9</v>
      </c>
      <c r="J577" t="s">
        <v>4422</v>
      </c>
    </row>
    <row r="578" hidden="1" spans="1:10">
      <c r="A578" t="s">
        <v>1380</v>
      </c>
      <c r="B578" t="s">
        <v>10</v>
      </c>
      <c r="C578">
        <v>500018</v>
      </c>
      <c r="D578" t="s">
        <v>1381</v>
      </c>
      <c r="E578">
        <v>577</v>
      </c>
      <c r="F578">
        <f>336</f>
        <v>336</v>
      </c>
      <c r="G578" t="s">
        <v>476</v>
      </c>
      <c r="H578" t="s">
        <v>9</v>
      </c>
      <c r="I578" t="s">
        <v>9</v>
      </c>
      <c r="J578" t="s">
        <v>4423</v>
      </c>
    </row>
    <row r="579" hidden="1" spans="1:10">
      <c r="A579" t="s">
        <v>1382</v>
      </c>
      <c r="B579" t="s">
        <v>10</v>
      </c>
      <c r="C579">
        <v>505745</v>
      </c>
      <c r="D579" t="s">
        <v>1383</v>
      </c>
      <c r="E579">
        <v>577</v>
      </c>
      <c r="F579">
        <f>502</f>
        <v>502</v>
      </c>
      <c r="G579" t="s">
        <v>376</v>
      </c>
      <c r="H579" t="s">
        <v>9</v>
      </c>
      <c r="I579" t="s">
        <v>9</v>
      </c>
      <c r="J579" t="s">
        <v>4424</v>
      </c>
    </row>
    <row r="580" hidden="1" spans="1:10">
      <c r="A580" t="s">
        <v>14</v>
      </c>
      <c r="B580" t="s">
        <v>14</v>
      </c>
      <c r="C580">
        <v>502117</v>
      </c>
      <c r="D580" t="s">
        <v>924</v>
      </c>
      <c r="E580">
        <v>577</v>
      </c>
      <c r="F580">
        <f>545</f>
        <v>545</v>
      </c>
      <c r="G580" t="s">
        <v>9</v>
      </c>
      <c r="H580" t="s">
        <v>9</v>
      </c>
      <c r="I580" t="s">
        <v>9</v>
      </c>
      <c r="J580" t="s">
        <v>4425</v>
      </c>
    </row>
    <row r="581" hidden="1" spans="1:10">
      <c r="A581" t="s">
        <v>212</v>
      </c>
      <c r="B581" t="s">
        <v>93</v>
      </c>
      <c r="C581">
        <v>505997</v>
      </c>
      <c r="D581" t="s">
        <v>1386</v>
      </c>
      <c r="E581">
        <v>577</v>
      </c>
      <c r="F581" t="s">
        <v>9</v>
      </c>
      <c r="G581" t="s">
        <v>9</v>
      </c>
      <c r="H581" t="s">
        <v>9</v>
      </c>
      <c r="I581" t="s">
        <v>9</v>
      </c>
      <c r="J581" t="s">
        <v>4426</v>
      </c>
    </row>
    <row r="582" hidden="1" spans="1:10">
      <c r="A582" t="s">
        <v>1384</v>
      </c>
      <c r="B582" t="s">
        <v>774</v>
      </c>
      <c r="C582">
        <v>529535</v>
      </c>
      <c r="D582" t="s">
        <v>1385</v>
      </c>
      <c r="E582">
        <v>577</v>
      </c>
      <c r="F582" t="s">
        <v>9</v>
      </c>
      <c r="G582" t="s">
        <v>4023</v>
      </c>
      <c r="H582" t="s">
        <v>9</v>
      </c>
      <c r="I582" t="s">
        <v>9</v>
      </c>
      <c r="J582" t="s">
        <v>4427</v>
      </c>
    </row>
    <row r="583" hidden="1" spans="1:10">
      <c r="A583" t="s">
        <v>461</v>
      </c>
      <c r="B583" t="s">
        <v>93</v>
      </c>
      <c r="C583">
        <v>528991</v>
      </c>
      <c r="D583" t="s">
        <v>1389</v>
      </c>
      <c r="E583">
        <v>577</v>
      </c>
      <c r="F583" t="s">
        <v>9</v>
      </c>
      <c r="G583" t="s">
        <v>4356</v>
      </c>
      <c r="H583" t="s">
        <v>9</v>
      </c>
      <c r="I583" t="s">
        <v>9</v>
      </c>
      <c r="J583" t="s">
        <v>4428</v>
      </c>
    </row>
    <row r="584" hidden="1" spans="1:10">
      <c r="A584" t="s">
        <v>1387</v>
      </c>
      <c r="B584" t="s">
        <v>335</v>
      </c>
      <c r="C584">
        <v>500047</v>
      </c>
      <c r="D584" t="s">
        <v>1388</v>
      </c>
      <c r="E584">
        <v>577</v>
      </c>
      <c r="F584" t="s">
        <v>9</v>
      </c>
      <c r="G584" t="s">
        <v>9</v>
      </c>
      <c r="H584" t="s">
        <v>9</v>
      </c>
      <c r="I584" t="s">
        <v>9</v>
      </c>
      <c r="J584" t="s">
        <v>4429</v>
      </c>
    </row>
    <row r="585" hidden="1" spans="1:10">
      <c r="A585" t="s">
        <v>838</v>
      </c>
      <c r="B585" t="s">
        <v>194</v>
      </c>
      <c r="C585">
        <v>503676</v>
      </c>
      <c r="D585" t="s">
        <v>1390</v>
      </c>
      <c r="E585">
        <v>584</v>
      </c>
      <c r="F585">
        <f>481</f>
        <v>481</v>
      </c>
      <c r="G585" t="s">
        <v>376</v>
      </c>
      <c r="H585" t="s">
        <v>9</v>
      </c>
      <c r="I585" t="s">
        <v>9</v>
      </c>
      <c r="J585" t="s">
        <v>4430</v>
      </c>
    </row>
    <row r="586" hidden="1" spans="1:10">
      <c r="A586" t="s">
        <v>1053</v>
      </c>
      <c r="B586" t="s">
        <v>833</v>
      </c>
      <c r="C586">
        <v>529129</v>
      </c>
      <c r="D586" t="s">
        <v>1391</v>
      </c>
      <c r="E586">
        <v>584</v>
      </c>
      <c r="F586" t="s">
        <v>9</v>
      </c>
      <c r="G586" t="s">
        <v>9</v>
      </c>
      <c r="H586" t="s">
        <v>9</v>
      </c>
      <c r="I586" t="s">
        <v>9</v>
      </c>
      <c r="J586" t="s">
        <v>4431</v>
      </c>
    </row>
    <row r="587" hidden="1" spans="1:10">
      <c r="A587" t="s">
        <v>283</v>
      </c>
      <c r="B587" t="s">
        <v>284</v>
      </c>
      <c r="C587">
        <v>501931</v>
      </c>
      <c r="D587" t="s">
        <v>1392</v>
      </c>
      <c r="E587">
        <v>586</v>
      </c>
      <c r="F587">
        <f>199</f>
        <v>199</v>
      </c>
      <c r="G587" t="s">
        <v>4145</v>
      </c>
      <c r="H587" t="s">
        <v>9</v>
      </c>
      <c r="I587" t="s">
        <v>9</v>
      </c>
      <c r="J587" t="s">
        <v>4432</v>
      </c>
    </row>
    <row r="588" hidden="1" spans="1:10">
      <c r="A588" t="s">
        <v>1397</v>
      </c>
      <c r="B588" t="s">
        <v>404</v>
      </c>
      <c r="C588">
        <v>504323</v>
      </c>
      <c r="D588" t="s">
        <v>1398</v>
      </c>
      <c r="E588">
        <v>586</v>
      </c>
      <c r="F588" t="s">
        <v>1399</v>
      </c>
      <c r="G588" t="s">
        <v>376</v>
      </c>
      <c r="H588" t="s">
        <v>9</v>
      </c>
      <c r="I588" t="s">
        <v>9</v>
      </c>
      <c r="J588" t="s">
        <v>4433</v>
      </c>
    </row>
    <row r="589" hidden="1" spans="1:10">
      <c r="A589" t="s">
        <v>341</v>
      </c>
      <c r="B589" t="s">
        <v>93</v>
      </c>
      <c r="C589">
        <v>529270</v>
      </c>
      <c r="D589" t="s">
        <v>1393</v>
      </c>
      <c r="E589">
        <v>586</v>
      </c>
      <c r="F589" t="s">
        <v>9</v>
      </c>
      <c r="G589" t="s">
        <v>487</v>
      </c>
      <c r="H589" t="s">
        <v>9</v>
      </c>
      <c r="I589" t="s">
        <v>9</v>
      </c>
      <c r="J589" t="s">
        <v>4434</v>
      </c>
    </row>
    <row r="590" hidden="1" spans="1:10">
      <c r="A590" t="s">
        <v>1394</v>
      </c>
      <c r="B590" t="s">
        <v>147</v>
      </c>
      <c r="C590">
        <v>529681</v>
      </c>
      <c r="D590" t="s">
        <v>1395</v>
      </c>
      <c r="E590">
        <v>586</v>
      </c>
      <c r="F590" t="s">
        <v>9</v>
      </c>
      <c r="G590" t="s">
        <v>9</v>
      </c>
      <c r="H590" t="s">
        <v>9</v>
      </c>
      <c r="I590" t="s">
        <v>9</v>
      </c>
      <c r="J590" t="s">
        <v>4435</v>
      </c>
    </row>
    <row r="591" hidden="1" spans="1:10">
      <c r="A591" t="s">
        <v>1053</v>
      </c>
      <c r="B591" t="s">
        <v>833</v>
      </c>
      <c r="C591">
        <v>528842</v>
      </c>
      <c r="D591" t="s">
        <v>1400</v>
      </c>
      <c r="E591">
        <v>590</v>
      </c>
      <c r="F591">
        <f>461</f>
        <v>461</v>
      </c>
      <c r="G591" t="s">
        <v>9</v>
      </c>
      <c r="H591" t="s">
        <v>9</v>
      </c>
      <c r="I591" t="s">
        <v>9</v>
      </c>
      <c r="J591" t="s">
        <v>4436</v>
      </c>
    </row>
    <row r="592" hidden="1" spans="1:10">
      <c r="A592" t="s">
        <v>773</v>
      </c>
      <c r="B592" t="s">
        <v>774</v>
      </c>
      <c r="C592">
        <v>529152</v>
      </c>
      <c r="D592" t="s">
        <v>1402</v>
      </c>
      <c r="E592">
        <v>590</v>
      </c>
      <c r="F592" t="s">
        <v>9</v>
      </c>
      <c r="G592" t="s">
        <v>9</v>
      </c>
      <c r="H592" t="s">
        <v>9</v>
      </c>
      <c r="I592" t="s">
        <v>9</v>
      </c>
      <c r="J592" t="s">
        <v>4437</v>
      </c>
    </row>
    <row r="593" hidden="1" spans="1:10">
      <c r="A593" t="s">
        <v>1196</v>
      </c>
      <c r="B593" t="s">
        <v>1197</v>
      </c>
      <c r="C593">
        <v>502811</v>
      </c>
      <c r="D593" t="s">
        <v>1405</v>
      </c>
      <c r="E593">
        <v>590</v>
      </c>
      <c r="F593" t="s">
        <v>9</v>
      </c>
      <c r="G593" t="s">
        <v>380</v>
      </c>
      <c r="H593" t="s">
        <v>9</v>
      </c>
      <c r="I593" t="s">
        <v>9</v>
      </c>
      <c r="J593" t="s">
        <v>4438</v>
      </c>
    </row>
    <row r="594" hidden="1" spans="1:10">
      <c r="A594" t="s">
        <v>396</v>
      </c>
      <c r="B594" t="s">
        <v>397</v>
      </c>
      <c r="C594">
        <v>503331</v>
      </c>
      <c r="D594" t="s">
        <v>1406</v>
      </c>
      <c r="E594">
        <v>590</v>
      </c>
      <c r="F594" t="s">
        <v>9</v>
      </c>
      <c r="G594" t="s">
        <v>9</v>
      </c>
      <c r="H594" t="s">
        <v>9</v>
      </c>
      <c r="I594" t="s">
        <v>9</v>
      </c>
      <c r="J594" t="s">
        <v>4439</v>
      </c>
    </row>
    <row r="595" hidden="1" spans="1:10">
      <c r="A595" t="s">
        <v>1403</v>
      </c>
      <c r="B595" t="s">
        <v>175</v>
      </c>
      <c r="C595">
        <v>529156</v>
      </c>
      <c r="D595" t="s">
        <v>1404</v>
      </c>
      <c r="E595">
        <v>590</v>
      </c>
      <c r="F595" t="s">
        <v>9</v>
      </c>
      <c r="G595" t="s">
        <v>9</v>
      </c>
      <c r="H595" t="s">
        <v>9</v>
      </c>
      <c r="I595" t="s">
        <v>9</v>
      </c>
      <c r="J595" t="s">
        <v>4440</v>
      </c>
    </row>
    <row r="596" spans="1:10">
      <c r="A596" t="s">
        <v>725</v>
      </c>
      <c r="B596" t="s">
        <v>5</v>
      </c>
      <c r="C596">
        <v>229027</v>
      </c>
      <c r="D596" t="s">
        <v>1401</v>
      </c>
      <c r="E596">
        <v>590</v>
      </c>
      <c r="F596" t="s">
        <v>9</v>
      </c>
      <c r="G596" t="s">
        <v>4057</v>
      </c>
      <c r="H596" t="s">
        <v>9</v>
      </c>
      <c r="I596" t="s">
        <v>9</v>
      </c>
      <c r="J596" t="s">
        <v>4441</v>
      </c>
    </row>
    <row r="597" spans="1:10">
      <c r="A597" t="s">
        <v>1407</v>
      </c>
      <c r="B597" t="s">
        <v>5</v>
      </c>
      <c r="C597">
        <v>239169</v>
      </c>
      <c r="D597" t="s">
        <v>1408</v>
      </c>
      <c r="E597">
        <v>596</v>
      </c>
      <c r="F597" t="s">
        <v>9</v>
      </c>
      <c r="G597" t="s">
        <v>9</v>
      </c>
      <c r="H597" t="s">
        <v>9</v>
      </c>
      <c r="I597" t="s">
        <v>9</v>
      </c>
      <c r="J597" t="s">
        <v>4442</v>
      </c>
    </row>
    <row r="598" hidden="1" spans="1:10">
      <c r="A598" t="s">
        <v>1409</v>
      </c>
      <c r="B598" t="s">
        <v>731</v>
      </c>
      <c r="C598">
        <v>529188</v>
      </c>
      <c r="D598" t="s">
        <v>1410</v>
      </c>
      <c r="E598">
        <v>596</v>
      </c>
      <c r="F598" t="s">
        <v>9</v>
      </c>
      <c r="G598" t="s">
        <v>487</v>
      </c>
      <c r="H598" t="s">
        <v>9</v>
      </c>
      <c r="I598" t="s">
        <v>9</v>
      </c>
      <c r="J598" t="s">
        <v>4443</v>
      </c>
    </row>
    <row r="599" hidden="1" spans="1:10">
      <c r="A599" t="s">
        <v>1415</v>
      </c>
      <c r="B599" t="s">
        <v>404</v>
      </c>
      <c r="C599">
        <v>501495</v>
      </c>
      <c r="D599" t="s">
        <v>1416</v>
      </c>
      <c r="E599">
        <v>596</v>
      </c>
      <c r="F599" t="s">
        <v>800</v>
      </c>
      <c r="G599" t="s">
        <v>4057</v>
      </c>
      <c r="H599" t="s">
        <v>9</v>
      </c>
      <c r="I599" t="s">
        <v>9</v>
      </c>
      <c r="J599" t="s">
        <v>4444</v>
      </c>
    </row>
    <row r="600" hidden="1" spans="1:10">
      <c r="A600" t="s">
        <v>92</v>
      </c>
      <c r="B600" t="s">
        <v>93</v>
      </c>
      <c r="C600">
        <v>501352</v>
      </c>
      <c r="D600" t="s">
        <v>1417</v>
      </c>
      <c r="E600">
        <v>596</v>
      </c>
      <c r="F600" t="s">
        <v>1017</v>
      </c>
      <c r="G600" t="s">
        <v>4145</v>
      </c>
      <c r="H600" t="s">
        <v>9</v>
      </c>
      <c r="I600" t="s">
        <v>9</v>
      </c>
      <c r="J600" t="s">
        <v>4445</v>
      </c>
    </row>
    <row r="601" hidden="1" spans="1:10">
      <c r="A601" t="s">
        <v>1412</v>
      </c>
      <c r="B601" t="s">
        <v>194</v>
      </c>
      <c r="C601">
        <v>502174</v>
      </c>
      <c r="D601" t="s">
        <v>1413</v>
      </c>
      <c r="E601">
        <v>596</v>
      </c>
      <c r="F601" t="s">
        <v>9</v>
      </c>
      <c r="G601" t="s">
        <v>9</v>
      </c>
      <c r="H601" t="s">
        <v>9</v>
      </c>
      <c r="I601" t="s">
        <v>9</v>
      </c>
      <c r="J601" t="s">
        <v>4446</v>
      </c>
    </row>
    <row r="602" hidden="1" spans="1:10">
      <c r="A602" t="s">
        <v>1423</v>
      </c>
      <c r="B602" t="s">
        <v>404</v>
      </c>
      <c r="C602">
        <v>501966</v>
      </c>
      <c r="D602" t="s">
        <v>1424</v>
      </c>
      <c r="E602">
        <v>601</v>
      </c>
      <c r="F602" t="s">
        <v>9</v>
      </c>
      <c r="G602" t="s">
        <v>9</v>
      </c>
      <c r="H602" t="s">
        <v>9</v>
      </c>
      <c r="I602" t="s">
        <v>9</v>
      </c>
      <c r="J602" t="s">
        <v>4447</v>
      </c>
    </row>
    <row r="603" hidden="1" spans="1:10">
      <c r="A603" t="s">
        <v>1421</v>
      </c>
      <c r="B603" t="s">
        <v>175</v>
      </c>
      <c r="C603">
        <v>528863</v>
      </c>
      <c r="D603" t="s">
        <v>1422</v>
      </c>
      <c r="E603">
        <v>601</v>
      </c>
      <c r="F603" t="s">
        <v>9</v>
      </c>
      <c r="G603" t="s">
        <v>9</v>
      </c>
      <c r="H603" t="s">
        <v>9</v>
      </c>
      <c r="I603" t="s">
        <v>9</v>
      </c>
      <c r="J603" t="s">
        <v>4448</v>
      </c>
    </row>
    <row r="604" hidden="1" spans="1:10">
      <c r="A604" t="s">
        <v>1418</v>
      </c>
      <c r="B604" t="s">
        <v>361</v>
      </c>
      <c r="C604">
        <v>500627</v>
      </c>
      <c r="D604" t="s">
        <v>1419</v>
      </c>
      <c r="E604">
        <v>601</v>
      </c>
      <c r="F604" t="s">
        <v>9</v>
      </c>
      <c r="G604" t="s">
        <v>9</v>
      </c>
      <c r="H604" t="s">
        <v>9</v>
      </c>
      <c r="I604" t="s">
        <v>9</v>
      </c>
      <c r="J604" t="s">
        <v>4449</v>
      </c>
    </row>
    <row r="605" spans="1:10">
      <c r="A605" t="s">
        <v>1425</v>
      </c>
      <c r="B605" t="s">
        <v>5</v>
      </c>
      <c r="C605">
        <v>196060</v>
      </c>
      <c r="D605" t="s">
        <v>1426</v>
      </c>
      <c r="E605">
        <v>601</v>
      </c>
      <c r="F605" t="s">
        <v>9</v>
      </c>
      <c r="G605" t="s">
        <v>9</v>
      </c>
      <c r="H605" t="s">
        <v>9</v>
      </c>
      <c r="I605" t="s">
        <v>9</v>
      </c>
      <c r="J605" t="s">
        <v>4450</v>
      </c>
    </row>
    <row r="606" spans="1:10">
      <c r="A606" t="s">
        <v>1427</v>
      </c>
      <c r="B606" t="s">
        <v>5</v>
      </c>
      <c r="C606">
        <v>229115</v>
      </c>
      <c r="D606" t="s">
        <v>1428</v>
      </c>
      <c r="E606">
        <v>601</v>
      </c>
      <c r="F606" t="s">
        <v>619</v>
      </c>
      <c r="G606" t="s">
        <v>487</v>
      </c>
      <c r="H606" t="s">
        <v>9</v>
      </c>
      <c r="I606" t="s">
        <v>9</v>
      </c>
      <c r="J606" t="s">
        <v>4451</v>
      </c>
    </row>
    <row r="607" hidden="1" spans="1:10">
      <c r="A607" t="s">
        <v>1429</v>
      </c>
      <c r="B607" t="s">
        <v>194</v>
      </c>
      <c r="C607">
        <v>500777</v>
      </c>
      <c r="D607" t="s">
        <v>1430</v>
      </c>
      <c r="E607">
        <v>606</v>
      </c>
      <c r="F607" t="s">
        <v>9</v>
      </c>
      <c r="G607" t="s">
        <v>476</v>
      </c>
      <c r="H607" t="s">
        <v>9</v>
      </c>
      <c r="I607" t="s">
        <v>9</v>
      </c>
      <c r="J607" t="s">
        <v>4452</v>
      </c>
    </row>
    <row r="608" hidden="1" spans="1:10">
      <c r="A608" t="s">
        <v>1433</v>
      </c>
      <c r="B608" t="s">
        <v>10</v>
      </c>
      <c r="C608">
        <v>502672</v>
      </c>
      <c r="D608" t="s">
        <v>1434</v>
      </c>
      <c r="E608">
        <v>606</v>
      </c>
      <c r="F608" t="s">
        <v>9</v>
      </c>
      <c r="G608" t="s">
        <v>440</v>
      </c>
      <c r="H608" t="s">
        <v>9</v>
      </c>
      <c r="I608" t="s">
        <v>9</v>
      </c>
      <c r="J608" t="s">
        <v>4453</v>
      </c>
    </row>
    <row r="609" hidden="1" spans="1:10">
      <c r="A609" t="s">
        <v>1431</v>
      </c>
      <c r="B609" t="s">
        <v>194</v>
      </c>
      <c r="C609">
        <v>504712</v>
      </c>
      <c r="D609" t="s">
        <v>1432</v>
      </c>
      <c r="E609">
        <v>606</v>
      </c>
      <c r="F609" t="s">
        <v>9</v>
      </c>
      <c r="G609" t="s">
        <v>380</v>
      </c>
      <c r="H609" t="s">
        <v>9</v>
      </c>
      <c r="I609" t="s">
        <v>9</v>
      </c>
      <c r="J609" t="s">
        <v>4454</v>
      </c>
    </row>
    <row r="610" spans="1:10">
      <c r="A610" t="s">
        <v>1437</v>
      </c>
      <c r="B610" t="s">
        <v>5</v>
      </c>
      <c r="C610">
        <v>238032</v>
      </c>
      <c r="D610" t="s">
        <v>1438</v>
      </c>
      <c r="E610">
        <v>606</v>
      </c>
      <c r="F610" t="s">
        <v>1017</v>
      </c>
      <c r="G610" t="s">
        <v>4455</v>
      </c>
      <c r="H610" t="s">
        <v>9</v>
      </c>
      <c r="I610" t="s">
        <v>9</v>
      </c>
      <c r="J610" t="s">
        <v>4456</v>
      </c>
    </row>
    <row r="611" spans="1:10">
      <c r="A611" t="s">
        <v>1441</v>
      </c>
      <c r="B611" t="s">
        <v>5</v>
      </c>
      <c r="C611">
        <v>165015</v>
      </c>
      <c r="D611" t="s">
        <v>1442</v>
      </c>
      <c r="E611">
        <v>610</v>
      </c>
      <c r="F611" t="s">
        <v>1443</v>
      </c>
      <c r="G611" t="s">
        <v>440</v>
      </c>
      <c r="H611" t="s">
        <v>9</v>
      </c>
      <c r="I611" t="s">
        <v>9</v>
      </c>
      <c r="J611" t="s">
        <v>4457</v>
      </c>
    </row>
    <row r="612" hidden="1" spans="1:10">
      <c r="A612" t="s">
        <v>1439</v>
      </c>
      <c r="B612" t="s">
        <v>627</v>
      </c>
      <c r="C612">
        <v>506228</v>
      </c>
      <c r="D612" t="s">
        <v>1440</v>
      </c>
      <c r="E612">
        <v>610</v>
      </c>
      <c r="F612" t="s">
        <v>9</v>
      </c>
      <c r="G612" t="s">
        <v>9</v>
      </c>
      <c r="H612" t="s">
        <v>9</v>
      </c>
      <c r="I612" t="s">
        <v>9</v>
      </c>
      <c r="J612" t="s">
        <v>4458</v>
      </c>
    </row>
    <row r="613" hidden="1" spans="1:10">
      <c r="A613" t="s">
        <v>432</v>
      </c>
      <c r="B613" t="s">
        <v>10</v>
      </c>
      <c r="C613">
        <v>529163</v>
      </c>
      <c r="D613" t="s">
        <v>1444</v>
      </c>
      <c r="E613">
        <v>612</v>
      </c>
      <c r="F613">
        <f>595</f>
        <v>595</v>
      </c>
      <c r="G613" t="s">
        <v>4023</v>
      </c>
      <c r="H613" t="s">
        <v>9</v>
      </c>
      <c r="I613" t="s">
        <v>9</v>
      </c>
      <c r="J613" t="s">
        <v>4459</v>
      </c>
    </row>
    <row r="614" hidden="1" spans="1:10">
      <c r="A614" t="s">
        <v>1449</v>
      </c>
      <c r="B614" t="s">
        <v>1450</v>
      </c>
      <c r="C614">
        <v>505956</v>
      </c>
      <c r="D614" t="s">
        <v>1451</v>
      </c>
      <c r="E614">
        <v>612</v>
      </c>
      <c r="F614" t="s">
        <v>9</v>
      </c>
      <c r="G614" t="s">
        <v>9</v>
      </c>
      <c r="H614" t="s">
        <v>9</v>
      </c>
      <c r="I614" t="s">
        <v>9</v>
      </c>
      <c r="J614" t="s">
        <v>4460</v>
      </c>
    </row>
    <row r="615" hidden="1" spans="1:10">
      <c r="A615" t="s">
        <v>1445</v>
      </c>
      <c r="B615" t="s">
        <v>690</v>
      </c>
      <c r="C615">
        <v>506917</v>
      </c>
      <c r="D615" t="s">
        <v>1446</v>
      </c>
      <c r="E615">
        <v>612</v>
      </c>
      <c r="F615" t="s">
        <v>9</v>
      </c>
      <c r="G615" t="s">
        <v>9</v>
      </c>
      <c r="H615" t="s">
        <v>9</v>
      </c>
      <c r="I615" t="s">
        <v>9</v>
      </c>
      <c r="J615" t="s">
        <v>4461</v>
      </c>
    </row>
    <row r="616" hidden="1" spans="1:10">
      <c r="A616" t="s">
        <v>1447</v>
      </c>
      <c r="B616" t="s">
        <v>93</v>
      </c>
      <c r="C616">
        <v>529112</v>
      </c>
      <c r="D616" t="s">
        <v>1448</v>
      </c>
      <c r="E616">
        <v>612</v>
      </c>
      <c r="F616" t="s">
        <v>9</v>
      </c>
      <c r="G616" t="s">
        <v>9</v>
      </c>
      <c r="H616" t="s">
        <v>9</v>
      </c>
      <c r="I616" t="s">
        <v>9</v>
      </c>
      <c r="J616" t="s">
        <v>4462</v>
      </c>
    </row>
    <row r="617" spans="1:10">
      <c r="A617" t="s">
        <v>1452</v>
      </c>
      <c r="B617" t="s">
        <v>5</v>
      </c>
      <c r="C617">
        <v>155399</v>
      </c>
      <c r="D617" t="s">
        <v>1453</v>
      </c>
      <c r="E617">
        <v>616</v>
      </c>
      <c r="F617" t="s">
        <v>9</v>
      </c>
      <c r="G617" t="s">
        <v>487</v>
      </c>
      <c r="H617" t="s">
        <v>9</v>
      </c>
      <c r="I617" t="s">
        <v>9</v>
      </c>
      <c r="J617" t="s">
        <v>4463</v>
      </c>
    </row>
    <row r="618" hidden="1" spans="1:10">
      <c r="A618" t="s">
        <v>608</v>
      </c>
      <c r="B618" t="s">
        <v>17</v>
      </c>
      <c r="C618">
        <v>499991</v>
      </c>
      <c r="D618" t="s">
        <v>1456</v>
      </c>
      <c r="E618">
        <v>617</v>
      </c>
      <c r="F618" t="s">
        <v>1064</v>
      </c>
      <c r="G618" t="s">
        <v>4057</v>
      </c>
      <c r="H618" t="s">
        <v>9</v>
      </c>
      <c r="I618" t="s">
        <v>9</v>
      </c>
      <c r="J618" t="s">
        <v>4464</v>
      </c>
    </row>
    <row r="619" hidden="1" spans="1:10">
      <c r="A619" t="s">
        <v>174</v>
      </c>
      <c r="B619" t="s">
        <v>175</v>
      </c>
      <c r="C619">
        <v>530029</v>
      </c>
      <c r="D619" t="s">
        <v>1455</v>
      </c>
      <c r="E619">
        <v>617</v>
      </c>
      <c r="F619" t="s">
        <v>9</v>
      </c>
      <c r="G619" t="s">
        <v>376</v>
      </c>
      <c r="H619" t="s">
        <v>9</v>
      </c>
      <c r="I619" t="s">
        <v>9</v>
      </c>
      <c r="J619" t="s">
        <v>4465</v>
      </c>
    </row>
    <row r="620" hidden="1" spans="1:10">
      <c r="A620" t="s">
        <v>1384</v>
      </c>
      <c r="B620" t="s">
        <v>774</v>
      </c>
      <c r="C620">
        <v>529094</v>
      </c>
      <c r="D620" t="s">
        <v>1457</v>
      </c>
      <c r="E620">
        <v>617</v>
      </c>
      <c r="F620" t="s">
        <v>9</v>
      </c>
      <c r="G620" t="s">
        <v>9</v>
      </c>
      <c r="H620" t="s">
        <v>9</v>
      </c>
      <c r="I620" t="s">
        <v>9</v>
      </c>
      <c r="J620" t="s">
        <v>4466</v>
      </c>
    </row>
    <row r="621" spans="1:10">
      <c r="A621" t="s">
        <v>1463</v>
      </c>
      <c r="B621" t="s">
        <v>5</v>
      </c>
      <c r="C621">
        <v>100858</v>
      </c>
      <c r="D621" t="s">
        <v>1464</v>
      </c>
      <c r="E621">
        <v>620</v>
      </c>
      <c r="F621" t="s">
        <v>619</v>
      </c>
      <c r="G621" t="s">
        <v>4057</v>
      </c>
      <c r="H621" t="s">
        <v>9</v>
      </c>
      <c r="I621" t="s">
        <v>9</v>
      </c>
      <c r="J621" t="s">
        <v>4467</v>
      </c>
    </row>
    <row r="622" hidden="1" spans="1:10">
      <c r="A622" t="s">
        <v>396</v>
      </c>
      <c r="B622" t="s">
        <v>397</v>
      </c>
      <c r="C622">
        <v>501953</v>
      </c>
      <c r="D622" t="s">
        <v>1461</v>
      </c>
      <c r="E622">
        <v>620</v>
      </c>
      <c r="F622" t="s">
        <v>9</v>
      </c>
      <c r="G622" t="s">
        <v>9</v>
      </c>
      <c r="H622" t="s">
        <v>9</v>
      </c>
      <c r="I622" t="s">
        <v>9</v>
      </c>
      <c r="J622" t="s">
        <v>4468</v>
      </c>
    </row>
    <row r="623" hidden="1" spans="1:10">
      <c r="A623" t="s">
        <v>341</v>
      </c>
      <c r="B623" t="s">
        <v>93</v>
      </c>
      <c r="C623">
        <v>501607</v>
      </c>
      <c r="D623" t="s">
        <v>1465</v>
      </c>
      <c r="E623">
        <v>622</v>
      </c>
      <c r="F623" t="s">
        <v>9</v>
      </c>
      <c r="G623" t="s">
        <v>487</v>
      </c>
      <c r="H623" t="s">
        <v>9</v>
      </c>
      <c r="I623" t="s">
        <v>9</v>
      </c>
      <c r="J623" t="s">
        <v>4469</v>
      </c>
    </row>
    <row r="624" hidden="1" spans="1:10">
      <c r="A624" t="s">
        <v>1250</v>
      </c>
      <c r="B624" t="s">
        <v>641</v>
      </c>
      <c r="C624">
        <v>529781</v>
      </c>
      <c r="D624" t="s">
        <v>1472</v>
      </c>
      <c r="E624">
        <v>623</v>
      </c>
      <c r="F624" t="s">
        <v>1473</v>
      </c>
      <c r="G624" t="s">
        <v>4023</v>
      </c>
      <c r="H624" t="s">
        <v>9</v>
      </c>
      <c r="I624" t="s">
        <v>9</v>
      </c>
      <c r="J624" t="s">
        <v>4470</v>
      </c>
    </row>
    <row r="625" hidden="1" spans="1:10">
      <c r="A625" t="s">
        <v>846</v>
      </c>
      <c r="B625" t="s">
        <v>260</v>
      </c>
      <c r="C625">
        <v>529721</v>
      </c>
      <c r="D625" t="s">
        <v>1471</v>
      </c>
      <c r="E625">
        <v>623</v>
      </c>
      <c r="F625" t="s">
        <v>9</v>
      </c>
      <c r="G625" t="s">
        <v>4057</v>
      </c>
      <c r="H625" t="s">
        <v>9</v>
      </c>
      <c r="I625" t="s">
        <v>9</v>
      </c>
      <c r="J625" t="s">
        <v>4471</v>
      </c>
    </row>
    <row r="626" hidden="1" spans="1:10">
      <c r="A626" t="s">
        <v>1468</v>
      </c>
      <c r="B626" t="s">
        <v>641</v>
      </c>
      <c r="C626">
        <v>502356</v>
      </c>
      <c r="D626" t="s">
        <v>1469</v>
      </c>
      <c r="E626">
        <v>623</v>
      </c>
      <c r="F626" t="s">
        <v>9</v>
      </c>
      <c r="G626" t="s">
        <v>9</v>
      </c>
      <c r="H626" t="s">
        <v>9</v>
      </c>
      <c r="I626" t="s">
        <v>9</v>
      </c>
      <c r="J626" t="s">
        <v>4472</v>
      </c>
    </row>
    <row r="627" hidden="1" spans="1:10">
      <c r="A627" t="s">
        <v>574</v>
      </c>
      <c r="B627" t="s">
        <v>575</v>
      </c>
      <c r="C627">
        <v>501157</v>
      </c>
      <c r="D627" t="s">
        <v>1470</v>
      </c>
      <c r="E627">
        <v>623</v>
      </c>
      <c r="F627" t="s">
        <v>9</v>
      </c>
      <c r="G627" t="s">
        <v>9</v>
      </c>
      <c r="H627" t="s">
        <v>9</v>
      </c>
      <c r="I627" t="s">
        <v>9</v>
      </c>
      <c r="J627" t="s">
        <v>4473</v>
      </c>
    </row>
    <row r="628" spans="1:10">
      <c r="A628" t="s">
        <v>1466</v>
      </c>
      <c r="B628" t="s">
        <v>5</v>
      </c>
      <c r="C628">
        <v>499917</v>
      </c>
      <c r="D628" t="s">
        <v>1467</v>
      </c>
      <c r="E628">
        <v>623</v>
      </c>
      <c r="F628" t="s">
        <v>9</v>
      </c>
      <c r="G628" t="s">
        <v>9</v>
      </c>
      <c r="H628" t="s">
        <v>9</v>
      </c>
      <c r="I628" t="s">
        <v>9</v>
      </c>
      <c r="J628" t="s">
        <v>4474</v>
      </c>
    </row>
    <row r="629" hidden="1" spans="1:10">
      <c r="A629" t="s">
        <v>1474</v>
      </c>
      <c r="B629" t="s">
        <v>731</v>
      </c>
      <c r="C629">
        <v>514678</v>
      </c>
      <c r="D629" t="s">
        <v>1475</v>
      </c>
      <c r="E629">
        <v>628</v>
      </c>
      <c r="F629" t="s">
        <v>9</v>
      </c>
      <c r="G629" t="s">
        <v>4057</v>
      </c>
      <c r="H629" t="s">
        <v>9</v>
      </c>
      <c r="I629" t="s">
        <v>9</v>
      </c>
      <c r="J629" t="s">
        <v>4475</v>
      </c>
    </row>
    <row r="630" spans="1:10">
      <c r="A630" t="s">
        <v>136</v>
      </c>
      <c r="B630" t="s">
        <v>5</v>
      </c>
      <c r="C630">
        <v>179159</v>
      </c>
      <c r="D630" t="s">
        <v>1477</v>
      </c>
      <c r="E630">
        <v>629</v>
      </c>
      <c r="F630" t="s">
        <v>9</v>
      </c>
      <c r="G630" t="s">
        <v>440</v>
      </c>
      <c r="H630" t="s">
        <v>9</v>
      </c>
      <c r="I630" t="s">
        <v>9</v>
      </c>
      <c r="J630" t="s">
        <v>4476</v>
      </c>
    </row>
    <row r="631" hidden="1" spans="1:10">
      <c r="A631" t="s">
        <v>426</v>
      </c>
      <c r="B631" t="s">
        <v>404</v>
      </c>
      <c r="C631">
        <v>504483</v>
      </c>
      <c r="D631" t="s">
        <v>1476</v>
      </c>
      <c r="E631">
        <v>629</v>
      </c>
      <c r="F631" t="s">
        <v>9</v>
      </c>
      <c r="G631" t="s">
        <v>9</v>
      </c>
      <c r="H631" t="s">
        <v>9</v>
      </c>
      <c r="I631" t="s">
        <v>9</v>
      </c>
      <c r="J631" t="s">
        <v>4477</v>
      </c>
    </row>
    <row r="632" spans="1:10">
      <c r="A632" t="s">
        <v>1078</v>
      </c>
      <c r="B632" t="s">
        <v>5</v>
      </c>
      <c r="C632">
        <v>186399</v>
      </c>
      <c r="D632" t="s">
        <v>1483</v>
      </c>
      <c r="E632">
        <v>631</v>
      </c>
      <c r="F632" t="s">
        <v>9</v>
      </c>
      <c r="G632" t="s">
        <v>9</v>
      </c>
      <c r="H632" t="s">
        <v>9</v>
      </c>
      <c r="I632" t="s">
        <v>9</v>
      </c>
      <c r="J632" t="s">
        <v>4478</v>
      </c>
    </row>
    <row r="633" hidden="1" spans="1:10">
      <c r="A633" t="s">
        <v>1478</v>
      </c>
      <c r="B633" t="s">
        <v>142</v>
      </c>
      <c r="C633">
        <v>499980</v>
      </c>
      <c r="D633" t="s">
        <v>1479</v>
      </c>
      <c r="E633">
        <v>631</v>
      </c>
      <c r="F633">
        <f>371</f>
        <v>371</v>
      </c>
      <c r="G633" t="s">
        <v>343</v>
      </c>
      <c r="H633" t="s">
        <v>9</v>
      </c>
      <c r="I633" t="s">
        <v>9</v>
      </c>
      <c r="J633" t="s">
        <v>4479</v>
      </c>
    </row>
    <row r="634" hidden="1" spans="1:10">
      <c r="A634" t="s">
        <v>742</v>
      </c>
      <c r="B634" t="s">
        <v>274</v>
      </c>
      <c r="C634">
        <v>500155</v>
      </c>
      <c r="D634" t="s">
        <v>1482</v>
      </c>
      <c r="E634">
        <v>631</v>
      </c>
      <c r="F634" t="s">
        <v>9</v>
      </c>
      <c r="G634" t="s">
        <v>9</v>
      </c>
      <c r="H634" t="s">
        <v>9</v>
      </c>
      <c r="I634" t="s">
        <v>9</v>
      </c>
      <c r="J634" t="s">
        <v>4480</v>
      </c>
    </row>
    <row r="635" hidden="1" spans="1:10">
      <c r="A635" t="s">
        <v>1480</v>
      </c>
      <c r="B635" t="s">
        <v>404</v>
      </c>
      <c r="C635">
        <v>506894</v>
      </c>
      <c r="D635" t="s">
        <v>1481</v>
      </c>
      <c r="E635">
        <v>631</v>
      </c>
      <c r="F635" t="s">
        <v>9</v>
      </c>
      <c r="G635" t="s">
        <v>9</v>
      </c>
      <c r="H635" t="s">
        <v>9</v>
      </c>
      <c r="I635" t="s">
        <v>9</v>
      </c>
      <c r="J635" t="s">
        <v>4481</v>
      </c>
    </row>
    <row r="636" hidden="1" spans="1:10">
      <c r="A636" t="s">
        <v>1491</v>
      </c>
      <c r="B636" t="s">
        <v>184</v>
      </c>
      <c r="C636">
        <v>502092</v>
      </c>
      <c r="D636" t="s">
        <v>1492</v>
      </c>
      <c r="E636">
        <v>635</v>
      </c>
      <c r="F636" t="s">
        <v>9</v>
      </c>
      <c r="G636" t="s">
        <v>343</v>
      </c>
      <c r="H636" t="s">
        <v>9</v>
      </c>
      <c r="I636" t="s">
        <v>9</v>
      </c>
      <c r="J636" t="s">
        <v>4482</v>
      </c>
    </row>
    <row r="637" hidden="1" spans="1:10">
      <c r="A637" t="s">
        <v>1495</v>
      </c>
      <c r="B637" t="s">
        <v>1450</v>
      </c>
      <c r="C637">
        <v>501259</v>
      </c>
      <c r="D637" t="s">
        <v>1496</v>
      </c>
      <c r="E637">
        <v>635</v>
      </c>
      <c r="F637" t="s">
        <v>9</v>
      </c>
      <c r="G637" t="s">
        <v>9</v>
      </c>
      <c r="H637" t="s">
        <v>9</v>
      </c>
      <c r="I637" t="s">
        <v>9</v>
      </c>
      <c r="J637" t="s">
        <v>4483</v>
      </c>
    </row>
    <row r="638" hidden="1" spans="1:10">
      <c r="A638" t="s">
        <v>1486</v>
      </c>
      <c r="B638" t="s">
        <v>1450</v>
      </c>
      <c r="C638">
        <v>502278</v>
      </c>
      <c r="D638" t="s">
        <v>1487</v>
      </c>
      <c r="E638">
        <v>635</v>
      </c>
      <c r="F638" t="s">
        <v>9</v>
      </c>
      <c r="G638" t="s">
        <v>9</v>
      </c>
      <c r="H638" t="s">
        <v>9</v>
      </c>
      <c r="I638" t="s">
        <v>9</v>
      </c>
      <c r="J638" t="s">
        <v>4484</v>
      </c>
    </row>
    <row r="639" hidden="1" spans="1:10">
      <c r="A639" t="s">
        <v>419</v>
      </c>
      <c r="B639" t="s">
        <v>10</v>
      </c>
      <c r="C639">
        <v>529389</v>
      </c>
      <c r="D639" t="s">
        <v>1493</v>
      </c>
      <c r="E639">
        <v>635</v>
      </c>
      <c r="F639" t="s">
        <v>9</v>
      </c>
      <c r="G639" t="s">
        <v>4455</v>
      </c>
      <c r="H639" t="s">
        <v>9</v>
      </c>
      <c r="I639" t="s">
        <v>9</v>
      </c>
      <c r="J639" t="s">
        <v>4485</v>
      </c>
    </row>
    <row r="640" hidden="1" spans="1:10">
      <c r="A640" t="s">
        <v>341</v>
      </c>
      <c r="B640" t="s">
        <v>93</v>
      </c>
      <c r="C640">
        <v>529257</v>
      </c>
      <c r="D640" t="s">
        <v>1494</v>
      </c>
      <c r="E640">
        <v>635</v>
      </c>
      <c r="F640" t="s">
        <v>9</v>
      </c>
      <c r="G640" t="s">
        <v>9</v>
      </c>
      <c r="H640" t="s">
        <v>9</v>
      </c>
      <c r="I640" t="s">
        <v>9</v>
      </c>
      <c r="J640" t="s">
        <v>4486</v>
      </c>
    </row>
    <row r="641" hidden="1" spans="1:10">
      <c r="A641" t="s">
        <v>682</v>
      </c>
      <c r="B641" t="s">
        <v>274</v>
      </c>
      <c r="C641">
        <v>501850</v>
      </c>
      <c r="D641" t="s">
        <v>1489</v>
      </c>
      <c r="E641">
        <v>635</v>
      </c>
      <c r="F641" t="s">
        <v>9</v>
      </c>
      <c r="G641" t="s">
        <v>9</v>
      </c>
      <c r="H641" t="s">
        <v>9</v>
      </c>
      <c r="I641" t="s">
        <v>9</v>
      </c>
      <c r="J641" t="s">
        <v>4487</v>
      </c>
    </row>
    <row r="642" spans="1:10">
      <c r="A642" t="s">
        <v>1497</v>
      </c>
      <c r="B642" t="s">
        <v>5</v>
      </c>
      <c r="C642">
        <v>100751</v>
      </c>
      <c r="D642" t="s">
        <v>1498</v>
      </c>
      <c r="E642">
        <v>635</v>
      </c>
      <c r="F642" t="s">
        <v>1237</v>
      </c>
      <c r="G642" t="s">
        <v>487</v>
      </c>
      <c r="H642" t="s">
        <v>9</v>
      </c>
      <c r="I642" t="s">
        <v>9</v>
      </c>
      <c r="J642" t="s">
        <v>4488</v>
      </c>
    </row>
    <row r="643" hidden="1" spans="1:10">
      <c r="A643" t="s">
        <v>1499</v>
      </c>
      <c r="B643" t="s">
        <v>1500</v>
      </c>
      <c r="C643">
        <v>507300</v>
      </c>
      <c r="D643" t="s">
        <v>1501</v>
      </c>
      <c r="E643">
        <v>642</v>
      </c>
      <c r="F643">
        <f>454</f>
        <v>454</v>
      </c>
      <c r="G643" t="s">
        <v>4057</v>
      </c>
      <c r="H643" t="s">
        <v>9</v>
      </c>
      <c r="I643" t="s">
        <v>9</v>
      </c>
      <c r="J643" t="s">
        <v>4489</v>
      </c>
    </row>
    <row r="644" hidden="1" spans="1:10">
      <c r="A644" t="s">
        <v>1504</v>
      </c>
      <c r="B644" t="s">
        <v>194</v>
      </c>
      <c r="C644">
        <v>528857</v>
      </c>
      <c r="D644" t="s">
        <v>1505</v>
      </c>
      <c r="E644">
        <v>642</v>
      </c>
      <c r="F644" t="s">
        <v>9</v>
      </c>
      <c r="G644" t="s">
        <v>9</v>
      </c>
      <c r="H644" t="s">
        <v>9</v>
      </c>
      <c r="I644" t="s">
        <v>9</v>
      </c>
      <c r="J644" t="s">
        <v>4490</v>
      </c>
    </row>
    <row r="645" spans="1:10">
      <c r="A645" t="s">
        <v>1502</v>
      </c>
      <c r="B645" t="s">
        <v>5</v>
      </c>
      <c r="C645">
        <v>207342</v>
      </c>
      <c r="D645" t="s">
        <v>1503</v>
      </c>
      <c r="E645">
        <v>642</v>
      </c>
      <c r="F645" t="s">
        <v>9</v>
      </c>
      <c r="G645" t="s">
        <v>9</v>
      </c>
      <c r="H645" t="s">
        <v>9</v>
      </c>
      <c r="I645" t="s">
        <v>9</v>
      </c>
      <c r="J645" t="s">
        <v>4491</v>
      </c>
    </row>
    <row r="646" hidden="1" spans="1:10">
      <c r="A646" t="s">
        <v>1506</v>
      </c>
      <c r="B646" t="s">
        <v>409</v>
      </c>
      <c r="C646">
        <v>503390</v>
      </c>
      <c r="D646" t="s">
        <v>1507</v>
      </c>
      <c r="E646">
        <v>645</v>
      </c>
      <c r="F646">
        <f>239</f>
        <v>239</v>
      </c>
      <c r="G646" t="s">
        <v>4057</v>
      </c>
      <c r="H646" t="s">
        <v>9</v>
      </c>
      <c r="I646" t="s">
        <v>9</v>
      </c>
      <c r="J646" t="s">
        <v>4492</v>
      </c>
    </row>
    <row r="647" hidden="1" spans="1:10">
      <c r="A647" t="s">
        <v>1509</v>
      </c>
      <c r="B647" t="s">
        <v>284</v>
      </c>
      <c r="C647">
        <v>502589</v>
      </c>
      <c r="D647" t="s">
        <v>1510</v>
      </c>
      <c r="E647">
        <v>645</v>
      </c>
      <c r="F647" t="s">
        <v>1511</v>
      </c>
      <c r="G647" t="s">
        <v>487</v>
      </c>
      <c r="H647" t="s">
        <v>9</v>
      </c>
      <c r="I647" t="s">
        <v>9</v>
      </c>
      <c r="J647" t="s">
        <v>4493</v>
      </c>
    </row>
    <row r="648" hidden="1" spans="1:10">
      <c r="A648" t="s">
        <v>434</v>
      </c>
      <c r="B648" t="s">
        <v>260</v>
      </c>
      <c r="C648">
        <v>529740</v>
      </c>
      <c r="D648" t="s">
        <v>1512</v>
      </c>
      <c r="E648">
        <v>645</v>
      </c>
      <c r="F648" t="s">
        <v>1399</v>
      </c>
      <c r="G648" t="s">
        <v>440</v>
      </c>
      <c r="H648" t="s">
        <v>9</v>
      </c>
      <c r="I648" t="s">
        <v>9</v>
      </c>
      <c r="J648" t="s">
        <v>4494</v>
      </c>
    </row>
    <row r="649" hidden="1" spans="1:10">
      <c r="A649" t="s">
        <v>1495</v>
      </c>
      <c r="B649" t="s">
        <v>1450</v>
      </c>
      <c r="C649">
        <v>529777</v>
      </c>
      <c r="D649" t="s">
        <v>1508</v>
      </c>
      <c r="E649">
        <v>645</v>
      </c>
      <c r="F649" t="s">
        <v>9</v>
      </c>
      <c r="G649" t="s">
        <v>9</v>
      </c>
      <c r="H649" t="s">
        <v>9</v>
      </c>
      <c r="I649" t="s">
        <v>9</v>
      </c>
      <c r="J649" t="s">
        <v>4495</v>
      </c>
    </row>
    <row r="650" hidden="1" spans="1:10">
      <c r="A650" t="s">
        <v>739</v>
      </c>
      <c r="B650" t="s">
        <v>740</v>
      </c>
      <c r="C650">
        <v>506266</v>
      </c>
      <c r="D650" t="s">
        <v>1513</v>
      </c>
      <c r="E650">
        <v>649</v>
      </c>
      <c r="F650">
        <f>375</f>
        <v>375</v>
      </c>
      <c r="G650" t="s">
        <v>4057</v>
      </c>
      <c r="H650" t="s">
        <v>9</v>
      </c>
      <c r="I650" t="s">
        <v>9</v>
      </c>
      <c r="J650" t="s">
        <v>4496</v>
      </c>
    </row>
    <row r="651" hidden="1" spans="1:10">
      <c r="A651" t="s">
        <v>1514</v>
      </c>
      <c r="B651" t="s">
        <v>284</v>
      </c>
      <c r="C651">
        <v>504263</v>
      </c>
      <c r="D651" t="s">
        <v>1515</v>
      </c>
      <c r="E651">
        <v>649</v>
      </c>
      <c r="F651">
        <f>476</f>
        <v>476</v>
      </c>
      <c r="G651" t="s">
        <v>487</v>
      </c>
      <c r="H651" t="s">
        <v>9</v>
      </c>
      <c r="I651" t="s">
        <v>9</v>
      </c>
      <c r="J651" t="s">
        <v>4497</v>
      </c>
    </row>
    <row r="652" hidden="1" spans="1:10">
      <c r="A652" t="s">
        <v>488</v>
      </c>
      <c r="B652" t="s">
        <v>489</v>
      </c>
      <c r="C652">
        <v>505298</v>
      </c>
      <c r="D652" t="s">
        <v>1524</v>
      </c>
      <c r="E652">
        <v>649</v>
      </c>
      <c r="F652" t="s">
        <v>9</v>
      </c>
      <c r="G652" t="s">
        <v>4057</v>
      </c>
      <c r="H652" t="s">
        <v>9</v>
      </c>
      <c r="I652" t="s">
        <v>9</v>
      </c>
      <c r="J652" t="s">
        <v>4498</v>
      </c>
    </row>
    <row r="653" hidden="1" spans="1:10">
      <c r="A653" t="s">
        <v>1520</v>
      </c>
      <c r="B653" t="s">
        <v>260</v>
      </c>
      <c r="C653">
        <v>510156</v>
      </c>
      <c r="D653" t="s">
        <v>1521</v>
      </c>
      <c r="E653">
        <v>649</v>
      </c>
      <c r="F653" t="s">
        <v>9</v>
      </c>
      <c r="G653" t="s">
        <v>9</v>
      </c>
      <c r="H653" t="s">
        <v>9</v>
      </c>
      <c r="I653" t="s">
        <v>9</v>
      </c>
      <c r="J653" t="s">
        <v>4499</v>
      </c>
    </row>
    <row r="654" hidden="1" spans="1:10">
      <c r="A654" t="s">
        <v>1516</v>
      </c>
      <c r="B654" t="s">
        <v>194</v>
      </c>
      <c r="C654">
        <v>504564</v>
      </c>
      <c r="D654" t="s">
        <v>1517</v>
      </c>
      <c r="E654">
        <v>649</v>
      </c>
      <c r="F654" t="s">
        <v>9</v>
      </c>
      <c r="G654" t="s">
        <v>9</v>
      </c>
      <c r="H654" t="s">
        <v>9</v>
      </c>
      <c r="I654" t="s">
        <v>9</v>
      </c>
      <c r="J654" t="s">
        <v>4500</v>
      </c>
    </row>
    <row r="655" hidden="1" spans="1:10">
      <c r="A655" t="s">
        <v>1518</v>
      </c>
      <c r="B655" t="s">
        <v>93</v>
      </c>
      <c r="C655">
        <v>529301</v>
      </c>
      <c r="D655" t="s">
        <v>1519</v>
      </c>
      <c r="E655">
        <v>649</v>
      </c>
      <c r="F655" t="s">
        <v>9</v>
      </c>
      <c r="G655" t="s">
        <v>4057</v>
      </c>
      <c r="H655" t="s">
        <v>9</v>
      </c>
      <c r="I655" t="s">
        <v>9</v>
      </c>
      <c r="J655" t="s">
        <v>4501</v>
      </c>
    </row>
    <row r="656" hidden="1" spans="1:10">
      <c r="A656" t="s">
        <v>1529</v>
      </c>
      <c r="B656" t="s">
        <v>489</v>
      </c>
      <c r="C656">
        <v>529533</v>
      </c>
      <c r="D656" t="s">
        <v>1530</v>
      </c>
      <c r="E656">
        <v>655</v>
      </c>
      <c r="F656">
        <f>526</f>
        <v>526</v>
      </c>
      <c r="G656" t="s">
        <v>9</v>
      </c>
      <c r="H656" t="s">
        <v>9</v>
      </c>
      <c r="I656" t="s">
        <v>9</v>
      </c>
      <c r="J656" t="s">
        <v>4502</v>
      </c>
    </row>
    <row r="657" hidden="1" spans="1:10">
      <c r="A657" t="s">
        <v>1531</v>
      </c>
      <c r="B657" t="s">
        <v>10</v>
      </c>
      <c r="C657">
        <v>500972</v>
      </c>
      <c r="D657" t="s">
        <v>1532</v>
      </c>
      <c r="E657">
        <v>655</v>
      </c>
      <c r="F657">
        <f>561</f>
        <v>561</v>
      </c>
      <c r="G657" t="s">
        <v>376</v>
      </c>
      <c r="H657" t="s">
        <v>9</v>
      </c>
      <c r="I657" t="s">
        <v>9</v>
      </c>
      <c r="J657" t="s">
        <v>4503</v>
      </c>
    </row>
    <row r="658" hidden="1" spans="1:10">
      <c r="A658" t="s">
        <v>1533</v>
      </c>
      <c r="B658" t="s">
        <v>1304</v>
      </c>
      <c r="C658">
        <v>500257</v>
      </c>
      <c r="D658" t="s">
        <v>1534</v>
      </c>
      <c r="E658">
        <v>655</v>
      </c>
      <c r="F658">
        <f>571</f>
        <v>571</v>
      </c>
      <c r="G658" t="s">
        <v>4145</v>
      </c>
      <c r="H658" t="s">
        <v>9</v>
      </c>
      <c r="I658" t="s">
        <v>9</v>
      </c>
      <c r="J658" t="s">
        <v>4504</v>
      </c>
    </row>
    <row r="659" hidden="1" spans="1:10">
      <c r="A659" t="s">
        <v>1526</v>
      </c>
      <c r="B659" t="s">
        <v>1090</v>
      </c>
      <c r="C659">
        <v>529343</v>
      </c>
      <c r="D659" t="s">
        <v>1527</v>
      </c>
      <c r="E659">
        <v>655</v>
      </c>
      <c r="F659" t="s">
        <v>9</v>
      </c>
      <c r="G659" t="s">
        <v>9</v>
      </c>
      <c r="H659" t="s">
        <v>9</v>
      </c>
      <c r="I659" t="s">
        <v>9</v>
      </c>
      <c r="J659" t="s">
        <v>4505</v>
      </c>
    </row>
    <row r="660" hidden="1" spans="1:10">
      <c r="A660" t="s">
        <v>312</v>
      </c>
      <c r="B660" t="s">
        <v>10</v>
      </c>
      <c r="C660">
        <v>528938</v>
      </c>
      <c r="D660" t="s">
        <v>1535</v>
      </c>
      <c r="E660">
        <v>659</v>
      </c>
      <c r="F660">
        <f>446</f>
        <v>446</v>
      </c>
      <c r="G660" t="s">
        <v>376</v>
      </c>
      <c r="H660" t="s">
        <v>9</v>
      </c>
      <c r="I660" t="s">
        <v>9</v>
      </c>
      <c r="J660" t="s">
        <v>4506</v>
      </c>
    </row>
    <row r="661" hidden="1" spans="1:10">
      <c r="A661" t="s">
        <v>1538</v>
      </c>
      <c r="B661" t="s">
        <v>731</v>
      </c>
      <c r="C661">
        <v>513862</v>
      </c>
      <c r="D661" t="s">
        <v>1539</v>
      </c>
      <c r="E661">
        <v>659</v>
      </c>
      <c r="F661" t="s">
        <v>9</v>
      </c>
      <c r="G661" t="s">
        <v>487</v>
      </c>
      <c r="H661" t="s">
        <v>9</v>
      </c>
      <c r="I661" t="s">
        <v>9</v>
      </c>
      <c r="J661" t="s">
        <v>4507</v>
      </c>
    </row>
    <row r="662" hidden="1" spans="1:10">
      <c r="A662" t="s">
        <v>1540</v>
      </c>
      <c r="B662" t="s">
        <v>260</v>
      </c>
      <c r="C662">
        <v>514869</v>
      </c>
      <c r="D662" t="s">
        <v>1541</v>
      </c>
      <c r="E662">
        <v>659</v>
      </c>
      <c r="F662" t="s">
        <v>800</v>
      </c>
      <c r="G662" t="s">
        <v>487</v>
      </c>
      <c r="H662" t="s">
        <v>9</v>
      </c>
      <c r="I662" t="s">
        <v>9</v>
      </c>
      <c r="J662" t="s">
        <v>4508</v>
      </c>
    </row>
    <row r="663" hidden="1" spans="1:10">
      <c r="A663" t="s">
        <v>1536</v>
      </c>
      <c r="B663" t="s">
        <v>147</v>
      </c>
      <c r="C663">
        <v>528849</v>
      </c>
      <c r="D663" t="s">
        <v>1537</v>
      </c>
      <c r="E663">
        <v>659</v>
      </c>
      <c r="F663" t="s">
        <v>9</v>
      </c>
      <c r="G663" t="s">
        <v>4023</v>
      </c>
      <c r="H663" t="s">
        <v>9</v>
      </c>
      <c r="I663" t="s">
        <v>9</v>
      </c>
      <c r="J663" t="s">
        <v>4509</v>
      </c>
    </row>
    <row r="664" hidden="1" spans="1:10">
      <c r="A664" t="s">
        <v>1542</v>
      </c>
      <c r="B664" t="s">
        <v>361</v>
      </c>
      <c r="C664">
        <v>528924</v>
      </c>
      <c r="D664" t="s">
        <v>1543</v>
      </c>
      <c r="E664">
        <v>663</v>
      </c>
      <c r="F664">
        <f>351</f>
        <v>351</v>
      </c>
      <c r="G664" t="s">
        <v>440</v>
      </c>
      <c r="H664" t="s">
        <v>9</v>
      </c>
      <c r="I664" t="s">
        <v>9</v>
      </c>
      <c r="J664" t="s">
        <v>4510</v>
      </c>
    </row>
    <row r="665" hidden="1" spans="1:10">
      <c r="A665" t="s">
        <v>1544</v>
      </c>
      <c r="B665" t="s">
        <v>1337</v>
      </c>
      <c r="C665">
        <v>529036</v>
      </c>
      <c r="D665" t="s">
        <v>1545</v>
      </c>
      <c r="E665">
        <v>663</v>
      </c>
      <c r="F665" t="s">
        <v>800</v>
      </c>
      <c r="G665" t="s">
        <v>4057</v>
      </c>
      <c r="H665" t="s">
        <v>9</v>
      </c>
      <c r="I665" t="s">
        <v>9</v>
      </c>
      <c r="J665" t="s">
        <v>4511</v>
      </c>
    </row>
    <row r="666" hidden="1" spans="1:10">
      <c r="A666" t="s">
        <v>1554</v>
      </c>
      <c r="B666" t="s">
        <v>1450</v>
      </c>
      <c r="C666">
        <v>528840</v>
      </c>
      <c r="D666" t="s">
        <v>1555</v>
      </c>
      <c r="E666">
        <v>665</v>
      </c>
      <c r="F666" t="s">
        <v>9</v>
      </c>
      <c r="G666" t="s">
        <v>487</v>
      </c>
      <c r="H666" t="s">
        <v>9</v>
      </c>
      <c r="I666" t="s">
        <v>9</v>
      </c>
      <c r="J666" t="s">
        <v>4512</v>
      </c>
    </row>
    <row r="667" hidden="1" spans="1:10">
      <c r="A667" t="s">
        <v>220</v>
      </c>
      <c r="B667" t="s">
        <v>17</v>
      </c>
      <c r="C667">
        <v>499961</v>
      </c>
      <c r="D667" t="s">
        <v>1546</v>
      </c>
      <c r="E667">
        <v>665</v>
      </c>
      <c r="F667" t="s">
        <v>9</v>
      </c>
      <c r="G667" t="s">
        <v>9</v>
      </c>
      <c r="H667" t="s">
        <v>9</v>
      </c>
      <c r="I667" t="s">
        <v>9</v>
      </c>
      <c r="J667" t="s">
        <v>4513</v>
      </c>
    </row>
    <row r="668" hidden="1" spans="1:10">
      <c r="A668" t="s">
        <v>1549</v>
      </c>
      <c r="B668" t="s">
        <v>175</v>
      </c>
      <c r="C668">
        <v>503874</v>
      </c>
      <c r="D668" t="s">
        <v>1550</v>
      </c>
      <c r="E668">
        <v>665</v>
      </c>
      <c r="F668" t="s">
        <v>9</v>
      </c>
      <c r="G668" t="s">
        <v>9</v>
      </c>
      <c r="H668" t="s">
        <v>9</v>
      </c>
      <c r="I668" t="s">
        <v>9</v>
      </c>
      <c r="J668" t="s">
        <v>4514</v>
      </c>
    </row>
    <row r="669" hidden="1" spans="1:10">
      <c r="A669" t="s">
        <v>739</v>
      </c>
      <c r="B669" t="s">
        <v>740</v>
      </c>
      <c r="C669">
        <v>528825</v>
      </c>
      <c r="D669" t="s">
        <v>1551</v>
      </c>
      <c r="E669">
        <v>665</v>
      </c>
      <c r="F669" t="s">
        <v>9</v>
      </c>
      <c r="G669" t="s">
        <v>9</v>
      </c>
      <c r="H669" t="s">
        <v>9</v>
      </c>
      <c r="I669" t="s">
        <v>9</v>
      </c>
      <c r="J669" t="s">
        <v>4515</v>
      </c>
    </row>
    <row r="670" hidden="1" spans="1:10">
      <c r="A670" t="s">
        <v>1547</v>
      </c>
      <c r="B670" t="s">
        <v>774</v>
      </c>
      <c r="C670">
        <v>530000</v>
      </c>
      <c r="D670" t="s">
        <v>1548</v>
      </c>
      <c r="E670">
        <v>665</v>
      </c>
      <c r="F670" t="s">
        <v>9</v>
      </c>
      <c r="G670" t="s">
        <v>487</v>
      </c>
      <c r="H670" t="s">
        <v>9</v>
      </c>
      <c r="I670" t="s">
        <v>9</v>
      </c>
      <c r="J670" t="s">
        <v>4516</v>
      </c>
    </row>
    <row r="671" spans="1:10">
      <c r="A671" t="s">
        <v>1552</v>
      </c>
      <c r="B671" t="s">
        <v>5</v>
      </c>
      <c r="C671">
        <v>199139</v>
      </c>
      <c r="D671" t="s">
        <v>1553</v>
      </c>
      <c r="E671">
        <v>665</v>
      </c>
      <c r="F671" t="s">
        <v>9</v>
      </c>
      <c r="G671" t="s">
        <v>4057</v>
      </c>
      <c r="H671" t="s">
        <v>9</v>
      </c>
      <c r="I671" t="s">
        <v>9</v>
      </c>
      <c r="J671" t="s">
        <v>4517</v>
      </c>
    </row>
    <row r="672" hidden="1" spans="1:10">
      <c r="A672" t="s">
        <v>1556</v>
      </c>
      <c r="B672" t="s">
        <v>194</v>
      </c>
      <c r="C672">
        <v>506035</v>
      </c>
      <c r="D672" t="s">
        <v>1557</v>
      </c>
      <c r="E672">
        <v>671</v>
      </c>
      <c r="F672">
        <f>246</f>
        <v>246</v>
      </c>
      <c r="G672" t="s">
        <v>440</v>
      </c>
      <c r="H672" t="s">
        <v>9</v>
      </c>
      <c r="I672" t="s">
        <v>9</v>
      </c>
      <c r="J672" t="s">
        <v>4518</v>
      </c>
    </row>
    <row r="673" hidden="1" spans="1:10">
      <c r="A673" t="s">
        <v>1563</v>
      </c>
      <c r="B673" t="s">
        <v>704</v>
      </c>
      <c r="C673">
        <v>511520</v>
      </c>
      <c r="D673" t="s">
        <v>1564</v>
      </c>
      <c r="E673">
        <v>671</v>
      </c>
      <c r="F673" t="s">
        <v>1193</v>
      </c>
      <c r="G673" t="s">
        <v>4023</v>
      </c>
      <c r="H673" t="s">
        <v>9</v>
      </c>
      <c r="I673" t="s">
        <v>9</v>
      </c>
      <c r="J673" t="s">
        <v>4519</v>
      </c>
    </row>
    <row r="674" hidden="1" spans="1:10">
      <c r="A674" t="s">
        <v>1560</v>
      </c>
      <c r="B674" t="s">
        <v>690</v>
      </c>
      <c r="C674">
        <v>506534</v>
      </c>
      <c r="D674" t="s">
        <v>1561</v>
      </c>
      <c r="E674">
        <v>671</v>
      </c>
      <c r="F674" t="s">
        <v>9</v>
      </c>
      <c r="G674" t="s">
        <v>9</v>
      </c>
      <c r="H674" t="s">
        <v>9</v>
      </c>
      <c r="I674" t="s">
        <v>9</v>
      </c>
      <c r="J674" t="s">
        <v>4520</v>
      </c>
    </row>
    <row r="675" spans="1:10">
      <c r="A675" t="s">
        <v>1558</v>
      </c>
      <c r="B675" t="s">
        <v>5</v>
      </c>
      <c r="C675">
        <v>157289</v>
      </c>
      <c r="D675" t="s">
        <v>1559</v>
      </c>
      <c r="E675">
        <v>671</v>
      </c>
      <c r="F675" t="s">
        <v>9</v>
      </c>
      <c r="G675" t="s">
        <v>9</v>
      </c>
      <c r="H675" t="s">
        <v>9</v>
      </c>
      <c r="I675" t="s">
        <v>9</v>
      </c>
      <c r="J675" t="s">
        <v>4521</v>
      </c>
    </row>
    <row r="676" hidden="1" spans="1:10">
      <c r="A676" t="s">
        <v>1566</v>
      </c>
      <c r="B676" t="s">
        <v>10</v>
      </c>
      <c r="C676">
        <v>529060</v>
      </c>
      <c r="D676" t="s">
        <v>1567</v>
      </c>
      <c r="E676">
        <v>675</v>
      </c>
      <c r="F676" t="s">
        <v>1399</v>
      </c>
      <c r="G676" t="s">
        <v>343</v>
      </c>
      <c r="H676" t="s">
        <v>9</v>
      </c>
      <c r="I676" t="s">
        <v>9</v>
      </c>
      <c r="J676" t="s">
        <v>4522</v>
      </c>
    </row>
    <row r="677" hidden="1" spans="1:10">
      <c r="A677" t="s">
        <v>246</v>
      </c>
      <c r="B677" t="s">
        <v>10</v>
      </c>
      <c r="C677">
        <v>528968</v>
      </c>
      <c r="D677" t="s">
        <v>1565</v>
      </c>
      <c r="E677">
        <v>675</v>
      </c>
      <c r="F677" t="s">
        <v>9</v>
      </c>
      <c r="G677" t="s">
        <v>4057</v>
      </c>
      <c r="H677" t="s">
        <v>9</v>
      </c>
      <c r="I677" t="s">
        <v>9</v>
      </c>
      <c r="J677" t="s">
        <v>4523</v>
      </c>
    </row>
    <row r="678" spans="1:10">
      <c r="A678" t="s">
        <v>257</v>
      </c>
      <c r="B678" t="s">
        <v>5</v>
      </c>
      <c r="C678">
        <v>166638</v>
      </c>
      <c r="D678" t="s">
        <v>1568</v>
      </c>
      <c r="E678">
        <v>675</v>
      </c>
      <c r="F678" t="s">
        <v>9</v>
      </c>
      <c r="G678" t="s">
        <v>9</v>
      </c>
      <c r="H678" t="s">
        <v>9</v>
      </c>
      <c r="I678" t="s">
        <v>9</v>
      </c>
      <c r="J678" t="s">
        <v>4524</v>
      </c>
    </row>
    <row r="679" hidden="1" spans="1:10">
      <c r="A679" t="s">
        <v>890</v>
      </c>
      <c r="B679" t="s">
        <v>424</v>
      </c>
      <c r="C679">
        <v>501200</v>
      </c>
      <c r="D679" t="s">
        <v>1579</v>
      </c>
      <c r="E679">
        <v>678</v>
      </c>
      <c r="F679" t="s">
        <v>1580</v>
      </c>
      <c r="G679" t="s">
        <v>4057</v>
      </c>
      <c r="H679" t="s">
        <v>9</v>
      </c>
      <c r="I679" t="s">
        <v>9</v>
      </c>
      <c r="J679" t="s">
        <v>4525</v>
      </c>
    </row>
    <row r="680" hidden="1" spans="1:10">
      <c r="A680" t="s">
        <v>1581</v>
      </c>
      <c r="B680" t="s">
        <v>1096</v>
      </c>
      <c r="C680">
        <v>511732</v>
      </c>
      <c r="D680" t="s">
        <v>1582</v>
      </c>
      <c r="E680">
        <v>678</v>
      </c>
      <c r="F680" t="s">
        <v>1399</v>
      </c>
      <c r="G680" t="s">
        <v>9</v>
      </c>
      <c r="H680" t="s">
        <v>9</v>
      </c>
      <c r="I680" t="s">
        <v>9</v>
      </c>
      <c r="J680" t="s">
        <v>4526</v>
      </c>
    </row>
    <row r="681" hidden="1" spans="1:10">
      <c r="A681" t="s">
        <v>4527</v>
      </c>
      <c r="B681" t="s">
        <v>93</v>
      </c>
      <c r="C681">
        <v>529994</v>
      </c>
      <c r="D681" t="s">
        <v>4528</v>
      </c>
      <c r="E681">
        <v>678</v>
      </c>
      <c r="F681" t="s">
        <v>9</v>
      </c>
      <c r="G681" t="s">
        <v>9</v>
      </c>
      <c r="H681" t="s">
        <v>9</v>
      </c>
      <c r="I681" t="s">
        <v>9</v>
      </c>
      <c r="J681" t="s">
        <v>4529</v>
      </c>
    </row>
    <row r="682" hidden="1" spans="1:10">
      <c r="A682" t="s">
        <v>1572</v>
      </c>
      <c r="B682" t="s">
        <v>731</v>
      </c>
      <c r="C682">
        <v>529235</v>
      </c>
      <c r="D682" t="s">
        <v>1573</v>
      </c>
      <c r="E682">
        <v>678</v>
      </c>
      <c r="F682" t="s">
        <v>9</v>
      </c>
      <c r="G682" t="s">
        <v>9</v>
      </c>
      <c r="H682" t="s">
        <v>9</v>
      </c>
      <c r="I682" t="s">
        <v>9</v>
      </c>
      <c r="J682" t="s">
        <v>4530</v>
      </c>
    </row>
    <row r="683" hidden="1" spans="1:10">
      <c r="A683" t="s">
        <v>1574</v>
      </c>
      <c r="B683" t="s">
        <v>1575</v>
      </c>
      <c r="C683">
        <v>528848</v>
      </c>
      <c r="D683" t="s">
        <v>1576</v>
      </c>
      <c r="E683">
        <v>678</v>
      </c>
      <c r="F683" t="s">
        <v>9</v>
      </c>
      <c r="G683" t="s">
        <v>376</v>
      </c>
      <c r="H683" t="s">
        <v>9</v>
      </c>
      <c r="I683" t="s">
        <v>9</v>
      </c>
      <c r="J683" t="s">
        <v>4531</v>
      </c>
    </row>
    <row r="684" hidden="1" spans="1:10">
      <c r="A684" t="s">
        <v>1577</v>
      </c>
      <c r="B684" t="s">
        <v>194</v>
      </c>
      <c r="C684">
        <v>529387</v>
      </c>
      <c r="D684" t="s">
        <v>1578</v>
      </c>
      <c r="E684">
        <v>678</v>
      </c>
      <c r="F684" t="s">
        <v>9</v>
      </c>
      <c r="G684" t="s">
        <v>4057</v>
      </c>
      <c r="H684" t="s">
        <v>9</v>
      </c>
      <c r="I684" t="s">
        <v>9</v>
      </c>
      <c r="J684" t="s">
        <v>4532</v>
      </c>
    </row>
    <row r="685" spans="1:10">
      <c r="A685" t="s">
        <v>1570</v>
      </c>
      <c r="B685" t="s">
        <v>5</v>
      </c>
      <c r="C685">
        <v>228653</v>
      </c>
      <c r="D685" t="s">
        <v>1571</v>
      </c>
      <c r="E685">
        <v>678</v>
      </c>
      <c r="F685" t="s">
        <v>9</v>
      </c>
      <c r="G685" t="s">
        <v>9</v>
      </c>
      <c r="H685" t="s">
        <v>9</v>
      </c>
      <c r="I685" t="s">
        <v>9</v>
      </c>
      <c r="J685" t="s">
        <v>4533</v>
      </c>
    </row>
    <row r="686" spans="1:10">
      <c r="A686" t="s">
        <v>1583</v>
      </c>
      <c r="B686" t="s">
        <v>5</v>
      </c>
      <c r="C686">
        <v>126775</v>
      </c>
      <c r="D686" t="s">
        <v>1584</v>
      </c>
      <c r="E686">
        <v>685</v>
      </c>
      <c r="F686">
        <f>465</f>
        <v>465</v>
      </c>
      <c r="G686" t="s">
        <v>376</v>
      </c>
      <c r="H686" t="s">
        <v>9</v>
      </c>
      <c r="I686" t="s">
        <v>9</v>
      </c>
      <c r="J686" t="s">
        <v>4534</v>
      </c>
    </row>
    <row r="687" hidden="1" spans="1:10">
      <c r="A687" t="s">
        <v>1585</v>
      </c>
      <c r="B687" t="s">
        <v>274</v>
      </c>
      <c r="C687">
        <v>506486</v>
      </c>
      <c r="D687" t="s">
        <v>1586</v>
      </c>
      <c r="E687">
        <v>685</v>
      </c>
      <c r="F687" t="s">
        <v>1443</v>
      </c>
      <c r="G687" t="s">
        <v>9</v>
      </c>
      <c r="H687" t="s">
        <v>9</v>
      </c>
      <c r="I687" t="s">
        <v>9</v>
      </c>
      <c r="J687" t="s">
        <v>4535</v>
      </c>
    </row>
    <row r="688" hidden="1" spans="1:10">
      <c r="A688" t="s">
        <v>1591</v>
      </c>
      <c r="B688" t="s">
        <v>1450</v>
      </c>
      <c r="C688">
        <v>529209</v>
      </c>
      <c r="D688" t="s">
        <v>1592</v>
      </c>
      <c r="E688">
        <v>687</v>
      </c>
      <c r="F688" t="s">
        <v>800</v>
      </c>
      <c r="G688" t="s">
        <v>9</v>
      </c>
      <c r="H688" t="s">
        <v>9</v>
      </c>
      <c r="I688" t="s">
        <v>9</v>
      </c>
      <c r="J688" t="s">
        <v>4536</v>
      </c>
    </row>
    <row r="689" spans="1:10">
      <c r="A689" t="s">
        <v>1588</v>
      </c>
      <c r="B689" t="s">
        <v>5</v>
      </c>
      <c r="C689">
        <v>178402</v>
      </c>
      <c r="D689" t="s">
        <v>1589</v>
      </c>
      <c r="E689">
        <v>687</v>
      </c>
      <c r="F689" t="s">
        <v>9</v>
      </c>
      <c r="G689" t="s">
        <v>9</v>
      </c>
      <c r="H689" t="s">
        <v>9</v>
      </c>
      <c r="I689" t="s">
        <v>9</v>
      </c>
      <c r="J689" t="s">
        <v>4537</v>
      </c>
    </row>
    <row r="690" hidden="1" spans="1:10">
      <c r="A690" t="s">
        <v>1213</v>
      </c>
      <c r="B690" t="s">
        <v>489</v>
      </c>
      <c r="C690">
        <v>503684</v>
      </c>
      <c r="D690" t="s">
        <v>1593</v>
      </c>
      <c r="E690">
        <v>689</v>
      </c>
      <c r="F690">
        <f>404</f>
        <v>404</v>
      </c>
      <c r="G690" t="s">
        <v>4057</v>
      </c>
      <c r="H690" t="s">
        <v>9</v>
      </c>
      <c r="I690" t="s">
        <v>9</v>
      </c>
      <c r="J690" t="s">
        <v>4538</v>
      </c>
    </row>
    <row r="691" hidden="1" spans="1:10">
      <c r="A691" t="s">
        <v>1594</v>
      </c>
      <c r="B691" t="s">
        <v>605</v>
      </c>
      <c r="C691">
        <v>501556</v>
      </c>
      <c r="D691" t="s">
        <v>1595</v>
      </c>
      <c r="E691">
        <v>689</v>
      </c>
      <c r="F691">
        <f>534</f>
        <v>534</v>
      </c>
      <c r="G691" t="s">
        <v>376</v>
      </c>
      <c r="H691" t="s">
        <v>9</v>
      </c>
      <c r="I691" t="s">
        <v>9</v>
      </c>
      <c r="J691" t="s">
        <v>4539</v>
      </c>
    </row>
    <row r="692" hidden="1" spans="1:10">
      <c r="A692" t="s">
        <v>1344</v>
      </c>
      <c r="B692" t="s">
        <v>1450</v>
      </c>
      <c r="C692">
        <v>500856</v>
      </c>
      <c r="D692" t="s">
        <v>1599</v>
      </c>
      <c r="E692">
        <v>689</v>
      </c>
      <c r="F692" t="s">
        <v>9</v>
      </c>
      <c r="G692" t="s">
        <v>9</v>
      </c>
      <c r="H692" t="s">
        <v>9</v>
      </c>
      <c r="I692" t="s">
        <v>9</v>
      </c>
      <c r="J692" t="s">
        <v>4540</v>
      </c>
    </row>
    <row r="693" hidden="1" spans="1:10">
      <c r="A693" t="s">
        <v>1597</v>
      </c>
      <c r="B693" t="s">
        <v>207</v>
      </c>
      <c r="C693">
        <v>529025</v>
      </c>
      <c r="D693" t="s">
        <v>1598</v>
      </c>
      <c r="E693">
        <v>689</v>
      </c>
      <c r="F693" t="s">
        <v>9</v>
      </c>
      <c r="G693" t="s">
        <v>9</v>
      </c>
      <c r="H693" t="s">
        <v>9</v>
      </c>
      <c r="I693" t="s">
        <v>9</v>
      </c>
      <c r="J693" t="s">
        <v>4541</v>
      </c>
    </row>
    <row r="694" hidden="1" spans="1:10">
      <c r="A694" t="s">
        <v>1574</v>
      </c>
      <c r="B694" t="s">
        <v>489</v>
      </c>
      <c r="C694">
        <v>529702</v>
      </c>
      <c r="D694" t="s">
        <v>1596</v>
      </c>
      <c r="E694">
        <v>689</v>
      </c>
      <c r="F694" t="s">
        <v>9</v>
      </c>
      <c r="G694" t="s">
        <v>4057</v>
      </c>
      <c r="H694" t="s">
        <v>9</v>
      </c>
      <c r="I694" t="s">
        <v>9</v>
      </c>
      <c r="J694" t="s">
        <v>4542</v>
      </c>
    </row>
    <row r="695" spans="1:10">
      <c r="A695" t="s">
        <v>1604</v>
      </c>
      <c r="B695" t="s">
        <v>5</v>
      </c>
      <c r="C695">
        <v>207388</v>
      </c>
      <c r="D695" t="s">
        <v>1605</v>
      </c>
      <c r="E695">
        <v>694</v>
      </c>
      <c r="F695" t="s">
        <v>9</v>
      </c>
      <c r="G695" t="s">
        <v>9</v>
      </c>
      <c r="H695" t="s">
        <v>9</v>
      </c>
      <c r="I695" t="s">
        <v>9</v>
      </c>
      <c r="J695" t="s">
        <v>4543</v>
      </c>
    </row>
    <row r="696" hidden="1" spans="1:10">
      <c r="A696" t="s">
        <v>287</v>
      </c>
      <c r="B696" t="s">
        <v>130</v>
      </c>
      <c r="C696">
        <v>529147</v>
      </c>
      <c r="D696" t="s">
        <v>1600</v>
      </c>
      <c r="E696">
        <v>694</v>
      </c>
      <c r="F696" t="s">
        <v>9</v>
      </c>
      <c r="G696" t="s">
        <v>343</v>
      </c>
      <c r="H696" t="s">
        <v>9</v>
      </c>
      <c r="I696" t="s">
        <v>9</v>
      </c>
      <c r="J696" t="s">
        <v>4544</v>
      </c>
    </row>
    <row r="697" hidden="1" spans="1:10">
      <c r="A697" t="s">
        <v>1602</v>
      </c>
      <c r="B697" t="s">
        <v>1096</v>
      </c>
      <c r="C697">
        <v>512144</v>
      </c>
      <c r="D697" t="s">
        <v>1603</v>
      </c>
      <c r="E697">
        <v>694</v>
      </c>
      <c r="F697">
        <f>498</f>
        <v>498</v>
      </c>
      <c r="G697" t="s">
        <v>9</v>
      </c>
      <c r="H697" t="s">
        <v>9</v>
      </c>
      <c r="I697" t="s">
        <v>9</v>
      </c>
      <c r="J697" t="s">
        <v>4545</v>
      </c>
    </row>
    <row r="698" hidden="1" spans="1:10">
      <c r="A698" t="s">
        <v>1606</v>
      </c>
      <c r="B698" t="s">
        <v>489</v>
      </c>
      <c r="C698">
        <v>529692</v>
      </c>
      <c r="D698" t="s">
        <v>1607</v>
      </c>
      <c r="E698">
        <v>694</v>
      </c>
      <c r="F698" t="s">
        <v>9</v>
      </c>
      <c r="G698" t="s">
        <v>4023</v>
      </c>
      <c r="H698" t="s">
        <v>9</v>
      </c>
      <c r="I698" t="s">
        <v>9</v>
      </c>
      <c r="J698" t="s">
        <v>4546</v>
      </c>
    </row>
    <row r="699" hidden="1" spans="1:10">
      <c r="A699" t="s">
        <v>1608</v>
      </c>
      <c r="B699" t="s">
        <v>417</v>
      </c>
      <c r="C699">
        <v>506312</v>
      </c>
      <c r="D699" t="s">
        <v>1609</v>
      </c>
      <c r="E699">
        <v>698</v>
      </c>
      <c r="F699">
        <f>520</f>
        <v>520</v>
      </c>
      <c r="G699" t="s">
        <v>487</v>
      </c>
      <c r="H699" t="s">
        <v>9</v>
      </c>
      <c r="I699" t="s">
        <v>9</v>
      </c>
      <c r="J699" t="s">
        <v>4547</v>
      </c>
    </row>
    <row r="700" hidden="1" spans="1:10">
      <c r="A700" t="s">
        <v>92</v>
      </c>
      <c r="B700" t="s">
        <v>93</v>
      </c>
      <c r="C700">
        <v>528965</v>
      </c>
      <c r="D700" t="s">
        <v>1614</v>
      </c>
      <c r="E700">
        <v>698</v>
      </c>
      <c r="F700" t="s">
        <v>9</v>
      </c>
      <c r="G700" t="s">
        <v>4356</v>
      </c>
      <c r="H700" t="s">
        <v>9</v>
      </c>
      <c r="I700" t="s">
        <v>9</v>
      </c>
      <c r="J700" t="s">
        <v>4548</v>
      </c>
    </row>
    <row r="701" hidden="1" spans="1:10">
      <c r="A701" t="s">
        <v>959</v>
      </c>
      <c r="B701" t="s">
        <v>575</v>
      </c>
      <c r="C701">
        <v>505072</v>
      </c>
      <c r="D701" t="s">
        <v>1613</v>
      </c>
      <c r="E701">
        <v>698</v>
      </c>
      <c r="F701" t="s">
        <v>9</v>
      </c>
      <c r="G701" t="s">
        <v>4057</v>
      </c>
      <c r="H701" t="s">
        <v>9</v>
      </c>
      <c r="I701" t="s">
        <v>9</v>
      </c>
      <c r="J701" t="s">
        <v>4549</v>
      </c>
    </row>
    <row r="702" spans="1:10">
      <c r="A702" t="s">
        <v>1610</v>
      </c>
      <c r="B702" t="s">
        <v>5</v>
      </c>
      <c r="C702">
        <v>445188</v>
      </c>
      <c r="D702" t="s">
        <v>1611</v>
      </c>
      <c r="E702">
        <v>698</v>
      </c>
      <c r="F702" t="s">
        <v>9</v>
      </c>
      <c r="G702" t="s">
        <v>9</v>
      </c>
      <c r="H702" t="s">
        <v>9</v>
      </c>
      <c r="I702" t="s">
        <v>9</v>
      </c>
      <c r="J702" t="s">
        <v>4550</v>
      </c>
    </row>
    <row r="703" spans="1:10">
      <c r="A703" t="s">
        <v>1615</v>
      </c>
      <c r="B703" t="s">
        <v>5</v>
      </c>
      <c r="C703">
        <v>227216</v>
      </c>
      <c r="D703" t="s">
        <v>1616</v>
      </c>
      <c r="E703">
        <v>698</v>
      </c>
      <c r="F703" t="s">
        <v>9</v>
      </c>
      <c r="G703" t="s">
        <v>9</v>
      </c>
      <c r="H703" t="s">
        <v>9</v>
      </c>
      <c r="I703" t="s">
        <v>9</v>
      </c>
      <c r="J703" t="s">
        <v>4551</v>
      </c>
    </row>
    <row r="704" spans="1:10">
      <c r="A704" t="s">
        <v>1624</v>
      </c>
      <c r="B704" t="s">
        <v>5</v>
      </c>
      <c r="C704">
        <v>217882</v>
      </c>
      <c r="D704" t="s">
        <v>1625</v>
      </c>
      <c r="E704">
        <v>703</v>
      </c>
      <c r="F704" t="s">
        <v>800</v>
      </c>
      <c r="G704" t="s">
        <v>487</v>
      </c>
      <c r="H704" t="s">
        <v>9</v>
      </c>
      <c r="I704" t="s">
        <v>9</v>
      </c>
      <c r="J704" t="s">
        <v>4552</v>
      </c>
    </row>
    <row r="705" hidden="1" spans="1:10">
      <c r="A705" t="s">
        <v>1617</v>
      </c>
      <c r="B705" t="s">
        <v>1095</v>
      </c>
      <c r="C705">
        <v>505620</v>
      </c>
      <c r="D705" t="s">
        <v>1618</v>
      </c>
      <c r="E705">
        <v>703</v>
      </c>
      <c r="F705">
        <f>226</f>
        <v>226</v>
      </c>
      <c r="G705" t="s">
        <v>9</v>
      </c>
      <c r="H705" t="s">
        <v>9</v>
      </c>
      <c r="I705" t="s">
        <v>9</v>
      </c>
      <c r="J705" t="s">
        <v>4553</v>
      </c>
    </row>
    <row r="706" hidden="1" spans="1:10">
      <c r="A706" t="s">
        <v>1619</v>
      </c>
      <c r="B706" t="s">
        <v>774</v>
      </c>
      <c r="C706">
        <v>528969</v>
      </c>
      <c r="D706" t="s">
        <v>1620</v>
      </c>
      <c r="E706">
        <v>703</v>
      </c>
      <c r="F706" t="s">
        <v>9</v>
      </c>
      <c r="G706" t="s">
        <v>4455</v>
      </c>
      <c r="H706" t="s">
        <v>9</v>
      </c>
      <c r="I706" t="s">
        <v>9</v>
      </c>
      <c r="J706" t="s">
        <v>4554</v>
      </c>
    </row>
    <row r="707" hidden="1" spans="1:10">
      <c r="A707" t="s">
        <v>1621</v>
      </c>
      <c r="B707" t="s">
        <v>404</v>
      </c>
      <c r="C707">
        <v>503536</v>
      </c>
      <c r="D707" t="s">
        <v>1622</v>
      </c>
      <c r="E707">
        <v>703</v>
      </c>
      <c r="F707" t="s">
        <v>9</v>
      </c>
      <c r="G707" t="s">
        <v>4057</v>
      </c>
      <c r="H707" t="s">
        <v>9</v>
      </c>
      <c r="I707" t="s">
        <v>9</v>
      </c>
      <c r="J707" t="s">
        <v>4555</v>
      </c>
    </row>
    <row r="708" hidden="1" spans="1:10">
      <c r="A708" t="s">
        <v>776</v>
      </c>
      <c r="B708" t="s">
        <v>93</v>
      </c>
      <c r="C708">
        <v>529300</v>
      </c>
      <c r="D708" t="s">
        <v>1623</v>
      </c>
      <c r="E708">
        <v>703</v>
      </c>
      <c r="F708" t="s">
        <v>9</v>
      </c>
      <c r="G708" t="s">
        <v>9</v>
      </c>
      <c r="H708" t="s">
        <v>9</v>
      </c>
      <c r="I708" t="s">
        <v>9</v>
      </c>
      <c r="J708" t="s">
        <v>4556</v>
      </c>
    </row>
    <row r="709" spans="1:10">
      <c r="A709" t="s">
        <v>1632</v>
      </c>
      <c r="B709" t="s">
        <v>5</v>
      </c>
      <c r="C709">
        <v>122409</v>
      </c>
      <c r="D709" t="s">
        <v>1633</v>
      </c>
      <c r="E709">
        <v>708</v>
      </c>
      <c r="F709" t="s">
        <v>9</v>
      </c>
      <c r="G709" t="s">
        <v>4057</v>
      </c>
      <c r="H709" t="s">
        <v>9</v>
      </c>
      <c r="I709" t="s">
        <v>9</v>
      </c>
      <c r="J709" t="s">
        <v>4557</v>
      </c>
    </row>
    <row r="710" hidden="1" spans="1:10">
      <c r="A710" t="s">
        <v>1626</v>
      </c>
      <c r="B710" t="s">
        <v>194</v>
      </c>
      <c r="C710">
        <v>504395</v>
      </c>
      <c r="D710" t="s">
        <v>1627</v>
      </c>
      <c r="E710">
        <v>708</v>
      </c>
      <c r="F710" t="s">
        <v>9</v>
      </c>
      <c r="G710" t="s">
        <v>9</v>
      </c>
      <c r="H710" t="s">
        <v>9</v>
      </c>
      <c r="I710" t="s">
        <v>9</v>
      </c>
      <c r="J710" t="s">
        <v>4558</v>
      </c>
    </row>
    <row r="711" hidden="1" spans="1:10">
      <c r="A711" t="s">
        <v>1630</v>
      </c>
      <c r="B711" t="s">
        <v>15</v>
      </c>
      <c r="C711">
        <v>529062</v>
      </c>
      <c r="D711" t="s">
        <v>1631</v>
      </c>
      <c r="E711">
        <v>708</v>
      </c>
      <c r="F711" t="s">
        <v>9</v>
      </c>
      <c r="G711" t="s">
        <v>9</v>
      </c>
      <c r="H711" t="s">
        <v>9</v>
      </c>
      <c r="I711" t="s">
        <v>9</v>
      </c>
      <c r="J711" t="s">
        <v>4559</v>
      </c>
    </row>
    <row r="712" hidden="1" spans="1:10">
      <c r="A712" t="s">
        <v>204</v>
      </c>
      <c r="B712" t="s">
        <v>93</v>
      </c>
      <c r="C712">
        <v>529205</v>
      </c>
      <c r="D712" t="s">
        <v>1629</v>
      </c>
      <c r="E712">
        <v>708</v>
      </c>
      <c r="F712" t="s">
        <v>9</v>
      </c>
      <c r="G712" t="s">
        <v>9</v>
      </c>
      <c r="H712" t="s">
        <v>9</v>
      </c>
      <c r="I712" t="s">
        <v>9</v>
      </c>
      <c r="J712" t="s">
        <v>4560</v>
      </c>
    </row>
    <row r="713" hidden="1" spans="1:10">
      <c r="A713" t="s">
        <v>1617</v>
      </c>
      <c r="B713" t="s">
        <v>1095</v>
      </c>
      <c r="C713">
        <v>528846</v>
      </c>
      <c r="D713" t="s">
        <v>1628</v>
      </c>
      <c r="E713">
        <v>708</v>
      </c>
      <c r="F713" t="s">
        <v>9</v>
      </c>
      <c r="G713" t="s">
        <v>9</v>
      </c>
      <c r="H713" t="s">
        <v>9</v>
      </c>
      <c r="I713" t="s">
        <v>9</v>
      </c>
      <c r="J713" t="s">
        <v>4561</v>
      </c>
    </row>
    <row r="714" hidden="1" spans="1:10">
      <c r="A714" t="s">
        <v>399</v>
      </c>
      <c r="B714" t="s">
        <v>409</v>
      </c>
      <c r="C714">
        <v>528934</v>
      </c>
      <c r="D714" t="s">
        <v>1643</v>
      </c>
      <c r="E714">
        <v>713</v>
      </c>
      <c r="F714" t="s">
        <v>1644</v>
      </c>
      <c r="G714" t="s">
        <v>376</v>
      </c>
      <c r="H714" t="s">
        <v>9</v>
      </c>
      <c r="I714" t="s">
        <v>9</v>
      </c>
      <c r="J714" t="s">
        <v>4562</v>
      </c>
    </row>
    <row r="715" hidden="1" spans="1:10">
      <c r="A715" t="s">
        <v>1634</v>
      </c>
      <c r="B715" t="s">
        <v>274</v>
      </c>
      <c r="C715">
        <v>501803</v>
      </c>
      <c r="D715" t="s">
        <v>1635</v>
      </c>
      <c r="E715">
        <v>713</v>
      </c>
      <c r="F715" t="s">
        <v>9</v>
      </c>
      <c r="G715" t="s">
        <v>9</v>
      </c>
      <c r="H715" t="s">
        <v>9</v>
      </c>
      <c r="I715" t="s">
        <v>9</v>
      </c>
      <c r="J715" t="s">
        <v>4563</v>
      </c>
    </row>
    <row r="716" hidden="1" spans="1:10">
      <c r="A716" t="s">
        <v>1638</v>
      </c>
      <c r="B716" t="s">
        <v>1639</v>
      </c>
      <c r="C716">
        <v>513540</v>
      </c>
      <c r="D716" t="s">
        <v>1640</v>
      </c>
      <c r="E716">
        <v>713</v>
      </c>
      <c r="F716" t="s">
        <v>9</v>
      </c>
      <c r="G716" t="s">
        <v>9</v>
      </c>
      <c r="H716" t="s">
        <v>9</v>
      </c>
      <c r="I716" t="s">
        <v>9</v>
      </c>
      <c r="J716" t="s">
        <v>4564</v>
      </c>
    </row>
    <row r="717" hidden="1" spans="1:10">
      <c r="A717" t="s">
        <v>1636</v>
      </c>
      <c r="B717" t="s">
        <v>404</v>
      </c>
      <c r="C717">
        <v>504338</v>
      </c>
      <c r="D717" t="s">
        <v>1637</v>
      </c>
      <c r="E717">
        <v>713</v>
      </c>
      <c r="F717" t="s">
        <v>9</v>
      </c>
      <c r="G717" t="s">
        <v>4023</v>
      </c>
      <c r="H717" t="s">
        <v>9</v>
      </c>
      <c r="I717" t="s">
        <v>9</v>
      </c>
      <c r="J717" t="s">
        <v>4565</v>
      </c>
    </row>
    <row r="718" spans="1:10">
      <c r="A718" t="s">
        <v>1407</v>
      </c>
      <c r="B718" t="s">
        <v>5</v>
      </c>
      <c r="C718">
        <v>240453</v>
      </c>
      <c r="D718" t="s">
        <v>1641</v>
      </c>
      <c r="E718">
        <v>713</v>
      </c>
      <c r="F718" t="s">
        <v>9</v>
      </c>
      <c r="G718" t="s">
        <v>487</v>
      </c>
      <c r="H718" t="s">
        <v>9</v>
      </c>
      <c r="I718" t="s">
        <v>9</v>
      </c>
      <c r="J718" t="s">
        <v>4566</v>
      </c>
    </row>
    <row r="719" hidden="1" spans="1:10">
      <c r="A719" t="s">
        <v>1647</v>
      </c>
      <c r="B719" t="s">
        <v>417</v>
      </c>
      <c r="C719">
        <v>501725</v>
      </c>
      <c r="D719" t="s">
        <v>1648</v>
      </c>
      <c r="E719">
        <v>718</v>
      </c>
      <c r="F719" t="s">
        <v>1361</v>
      </c>
      <c r="G719" t="s">
        <v>4145</v>
      </c>
      <c r="H719" t="s">
        <v>9</v>
      </c>
      <c r="I719" t="s">
        <v>9</v>
      </c>
      <c r="J719" t="s">
        <v>4567</v>
      </c>
    </row>
    <row r="720" hidden="1" spans="1:10">
      <c r="A720" t="s">
        <v>1649</v>
      </c>
      <c r="B720" t="s">
        <v>1650</v>
      </c>
      <c r="C720">
        <v>500702</v>
      </c>
      <c r="D720" t="s">
        <v>1651</v>
      </c>
      <c r="E720">
        <v>718</v>
      </c>
      <c r="F720" t="s">
        <v>1484</v>
      </c>
      <c r="G720" t="s">
        <v>9</v>
      </c>
      <c r="H720" t="s">
        <v>9</v>
      </c>
      <c r="I720" t="s">
        <v>9</v>
      </c>
      <c r="J720" t="s">
        <v>4568</v>
      </c>
    </row>
    <row r="721" hidden="1" spans="1:10">
      <c r="A721" t="s">
        <v>1344</v>
      </c>
      <c r="B721" t="s">
        <v>1450</v>
      </c>
      <c r="C721">
        <v>529538</v>
      </c>
      <c r="D721" t="s">
        <v>1652</v>
      </c>
      <c r="E721">
        <v>718</v>
      </c>
      <c r="F721" t="s">
        <v>1237</v>
      </c>
      <c r="G721" t="s">
        <v>4023</v>
      </c>
      <c r="H721" t="s">
        <v>9</v>
      </c>
      <c r="I721" t="s">
        <v>9</v>
      </c>
      <c r="J721" t="s">
        <v>4569</v>
      </c>
    </row>
    <row r="722" hidden="1" spans="1:10">
      <c r="A722" t="s">
        <v>1645</v>
      </c>
      <c r="B722" t="s">
        <v>1450</v>
      </c>
      <c r="C722">
        <v>503462</v>
      </c>
      <c r="D722" t="s">
        <v>1646</v>
      </c>
      <c r="E722">
        <v>718</v>
      </c>
      <c r="F722" t="s">
        <v>9</v>
      </c>
      <c r="G722" t="s">
        <v>9</v>
      </c>
      <c r="H722" t="s">
        <v>9</v>
      </c>
      <c r="I722" t="s">
        <v>9</v>
      </c>
      <c r="J722" t="s">
        <v>4570</v>
      </c>
    </row>
    <row r="723" hidden="1" spans="1:10">
      <c r="A723" t="s">
        <v>1656</v>
      </c>
      <c r="B723" t="s">
        <v>397</v>
      </c>
      <c r="C723">
        <v>500204</v>
      </c>
      <c r="D723" t="s">
        <v>1657</v>
      </c>
      <c r="E723">
        <v>722</v>
      </c>
      <c r="F723" t="s">
        <v>9</v>
      </c>
      <c r="G723" t="s">
        <v>9</v>
      </c>
      <c r="H723" t="s">
        <v>9</v>
      </c>
      <c r="I723" t="s">
        <v>9</v>
      </c>
      <c r="J723" t="s">
        <v>4571</v>
      </c>
    </row>
    <row r="724" hidden="1" spans="1:10">
      <c r="A724" t="s">
        <v>92</v>
      </c>
      <c r="B724" t="s">
        <v>93</v>
      </c>
      <c r="C724">
        <v>530039</v>
      </c>
      <c r="D724" t="s">
        <v>1655</v>
      </c>
      <c r="E724">
        <v>722</v>
      </c>
      <c r="F724" t="s">
        <v>9</v>
      </c>
      <c r="G724" t="s">
        <v>9</v>
      </c>
      <c r="H724" t="s">
        <v>9</v>
      </c>
      <c r="I724" t="s">
        <v>9</v>
      </c>
      <c r="J724" t="s">
        <v>4572</v>
      </c>
    </row>
    <row r="725" spans="1:10">
      <c r="A725" t="s">
        <v>1653</v>
      </c>
      <c r="B725" t="s">
        <v>5</v>
      </c>
      <c r="C725">
        <v>183044</v>
      </c>
      <c r="D725" t="s">
        <v>1654</v>
      </c>
      <c r="E725">
        <v>722</v>
      </c>
      <c r="F725" t="s">
        <v>9</v>
      </c>
      <c r="G725" t="s">
        <v>9</v>
      </c>
      <c r="H725" t="s">
        <v>9</v>
      </c>
      <c r="I725" t="s">
        <v>9</v>
      </c>
      <c r="J725" t="s">
        <v>4573</v>
      </c>
    </row>
    <row r="726" spans="1:10">
      <c r="A726" t="s">
        <v>1658</v>
      </c>
      <c r="B726" t="s">
        <v>5</v>
      </c>
      <c r="C726">
        <v>228769</v>
      </c>
      <c r="D726" t="s">
        <v>1659</v>
      </c>
      <c r="E726">
        <v>722</v>
      </c>
      <c r="F726" t="s">
        <v>9</v>
      </c>
      <c r="G726" t="s">
        <v>9</v>
      </c>
      <c r="H726" t="s">
        <v>9</v>
      </c>
      <c r="I726" t="s">
        <v>9</v>
      </c>
      <c r="J726" t="s">
        <v>4574</v>
      </c>
    </row>
    <row r="727" hidden="1" spans="1:10">
      <c r="A727" t="s">
        <v>1051</v>
      </c>
      <c r="B727" t="s">
        <v>404</v>
      </c>
      <c r="C727">
        <v>528918</v>
      </c>
      <c r="D727" t="s">
        <v>1660</v>
      </c>
      <c r="E727">
        <v>726</v>
      </c>
      <c r="F727">
        <f>556</f>
        <v>556</v>
      </c>
      <c r="G727" t="s">
        <v>9</v>
      </c>
      <c r="H727" t="s">
        <v>9</v>
      </c>
      <c r="I727" t="s">
        <v>9</v>
      </c>
      <c r="J727" t="s">
        <v>4575</v>
      </c>
    </row>
    <row r="728" hidden="1" spans="1:10">
      <c r="A728" t="s">
        <v>1664</v>
      </c>
      <c r="B728" t="s">
        <v>367</v>
      </c>
      <c r="C728">
        <v>528949</v>
      </c>
      <c r="D728" t="s">
        <v>1665</v>
      </c>
      <c r="E728">
        <v>726</v>
      </c>
      <c r="F728" t="s">
        <v>9</v>
      </c>
      <c r="G728" t="s">
        <v>4057</v>
      </c>
      <c r="H728" t="s">
        <v>9</v>
      </c>
      <c r="I728" t="s">
        <v>9</v>
      </c>
      <c r="J728" t="s">
        <v>4576</v>
      </c>
    </row>
    <row r="729" hidden="1" spans="1:10">
      <c r="A729" t="s">
        <v>1053</v>
      </c>
      <c r="B729" t="s">
        <v>833</v>
      </c>
      <c r="C729">
        <v>529616</v>
      </c>
      <c r="D729" t="s">
        <v>1663</v>
      </c>
      <c r="E729">
        <v>726</v>
      </c>
      <c r="F729" t="s">
        <v>9</v>
      </c>
      <c r="G729" t="s">
        <v>9</v>
      </c>
      <c r="H729" t="s">
        <v>9</v>
      </c>
      <c r="I729" t="s">
        <v>9</v>
      </c>
      <c r="J729" t="s">
        <v>4577</v>
      </c>
    </row>
    <row r="730" hidden="1" spans="1:10">
      <c r="A730" t="s">
        <v>1274</v>
      </c>
      <c r="B730" t="s">
        <v>740</v>
      </c>
      <c r="C730">
        <v>529423</v>
      </c>
      <c r="D730" t="s">
        <v>1661</v>
      </c>
      <c r="E730">
        <v>726</v>
      </c>
      <c r="F730" t="s">
        <v>9</v>
      </c>
      <c r="G730" t="s">
        <v>9</v>
      </c>
      <c r="H730" t="s">
        <v>9</v>
      </c>
      <c r="I730" t="s">
        <v>9</v>
      </c>
      <c r="J730" t="s">
        <v>4578</v>
      </c>
    </row>
    <row r="731" hidden="1" spans="1:10">
      <c r="A731" t="s">
        <v>1666</v>
      </c>
      <c r="B731" t="s">
        <v>10</v>
      </c>
      <c r="C731">
        <v>528876</v>
      </c>
      <c r="D731" t="s">
        <v>1667</v>
      </c>
      <c r="E731">
        <v>730</v>
      </c>
      <c r="F731">
        <f>431</f>
        <v>431</v>
      </c>
      <c r="G731" t="s">
        <v>476</v>
      </c>
      <c r="H731" t="s">
        <v>9</v>
      </c>
      <c r="I731" t="s">
        <v>9</v>
      </c>
      <c r="J731" t="s">
        <v>4579</v>
      </c>
    </row>
    <row r="732" hidden="1" spans="1:10">
      <c r="A732" t="s">
        <v>1676</v>
      </c>
      <c r="B732" t="s">
        <v>130</v>
      </c>
      <c r="C732">
        <v>528927</v>
      </c>
      <c r="D732" t="s">
        <v>985</v>
      </c>
      <c r="E732">
        <v>730</v>
      </c>
      <c r="F732" t="s">
        <v>9</v>
      </c>
      <c r="G732" t="s">
        <v>4023</v>
      </c>
      <c r="H732" t="s">
        <v>9</v>
      </c>
      <c r="I732" t="s">
        <v>9</v>
      </c>
      <c r="J732" t="s">
        <v>4580</v>
      </c>
    </row>
    <row r="733" hidden="1" spans="1:10">
      <c r="A733" t="s">
        <v>92</v>
      </c>
      <c r="B733" t="s">
        <v>93</v>
      </c>
      <c r="C733">
        <v>528815</v>
      </c>
      <c r="D733" t="s">
        <v>1668</v>
      </c>
      <c r="E733">
        <v>730</v>
      </c>
      <c r="F733" t="s">
        <v>9</v>
      </c>
      <c r="G733" t="s">
        <v>9</v>
      </c>
      <c r="H733" t="s">
        <v>9</v>
      </c>
      <c r="I733" t="s">
        <v>9</v>
      </c>
      <c r="J733" t="s">
        <v>4581</v>
      </c>
    </row>
    <row r="734" hidden="1" spans="1:10">
      <c r="A734" t="s">
        <v>1669</v>
      </c>
      <c r="B734" t="s">
        <v>731</v>
      </c>
      <c r="C734">
        <v>511205</v>
      </c>
      <c r="D734" t="s">
        <v>1670</v>
      </c>
      <c r="E734">
        <v>730</v>
      </c>
      <c r="F734" t="s">
        <v>9</v>
      </c>
      <c r="G734" t="s">
        <v>4057</v>
      </c>
      <c r="H734" t="s">
        <v>9</v>
      </c>
      <c r="I734" t="s">
        <v>9</v>
      </c>
      <c r="J734" t="s">
        <v>4582</v>
      </c>
    </row>
    <row r="735" hidden="1" spans="1:10">
      <c r="A735" t="s">
        <v>1673</v>
      </c>
      <c r="B735" t="s">
        <v>17</v>
      </c>
      <c r="C735">
        <v>499985</v>
      </c>
      <c r="D735" t="s">
        <v>1674</v>
      </c>
      <c r="E735">
        <v>730</v>
      </c>
      <c r="F735" t="s">
        <v>9</v>
      </c>
      <c r="G735" t="s">
        <v>9</v>
      </c>
      <c r="H735" t="s">
        <v>9</v>
      </c>
      <c r="I735" t="s">
        <v>9</v>
      </c>
      <c r="J735" t="s">
        <v>4583</v>
      </c>
    </row>
    <row r="736" hidden="1" spans="1:10">
      <c r="A736" t="s">
        <v>693</v>
      </c>
      <c r="B736" t="s">
        <v>694</v>
      </c>
      <c r="C736">
        <v>530204</v>
      </c>
      <c r="D736" t="s">
        <v>1671</v>
      </c>
      <c r="E736">
        <v>730</v>
      </c>
      <c r="F736" t="s">
        <v>9</v>
      </c>
      <c r="G736" t="s">
        <v>9</v>
      </c>
      <c r="H736" t="s">
        <v>9</v>
      </c>
      <c r="I736" t="s">
        <v>9</v>
      </c>
      <c r="J736" t="s">
        <v>4584</v>
      </c>
    </row>
    <row r="737" hidden="1" spans="1:10">
      <c r="A737" t="s">
        <v>525</v>
      </c>
      <c r="B737" t="s">
        <v>93</v>
      </c>
      <c r="C737">
        <v>500540</v>
      </c>
      <c r="D737" t="s">
        <v>1672</v>
      </c>
      <c r="E737">
        <v>730</v>
      </c>
      <c r="F737" t="s">
        <v>9</v>
      </c>
      <c r="G737" t="s">
        <v>9</v>
      </c>
      <c r="H737" t="s">
        <v>9</v>
      </c>
      <c r="I737" t="s">
        <v>9</v>
      </c>
      <c r="J737" t="s">
        <v>4585</v>
      </c>
    </row>
    <row r="738" hidden="1" spans="1:10">
      <c r="A738" t="s">
        <v>1678</v>
      </c>
      <c r="B738" t="s">
        <v>833</v>
      </c>
      <c r="C738">
        <v>503585</v>
      </c>
      <c r="D738" t="s">
        <v>1679</v>
      </c>
      <c r="E738">
        <v>737</v>
      </c>
      <c r="F738">
        <f>421</f>
        <v>421</v>
      </c>
      <c r="G738" t="s">
        <v>487</v>
      </c>
      <c r="H738" t="s">
        <v>9</v>
      </c>
      <c r="I738" t="s">
        <v>9</v>
      </c>
      <c r="J738" t="s">
        <v>4586</v>
      </c>
    </row>
    <row r="739" hidden="1" spans="1:10">
      <c r="A739" t="s">
        <v>1688</v>
      </c>
      <c r="B739" t="s">
        <v>1450</v>
      </c>
      <c r="C739">
        <v>528843</v>
      </c>
      <c r="D739" t="s">
        <v>1689</v>
      </c>
      <c r="E739">
        <v>737</v>
      </c>
      <c r="F739" t="s">
        <v>9</v>
      </c>
      <c r="G739" t="s">
        <v>487</v>
      </c>
      <c r="H739" t="s">
        <v>9</v>
      </c>
      <c r="I739" t="s">
        <v>9</v>
      </c>
      <c r="J739" t="s">
        <v>4587</v>
      </c>
    </row>
    <row r="740" hidden="1" spans="1:10">
      <c r="A740" t="s">
        <v>1683</v>
      </c>
      <c r="B740" t="s">
        <v>93</v>
      </c>
      <c r="C740">
        <v>500938</v>
      </c>
      <c r="D740" t="s">
        <v>1684</v>
      </c>
      <c r="E740">
        <v>737</v>
      </c>
      <c r="F740" t="s">
        <v>9</v>
      </c>
      <c r="G740" t="s">
        <v>4145</v>
      </c>
      <c r="H740" t="s">
        <v>9</v>
      </c>
      <c r="I740" t="s">
        <v>9</v>
      </c>
      <c r="J740" t="s">
        <v>4588</v>
      </c>
    </row>
    <row r="741" hidden="1" spans="1:10">
      <c r="A741" t="s">
        <v>318</v>
      </c>
      <c r="B741" t="s">
        <v>93</v>
      </c>
      <c r="C741">
        <v>529215</v>
      </c>
      <c r="D741" t="s">
        <v>1685</v>
      </c>
      <c r="E741">
        <v>737</v>
      </c>
      <c r="F741" t="s">
        <v>9</v>
      </c>
      <c r="G741" t="s">
        <v>9</v>
      </c>
      <c r="H741" t="s">
        <v>9</v>
      </c>
      <c r="I741" t="s">
        <v>9</v>
      </c>
      <c r="J741" t="s">
        <v>4589</v>
      </c>
    </row>
    <row r="742" hidden="1" spans="1:10">
      <c r="A742" t="s">
        <v>1680</v>
      </c>
      <c r="B742" t="s">
        <v>1681</v>
      </c>
      <c r="C742">
        <v>530205</v>
      </c>
      <c r="D742" t="s">
        <v>1682</v>
      </c>
      <c r="E742">
        <v>737</v>
      </c>
      <c r="F742" t="s">
        <v>9</v>
      </c>
      <c r="G742" t="s">
        <v>476</v>
      </c>
      <c r="H742" t="s">
        <v>9</v>
      </c>
      <c r="I742" t="s">
        <v>9</v>
      </c>
      <c r="J742" t="s">
        <v>4590</v>
      </c>
    </row>
    <row r="743" hidden="1" spans="1:10">
      <c r="A743" t="s">
        <v>1686</v>
      </c>
      <c r="B743" t="s">
        <v>194</v>
      </c>
      <c r="C743">
        <v>506202</v>
      </c>
      <c r="D743" t="s">
        <v>1687</v>
      </c>
      <c r="E743">
        <v>737</v>
      </c>
      <c r="F743" t="s">
        <v>9</v>
      </c>
      <c r="G743" t="s">
        <v>440</v>
      </c>
      <c r="H743" t="s">
        <v>9</v>
      </c>
      <c r="I743" t="s">
        <v>9</v>
      </c>
      <c r="J743" t="s">
        <v>4591</v>
      </c>
    </row>
    <row r="744" hidden="1" spans="1:10">
      <c r="A744" t="s">
        <v>1690</v>
      </c>
      <c r="B744" t="s">
        <v>833</v>
      </c>
      <c r="C744">
        <v>502182</v>
      </c>
      <c r="D744" t="s">
        <v>1691</v>
      </c>
      <c r="E744">
        <v>743</v>
      </c>
      <c r="F744">
        <f>315</f>
        <v>315</v>
      </c>
      <c r="G744" t="s">
        <v>487</v>
      </c>
      <c r="H744" t="s">
        <v>9</v>
      </c>
      <c r="I744" t="s">
        <v>9</v>
      </c>
      <c r="J744" t="s">
        <v>4592</v>
      </c>
    </row>
    <row r="745" hidden="1" spans="1:10">
      <c r="A745" t="s">
        <v>1002</v>
      </c>
      <c r="B745" t="s">
        <v>417</v>
      </c>
      <c r="C745">
        <v>500178</v>
      </c>
      <c r="D745" t="s">
        <v>1695</v>
      </c>
      <c r="E745">
        <v>743</v>
      </c>
      <c r="F745" t="s">
        <v>9</v>
      </c>
      <c r="G745" t="s">
        <v>4057</v>
      </c>
      <c r="H745" t="s">
        <v>9</v>
      </c>
      <c r="I745" t="s">
        <v>9</v>
      </c>
      <c r="J745" t="s">
        <v>4593</v>
      </c>
    </row>
    <row r="746" hidden="1" spans="1:10">
      <c r="A746" t="s">
        <v>1697</v>
      </c>
      <c r="B746" t="s">
        <v>417</v>
      </c>
      <c r="C746">
        <v>504367</v>
      </c>
      <c r="D746" t="s">
        <v>1698</v>
      </c>
      <c r="E746">
        <v>743</v>
      </c>
      <c r="F746" t="s">
        <v>9</v>
      </c>
      <c r="G746" t="s">
        <v>487</v>
      </c>
      <c r="H746" t="s">
        <v>9</v>
      </c>
      <c r="I746" t="s">
        <v>9</v>
      </c>
      <c r="J746" t="s">
        <v>4594</v>
      </c>
    </row>
    <row r="747" hidden="1" spans="1:10">
      <c r="A747" t="s">
        <v>739</v>
      </c>
      <c r="B747" t="s">
        <v>740</v>
      </c>
      <c r="C747">
        <v>529414</v>
      </c>
      <c r="D747" t="s">
        <v>1694</v>
      </c>
      <c r="E747">
        <v>743</v>
      </c>
      <c r="F747" t="s">
        <v>9</v>
      </c>
      <c r="G747" t="s">
        <v>4057</v>
      </c>
      <c r="H747" t="s">
        <v>9</v>
      </c>
      <c r="I747" t="s">
        <v>9</v>
      </c>
      <c r="J747" t="s">
        <v>4595</v>
      </c>
    </row>
    <row r="748" hidden="1" spans="1:10">
      <c r="A748" t="s">
        <v>1692</v>
      </c>
      <c r="B748" t="s">
        <v>335</v>
      </c>
      <c r="C748">
        <v>529549</v>
      </c>
      <c r="D748" t="s">
        <v>1693</v>
      </c>
      <c r="E748">
        <v>743</v>
      </c>
      <c r="F748" t="s">
        <v>9</v>
      </c>
      <c r="G748" t="s">
        <v>9</v>
      </c>
      <c r="H748" t="s">
        <v>9</v>
      </c>
      <c r="I748" t="s">
        <v>9</v>
      </c>
      <c r="J748" t="s">
        <v>4596</v>
      </c>
    </row>
    <row r="749" hidden="1" spans="1:10">
      <c r="A749" t="s">
        <v>525</v>
      </c>
      <c r="B749" t="s">
        <v>93</v>
      </c>
      <c r="C749">
        <v>529427</v>
      </c>
      <c r="D749" t="s">
        <v>1700</v>
      </c>
      <c r="E749">
        <v>748</v>
      </c>
      <c r="F749" t="s">
        <v>9</v>
      </c>
      <c r="G749" t="s">
        <v>9</v>
      </c>
      <c r="H749" t="s">
        <v>9</v>
      </c>
      <c r="I749" t="s">
        <v>9</v>
      </c>
      <c r="J749" t="s">
        <v>4597</v>
      </c>
    </row>
    <row r="750" hidden="1" spans="1:10">
      <c r="A750" t="s">
        <v>1709</v>
      </c>
      <c r="B750" t="s">
        <v>260</v>
      </c>
      <c r="C750">
        <v>512768</v>
      </c>
      <c r="D750" t="s">
        <v>1710</v>
      </c>
      <c r="E750">
        <v>749</v>
      </c>
      <c r="F750" t="s">
        <v>9</v>
      </c>
      <c r="G750" t="s">
        <v>487</v>
      </c>
      <c r="H750" t="s">
        <v>9</v>
      </c>
      <c r="I750" t="s">
        <v>9</v>
      </c>
      <c r="J750" t="s">
        <v>4598</v>
      </c>
    </row>
    <row r="751" hidden="1" spans="1:10">
      <c r="A751" t="s">
        <v>1074</v>
      </c>
      <c r="B751" t="s">
        <v>93</v>
      </c>
      <c r="C751">
        <v>529097</v>
      </c>
      <c r="D751" t="s">
        <v>1701</v>
      </c>
      <c r="E751">
        <v>749</v>
      </c>
      <c r="F751" t="s">
        <v>9</v>
      </c>
      <c r="G751" t="s">
        <v>9</v>
      </c>
      <c r="H751" t="s">
        <v>9</v>
      </c>
      <c r="I751" t="s">
        <v>9</v>
      </c>
      <c r="J751" t="s">
        <v>4599</v>
      </c>
    </row>
    <row r="752" hidden="1" spans="1:10">
      <c r="A752" t="s">
        <v>1704</v>
      </c>
      <c r="B752" t="s">
        <v>1450</v>
      </c>
      <c r="C752">
        <v>500533</v>
      </c>
      <c r="D752" t="s">
        <v>1705</v>
      </c>
      <c r="E752">
        <v>749</v>
      </c>
      <c r="F752" t="s">
        <v>9</v>
      </c>
      <c r="G752" t="s">
        <v>9</v>
      </c>
      <c r="H752" t="s">
        <v>9</v>
      </c>
      <c r="I752" t="s">
        <v>9</v>
      </c>
      <c r="J752" t="s">
        <v>4600</v>
      </c>
    </row>
    <row r="753" hidden="1" spans="1:10">
      <c r="A753" t="s">
        <v>1702</v>
      </c>
      <c r="B753" t="s">
        <v>1681</v>
      </c>
      <c r="C753">
        <v>529441</v>
      </c>
      <c r="D753" t="s">
        <v>1703</v>
      </c>
      <c r="E753">
        <v>749</v>
      </c>
      <c r="F753" t="s">
        <v>9</v>
      </c>
      <c r="G753" t="s">
        <v>9</v>
      </c>
      <c r="H753" t="s">
        <v>9</v>
      </c>
      <c r="I753" t="s">
        <v>9</v>
      </c>
      <c r="J753" t="s">
        <v>4601</v>
      </c>
    </row>
    <row r="754" spans="1:10">
      <c r="A754" t="s">
        <v>1706</v>
      </c>
      <c r="B754" t="s">
        <v>5</v>
      </c>
      <c r="C754">
        <v>217484</v>
      </c>
      <c r="D754" t="s">
        <v>1707</v>
      </c>
      <c r="E754">
        <v>749</v>
      </c>
      <c r="F754" t="s">
        <v>9</v>
      </c>
      <c r="G754" t="s">
        <v>487</v>
      </c>
      <c r="H754" t="s">
        <v>9</v>
      </c>
      <c r="I754" t="s">
        <v>9</v>
      </c>
      <c r="J754" t="s">
        <v>4602</v>
      </c>
    </row>
    <row r="755" spans="1:10">
      <c r="A755" t="s">
        <v>1711</v>
      </c>
      <c r="B755" t="s">
        <v>5</v>
      </c>
      <c r="C755">
        <v>230728</v>
      </c>
      <c r="D755" t="s">
        <v>1712</v>
      </c>
      <c r="E755">
        <v>749</v>
      </c>
      <c r="F755" t="s">
        <v>9</v>
      </c>
      <c r="G755" t="s">
        <v>9</v>
      </c>
      <c r="H755" t="s">
        <v>9</v>
      </c>
      <c r="I755" t="s">
        <v>9</v>
      </c>
      <c r="J755" t="s">
        <v>4603</v>
      </c>
    </row>
    <row r="756" hidden="1" spans="1:10">
      <c r="A756" t="s">
        <v>1719</v>
      </c>
      <c r="B756" t="s">
        <v>641</v>
      </c>
      <c r="C756">
        <v>529037</v>
      </c>
      <c r="D756" t="s">
        <v>1720</v>
      </c>
      <c r="E756">
        <v>755</v>
      </c>
      <c r="F756" t="s">
        <v>1017</v>
      </c>
      <c r="G756" t="s">
        <v>9</v>
      </c>
      <c r="H756" t="s">
        <v>9</v>
      </c>
      <c r="I756" t="s">
        <v>9</v>
      </c>
      <c r="J756" t="s">
        <v>4604</v>
      </c>
    </row>
    <row r="757" hidden="1" spans="1:10">
      <c r="A757" t="s">
        <v>1716</v>
      </c>
      <c r="B757" t="s">
        <v>1717</v>
      </c>
      <c r="C757">
        <v>504529</v>
      </c>
      <c r="D757" t="s">
        <v>1718</v>
      </c>
      <c r="E757">
        <v>755</v>
      </c>
      <c r="F757" t="s">
        <v>9</v>
      </c>
      <c r="G757" t="s">
        <v>9</v>
      </c>
      <c r="H757" t="s">
        <v>9</v>
      </c>
      <c r="I757" t="s">
        <v>9</v>
      </c>
      <c r="J757" t="s">
        <v>4605</v>
      </c>
    </row>
    <row r="758" hidden="1" spans="1:10">
      <c r="A758" t="s">
        <v>1714</v>
      </c>
      <c r="B758" t="s">
        <v>284</v>
      </c>
      <c r="C758">
        <v>529703</v>
      </c>
      <c r="D758" t="s">
        <v>1715</v>
      </c>
      <c r="E758">
        <v>755</v>
      </c>
      <c r="F758" t="s">
        <v>9</v>
      </c>
      <c r="G758" t="s">
        <v>9</v>
      </c>
      <c r="H758" t="s">
        <v>9</v>
      </c>
      <c r="I758" t="s">
        <v>9</v>
      </c>
      <c r="J758" t="s">
        <v>4606</v>
      </c>
    </row>
    <row r="759" hidden="1" spans="1:10">
      <c r="A759" t="s">
        <v>669</v>
      </c>
      <c r="B759" t="s">
        <v>404</v>
      </c>
      <c r="C759">
        <v>529059</v>
      </c>
      <c r="D759" t="s">
        <v>1722</v>
      </c>
      <c r="E759">
        <v>758</v>
      </c>
      <c r="F759" t="s">
        <v>9</v>
      </c>
      <c r="G759" t="s">
        <v>9</v>
      </c>
      <c r="H759" t="s">
        <v>9</v>
      </c>
      <c r="I759" t="s">
        <v>9</v>
      </c>
      <c r="J759" t="s">
        <v>4607</v>
      </c>
    </row>
    <row r="760" hidden="1" spans="1:10">
      <c r="A760" t="s">
        <v>739</v>
      </c>
      <c r="B760" t="s">
        <v>740</v>
      </c>
      <c r="C760">
        <v>501678</v>
      </c>
      <c r="D760" t="s">
        <v>1723</v>
      </c>
      <c r="E760">
        <v>758</v>
      </c>
      <c r="F760" t="s">
        <v>9</v>
      </c>
      <c r="G760" t="s">
        <v>9</v>
      </c>
      <c r="H760" t="s">
        <v>9</v>
      </c>
      <c r="I760" t="s">
        <v>9</v>
      </c>
      <c r="J760" t="s">
        <v>4608</v>
      </c>
    </row>
    <row r="761" hidden="1" spans="1:10">
      <c r="A761" t="s">
        <v>212</v>
      </c>
      <c r="B761" t="s">
        <v>93</v>
      </c>
      <c r="C761">
        <v>529079</v>
      </c>
      <c r="D761" t="s">
        <v>1725</v>
      </c>
      <c r="E761">
        <v>758</v>
      </c>
      <c r="F761" t="s">
        <v>9</v>
      </c>
      <c r="G761" t="s">
        <v>9</v>
      </c>
      <c r="H761" t="s">
        <v>9</v>
      </c>
      <c r="I761" t="s">
        <v>9</v>
      </c>
      <c r="J761" t="s">
        <v>4609</v>
      </c>
    </row>
    <row r="762" hidden="1" spans="1:10">
      <c r="A762" t="s">
        <v>1726</v>
      </c>
      <c r="B762" t="s">
        <v>198</v>
      </c>
      <c r="C762">
        <v>528960</v>
      </c>
      <c r="D762" t="s">
        <v>1727</v>
      </c>
      <c r="E762">
        <v>761</v>
      </c>
      <c r="F762" t="s">
        <v>9</v>
      </c>
      <c r="G762" t="s">
        <v>440</v>
      </c>
      <c r="H762" t="s">
        <v>9</v>
      </c>
      <c r="I762" t="s">
        <v>9</v>
      </c>
      <c r="J762" t="s">
        <v>4610</v>
      </c>
    </row>
    <row r="763" hidden="1" spans="1:10">
      <c r="A763" t="s">
        <v>976</v>
      </c>
      <c r="B763" t="s">
        <v>977</v>
      </c>
      <c r="C763">
        <v>499894</v>
      </c>
      <c r="D763" t="s">
        <v>1737</v>
      </c>
      <c r="E763">
        <v>761</v>
      </c>
      <c r="F763" t="s">
        <v>1443</v>
      </c>
      <c r="G763" t="s">
        <v>4023</v>
      </c>
      <c r="H763" t="s">
        <v>9</v>
      </c>
      <c r="I763" t="s">
        <v>9</v>
      </c>
      <c r="J763" t="s">
        <v>4611</v>
      </c>
    </row>
    <row r="764" hidden="1" spans="1:10">
      <c r="A764" t="s">
        <v>174</v>
      </c>
      <c r="B764" t="s">
        <v>175</v>
      </c>
      <c r="C764">
        <v>529092</v>
      </c>
      <c r="D764" t="s">
        <v>1729</v>
      </c>
      <c r="E764">
        <v>761</v>
      </c>
      <c r="F764" t="s">
        <v>9</v>
      </c>
      <c r="G764" t="s">
        <v>9</v>
      </c>
      <c r="H764" t="s">
        <v>9</v>
      </c>
      <c r="I764" t="s">
        <v>9</v>
      </c>
      <c r="J764" t="s">
        <v>4612</v>
      </c>
    </row>
    <row r="765" hidden="1" spans="1:10">
      <c r="A765" t="s">
        <v>1732</v>
      </c>
      <c r="B765" t="s">
        <v>10</v>
      </c>
      <c r="C765">
        <v>500995</v>
      </c>
      <c r="D765" t="s">
        <v>1733</v>
      </c>
      <c r="E765">
        <v>761</v>
      </c>
      <c r="F765" t="s">
        <v>9</v>
      </c>
      <c r="G765" t="s">
        <v>4455</v>
      </c>
      <c r="H765" t="s">
        <v>9</v>
      </c>
      <c r="I765" t="s">
        <v>9</v>
      </c>
      <c r="J765" t="s">
        <v>4613</v>
      </c>
    </row>
    <row r="766" hidden="1" spans="1:10">
      <c r="A766" t="s">
        <v>488</v>
      </c>
      <c r="B766" t="s">
        <v>489</v>
      </c>
      <c r="C766">
        <v>506575</v>
      </c>
      <c r="D766" t="s">
        <v>1730</v>
      </c>
      <c r="E766">
        <v>761</v>
      </c>
      <c r="F766" t="s">
        <v>9</v>
      </c>
      <c r="G766" t="s">
        <v>9</v>
      </c>
      <c r="H766" t="s">
        <v>9</v>
      </c>
      <c r="I766" t="s">
        <v>9</v>
      </c>
      <c r="J766" t="s">
        <v>4614</v>
      </c>
    </row>
    <row r="767" hidden="1" spans="1:10">
      <c r="A767" t="s">
        <v>1735</v>
      </c>
      <c r="B767" t="s">
        <v>740</v>
      </c>
      <c r="C767">
        <v>529398</v>
      </c>
      <c r="D767" t="s">
        <v>1736</v>
      </c>
      <c r="E767">
        <v>761</v>
      </c>
      <c r="F767" t="s">
        <v>9</v>
      </c>
      <c r="G767" t="s">
        <v>9</v>
      </c>
      <c r="H767" t="s">
        <v>9</v>
      </c>
      <c r="I767" t="s">
        <v>9</v>
      </c>
      <c r="J767" t="s">
        <v>4615</v>
      </c>
    </row>
    <row r="768" hidden="1" spans="1:10">
      <c r="A768" t="s">
        <v>1686</v>
      </c>
      <c r="B768" t="s">
        <v>194</v>
      </c>
      <c r="C768">
        <v>502293</v>
      </c>
      <c r="D768" t="s">
        <v>1731</v>
      </c>
      <c r="E768">
        <v>761</v>
      </c>
      <c r="F768" t="s">
        <v>9</v>
      </c>
      <c r="G768" t="s">
        <v>9</v>
      </c>
      <c r="H768" t="s">
        <v>9</v>
      </c>
      <c r="I768" t="s">
        <v>9</v>
      </c>
      <c r="J768" t="s">
        <v>4616</v>
      </c>
    </row>
    <row r="769" hidden="1" spans="1:10">
      <c r="A769" t="s">
        <v>220</v>
      </c>
      <c r="B769" t="s">
        <v>17</v>
      </c>
      <c r="C769">
        <v>504868</v>
      </c>
      <c r="D769" t="s">
        <v>1734</v>
      </c>
      <c r="E769">
        <v>761</v>
      </c>
      <c r="F769" t="s">
        <v>9</v>
      </c>
      <c r="G769" t="s">
        <v>9</v>
      </c>
      <c r="H769" t="s">
        <v>9</v>
      </c>
      <c r="I769" t="s">
        <v>9</v>
      </c>
      <c r="J769" t="s">
        <v>4617</v>
      </c>
    </row>
    <row r="770" spans="1:10">
      <c r="A770" t="s">
        <v>69</v>
      </c>
      <c r="B770" t="s">
        <v>5</v>
      </c>
      <c r="C770">
        <v>190567</v>
      </c>
      <c r="D770" t="s">
        <v>1740</v>
      </c>
      <c r="E770">
        <v>769</v>
      </c>
      <c r="F770" t="s">
        <v>9</v>
      </c>
      <c r="G770" t="s">
        <v>9</v>
      </c>
      <c r="H770" t="s">
        <v>9</v>
      </c>
      <c r="I770" t="s">
        <v>9</v>
      </c>
      <c r="J770" t="s">
        <v>4618</v>
      </c>
    </row>
    <row r="771" hidden="1" spans="1:10">
      <c r="A771" t="s">
        <v>1738</v>
      </c>
      <c r="B771" t="s">
        <v>274</v>
      </c>
      <c r="C771">
        <v>502705</v>
      </c>
      <c r="D771" t="s">
        <v>1739</v>
      </c>
      <c r="E771">
        <v>769</v>
      </c>
      <c r="F771">
        <f>534</f>
        <v>534</v>
      </c>
      <c r="G771" t="s">
        <v>487</v>
      </c>
      <c r="H771" t="s">
        <v>9</v>
      </c>
      <c r="I771" t="s">
        <v>9</v>
      </c>
      <c r="J771" t="s">
        <v>4619</v>
      </c>
    </row>
    <row r="772" hidden="1" spans="1:10">
      <c r="A772" t="s">
        <v>1213</v>
      </c>
      <c r="B772" t="s">
        <v>489</v>
      </c>
      <c r="C772">
        <v>502403</v>
      </c>
      <c r="D772" t="s">
        <v>1752</v>
      </c>
      <c r="E772">
        <v>769</v>
      </c>
      <c r="F772" t="s">
        <v>1232</v>
      </c>
      <c r="G772" t="s">
        <v>4145</v>
      </c>
      <c r="H772" t="s">
        <v>9</v>
      </c>
      <c r="I772" t="s">
        <v>9</v>
      </c>
      <c r="J772" t="s">
        <v>4620</v>
      </c>
    </row>
    <row r="773" hidden="1" spans="1:10">
      <c r="A773" t="s">
        <v>488</v>
      </c>
      <c r="B773" t="s">
        <v>489</v>
      </c>
      <c r="C773">
        <v>503075</v>
      </c>
      <c r="D773" t="s">
        <v>1741</v>
      </c>
      <c r="E773">
        <v>769</v>
      </c>
      <c r="F773" t="s">
        <v>9</v>
      </c>
      <c r="G773" t="s">
        <v>4356</v>
      </c>
      <c r="H773" t="s">
        <v>9</v>
      </c>
      <c r="I773" t="s">
        <v>9</v>
      </c>
      <c r="J773" t="s">
        <v>4621</v>
      </c>
    </row>
    <row r="774" hidden="1" spans="1:10">
      <c r="A774" t="s">
        <v>1742</v>
      </c>
      <c r="B774" t="s">
        <v>740</v>
      </c>
      <c r="C774">
        <v>529310</v>
      </c>
      <c r="D774" t="s">
        <v>1743</v>
      </c>
      <c r="E774">
        <v>769</v>
      </c>
      <c r="F774" t="s">
        <v>9</v>
      </c>
      <c r="G774" t="s">
        <v>376</v>
      </c>
      <c r="H774" t="s">
        <v>9</v>
      </c>
      <c r="I774" t="s">
        <v>9</v>
      </c>
      <c r="J774" t="s">
        <v>4622</v>
      </c>
    </row>
    <row r="775" hidden="1" spans="1:10">
      <c r="A775" t="s">
        <v>1745</v>
      </c>
      <c r="B775" t="s">
        <v>93</v>
      </c>
      <c r="C775">
        <v>529826</v>
      </c>
      <c r="D775" t="s">
        <v>1746</v>
      </c>
      <c r="E775">
        <v>769</v>
      </c>
      <c r="F775" t="s">
        <v>9</v>
      </c>
      <c r="G775" t="s">
        <v>487</v>
      </c>
      <c r="H775" t="s">
        <v>9</v>
      </c>
      <c r="I775" t="s">
        <v>9</v>
      </c>
      <c r="J775" t="s">
        <v>4623</v>
      </c>
    </row>
    <row r="776" hidden="1" spans="1:10">
      <c r="A776" t="s">
        <v>1060</v>
      </c>
      <c r="B776" t="s">
        <v>93</v>
      </c>
      <c r="C776">
        <v>529234</v>
      </c>
      <c r="D776" t="s">
        <v>1747</v>
      </c>
      <c r="E776">
        <v>769</v>
      </c>
      <c r="F776" t="s">
        <v>9</v>
      </c>
      <c r="G776" t="s">
        <v>9</v>
      </c>
      <c r="H776" t="s">
        <v>9</v>
      </c>
      <c r="I776" t="s">
        <v>9</v>
      </c>
      <c r="J776" t="s">
        <v>4624</v>
      </c>
    </row>
    <row r="777" hidden="1" spans="1:10">
      <c r="A777" t="s">
        <v>1748</v>
      </c>
      <c r="B777" t="s">
        <v>1450</v>
      </c>
      <c r="C777">
        <v>530173</v>
      </c>
      <c r="D777" t="s">
        <v>1749</v>
      </c>
      <c r="E777">
        <v>769</v>
      </c>
      <c r="F777" t="s">
        <v>9</v>
      </c>
      <c r="G777" t="s">
        <v>9</v>
      </c>
      <c r="H777" t="s">
        <v>9</v>
      </c>
      <c r="I777" t="s">
        <v>9</v>
      </c>
      <c r="J777" t="s">
        <v>4625</v>
      </c>
    </row>
    <row r="778" hidden="1" spans="1:10">
      <c r="A778" t="s">
        <v>1415</v>
      </c>
      <c r="B778" t="s">
        <v>274</v>
      </c>
      <c r="C778">
        <v>528855</v>
      </c>
      <c r="D778" t="s">
        <v>1744</v>
      </c>
      <c r="E778">
        <v>769</v>
      </c>
      <c r="F778" t="s">
        <v>9</v>
      </c>
      <c r="G778" t="s">
        <v>9</v>
      </c>
      <c r="H778" t="s">
        <v>9</v>
      </c>
      <c r="I778" t="s">
        <v>9</v>
      </c>
      <c r="J778" t="s">
        <v>4626</v>
      </c>
    </row>
    <row r="779" hidden="1" spans="1:10">
      <c r="A779" t="s">
        <v>1750</v>
      </c>
      <c r="B779" t="s">
        <v>833</v>
      </c>
      <c r="C779">
        <v>529237</v>
      </c>
      <c r="D779" t="s">
        <v>1751</v>
      </c>
      <c r="E779">
        <v>769</v>
      </c>
      <c r="F779" t="s">
        <v>9</v>
      </c>
      <c r="G779" t="s">
        <v>4356</v>
      </c>
      <c r="H779" t="s">
        <v>9</v>
      </c>
      <c r="I779" t="s">
        <v>9</v>
      </c>
      <c r="J779" t="s">
        <v>4627</v>
      </c>
    </row>
    <row r="780" spans="1:10">
      <c r="A780" t="s">
        <v>1761</v>
      </c>
      <c r="B780" t="s">
        <v>5</v>
      </c>
      <c r="C780">
        <v>230038</v>
      </c>
      <c r="D780" t="s">
        <v>1762</v>
      </c>
      <c r="E780">
        <v>779</v>
      </c>
      <c r="F780" t="s">
        <v>9</v>
      </c>
      <c r="G780" t="s">
        <v>9</v>
      </c>
      <c r="H780" t="s">
        <v>9</v>
      </c>
      <c r="I780" t="s">
        <v>9</v>
      </c>
      <c r="J780" t="s">
        <v>4628</v>
      </c>
    </row>
    <row r="781" hidden="1" spans="1:10">
      <c r="A781" t="s">
        <v>474</v>
      </c>
      <c r="B781" t="s">
        <v>93</v>
      </c>
      <c r="C781">
        <v>528986</v>
      </c>
      <c r="D781" t="s">
        <v>1760</v>
      </c>
      <c r="E781">
        <v>779</v>
      </c>
      <c r="F781" t="s">
        <v>9</v>
      </c>
      <c r="G781" t="s">
        <v>4356</v>
      </c>
      <c r="H781" t="s">
        <v>9</v>
      </c>
      <c r="I781" t="s">
        <v>9</v>
      </c>
      <c r="J781" t="s">
        <v>4629</v>
      </c>
    </row>
    <row r="782" hidden="1" spans="1:10">
      <c r="A782" t="s">
        <v>1753</v>
      </c>
      <c r="B782" t="s">
        <v>424</v>
      </c>
      <c r="C782">
        <v>505206</v>
      </c>
      <c r="D782" t="s">
        <v>1754</v>
      </c>
      <c r="E782">
        <v>779</v>
      </c>
      <c r="F782" t="s">
        <v>9</v>
      </c>
      <c r="G782" t="s">
        <v>9</v>
      </c>
      <c r="H782" t="s">
        <v>9</v>
      </c>
      <c r="I782" t="s">
        <v>9</v>
      </c>
      <c r="J782" t="s">
        <v>4630</v>
      </c>
    </row>
    <row r="783" hidden="1" spans="1:10">
      <c r="A783" t="s">
        <v>1758</v>
      </c>
      <c r="B783" t="s">
        <v>194</v>
      </c>
      <c r="C783">
        <v>502865</v>
      </c>
      <c r="D783" t="s">
        <v>1759</v>
      </c>
      <c r="E783">
        <v>779</v>
      </c>
      <c r="F783" t="s">
        <v>9</v>
      </c>
      <c r="G783">
        <v>179</v>
      </c>
      <c r="H783" t="s">
        <v>9</v>
      </c>
      <c r="I783" t="s">
        <v>9</v>
      </c>
      <c r="J783" t="s">
        <v>4631</v>
      </c>
    </row>
    <row r="784" spans="1:10">
      <c r="A784" t="s">
        <v>1756</v>
      </c>
      <c r="B784" t="s">
        <v>5</v>
      </c>
      <c r="C784">
        <v>182290</v>
      </c>
      <c r="D784" t="s">
        <v>1757</v>
      </c>
      <c r="E784">
        <v>779</v>
      </c>
      <c r="F784" t="s">
        <v>9</v>
      </c>
      <c r="G784" t="s">
        <v>9</v>
      </c>
      <c r="H784" t="s">
        <v>9</v>
      </c>
      <c r="I784" t="s">
        <v>9</v>
      </c>
      <c r="J784" t="s">
        <v>4632</v>
      </c>
    </row>
    <row r="785" spans="1:10">
      <c r="A785" t="s">
        <v>728</v>
      </c>
      <c r="B785" t="s">
        <v>5</v>
      </c>
      <c r="C785">
        <v>131159</v>
      </c>
      <c r="D785" t="s">
        <v>1770</v>
      </c>
      <c r="E785">
        <v>784</v>
      </c>
      <c r="F785" t="s">
        <v>1159</v>
      </c>
      <c r="G785" t="s">
        <v>4057</v>
      </c>
      <c r="H785" t="s">
        <v>9</v>
      </c>
      <c r="I785" t="s">
        <v>9</v>
      </c>
      <c r="J785" t="s">
        <v>4633</v>
      </c>
    </row>
    <row r="786" spans="1:10">
      <c r="A786" t="s">
        <v>1763</v>
      </c>
      <c r="B786" t="s">
        <v>5</v>
      </c>
      <c r="C786">
        <v>106397</v>
      </c>
      <c r="D786" t="s">
        <v>1764</v>
      </c>
      <c r="E786">
        <v>784</v>
      </c>
      <c r="F786" t="s">
        <v>9</v>
      </c>
      <c r="G786" t="s">
        <v>4057</v>
      </c>
      <c r="H786" t="s">
        <v>9</v>
      </c>
      <c r="I786" t="s">
        <v>9</v>
      </c>
      <c r="J786" t="s">
        <v>4634</v>
      </c>
    </row>
    <row r="787" hidden="1" spans="1:10">
      <c r="A787" t="s">
        <v>212</v>
      </c>
      <c r="B787" t="s">
        <v>93</v>
      </c>
      <c r="C787">
        <v>529139</v>
      </c>
      <c r="D787" t="s">
        <v>1769</v>
      </c>
      <c r="E787">
        <v>784</v>
      </c>
      <c r="F787" t="s">
        <v>9</v>
      </c>
      <c r="G787" t="s">
        <v>9</v>
      </c>
      <c r="H787" t="s">
        <v>9</v>
      </c>
      <c r="I787" t="s">
        <v>9</v>
      </c>
      <c r="J787" t="s">
        <v>4635</v>
      </c>
    </row>
    <row r="788" hidden="1" spans="1:10">
      <c r="A788" t="s">
        <v>1767</v>
      </c>
      <c r="B788" t="s">
        <v>757</v>
      </c>
      <c r="C788">
        <v>529338</v>
      </c>
      <c r="D788" t="s">
        <v>1768</v>
      </c>
      <c r="E788">
        <v>784</v>
      </c>
      <c r="F788" t="s">
        <v>9</v>
      </c>
      <c r="G788" t="s">
        <v>376</v>
      </c>
      <c r="H788" t="s">
        <v>9</v>
      </c>
      <c r="I788" t="s">
        <v>9</v>
      </c>
      <c r="J788" t="s">
        <v>4636</v>
      </c>
    </row>
    <row r="789" hidden="1" spans="1:10">
      <c r="A789" t="s">
        <v>1765</v>
      </c>
      <c r="B789" t="s">
        <v>774</v>
      </c>
      <c r="C789">
        <v>530206</v>
      </c>
      <c r="D789" t="s">
        <v>1766</v>
      </c>
      <c r="E789">
        <v>784</v>
      </c>
      <c r="F789" t="s">
        <v>9</v>
      </c>
      <c r="G789" t="s">
        <v>9</v>
      </c>
      <c r="H789" t="s">
        <v>9</v>
      </c>
      <c r="I789" t="s">
        <v>9</v>
      </c>
      <c r="J789" t="s">
        <v>4637</v>
      </c>
    </row>
    <row r="790" spans="1:10">
      <c r="A790" t="s">
        <v>566</v>
      </c>
      <c r="B790" t="s">
        <v>5</v>
      </c>
      <c r="C790">
        <v>195003</v>
      </c>
      <c r="D790" t="s">
        <v>1776</v>
      </c>
      <c r="E790">
        <v>789</v>
      </c>
      <c r="F790" t="s">
        <v>9</v>
      </c>
      <c r="G790" t="s">
        <v>4145</v>
      </c>
      <c r="H790" t="s">
        <v>9</v>
      </c>
      <c r="I790" t="s">
        <v>9</v>
      </c>
      <c r="J790" t="s">
        <v>4638</v>
      </c>
    </row>
    <row r="791" hidden="1" spans="1:10">
      <c r="A791" t="s">
        <v>1778</v>
      </c>
      <c r="B791" t="s">
        <v>833</v>
      </c>
      <c r="C791">
        <v>529019</v>
      </c>
      <c r="D791" t="s">
        <v>1779</v>
      </c>
      <c r="E791">
        <v>789</v>
      </c>
      <c r="F791" t="s">
        <v>1780</v>
      </c>
      <c r="G791" t="s">
        <v>4057</v>
      </c>
      <c r="H791" t="s">
        <v>9</v>
      </c>
      <c r="I791" t="s">
        <v>9</v>
      </c>
      <c r="J791" t="s">
        <v>4639</v>
      </c>
    </row>
    <row r="792" hidden="1" spans="1:10">
      <c r="A792" t="s">
        <v>1771</v>
      </c>
      <c r="B792" t="s">
        <v>10</v>
      </c>
      <c r="C792">
        <v>505254</v>
      </c>
      <c r="D792" t="s">
        <v>1772</v>
      </c>
      <c r="E792">
        <v>789</v>
      </c>
      <c r="F792">
        <f>523</f>
        <v>523</v>
      </c>
      <c r="G792" t="s">
        <v>4023</v>
      </c>
      <c r="H792" t="s">
        <v>9</v>
      </c>
      <c r="I792" t="s">
        <v>9</v>
      </c>
      <c r="J792" t="s">
        <v>4640</v>
      </c>
    </row>
    <row r="793" hidden="1" spans="1:10">
      <c r="A793" t="s">
        <v>1690</v>
      </c>
      <c r="B793" t="s">
        <v>833</v>
      </c>
      <c r="C793">
        <v>529154</v>
      </c>
      <c r="D793" t="s">
        <v>1773</v>
      </c>
      <c r="E793">
        <v>789</v>
      </c>
      <c r="F793">
        <f>542</f>
        <v>542</v>
      </c>
      <c r="G793" t="s">
        <v>487</v>
      </c>
      <c r="H793" t="s">
        <v>9</v>
      </c>
      <c r="I793" t="s">
        <v>9</v>
      </c>
      <c r="J793" t="s">
        <v>4641</v>
      </c>
    </row>
    <row r="794" hidden="1" spans="1:10">
      <c r="A794" t="s">
        <v>689</v>
      </c>
      <c r="B794" t="s">
        <v>690</v>
      </c>
      <c r="C794">
        <v>529098</v>
      </c>
      <c r="D794" t="s">
        <v>1775</v>
      </c>
      <c r="E794">
        <v>789</v>
      </c>
      <c r="F794" t="s">
        <v>9</v>
      </c>
      <c r="G794" t="s">
        <v>9</v>
      </c>
      <c r="H794" t="s">
        <v>9</v>
      </c>
      <c r="I794" t="s">
        <v>9</v>
      </c>
      <c r="J794" t="s">
        <v>4642</v>
      </c>
    </row>
    <row r="795" hidden="1" spans="1:10">
      <c r="A795" t="s">
        <v>279</v>
      </c>
      <c r="B795" t="s">
        <v>93</v>
      </c>
      <c r="C795">
        <v>528958</v>
      </c>
      <c r="D795" t="s">
        <v>1774</v>
      </c>
      <c r="E795">
        <v>789</v>
      </c>
      <c r="F795" t="s">
        <v>9</v>
      </c>
      <c r="G795" t="s">
        <v>9</v>
      </c>
      <c r="H795" t="s">
        <v>9</v>
      </c>
      <c r="I795" t="s">
        <v>9</v>
      </c>
      <c r="J795" t="s">
        <v>4643</v>
      </c>
    </row>
    <row r="796" hidden="1" spans="1:10">
      <c r="A796" t="s">
        <v>739</v>
      </c>
      <c r="B796" t="s">
        <v>740</v>
      </c>
      <c r="C796">
        <v>505518</v>
      </c>
      <c r="D796" t="s">
        <v>1777</v>
      </c>
      <c r="E796">
        <v>789</v>
      </c>
      <c r="F796" t="s">
        <v>9</v>
      </c>
      <c r="G796" t="s">
        <v>9</v>
      </c>
      <c r="H796" t="s">
        <v>9</v>
      </c>
      <c r="I796" t="s">
        <v>9</v>
      </c>
      <c r="J796" t="s">
        <v>4644</v>
      </c>
    </row>
    <row r="797" spans="1:10">
      <c r="A797" t="s">
        <v>121</v>
      </c>
      <c r="B797" t="s">
        <v>5</v>
      </c>
      <c r="C797">
        <v>145725</v>
      </c>
      <c r="D797" t="s">
        <v>1781</v>
      </c>
      <c r="E797">
        <v>796</v>
      </c>
      <c r="F797">
        <f>469</f>
        <v>469</v>
      </c>
      <c r="G797" t="s">
        <v>376</v>
      </c>
      <c r="H797" t="s">
        <v>9</v>
      </c>
      <c r="I797" t="s">
        <v>9</v>
      </c>
      <c r="J797" t="s">
        <v>4645</v>
      </c>
    </row>
    <row r="798" spans="1:10">
      <c r="A798" t="s">
        <v>1782</v>
      </c>
      <c r="B798" t="s">
        <v>5</v>
      </c>
      <c r="C798">
        <v>204857</v>
      </c>
      <c r="D798" t="s">
        <v>4646</v>
      </c>
      <c r="E798">
        <v>796</v>
      </c>
      <c r="F798" t="s">
        <v>9</v>
      </c>
      <c r="G798" t="s">
        <v>9</v>
      </c>
      <c r="H798" t="s">
        <v>9</v>
      </c>
      <c r="I798" t="s">
        <v>9</v>
      </c>
      <c r="J798" t="s">
        <v>4647</v>
      </c>
    </row>
    <row r="799" hidden="1" spans="1:10">
      <c r="A799" t="s">
        <v>1213</v>
      </c>
      <c r="B799" t="s">
        <v>489</v>
      </c>
      <c r="C799">
        <v>529650</v>
      </c>
      <c r="D799" t="s">
        <v>1788</v>
      </c>
      <c r="E799">
        <v>796</v>
      </c>
      <c r="F799" t="s">
        <v>9</v>
      </c>
      <c r="G799" t="s">
        <v>9</v>
      </c>
      <c r="H799" t="s">
        <v>9</v>
      </c>
      <c r="I799" t="s">
        <v>9</v>
      </c>
      <c r="J799" t="s">
        <v>4648</v>
      </c>
    </row>
    <row r="800" hidden="1" spans="1:10">
      <c r="A800" t="s">
        <v>1786</v>
      </c>
      <c r="B800" t="s">
        <v>1197</v>
      </c>
      <c r="C800">
        <v>501065</v>
      </c>
      <c r="D800" t="s">
        <v>1787</v>
      </c>
      <c r="E800">
        <v>796</v>
      </c>
      <c r="F800" t="s">
        <v>9</v>
      </c>
      <c r="G800" t="s">
        <v>9</v>
      </c>
      <c r="H800" t="s">
        <v>9</v>
      </c>
      <c r="I800" t="s">
        <v>9</v>
      </c>
      <c r="J800" t="s">
        <v>4649</v>
      </c>
    </row>
    <row r="801" hidden="1" spans="1:10">
      <c r="A801" t="s">
        <v>1784</v>
      </c>
      <c r="B801" t="s">
        <v>274</v>
      </c>
      <c r="C801">
        <v>502343</v>
      </c>
      <c r="D801" t="s">
        <v>1785</v>
      </c>
      <c r="E801">
        <v>796</v>
      </c>
      <c r="F801" t="s">
        <v>9</v>
      </c>
      <c r="G801" t="s">
        <v>4145</v>
      </c>
      <c r="H801" t="s">
        <v>9</v>
      </c>
      <c r="I801" t="s">
        <v>9</v>
      </c>
      <c r="J801" t="s">
        <v>4650</v>
      </c>
    </row>
    <row r="802" hidden="1" spans="1:10">
      <c r="A802" t="s">
        <v>1790</v>
      </c>
      <c r="B802" t="s">
        <v>175</v>
      </c>
      <c r="C802">
        <v>529386</v>
      </c>
      <c r="D802" t="s">
        <v>1791</v>
      </c>
      <c r="E802">
        <v>801</v>
      </c>
      <c r="F802" t="s">
        <v>9</v>
      </c>
      <c r="G802" t="s">
        <v>9</v>
      </c>
      <c r="H802" t="s">
        <v>9</v>
      </c>
      <c r="I802" t="s">
        <v>9</v>
      </c>
      <c r="J802" t="s">
        <v>4651</v>
      </c>
    </row>
    <row r="803" hidden="1" spans="1:10">
      <c r="A803" t="s">
        <v>1796</v>
      </c>
      <c r="B803" t="s">
        <v>274</v>
      </c>
      <c r="C803">
        <v>502362</v>
      </c>
      <c r="D803" t="s">
        <v>1797</v>
      </c>
      <c r="E803">
        <v>802</v>
      </c>
      <c r="F803" t="s">
        <v>9</v>
      </c>
      <c r="G803" t="s">
        <v>9</v>
      </c>
      <c r="H803" t="s">
        <v>9</v>
      </c>
      <c r="I803" t="s">
        <v>9</v>
      </c>
      <c r="J803" t="s">
        <v>4652</v>
      </c>
    </row>
    <row r="804" spans="1:10">
      <c r="A804" t="s">
        <v>1793</v>
      </c>
      <c r="B804" t="s">
        <v>5</v>
      </c>
      <c r="C804">
        <v>182281</v>
      </c>
      <c r="D804" t="s">
        <v>1794</v>
      </c>
      <c r="E804">
        <v>802</v>
      </c>
      <c r="F804" t="s">
        <v>9</v>
      </c>
      <c r="G804" t="s">
        <v>9</v>
      </c>
      <c r="H804" t="s">
        <v>9</v>
      </c>
      <c r="I804" t="s">
        <v>9</v>
      </c>
      <c r="J804" t="s">
        <v>4653</v>
      </c>
    </row>
    <row r="805" hidden="1" spans="1:10">
      <c r="A805" t="s">
        <v>1798</v>
      </c>
      <c r="B805" t="s">
        <v>194</v>
      </c>
      <c r="C805">
        <v>500728</v>
      </c>
      <c r="D805" t="s">
        <v>1799</v>
      </c>
      <c r="E805">
        <v>804</v>
      </c>
      <c r="F805">
        <f>509</f>
        <v>509</v>
      </c>
      <c r="G805" t="s">
        <v>376</v>
      </c>
      <c r="H805" t="s">
        <v>9</v>
      </c>
      <c r="I805" t="s">
        <v>9</v>
      </c>
      <c r="J805" t="s">
        <v>4654</v>
      </c>
    </row>
    <row r="806" hidden="1" spans="1:10">
      <c r="A806" t="s">
        <v>1806</v>
      </c>
      <c r="B806" t="s">
        <v>1807</v>
      </c>
      <c r="C806">
        <v>528833</v>
      </c>
      <c r="D806" t="s">
        <v>1808</v>
      </c>
      <c r="E806">
        <v>804</v>
      </c>
      <c r="F806" t="s">
        <v>1237</v>
      </c>
      <c r="G806" t="s">
        <v>487</v>
      </c>
      <c r="H806" t="s">
        <v>9</v>
      </c>
      <c r="I806" t="s">
        <v>9</v>
      </c>
      <c r="J806" t="s">
        <v>4655</v>
      </c>
    </row>
    <row r="807" hidden="1" spans="1:10">
      <c r="A807" t="s">
        <v>1800</v>
      </c>
      <c r="B807" t="s">
        <v>1450</v>
      </c>
      <c r="C807">
        <v>528886</v>
      </c>
      <c r="D807" t="s">
        <v>1801</v>
      </c>
      <c r="E807">
        <v>804</v>
      </c>
      <c r="F807" t="s">
        <v>9</v>
      </c>
      <c r="G807" t="s">
        <v>9</v>
      </c>
      <c r="H807" t="s">
        <v>9</v>
      </c>
      <c r="I807" t="s">
        <v>9</v>
      </c>
      <c r="J807" t="s">
        <v>4656</v>
      </c>
    </row>
    <row r="808" hidden="1" spans="1:10">
      <c r="A808" t="s">
        <v>525</v>
      </c>
      <c r="B808" t="s">
        <v>93</v>
      </c>
      <c r="C808">
        <v>529190</v>
      </c>
      <c r="D808" t="s">
        <v>1802</v>
      </c>
      <c r="E808">
        <v>804</v>
      </c>
      <c r="F808" t="s">
        <v>9</v>
      </c>
      <c r="G808" t="s">
        <v>9</v>
      </c>
      <c r="H808" t="s">
        <v>9</v>
      </c>
      <c r="I808" t="s">
        <v>9</v>
      </c>
      <c r="J808" t="s">
        <v>4657</v>
      </c>
    </row>
    <row r="809" hidden="1" spans="1:10">
      <c r="A809" t="s">
        <v>1803</v>
      </c>
      <c r="B809" t="s">
        <v>931</v>
      </c>
      <c r="C809">
        <v>506070</v>
      </c>
      <c r="D809" t="s">
        <v>1804</v>
      </c>
      <c r="E809">
        <v>804</v>
      </c>
      <c r="F809" t="s">
        <v>9</v>
      </c>
      <c r="G809" t="s">
        <v>9</v>
      </c>
      <c r="H809" t="s">
        <v>9</v>
      </c>
      <c r="I809" t="s">
        <v>9</v>
      </c>
      <c r="J809" t="s">
        <v>4658</v>
      </c>
    </row>
    <row r="810" hidden="1" spans="1:10">
      <c r="A810" t="s">
        <v>1690</v>
      </c>
      <c r="B810" t="s">
        <v>833</v>
      </c>
      <c r="C810">
        <v>529065</v>
      </c>
      <c r="D810" t="s">
        <v>1809</v>
      </c>
      <c r="E810">
        <v>809</v>
      </c>
      <c r="F810">
        <f>534</f>
        <v>534</v>
      </c>
      <c r="G810" t="s">
        <v>9</v>
      </c>
      <c r="H810" t="s">
        <v>9</v>
      </c>
      <c r="I810" t="s">
        <v>9</v>
      </c>
      <c r="J810" t="s">
        <v>4659</v>
      </c>
    </row>
    <row r="811" hidden="1" spans="1:10">
      <c r="A811" t="s">
        <v>1814</v>
      </c>
      <c r="B811" t="s">
        <v>1815</v>
      </c>
      <c r="C811">
        <v>529444</v>
      </c>
      <c r="D811" t="s">
        <v>1816</v>
      </c>
      <c r="E811">
        <v>809</v>
      </c>
      <c r="F811" t="s">
        <v>9</v>
      </c>
      <c r="G811" t="s">
        <v>4057</v>
      </c>
      <c r="H811" t="s">
        <v>9</v>
      </c>
      <c r="I811" t="s">
        <v>9</v>
      </c>
      <c r="J811" t="s">
        <v>4660</v>
      </c>
    </row>
    <row r="812" hidden="1" spans="1:10">
      <c r="A812" t="s">
        <v>1820</v>
      </c>
      <c r="B812" t="s">
        <v>397</v>
      </c>
      <c r="C812">
        <v>504217</v>
      </c>
      <c r="D812" t="s">
        <v>1821</v>
      </c>
      <c r="E812">
        <v>809</v>
      </c>
      <c r="F812" t="s">
        <v>9</v>
      </c>
      <c r="G812" t="s">
        <v>9</v>
      </c>
      <c r="H812" t="s">
        <v>9</v>
      </c>
      <c r="I812" t="s">
        <v>9</v>
      </c>
      <c r="J812" t="s">
        <v>4661</v>
      </c>
    </row>
    <row r="813" hidden="1" spans="1:10">
      <c r="A813" t="s">
        <v>1811</v>
      </c>
      <c r="B813" t="s">
        <v>1812</v>
      </c>
      <c r="C813">
        <v>529357</v>
      </c>
      <c r="D813" t="s">
        <v>1813</v>
      </c>
      <c r="E813">
        <v>809</v>
      </c>
      <c r="F813" t="s">
        <v>9</v>
      </c>
      <c r="G813" t="s">
        <v>4057</v>
      </c>
      <c r="H813" t="s">
        <v>9</v>
      </c>
      <c r="I813" t="s">
        <v>9</v>
      </c>
      <c r="J813" t="s">
        <v>4662</v>
      </c>
    </row>
    <row r="814" hidden="1" spans="1:10">
      <c r="A814" t="s">
        <v>835</v>
      </c>
      <c r="B814" t="s">
        <v>93</v>
      </c>
      <c r="C814">
        <v>529807</v>
      </c>
      <c r="D814" t="s">
        <v>1817</v>
      </c>
      <c r="E814">
        <v>809</v>
      </c>
      <c r="F814" t="s">
        <v>9</v>
      </c>
      <c r="G814" t="s">
        <v>9</v>
      </c>
      <c r="H814" t="s">
        <v>9</v>
      </c>
      <c r="I814" t="s">
        <v>9</v>
      </c>
      <c r="J814" t="s">
        <v>4663</v>
      </c>
    </row>
    <row r="815" hidden="1" spans="1:10">
      <c r="A815" t="s">
        <v>161</v>
      </c>
      <c r="B815" t="s">
        <v>10</v>
      </c>
      <c r="C815">
        <v>529991</v>
      </c>
      <c r="D815" t="s">
        <v>1826</v>
      </c>
      <c r="E815">
        <v>814</v>
      </c>
      <c r="F815" t="s">
        <v>619</v>
      </c>
      <c r="G815" t="s">
        <v>376</v>
      </c>
      <c r="H815" t="s">
        <v>9</v>
      </c>
      <c r="I815" t="s">
        <v>9</v>
      </c>
      <c r="J815" t="s">
        <v>4664</v>
      </c>
    </row>
    <row r="816" hidden="1" spans="1:10">
      <c r="A816" t="s">
        <v>60</v>
      </c>
      <c r="B816" t="s">
        <v>10</v>
      </c>
      <c r="C816">
        <v>529443</v>
      </c>
      <c r="D816" t="s">
        <v>1823</v>
      </c>
      <c r="E816">
        <v>814</v>
      </c>
      <c r="F816" t="s">
        <v>9</v>
      </c>
      <c r="G816" t="s">
        <v>9</v>
      </c>
      <c r="H816" t="s">
        <v>9</v>
      </c>
      <c r="I816" t="s">
        <v>9</v>
      </c>
      <c r="J816" t="s">
        <v>4665</v>
      </c>
    </row>
    <row r="817" hidden="1" spans="1:10">
      <c r="A817" t="s">
        <v>708</v>
      </c>
      <c r="B817" t="s">
        <v>709</v>
      </c>
      <c r="C817">
        <v>529500</v>
      </c>
      <c r="D817" t="s">
        <v>1824</v>
      </c>
      <c r="E817">
        <v>814</v>
      </c>
      <c r="F817" t="s">
        <v>9</v>
      </c>
      <c r="G817" t="s">
        <v>9</v>
      </c>
      <c r="H817" t="s">
        <v>9</v>
      </c>
      <c r="I817" t="s">
        <v>9</v>
      </c>
      <c r="J817" t="s">
        <v>4666</v>
      </c>
    </row>
    <row r="818" hidden="1" spans="1:10">
      <c r="A818" t="s">
        <v>472</v>
      </c>
      <c r="B818" t="s">
        <v>10</v>
      </c>
      <c r="C818">
        <v>529055</v>
      </c>
      <c r="D818" t="s">
        <v>1825</v>
      </c>
      <c r="E818">
        <v>814</v>
      </c>
      <c r="F818" t="s">
        <v>9</v>
      </c>
      <c r="G818" t="s">
        <v>4023</v>
      </c>
      <c r="H818" t="s">
        <v>9</v>
      </c>
      <c r="I818" t="s">
        <v>9</v>
      </c>
      <c r="J818" t="s">
        <v>4667</v>
      </c>
    </row>
    <row r="819" hidden="1" spans="1:10">
      <c r="A819" t="s">
        <v>1830</v>
      </c>
      <c r="B819" t="s">
        <v>130</v>
      </c>
      <c r="C819">
        <v>528963</v>
      </c>
      <c r="D819" t="s">
        <v>1831</v>
      </c>
      <c r="E819">
        <v>818</v>
      </c>
      <c r="F819" t="s">
        <v>9</v>
      </c>
      <c r="G819" t="s">
        <v>476</v>
      </c>
      <c r="H819" t="s">
        <v>9</v>
      </c>
      <c r="I819" t="s">
        <v>9</v>
      </c>
      <c r="J819" t="s">
        <v>4668</v>
      </c>
    </row>
    <row r="820" hidden="1" spans="1:10">
      <c r="A820" t="s">
        <v>1833</v>
      </c>
      <c r="B820" t="s">
        <v>274</v>
      </c>
      <c r="C820">
        <v>505924</v>
      </c>
      <c r="D820" t="s">
        <v>1834</v>
      </c>
      <c r="E820">
        <v>818</v>
      </c>
      <c r="F820" t="s">
        <v>1017</v>
      </c>
      <c r="G820" t="s">
        <v>9</v>
      </c>
      <c r="H820" t="s">
        <v>9</v>
      </c>
      <c r="I820" t="s">
        <v>9</v>
      </c>
      <c r="J820" t="s">
        <v>4669</v>
      </c>
    </row>
    <row r="821" hidden="1" spans="1:10">
      <c r="A821" t="s">
        <v>1828</v>
      </c>
      <c r="B821" t="s">
        <v>740</v>
      </c>
      <c r="C821">
        <v>502590</v>
      </c>
      <c r="D821" t="s">
        <v>1829</v>
      </c>
      <c r="E821">
        <v>818</v>
      </c>
      <c r="F821" t="s">
        <v>9</v>
      </c>
      <c r="G821" t="s">
        <v>4145</v>
      </c>
      <c r="H821" t="s">
        <v>9</v>
      </c>
      <c r="I821" t="s">
        <v>9</v>
      </c>
      <c r="J821" t="s">
        <v>4670</v>
      </c>
    </row>
    <row r="822" hidden="1" spans="1:10">
      <c r="A822" t="s">
        <v>899</v>
      </c>
      <c r="B822" t="s">
        <v>93</v>
      </c>
      <c r="C822">
        <v>503882</v>
      </c>
      <c r="D822" t="s">
        <v>1827</v>
      </c>
      <c r="E822">
        <v>818</v>
      </c>
      <c r="F822" t="s">
        <v>9</v>
      </c>
      <c r="G822" t="s">
        <v>9</v>
      </c>
      <c r="H822" t="s">
        <v>9</v>
      </c>
      <c r="I822" t="s">
        <v>9</v>
      </c>
      <c r="J822" t="s">
        <v>4671</v>
      </c>
    </row>
    <row r="823" spans="1:10">
      <c r="A823" t="s">
        <v>1835</v>
      </c>
      <c r="B823" t="s">
        <v>5</v>
      </c>
      <c r="C823">
        <v>194824</v>
      </c>
      <c r="D823" t="s">
        <v>1836</v>
      </c>
      <c r="E823">
        <v>822</v>
      </c>
      <c r="F823">
        <f>494</f>
        <v>494</v>
      </c>
      <c r="G823" t="s">
        <v>4057</v>
      </c>
      <c r="H823" t="s">
        <v>9</v>
      </c>
      <c r="I823" t="s">
        <v>9</v>
      </c>
      <c r="J823" t="s">
        <v>4672</v>
      </c>
    </row>
    <row r="824" hidden="1" spans="1:10">
      <c r="A824" t="s">
        <v>1839</v>
      </c>
      <c r="B824" t="s">
        <v>284</v>
      </c>
      <c r="C824">
        <v>528948</v>
      </c>
      <c r="D824" t="s">
        <v>1840</v>
      </c>
      <c r="E824">
        <v>822</v>
      </c>
      <c r="F824" t="s">
        <v>9</v>
      </c>
      <c r="G824" t="s">
        <v>9</v>
      </c>
      <c r="H824" t="s">
        <v>9</v>
      </c>
      <c r="I824" t="s">
        <v>9</v>
      </c>
      <c r="J824" t="s">
        <v>4673</v>
      </c>
    </row>
    <row r="825" hidden="1" spans="1:10">
      <c r="A825" t="s">
        <v>861</v>
      </c>
      <c r="B825" t="s">
        <v>740</v>
      </c>
      <c r="C825">
        <v>529621</v>
      </c>
      <c r="D825" t="s">
        <v>1837</v>
      </c>
      <c r="E825">
        <v>822</v>
      </c>
      <c r="F825" t="s">
        <v>9</v>
      </c>
      <c r="G825" t="s">
        <v>9</v>
      </c>
      <c r="H825" t="s">
        <v>9</v>
      </c>
      <c r="I825" t="s">
        <v>9</v>
      </c>
      <c r="J825" t="s">
        <v>4674</v>
      </c>
    </row>
    <row r="826" hidden="1" spans="1:10">
      <c r="A826" t="s">
        <v>667</v>
      </c>
      <c r="B826" t="s">
        <v>404</v>
      </c>
      <c r="C826">
        <v>529393</v>
      </c>
      <c r="D826" t="s">
        <v>1846</v>
      </c>
      <c r="E826">
        <v>822</v>
      </c>
      <c r="F826" t="s">
        <v>9</v>
      </c>
      <c r="G826" t="s">
        <v>9</v>
      </c>
      <c r="H826" t="s">
        <v>9</v>
      </c>
      <c r="I826" t="s">
        <v>9</v>
      </c>
      <c r="J826" t="s">
        <v>4675</v>
      </c>
    </row>
    <row r="827" hidden="1" spans="1:10">
      <c r="A827" t="s">
        <v>1843</v>
      </c>
      <c r="B827" t="s">
        <v>740</v>
      </c>
      <c r="C827">
        <v>529286</v>
      </c>
      <c r="D827" t="s">
        <v>1844</v>
      </c>
      <c r="E827">
        <v>822</v>
      </c>
      <c r="F827" t="s">
        <v>9</v>
      </c>
      <c r="G827" t="s">
        <v>9</v>
      </c>
      <c r="H827" t="s">
        <v>9</v>
      </c>
      <c r="I827" t="s">
        <v>9</v>
      </c>
      <c r="J827" t="s">
        <v>4676</v>
      </c>
    </row>
    <row r="828" hidden="1" spans="1:10">
      <c r="A828" t="s">
        <v>1053</v>
      </c>
      <c r="B828" t="s">
        <v>833</v>
      </c>
      <c r="C828">
        <v>529683</v>
      </c>
      <c r="D828" t="s">
        <v>1847</v>
      </c>
      <c r="E828">
        <v>822</v>
      </c>
      <c r="F828" t="s">
        <v>9</v>
      </c>
      <c r="G828" t="s">
        <v>9</v>
      </c>
      <c r="H828" t="s">
        <v>9</v>
      </c>
      <c r="I828" t="s">
        <v>9</v>
      </c>
      <c r="J828" t="s">
        <v>4677</v>
      </c>
    </row>
    <row r="829" hidden="1" spans="1:10">
      <c r="A829" t="s">
        <v>1841</v>
      </c>
      <c r="B829" t="s">
        <v>404</v>
      </c>
      <c r="C829">
        <v>528853</v>
      </c>
      <c r="D829" t="s">
        <v>1842</v>
      </c>
      <c r="E829">
        <v>822</v>
      </c>
      <c r="F829" t="s">
        <v>9</v>
      </c>
      <c r="G829" t="s">
        <v>487</v>
      </c>
      <c r="H829" t="s">
        <v>9</v>
      </c>
      <c r="I829" t="s">
        <v>9</v>
      </c>
      <c r="J829" t="s">
        <v>4678</v>
      </c>
    </row>
    <row r="830" hidden="1" spans="1:10">
      <c r="A830" t="s">
        <v>1848</v>
      </c>
      <c r="B830" t="s">
        <v>93</v>
      </c>
      <c r="C830">
        <v>529189</v>
      </c>
      <c r="D830" t="s">
        <v>1849</v>
      </c>
      <c r="E830">
        <v>822</v>
      </c>
      <c r="F830" t="s">
        <v>9</v>
      </c>
      <c r="G830" t="s">
        <v>9</v>
      </c>
      <c r="H830" t="s">
        <v>9</v>
      </c>
      <c r="I830" t="s">
        <v>9</v>
      </c>
      <c r="J830" t="s">
        <v>4679</v>
      </c>
    </row>
    <row r="831" hidden="1" spans="1:10">
      <c r="A831" t="s">
        <v>328</v>
      </c>
      <c r="B831" t="s">
        <v>93</v>
      </c>
      <c r="C831">
        <v>530034</v>
      </c>
      <c r="D831" t="s">
        <v>1850</v>
      </c>
      <c r="E831">
        <v>822</v>
      </c>
      <c r="F831" t="s">
        <v>9</v>
      </c>
      <c r="G831" t="s">
        <v>9</v>
      </c>
      <c r="H831" t="s">
        <v>9</v>
      </c>
      <c r="I831" t="s">
        <v>9</v>
      </c>
      <c r="J831" t="s">
        <v>4680</v>
      </c>
    </row>
    <row r="832" spans="1:10">
      <c r="A832" t="s">
        <v>1851</v>
      </c>
      <c r="B832" t="s">
        <v>5</v>
      </c>
      <c r="C832">
        <v>240727</v>
      </c>
      <c r="D832" t="s">
        <v>1852</v>
      </c>
      <c r="E832">
        <v>822</v>
      </c>
      <c r="F832" t="s">
        <v>9</v>
      </c>
      <c r="G832" t="s">
        <v>487</v>
      </c>
      <c r="H832" t="s">
        <v>9</v>
      </c>
      <c r="I832" t="s">
        <v>9</v>
      </c>
      <c r="J832" t="s">
        <v>4681</v>
      </c>
    </row>
    <row r="833" spans="1:10">
      <c r="A833" t="s">
        <v>1857</v>
      </c>
      <c r="B833" t="s">
        <v>5</v>
      </c>
      <c r="C833">
        <v>176080</v>
      </c>
      <c r="D833" t="s">
        <v>1857</v>
      </c>
      <c r="E833">
        <v>832</v>
      </c>
      <c r="F833" t="s">
        <v>9</v>
      </c>
      <c r="G833" t="s">
        <v>487</v>
      </c>
      <c r="H833" t="s">
        <v>9</v>
      </c>
      <c r="I833" t="s">
        <v>9</v>
      </c>
      <c r="J833" t="s">
        <v>4682</v>
      </c>
    </row>
    <row r="834" spans="1:10">
      <c r="A834" t="s">
        <v>1860</v>
      </c>
      <c r="B834" t="s">
        <v>5</v>
      </c>
      <c r="C834">
        <v>178411</v>
      </c>
      <c r="D834" t="s">
        <v>1861</v>
      </c>
      <c r="E834">
        <v>832</v>
      </c>
      <c r="F834" t="s">
        <v>1862</v>
      </c>
      <c r="G834" t="s">
        <v>4023</v>
      </c>
      <c r="H834" t="s">
        <v>9</v>
      </c>
      <c r="I834" t="s">
        <v>9</v>
      </c>
      <c r="J834" t="s">
        <v>4683</v>
      </c>
    </row>
    <row r="835" hidden="1" spans="1:10">
      <c r="A835" t="s">
        <v>434</v>
      </c>
      <c r="B835" t="s">
        <v>260</v>
      </c>
      <c r="C835">
        <v>530061</v>
      </c>
      <c r="D835" t="s">
        <v>1863</v>
      </c>
      <c r="E835">
        <v>832</v>
      </c>
      <c r="F835" t="s">
        <v>1443</v>
      </c>
      <c r="G835" t="s">
        <v>487</v>
      </c>
      <c r="H835" t="s">
        <v>9</v>
      </c>
      <c r="I835" t="s">
        <v>9</v>
      </c>
      <c r="J835" t="s">
        <v>4684</v>
      </c>
    </row>
    <row r="836" hidden="1" spans="1:10">
      <c r="A836" t="s">
        <v>1864</v>
      </c>
      <c r="B836" t="s">
        <v>274</v>
      </c>
      <c r="C836">
        <v>503573</v>
      </c>
      <c r="D836" t="s">
        <v>1865</v>
      </c>
      <c r="E836">
        <v>832</v>
      </c>
      <c r="F836" t="s">
        <v>1017</v>
      </c>
      <c r="G836" t="s">
        <v>4145</v>
      </c>
      <c r="H836" t="s">
        <v>9</v>
      </c>
      <c r="I836" t="s">
        <v>9</v>
      </c>
      <c r="J836" t="s">
        <v>4685</v>
      </c>
    </row>
    <row r="837" hidden="1" spans="1:10">
      <c r="A837" t="s">
        <v>161</v>
      </c>
      <c r="B837" t="s">
        <v>10</v>
      </c>
      <c r="C837">
        <v>506192</v>
      </c>
      <c r="D837" t="s">
        <v>1858</v>
      </c>
      <c r="E837">
        <v>832</v>
      </c>
      <c r="F837" t="s">
        <v>9</v>
      </c>
      <c r="G837" t="s">
        <v>9</v>
      </c>
      <c r="H837" t="s">
        <v>9</v>
      </c>
      <c r="I837" t="s">
        <v>9</v>
      </c>
      <c r="J837" t="s">
        <v>4686</v>
      </c>
    </row>
    <row r="838" hidden="1" spans="1:10">
      <c r="A838" t="s">
        <v>1855</v>
      </c>
      <c r="B838" t="s">
        <v>175</v>
      </c>
      <c r="C838">
        <v>529145</v>
      </c>
      <c r="D838" t="s">
        <v>1856</v>
      </c>
      <c r="E838">
        <v>832</v>
      </c>
      <c r="F838" t="s">
        <v>9</v>
      </c>
      <c r="G838" t="s">
        <v>9</v>
      </c>
      <c r="H838" t="s">
        <v>9</v>
      </c>
      <c r="I838" t="s">
        <v>9</v>
      </c>
      <c r="J838" t="s">
        <v>4687</v>
      </c>
    </row>
    <row r="839" hidden="1" spans="1:10">
      <c r="A839" t="s">
        <v>1853</v>
      </c>
      <c r="B839" t="s">
        <v>1853</v>
      </c>
      <c r="C839">
        <v>530207</v>
      </c>
      <c r="D839" t="s">
        <v>1854</v>
      </c>
      <c r="E839">
        <v>832</v>
      </c>
      <c r="F839" t="s">
        <v>9</v>
      </c>
      <c r="G839" t="s">
        <v>440</v>
      </c>
      <c r="H839" t="s">
        <v>9</v>
      </c>
      <c r="I839" t="s">
        <v>9</v>
      </c>
      <c r="J839" t="s">
        <v>4688</v>
      </c>
    </row>
    <row r="840" hidden="1" spans="1:10">
      <c r="A840" t="s">
        <v>1870</v>
      </c>
      <c r="B840" t="s">
        <v>605</v>
      </c>
      <c r="C840">
        <v>501360</v>
      </c>
      <c r="D840" t="s">
        <v>1871</v>
      </c>
      <c r="E840">
        <v>839</v>
      </c>
      <c r="F840" t="s">
        <v>9</v>
      </c>
      <c r="G840" t="s">
        <v>487</v>
      </c>
      <c r="H840" t="s">
        <v>9</v>
      </c>
      <c r="I840" t="s">
        <v>9</v>
      </c>
      <c r="J840" t="s">
        <v>4689</v>
      </c>
    </row>
    <row r="841" hidden="1" spans="1:10">
      <c r="A841" t="s">
        <v>1872</v>
      </c>
      <c r="B841" t="s">
        <v>1681</v>
      </c>
      <c r="C841">
        <v>529375</v>
      </c>
      <c r="D841" t="s">
        <v>1873</v>
      </c>
      <c r="E841">
        <v>839</v>
      </c>
      <c r="F841" t="s">
        <v>1237</v>
      </c>
      <c r="G841" t="s">
        <v>4145</v>
      </c>
      <c r="H841" t="s">
        <v>9</v>
      </c>
      <c r="I841" t="s">
        <v>9</v>
      </c>
      <c r="J841" t="s">
        <v>4690</v>
      </c>
    </row>
    <row r="842" hidden="1" spans="1:10">
      <c r="A842" t="s">
        <v>996</v>
      </c>
      <c r="B842" t="s">
        <v>997</v>
      </c>
      <c r="C842">
        <v>504859</v>
      </c>
      <c r="D842" t="s">
        <v>1869</v>
      </c>
      <c r="E842">
        <v>839</v>
      </c>
      <c r="F842" t="s">
        <v>9</v>
      </c>
      <c r="G842" t="s">
        <v>4356</v>
      </c>
      <c r="H842" t="s">
        <v>9</v>
      </c>
      <c r="I842" t="s">
        <v>9</v>
      </c>
      <c r="J842" t="s">
        <v>4691</v>
      </c>
    </row>
    <row r="843" hidden="1" spans="1:10">
      <c r="A843" t="s">
        <v>778</v>
      </c>
      <c r="B843" t="s">
        <v>93</v>
      </c>
      <c r="C843">
        <v>529341</v>
      </c>
      <c r="D843" t="s">
        <v>1866</v>
      </c>
      <c r="E843">
        <v>839</v>
      </c>
      <c r="F843" t="s">
        <v>9</v>
      </c>
      <c r="G843" t="s">
        <v>9</v>
      </c>
      <c r="H843" t="s">
        <v>9</v>
      </c>
      <c r="I843" t="s">
        <v>9</v>
      </c>
      <c r="J843" t="s">
        <v>4692</v>
      </c>
    </row>
    <row r="844" hidden="1" spans="1:10">
      <c r="A844" t="s">
        <v>1867</v>
      </c>
      <c r="B844" t="s">
        <v>93</v>
      </c>
      <c r="C844">
        <v>529507</v>
      </c>
      <c r="D844" t="s">
        <v>1868</v>
      </c>
      <c r="E844">
        <v>839</v>
      </c>
      <c r="F844" t="s">
        <v>9</v>
      </c>
      <c r="G844" t="s">
        <v>9</v>
      </c>
      <c r="H844" t="s">
        <v>9</v>
      </c>
      <c r="I844" t="s">
        <v>9</v>
      </c>
      <c r="J844" t="s">
        <v>4693</v>
      </c>
    </row>
    <row r="845" hidden="1" spans="1:10">
      <c r="A845" t="s">
        <v>1344</v>
      </c>
      <c r="B845" t="s">
        <v>1450</v>
      </c>
      <c r="C845">
        <v>504916</v>
      </c>
      <c r="D845" t="s">
        <v>1874</v>
      </c>
      <c r="E845">
        <v>844</v>
      </c>
      <c r="F845">
        <f>407</f>
        <v>407</v>
      </c>
      <c r="G845" t="s">
        <v>4145</v>
      </c>
      <c r="H845" t="s">
        <v>9</v>
      </c>
      <c r="I845" t="s">
        <v>9</v>
      </c>
      <c r="J845" t="s">
        <v>4694</v>
      </c>
    </row>
    <row r="846" hidden="1" spans="1:10">
      <c r="A846" t="s">
        <v>1886</v>
      </c>
      <c r="B846" t="s">
        <v>404</v>
      </c>
      <c r="C846">
        <v>505594</v>
      </c>
      <c r="D846" t="s">
        <v>1887</v>
      </c>
      <c r="E846">
        <v>844</v>
      </c>
      <c r="F846" t="s">
        <v>1237</v>
      </c>
      <c r="G846" t="s">
        <v>487</v>
      </c>
      <c r="H846" t="s">
        <v>9</v>
      </c>
      <c r="I846" t="s">
        <v>9</v>
      </c>
      <c r="J846" t="s">
        <v>4695</v>
      </c>
    </row>
    <row r="847" hidden="1" spans="1:10">
      <c r="A847" t="s">
        <v>1880</v>
      </c>
      <c r="B847" t="s">
        <v>774</v>
      </c>
      <c r="C847">
        <v>529479</v>
      </c>
      <c r="D847" t="s">
        <v>1881</v>
      </c>
      <c r="E847">
        <v>844</v>
      </c>
      <c r="F847" t="s">
        <v>9</v>
      </c>
      <c r="G847" t="s">
        <v>487</v>
      </c>
      <c r="H847" t="s">
        <v>9</v>
      </c>
      <c r="I847" t="s">
        <v>9</v>
      </c>
      <c r="J847" t="s">
        <v>4696</v>
      </c>
    </row>
    <row r="848" hidden="1" spans="1:10">
      <c r="A848" t="s">
        <v>1876</v>
      </c>
      <c r="B848" t="s">
        <v>1337</v>
      </c>
      <c r="C848">
        <v>529904</v>
      </c>
      <c r="D848" t="s">
        <v>1877</v>
      </c>
      <c r="E848">
        <v>844</v>
      </c>
      <c r="F848" t="s">
        <v>9</v>
      </c>
      <c r="G848" t="s">
        <v>4023</v>
      </c>
      <c r="H848" t="s">
        <v>9</v>
      </c>
      <c r="I848" t="s">
        <v>9</v>
      </c>
      <c r="J848" t="s">
        <v>4697</v>
      </c>
    </row>
    <row r="849" hidden="1" spans="1:10">
      <c r="A849" t="s">
        <v>474</v>
      </c>
      <c r="B849" t="s">
        <v>93</v>
      </c>
      <c r="C849">
        <v>529520</v>
      </c>
      <c r="D849" t="s">
        <v>1875</v>
      </c>
      <c r="E849">
        <v>844</v>
      </c>
      <c r="F849" t="s">
        <v>9</v>
      </c>
      <c r="G849" t="s">
        <v>9</v>
      </c>
      <c r="H849" t="s">
        <v>9</v>
      </c>
      <c r="I849" t="s">
        <v>9</v>
      </c>
      <c r="J849" t="s">
        <v>4698</v>
      </c>
    </row>
    <row r="850" hidden="1" spans="1:10">
      <c r="A850" t="s">
        <v>1878</v>
      </c>
      <c r="B850" t="s">
        <v>194</v>
      </c>
      <c r="C850">
        <v>500634</v>
      </c>
      <c r="D850" t="s">
        <v>1879</v>
      </c>
      <c r="E850">
        <v>844</v>
      </c>
      <c r="F850" t="s">
        <v>9</v>
      </c>
      <c r="G850" t="s">
        <v>9</v>
      </c>
      <c r="H850" t="s">
        <v>9</v>
      </c>
      <c r="I850" t="s">
        <v>9</v>
      </c>
      <c r="J850" t="s">
        <v>4699</v>
      </c>
    </row>
    <row r="851" hidden="1" spans="1:10">
      <c r="A851" t="s">
        <v>1882</v>
      </c>
      <c r="B851" t="s">
        <v>694</v>
      </c>
      <c r="C851">
        <v>529331</v>
      </c>
      <c r="D851" t="s">
        <v>1883</v>
      </c>
      <c r="E851">
        <v>844</v>
      </c>
      <c r="F851" t="s">
        <v>9</v>
      </c>
      <c r="G851" t="s">
        <v>9</v>
      </c>
      <c r="H851" t="s">
        <v>9</v>
      </c>
      <c r="I851" t="s">
        <v>9</v>
      </c>
      <c r="J851" t="s">
        <v>4700</v>
      </c>
    </row>
    <row r="852" hidden="1" spans="1:10">
      <c r="A852" t="s">
        <v>1888</v>
      </c>
      <c r="B852" t="s">
        <v>10</v>
      </c>
      <c r="C852">
        <v>528872</v>
      </c>
      <c r="D852" t="s">
        <v>1889</v>
      </c>
      <c r="E852">
        <v>851</v>
      </c>
      <c r="F852">
        <f>498</f>
        <v>498</v>
      </c>
      <c r="G852" t="s">
        <v>4057</v>
      </c>
      <c r="H852" t="s">
        <v>9</v>
      </c>
      <c r="I852" t="s">
        <v>9</v>
      </c>
      <c r="J852" t="s">
        <v>4701</v>
      </c>
    </row>
    <row r="853" hidden="1" spans="1:10">
      <c r="A853" t="s">
        <v>1897</v>
      </c>
      <c r="B853" t="s">
        <v>1095</v>
      </c>
      <c r="C853">
        <v>528980</v>
      </c>
      <c r="D853" t="s">
        <v>1898</v>
      </c>
      <c r="E853">
        <v>851</v>
      </c>
      <c r="F853" t="s">
        <v>1193</v>
      </c>
      <c r="G853" t="s">
        <v>9</v>
      </c>
      <c r="H853" t="s">
        <v>9</v>
      </c>
      <c r="I853" t="s">
        <v>9</v>
      </c>
      <c r="J853" t="s">
        <v>4702</v>
      </c>
    </row>
    <row r="854" hidden="1" spans="1:10">
      <c r="A854" t="s">
        <v>434</v>
      </c>
      <c r="B854" t="s">
        <v>260</v>
      </c>
      <c r="C854">
        <v>530033</v>
      </c>
      <c r="D854" t="s">
        <v>1895</v>
      </c>
      <c r="E854">
        <v>851</v>
      </c>
      <c r="F854" t="s">
        <v>9</v>
      </c>
      <c r="G854" t="s">
        <v>9</v>
      </c>
      <c r="H854" t="s">
        <v>9</v>
      </c>
      <c r="I854" t="s">
        <v>9</v>
      </c>
      <c r="J854" t="s">
        <v>4703</v>
      </c>
    </row>
    <row r="855" hidden="1" spans="1:10">
      <c r="A855" t="s">
        <v>1892</v>
      </c>
      <c r="B855" t="s">
        <v>1893</v>
      </c>
      <c r="C855">
        <v>530208</v>
      </c>
      <c r="D855" t="s">
        <v>1894</v>
      </c>
      <c r="E855">
        <v>851</v>
      </c>
      <c r="F855" t="s">
        <v>9</v>
      </c>
      <c r="G855" t="s">
        <v>9</v>
      </c>
      <c r="H855" t="s">
        <v>9</v>
      </c>
      <c r="I855" t="s">
        <v>9</v>
      </c>
      <c r="J855" t="s">
        <v>4704</v>
      </c>
    </row>
    <row r="856" hidden="1" spans="1:10">
      <c r="A856" t="s">
        <v>1890</v>
      </c>
      <c r="B856" t="s">
        <v>641</v>
      </c>
      <c r="C856">
        <v>529818</v>
      </c>
      <c r="D856" t="s">
        <v>1891</v>
      </c>
      <c r="E856">
        <v>851</v>
      </c>
      <c r="F856" t="s">
        <v>9</v>
      </c>
      <c r="G856" t="s">
        <v>9</v>
      </c>
      <c r="H856" t="s">
        <v>9</v>
      </c>
      <c r="I856" t="s">
        <v>9</v>
      </c>
      <c r="J856" t="s">
        <v>4705</v>
      </c>
    </row>
    <row r="857" hidden="1" spans="1:10">
      <c r="A857" t="s">
        <v>1902</v>
      </c>
      <c r="B857" t="s">
        <v>757</v>
      </c>
      <c r="C857">
        <v>530043</v>
      </c>
      <c r="D857" t="s">
        <v>1903</v>
      </c>
      <c r="E857">
        <v>856</v>
      </c>
      <c r="F857">
        <f>586</f>
        <v>586</v>
      </c>
      <c r="G857" t="s">
        <v>487</v>
      </c>
      <c r="H857" t="s">
        <v>9</v>
      </c>
      <c r="I857" t="s">
        <v>9</v>
      </c>
      <c r="J857" t="s">
        <v>4706</v>
      </c>
    </row>
    <row r="858" hidden="1" spans="1:10">
      <c r="A858" t="s">
        <v>1906</v>
      </c>
      <c r="B858" t="s">
        <v>1893</v>
      </c>
      <c r="C858">
        <v>529470</v>
      </c>
      <c r="D858" t="s">
        <v>1907</v>
      </c>
      <c r="E858">
        <v>856</v>
      </c>
      <c r="F858" t="s">
        <v>9</v>
      </c>
      <c r="G858" t="s">
        <v>9</v>
      </c>
      <c r="H858" t="s">
        <v>9</v>
      </c>
      <c r="I858" t="s">
        <v>9</v>
      </c>
      <c r="J858" t="s">
        <v>4707</v>
      </c>
    </row>
    <row r="859" hidden="1" spans="1:10">
      <c r="A859" t="s">
        <v>1899</v>
      </c>
      <c r="B859" t="s">
        <v>1450</v>
      </c>
      <c r="C859">
        <v>528828</v>
      </c>
      <c r="D859" t="s">
        <v>1900</v>
      </c>
      <c r="E859">
        <v>856</v>
      </c>
      <c r="F859" t="s">
        <v>9</v>
      </c>
      <c r="G859" t="s">
        <v>9</v>
      </c>
      <c r="H859" t="s">
        <v>9</v>
      </c>
      <c r="I859" t="s">
        <v>9</v>
      </c>
      <c r="J859" t="s">
        <v>4708</v>
      </c>
    </row>
    <row r="860" hidden="1" spans="1:10">
      <c r="A860" t="s">
        <v>1904</v>
      </c>
      <c r="B860" t="s">
        <v>641</v>
      </c>
      <c r="C860">
        <v>501875</v>
      </c>
      <c r="D860" t="s">
        <v>1905</v>
      </c>
      <c r="E860">
        <v>856</v>
      </c>
      <c r="F860" t="s">
        <v>9</v>
      </c>
      <c r="G860" t="s">
        <v>9</v>
      </c>
      <c r="H860" t="s">
        <v>9</v>
      </c>
      <c r="I860" t="s">
        <v>9</v>
      </c>
      <c r="J860" t="s">
        <v>4709</v>
      </c>
    </row>
    <row r="861" hidden="1" spans="1:10">
      <c r="A861" t="s">
        <v>1908</v>
      </c>
      <c r="B861" t="s">
        <v>93</v>
      </c>
      <c r="C861">
        <v>529731</v>
      </c>
      <c r="D861" t="s">
        <v>1909</v>
      </c>
      <c r="E861">
        <v>856</v>
      </c>
      <c r="F861" t="s">
        <v>9</v>
      </c>
      <c r="G861" t="s">
        <v>9</v>
      </c>
      <c r="H861" t="s">
        <v>9</v>
      </c>
      <c r="I861" t="s">
        <v>9</v>
      </c>
      <c r="J861" t="s">
        <v>4710</v>
      </c>
    </row>
    <row r="862" hidden="1" spans="1:10">
      <c r="A862" t="s">
        <v>583</v>
      </c>
      <c r="B862" t="s">
        <v>584</v>
      </c>
      <c r="C862">
        <v>528873</v>
      </c>
      <c r="D862" t="s">
        <v>1913</v>
      </c>
      <c r="E862">
        <v>861</v>
      </c>
      <c r="F862">
        <f>436</f>
        <v>436</v>
      </c>
      <c r="G862" t="s">
        <v>376</v>
      </c>
      <c r="H862" t="s">
        <v>9</v>
      </c>
      <c r="I862" t="s">
        <v>9</v>
      </c>
      <c r="J862" t="s">
        <v>4711</v>
      </c>
    </row>
    <row r="863" hidden="1" spans="1:10">
      <c r="A863" t="s">
        <v>1914</v>
      </c>
      <c r="B863" t="s">
        <v>367</v>
      </c>
      <c r="C863">
        <v>529170</v>
      </c>
      <c r="D863" t="s">
        <v>1915</v>
      </c>
      <c r="E863">
        <v>861</v>
      </c>
      <c r="F863" t="s">
        <v>800</v>
      </c>
      <c r="G863" t="s">
        <v>4145</v>
      </c>
      <c r="H863" t="s">
        <v>9</v>
      </c>
      <c r="I863" t="s">
        <v>9</v>
      </c>
      <c r="J863" t="s">
        <v>4712</v>
      </c>
    </row>
    <row r="864" hidden="1" spans="1:10">
      <c r="A864" t="s">
        <v>1910</v>
      </c>
      <c r="B864" t="s">
        <v>10</v>
      </c>
      <c r="C864">
        <v>501237</v>
      </c>
      <c r="D864" t="s">
        <v>1911</v>
      </c>
      <c r="E864">
        <v>861</v>
      </c>
      <c r="F864" t="s">
        <v>9</v>
      </c>
      <c r="G864" t="s">
        <v>476</v>
      </c>
      <c r="H864" t="s">
        <v>9</v>
      </c>
      <c r="I864" t="s">
        <v>9</v>
      </c>
      <c r="J864" t="s">
        <v>4713</v>
      </c>
    </row>
    <row r="865" hidden="1" spans="1:10">
      <c r="A865" t="s">
        <v>1547</v>
      </c>
      <c r="B865" t="s">
        <v>774</v>
      </c>
      <c r="C865">
        <v>529178</v>
      </c>
      <c r="D865" t="s">
        <v>1689</v>
      </c>
      <c r="E865">
        <v>861</v>
      </c>
      <c r="F865" t="s">
        <v>9</v>
      </c>
      <c r="G865" t="s">
        <v>9</v>
      </c>
      <c r="H865" t="s">
        <v>9</v>
      </c>
      <c r="I865" t="s">
        <v>9</v>
      </c>
      <c r="J865" t="s">
        <v>4714</v>
      </c>
    </row>
    <row r="866" spans="1:10">
      <c r="A866" t="s">
        <v>351</v>
      </c>
      <c r="B866" t="s">
        <v>5</v>
      </c>
      <c r="C866">
        <v>228246</v>
      </c>
      <c r="D866" t="s">
        <v>1921</v>
      </c>
      <c r="E866">
        <v>865</v>
      </c>
      <c r="F866" t="s">
        <v>9</v>
      </c>
      <c r="G866" t="s">
        <v>9</v>
      </c>
      <c r="H866" t="s">
        <v>9</v>
      </c>
      <c r="I866" t="s">
        <v>9</v>
      </c>
      <c r="J866" t="s">
        <v>4715</v>
      </c>
    </row>
    <row r="867" hidden="1" spans="1:10">
      <c r="A867" t="s">
        <v>1922</v>
      </c>
      <c r="B867" t="s">
        <v>1263</v>
      </c>
      <c r="C867">
        <v>528851</v>
      </c>
      <c r="D867" t="s">
        <v>1923</v>
      </c>
      <c r="E867">
        <v>865</v>
      </c>
      <c r="F867" t="s">
        <v>9</v>
      </c>
      <c r="G867" t="s">
        <v>4145</v>
      </c>
      <c r="H867" t="s">
        <v>9</v>
      </c>
      <c r="I867" t="s">
        <v>9</v>
      </c>
      <c r="J867" t="s">
        <v>4716</v>
      </c>
    </row>
    <row r="868" hidden="1" spans="1:10">
      <c r="A868" t="s">
        <v>1074</v>
      </c>
      <c r="B868" t="s">
        <v>93</v>
      </c>
      <c r="C868">
        <v>529517</v>
      </c>
      <c r="D868" t="s">
        <v>1919</v>
      </c>
      <c r="E868">
        <v>865</v>
      </c>
      <c r="F868" t="s">
        <v>9</v>
      </c>
      <c r="G868" t="s">
        <v>4356</v>
      </c>
      <c r="H868" t="s">
        <v>9</v>
      </c>
      <c r="I868" t="s">
        <v>9</v>
      </c>
      <c r="J868" t="s">
        <v>4717</v>
      </c>
    </row>
    <row r="869" hidden="1" spans="1:10">
      <c r="A869" t="s">
        <v>1917</v>
      </c>
      <c r="B869" t="s">
        <v>207</v>
      </c>
      <c r="C869">
        <v>528966</v>
      </c>
      <c r="D869" t="s">
        <v>1918</v>
      </c>
      <c r="E869">
        <v>865</v>
      </c>
      <c r="F869" t="s">
        <v>9</v>
      </c>
      <c r="G869" t="s">
        <v>9</v>
      </c>
      <c r="H869" t="s">
        <v>9</v>
      </c>
      <c r="I869" t="s">
        <v>9</v>
      </c>
      <c r="J869" t="s">
        <v>4718</v>
      </c>
    </row>
    <row r="870" hidden="1" spans="1:10">
      <c r="A870" t="s">
        <v>742</v>
      </c>
      <c r="B870" t="s">
        <v>274</v>
      </c>
      <c r="C870">
        <v>528978</v>
      </c>
      <c r="D870" t="s">
        <v>1916</v>
      </c>
      <c r="E870">
        <v>865</v>
      </c>
      <c r="F870" t="s">
        <v>9</v>
      </c>
      <c r="G870" t="s">
        <v>9</v>
      </c>
      <c r="H870" t="s">
        <v>9</v>
      </c>
      <c r="I870" t="s">
        <v>9</v>
      </c>
      <c r="J870" t="s">
        <v>4719</v>
      </c>
    </row>
    <row r="871" hidden="1" spans="1:10">
      <c r="A871" t="s">
        <v>693</v>
      </c>
      <c r="B871" t="s">
        <v>694</v>
      </c>
      <c r="C871">
        <v>529532</v>
      </c>
      <c r="D871" t="s">
        <v>1920</v>
      </c>
      <c r="E871">
        <v>865</v>
      </c>
      <c r="F871" t="s">
        <v>9</v>
      </c>
      <c r="G871" t="s">
        <v>9</v>
      </c>
      <c r="H871" t="s">
        <v>9</v>
      </c>
      <c r="I871" t="s">
        <v>9</v>
      </c>
      <c r="J871" t="s">
        <v>4720</v>
      </c>
    </row>
    <row r="872" hidden="1" spans="1:10">
      <c r="A872" t="s">
        <v>92</v>
      </c>
      <c r="B872" t="s">
        <v>93</v>
      </c>
      <c r="C872">
        <v>504555</v>
      </c>
      <c r="D872" t="s">
        <v>1924</v>
      </c>
      <c r="E872">
        <v>871</v>
      </c>
      <c r="F872" t="s">
        <v>9</v>
      </c>
      <c r="G872" t="s">
        <v>4057</v>
      </c>
      <c r="H872" t="s">
        <v>9</v>
      </c>
      <c r="I872" t="s">
        <v>9</v>
      </c>
      <c r="J872" t="s">
        <v>4721</v>
      </c>
    </row>
    <row r="873" spans="1:10">
      <c r="A873" t="s">
        <v>77</v>
      </c>
      <c r="B873" t="s">
        <v>5</v>
      </c>
      <c r="C873">
        <v>530209</v>
      </c>
      <c r="D873" t="s">
        <v>1934</v>
      </c>
      <c r="E873">
        <v>872</v>
      </c>
      <c r="F873" t="s">
        <v>9</v>
      </c>
      <c r="G873" t="s">
        <v>9</v>
      </c>
      <c r="H873" t="s">
        <v>9</v>
      </c>
      <c r="I873" t="s">
        <v>9</v>
      </c>
      <c r="J873" t="s">
        <v>4722</v>
      </c>
    </row>
    <row r="874" spans="1:10">
      <c r="A874" t="s">
        <v>1938</v>
      </c>
      <c r="B874" t="s">
        <v>5</v>
      </c>
      <c r="C874">
        <v>171128</v>
      </c>
      <c r="D874" t="s">
        <v>1939</v>
      </c>
      <c r="E874">
        <v>872</v>
      </c>
      <c r="F874" t="s">
        <v>800</v>
      </c>
      <c r="G874" t="s">
        <v>9</v>
      </c>
      <c r="H874" t="s">
        <v>9</v>
      </c>
      <c r="I874" t="s">
        <v>9</v>
      </c>
      <c r="J874" t="s">
        <v>4723</v>
      </c>
    </row>
    <row r="875" spans="1:10">
      <c r="A875" t="s">
        <v>1930</v>
      </c>
      <c r="B875" t="s">
        <v>5</v>
      </c>
      <c r="C875">
        <v>180461</v>
      </c>
      <c r="D875" t="s">
        <v>1931</v>
      </c>
      <c r="E875">
        <v>872</v>
      </c>
      <c r="F875" t="s">
        <v>9</v>
      </c>
      <c r="G875" t="s">
        <v>487</v>
      </c>
      <c r="H875" t="s">
        <v>9</v>
      </c>
      <c r="I875" t="s">
        <v>9</v>
      </c>
      <c r="J875" t="s">
        <v>4724</v>
      </c>
    </row>
    <row r="876" spans="1:10">
      <c r="A876" t="s">
        <v>1078</v>
      </c>
      <c r="B876" t="s">
        <v>5</v>
      </c>
      <c r="C876">
        <v>185828</v>
      </c>
      <c r="D876" t="s">
        <v>1932</v>
      </c>
      <c r="E876">
        <v>872</v>
      </c>
      <c r="F876" t="s">
        <v>9</v>
      </c>
      <c r="G876" t="s">
        <v>4057</v>
      </c>
      <c r="H876" t="s">
        <v>9</v>
      </c>
      <c r="I876" t="s">
        <v>9</v>
      </c>
      <c r="J876" t="s">
        <v>4725</v>
      </c>
    </row>
    <row r="877" spans="1:10">
      <c r="A877" t="s">
        <v>1936</v>
      </c>
      <c r="B877" t="s">
        <v>5</v>
      </c>
      <c r="C877">
        <v>102614</v>
      </c>
      <c r="D877" t="s">
        <v>1937</v>
      </c>
      <c r="E877">
        <v>872</v>
      </c>
      <c r="F877" t="s">
        <v>884</v>
      </c>
      <c r="G877" t="s">
        <v>376</v>
      </c>
      <c r="H877" t="s">
        <v>9</v>
      </c>
      <c r="I877" t="s">
        <v>9</v>
      </c>
      <c r="J877" t="s">
        <v>4726</v>
      </c>
    </row>
    <row r="878" hidden="1" spans="1:10">
      <c r="A878" t="s">
        <v>1344</v>
      </c>
      <c r="B878" t="s">
        <v>1450</v>
      </c>
      <c r="C878">
        <v>500492</v>
      </c>
      <c r="D878" t="s">
        <v>1933</v>
      </c>
      <c r="E878">
        <v>872</v>
      </c>
      <c r="F878" t="s">
        <v>9</v>
      </c>
      <c r="G878" t="s">
        <v>9</v>
      </c>
      <c r="H878" t="s">
        <v>9</v>
      </c>
      <c r="I878" t="s">
        <v>9</v>
      </c>
      <c r="J878" t="s">
        <v>4727</v>
      </c>
    </row>
    <row r="879" hidden="1" spans="1:10">
      <c r="A879" t="s">
        <v>1925</v>
      </c>
      <c r="B879" t="s">
        <v>731</v>
      </c>
      <c r="C879">
        <v>514394</v>
      </c>
      <c r="D879" t="s">
        <v>1926</v>
      </c>
      <c r="E879">
        <v>872</v>
      </c>
      <c r="F879" t="s">
        <v>9</v>
      </c>
      <c r="G879" t="s">
        <v>9</v>
      </c>
      <c r="H879" t="s">
        <v>9</v>
      </c>
      <c r="I879" t="s">
        <v>9</v>
      </c>
      <c r="J879" t="s">
        <v>4728</v>
      </c>
    </row>
    <row r="880" hidden="1" spans="1:10">
      <c r="A880" t="s">
        <v>1928</v>
      </c>
      <c r="B880" t="s">
        <v>274</v>
      </c>
      <c r="C880">
        <v>528856</v>
      </c>
      <c r="D880" t="s">
        <v>1929</v>
      </c>
      <c r="E880">
        <v>872</v>
      </c>
      <c r="F880" t="s">
        <v>9</v>
      </c>
      <c r="G880" t="s">
        <v>9</v>
      </c>
      <c r="H880" t="s">
        <v>9</v>
      </c>
      <c r="I880" t="s">
        <v>9</v>
      </c>
      <c r="J880" t="s">
        <v>4729</v>
      </c>
    </row>
    <row r="881" hidden="1" spans="1:10">
      <c r="A881" t="s">
        <v>1951</v>
      </c>
      <c r="B881" t="s">
        <v>1717</v>
      </c>
      <c r="C881">
        <v>529684</v>
      </c>
      <c r="D881" t="s">
        <v>1952</v>
      </c>
      <c r="E881">
        <v>880</v>
      </c>
      <c r="F881" t="s">
        <v>9</v>
      </c>
      <c r="G881" t="s">
        <v>9</v>
      </c>
      <c r="H881" t="s">
        <v>9</v>
      </c>
      <c r="I881" t="s">
        <v>9</v>
      </c>
      <c r="J881" t="s">
        <v>4730</v>
      </c>
    </row>
    <row r="882" hidden="1" spans="1:10">
      <c r="A882" t="s">
        <v>604</v>
      </c>
      <c r="B882" t="s">
        <v>605</v>
      </c>
      <c r="C882">
        <v>529124</v>
      </c>
      <c r="D882" t="s">
        <v>1948</v>
      </c>
      <c r="E882">
        <v>880</v>
      </c>
      <c r="F882" t="s">
        <v>9</v>
      </c>
      <c r="G882" t="s">
        <v>9</v>
      </c>
      <c r="H882" t="s">
        <v>9</v>
      </c>
      <c r="I882" t="s">
        <v>9</v>
      </c>
      <c r="J882" t="s">
        <v>4731</v>
      </c>
    </row>
    <row r="883" hidden="1" spans="1:10">
      <c r="A883" t="s">
        <v>1944</v>
      </c>
      <c r="B883" t="s">
        <v>175</v>
      </c>
      <c r="C883">
        <v>501087</v>
      </c>
      <c r="D883" t="s">
        <v>1945</v>
      </c>
      <c r="E883">
        <v>880</v>
      </c>
      <c r="F883" t="s">
        <v>9</v>
      </c>
      <c r="G883" t="s">
        <v>9</v>
      </c>
      <c r="H883" t="s">
        <v>9</v>
      </c>
      <c r="I883" t="s">
        <v>9</v>
      </c>
      <c r="J883" t="s">
        <v>4732</v>
      </c>
    </row>
    <row r="884" hidden="1" spans="1:10">
      <c r="A884" t="s">
        <v>1942</v>
      </c>
      <c r="B884" t="s">
        <v>335</v>
      </c>
      <c r="C884">
        <v>528819</v>
      </c>
      <c r="D884" t="s">
        <v>1943</v>
      </c>
      <c r="E884">
        <v>880</v>
      </c>
      <c r="F884" t="s">
        <v>9</v>
      </c>
      <c r="G884" t="s">
        <v>4057</v>
      </c>
      <c r="H884" t="s">
        <v>9</v>
      </c>
      <c r="I884" t="s">
        <v>9</v>
      </c>
      <c r="J884" t="s">
        <v>4733</v>
      </c>
    </row>
    <row r="885" hidden="1" spans="1:10">
      <c r="A885" t="s">
        <v>1060</v>
      </c>
      <c r="B885" t="s">
        <v>93</v>
      </c>
      <c r="C885">
        <v>529642</v>
      </c>
      <c r="D885" t="s">
        <v>1946</v>
      </c>
      <c r="E885">
        <v>880</v>
      </c>
      <c r="F885" t="s">
        <v>9</v>
      </c>
      <c r="G885" t="s">
        <v>9</v>
      </c>
      <c r="H885" t="s">
        <v>9</v>
      </c>
      <c r="I885" t="s">
        <v>9</v>
      </c>
      <c r="J885" t="s">
        <v>4734</v>
      </c>
    </row>
    <row r="886" hidden="1" spans="1:10">
      <c r="A886" t="s">
        <v>1940</v>
      </c>
      <c r="B886" t="s">
        <v>757</v>
      </c>
      <c r="C886">
        <v>530038</v>
      </c>
      <c r="D886" t="s">
        <v>1941</v>
      </c>
      <c r="E886">
        <v>880</v>
      </c>
      <c r="F886" t="s">
        <v>9</v>
      </c>
      <c r="G886" t="s">
        <v>9</v>
      </c>
      <c r="H886" t="s">
        <v>9</v>
      </c>
      <c r="I886" t="s">
        <v>9</v>
      </c>
      <c r="J886" t="s">
        <v>4735</v>
      </c>
    </row>
    <row r="887" hidden="1" spans="1:10">
      <c r="A887" t="s">
        <v>228</v>
      </c>
      <c r="B887" t="s">
        <v>10</v>
      </c>
      <c r="C887">
        <v>530028</v>
      </c>
      <c r="D887" t="s">
        <v>1947</v>
      </c>
      <c r="E887">
        <v>880</v>
      </c>
      <c r="F887" t="s">
        <v>9</v>
      </c>
      <c r="G887" t="s">
        <v>9</v>
      </c>
      <c r="H887" t="s">
        <v>9</v>
      </c>
      <c r="I887" t="s">
        <v>9</v>
      </c>
      <c r="J887" t="s">
        <v>4736</v>
      </c>
    </row>
    <row r="888" hidden="1" spans="1:10">
      <c r="A888" t="s">
        <v>1949</v>
      </c>
      <c r="B888" t="s">
        <v>93</v>
      </c>
      <c r="C888">
        <v>529253</v>
      </c>
      <c r="D888" t="s">
        <v>1950</v>
      </c>
      <c r="E888">
        <v>880</v>
      </c>
      <c r="F888" t="s">
        <v>9</v>
      </c>
      <c r="G888" t="s">
        <v>487</v>
      </c>
      <c r="H888" t="s">
        <v>9</v>
      </c>
      <c r="I888" t="s">
        <v>9</v>
      </c>
      <c r="J888" t="s">
        <v>4737</v>
      </c>
    </row>
    <row r="889" hidden="1" spans="1:10">
      <c r="A889" t="s">
        <v>689</v>
      </c>
      <c r="B889" t="s">
        <v>690</v>
      </c>
      <c r="C889">
        <v>502255</v>
      </c>
      <c r="D889" t="s">
        <v>1957</v>
      </c>
      <c r="E889">
        <v>888</v>
      </c>
      <c r="F889" t="s">
        <v>9</v>
      </c>
      <c r="G889" t="s">
        <v>9</v>
      </c>
      <c r="H889" t="s">
        <v>9</v>
      </c>
      <c r="I889" t="s">
        <v>9</v>
      </c>
      <c r="J889" t="s">
        <v>4738</v>
      </c>
    </row>
    <row r="890" hidden="1" spans="1:10">
      <c r="A890" t="s">
        <v>1958</v>
      </c>
      <c r="B890" t="s">
        <v>93</v>
      </c>
      <c r="C890">
        <v>529489</v>
      </c>
      <c r="D890" t="s">
        <v>1959</v>
      </c>
      <c r="E890">
        <v>888</v>
      </c>
      <c r="F890" t="s">
        <v>9</v>
      </c>
      <c r="G890" t="s">
        <v>9</v>
      </c>
      <c r="H890" t="s">
        <v>9</v>
      </c>
      <c r="I890" t="s">
        <v>9</v>
      </c>
      <c r="J890" t="s">
        <v>4739</v>
      </c>
    </row>
    <row r="891" hidden="1" spans="1:10">
      <c r="A891" t="s">
        <v>1954</v>
      </c>
      <c r="B891" t="s">
        <v>1450</v>
      </c>
      <c r="C891">
        <v>506622</v>
      </c>
      <c r="D891" t="s">
        <v>1955</v>
      </c>
      <c r="E891">
        <v>888</v>
      </c>
      <c r="F891" t="s">
        <v>9</v>
      </c>
      <c r="G891" t="s">
        <v>9</v>
      </c>
      <c r="H891" t="s">
        <v>9</v>
      </c>
      <c r="I891" t="s">
        <v>9</v>
      </c>
      <c r="J891" t="s">
        <v>4740</v>
      </c>
    </row>
    <row r="892" hidden="1" spans="1:10">
      <c r="A892" t="s">
        <v>1962</v>
      </c>
      <c r="B892" t="s">
        <v>10</v>
      </c>
      <c r="C892">
        <v>506455</v>
      </c>
      <c r="D892" t="s">
        <v>1963</v>
      </c>
      <c r="E892">
        <v>888</v>
      </c>
      <c r="F892" t="s">
        <v>9</v>
      </c>
      <c r="G892" t="s">
        <v>9</v>
      </c>
      <c r="H892" t="s">
        <v>9</v>
      </c>
      <c r="I892" t="s">
        <v>9</v>
      </c>
      <c r="J892" t="s">
        <v>4741</v>
      </c>
    </row>
    <row r="893" hidden="1" spans="1:10">
      <c r="A893" t="s">
        <v>1960</v>
      </c>
      <c r="B893" t="s">
        <v>605</v>
      </c>
      <c r="C893">
        <v>529034</v>
      </c>
      <c r="D893" t="s">
        <v>1961</v>
      </c>
      <c r="E893">
        <v>888</v>
      </c>
      <c r="F893" t="s">
        <v>9</v>
      </c>
      <c r="G893" t="s">
        <v>487</v>
      </c>
      <c r="H893" t="s">
        <v>9</v>
      </c>
      <c r="I893" t="s">
        <v>9</v>
      </c>
      <c r="J893" t="s">
        <v>4742</v>
      </c>
    </row>
    <row r="894" spans="1:10">
      <c r="A894" t="s">
        <v>83</v>
      </c>
      <c r="B894" t="s">
        <v>5</v>
      </c>
      <c r="C894">
        <v>163268</v>
      </c>
      <c r="D894" t="s">
        <v>1964</v>
      </c>
      <c r="E894">
        <v>888</v>
      </c>
      <c r="F894" t="s">
        <v>9</v>
      </c>
      <c r="G894" t="s">
        <v>9</v>
      </c>
      <c r="H894" t="s">
        <v>9</v>
      </c>
      <c r="I894" t="s">
        <v>9</v>
      </c>
      <c r="J894" t="s">
        <v>4743</v>
      </c>
    </row>
    <row r="895" spans="1:10">
      <c r="A895" t="s">
        <v>1966</v>
      </c>
      <c r="B895" t="s">
        <v>5</v>
      </c>
      <c r="C895">
        <v>203517</v>
      </c>
      <c r="D895" t="s">
        <v>1967</v>
      </c>
      <c r="E895">
        <v>894</v>
      </c>
      <c r="F895" t="s">
        <v>9</v>
      </c>
      <c r="G895" t="s">
        <v>9</v>
      </c>
      <c r="H895" t="s">
        <v>9</v>
      </c>
      <c r="I895" t="s">
        <v>9</v>
      </c>
      <c r="J895" t="s">
        <v>4744</v>
      </c>
    </row>
    <row r="896" hidden="1" spans="1:10">
      <c r="A896" t="s">
        <v>1972</v>
      </c>
      <c r="B896" t="s">
        <v>284</v>
      </c>
      <c r="C896">
        <v>503793</v>
      </c>
      <c r="D896" t="s">
        <v>1973</v>
      </c>
      <c r="E896">
        <v>894</v>
      </c>
      <c r="F896" t="s">
        <v>1193</v>
      </c>
      <c r="G896" t="s">
        <v>4145</v>
      </c>
      <c r="H896" t="s">
        <v>9</v>
      </c>
      <c r="I896" t="s">
        <v>9</v>
      </c>
      <c r="J896" t="s">
        <v>4745</v>
      </c>
    </row>
    <row r="897" hidden="1" spans="1:10">
      <c r="A897" t="s">
        <v>1974</v>
      </c>
      <c r="B897" t="s">
        <v>605</v>
      </c>
      <c r="C897">
        <v>503205</v>
      </c>
      <c r="D897" t="s">
        <v>1975</v>
      </c>
      <c r="E897">
        <v>894</v>
      </c>
      <c r="F897" t="s">
        <v>1159</v>
      </c>
      <c r="G897" t="s">
        <v>4145</v>
      </c>
      <c r="H897" t="s">
        <v>9</v>
      </c>
      <c r="I897" t="s">
        <v>9</v>
      </c>
      <c r="J897" t="s">
        <v>4746</v>
      </c>
    </row>
    <row r="898" hidden="1" spans="1:10">
      <c r="A898" t="s">
        <v>318</v>
      </c>
      <c r="B898" t="s">
        <v>93</v>
      </c>
      <c r="C898">
        <v>502614</v>
      </c>
      <c r="D898" t="s">
        <v>1971</v>
      </c>
      <c r="E898">
        <v>894</v>
      </c>
      <c r="F898" t="s">
        <v>9</v>
      </c>
      <c r="G898" t="s">
        <v>4145</v>
      </c>
      <c r="H898" t="s">
        <v>9</v>
      </c>
      <c r="I898" t="s">
        <v>9</v>
      </c>
      <c r="J898" t="s">
        <v>4747</v>
      </c>
    </row>
    <row r="899" hidden="1" spans="1:10">
      <c r="A899" t="s">
        <v>62</v>
      </c>
      <c r="B899" t="s">
        <v>10</v>
      </c>
      <c r="C899">
        <v>504845</v>
      </c>
      <c r="D899" t="s">
        <v>1968</v>
      </c>
      <c r="E899">
        <v>894</v>
      </c>
      <c r="F899" t="s">
        <v>9</v>
      </c>
      <c r="G899" t="s">
        <v>4455</v>
      </c>
      <c r="H899" t="s">
        <v>9</v>
      </c>
      <c r="I899" t="s">
        <v>9</v>
      </c>
      <c r="J899" t="s">
        <v>4748</v>
      </c>
    </row>
    <row r="900" spans="1:10">
      <c r="A900" t="s">
        <v>1969</v>
      </c>
      <c r="B900" t="s">
        <v>5</v>
      </c>
      <c r="C900">
        <v>216597</v>
      </c>
      <c r="D900" t="s">
        <v>1970</v>
      </c>
      <c r="E900">
        <v>894</v>
      </c>
      <c r="F900" t="s">
        <v>9</v>
      </c>
      <c r="G900" t="s">
        <v>9</v>
      </c>
      <c r="H900" t="s">
        <v>9</v>
      </c>
      <c r="I900" t="s">
        <v>9</v>
      </c>
      <c r="J900" t="s">
        <v>4749</v>
      </c>
    </row>
    <row r="901" hidden="1" spans="1:10">
      <c r="A901" t="s">
        <v>1976</v>
      </c>
      <c r="B901" t="s">
        <v>10</v>
      </c>
      <c r="C901">
        <v>528852</v>
      </c>
      <c r="D901" t="s">
        <v>1977</v>
      </c>
      <c r="E901">
        <v>900</v>
      </c>
      <c r="F901">
        <f>481</f>
        <v>481</v>
      </c>
      <c r="G901" t="s">
        <v>376</v>
      </c>
      <c r="H901" t="s">
        <v>9</v>
      </c>
      <c r="I901" t="s">
        <v>9</v>
      </c>
      <c r="J901" t="s">
        <v>4750</v>
      </c>
    </row>
    <row r="902" hidden="1" spans="1:10">
      <c r="A902" t="s">
        <v>416</v>
      </c>
      <c r="B902" t="s">
        <v>417</v>
      </c>
      <c r="C902">
        <v>529173</v>
      </c>
      <c r="D902" t="s">
        <v>1978</v>
      </c>
      <c r="E902">
        <v>900</v>
      </c>
      <c r="F902" t="s">
        <v>9</v>
      </c>
      <c r="G902" t="s">
        <v>9</v>
      </c>
      <c r="H902" t="s">
        <v>9</v>
      </c>
      <c r="I902" t="s">
        <v>9</v>
      </c>
      <c r="J902" t="s">
        <v>4751</v>
      </c>
    </row>
    <row r="903" spans="1:10">
      <c r="A903" t="s">
        <v>1194</v>
      </c>
      <c r="B903" t="s">
        <v>5</v>
      </c>
      <c r="C903">
        <v>529713</v>
      </c>
      <c r="D903" t="s">
        <v>1985</v>
      </c>
      <c r="E903">
        <v>902</v>
      </c>
      <c r="F903" t="s">
        <v>9</v>
      </c>
      <c r="G903" t="s">
        <v>9</v>
      </c>
      <c r="H903" t="s">
        <v>9</v>
      </c>
      <c r="I903" t="s">
        <v>9</v>
      </c>
      <c r="J903" t="s">
        <v>4752</v>
      </c>
    </row>
    <row r="904" hidden="1" spans="1:10">
      <c r="A904" t="s">
        <v>416</v>
      </c>
      <c r="B904" t="s">
        <v>417</v>
      </c>
      <c r="C904">
        <v>504624</v>
      </c>
      <c r="D904" t="s">
        <v>1980</v>
      </c>
      <c r="E904">
        <v>902</v>
      </c>
      <c r="F904">
        <f>498</f>
        <v>498</v>
      </c>
      <c r="G904" t="s">
        <v>487</v>
      </c>
      <c r="H904" t="s">
        <v>9</v>
      </c>
      <c r="I904" t="s">
        <v>9</v>
      </c>
      <c r="J904" t="s">
        <v>4753</v>
      </c>
    </row>
    <row r="905" hidden="1" spans="1:10">
      <c r="A905" t="s">
        <v>1988</v>
      </c>
      <c r="B905" t="s">
        <v>1197</v>
      </c>
      <c r="C905">
        <v>504230</v>
      </c>
      <c r="D905" t="s">
        <v>1989</v>
      </c>
      <c r="E905">
        <v>902</v>
      </c>
      <c r="F905" t="s">
        <v>1064</v>
      </c>
      <c r="G905" t="s">
        <v>4145</v>
      </c>
      <c r="H905" t="s">
        <v>9</v>
      </c>
      <c r="I905" t="s">
        <v>9</v>
      </c>
      <c r="J905" t="s">
        <v>4754</v>
      </c>
    </row>
    <row r="906" hidden="1" spans="1:10">
      <c r="A906" t="s">
        <v>1990</v>
      </c>
      <c r="B906" t="s">
        <v>10</v>
      </c>
      <c r="C906">
        <v>504593</v>
      </c>
      <c r="D906" t="s">
        <v>849</v>
      </c>
      <c r="E906">
        <v>902</v>
      </c>
      <c r="F906" t="s">
        <v>9</v>
      </c>
      <c r="G906" t="s">
        <v>4023</v>
      </c>
      <c r="H906" t="s">
        <v>9</v>
      </c>
      <c r="I906" t="s">
        <v>9</v>
      </c>
      <c r="J906" t="s">
        <v>4755</v>
      </c>
    </row>
    <row r="907" hidden="1" spans="1:10">
      <c r="A907" t="s">
        <v>1983</v>
      </c>
      <c r="B907" t="s">
        <v>194</v>
      </c>
      <c r="C907">
        <v>528861</v>
      </c>
      <c r="D907" t="s">
        <v>1984</v>
      </c>
      <c r="E907">
        <v>902</v>
      </c>
      <c r="F907" t="s">
        <v>9</v>
      </c>
      <c r="G907" t="s">
        <v>9</v>
      </c>
      <c r="H907" t="s">
        <v>9</v>
      </c>
      <c r="I907" t="s">
        <v>9</v>
      </c>
      <c r="J907" t="s">
        <v>4756</v>
      </c>
    </row>
    <row r="908" hidden="1" spans="1:10">
      <c r="A908" t="s">
        <v>1981</v>
      </c>
      <c r="B908" t="s">
        <v>335</v>
      </c>
      <c r="C908">
        <v>529337</v>
      </c>
      <c r="D908" t="s">
        <v>1982</v>
      </c>
      <c r="E908">
        <v>902</v>
      </c>
      <c r="F908" t="s">
        <v>9</v>
      </c>
      <c r="G908" t="s">
        <v>9</v>
      </c>
      <c r="H908" t="s">
        <v>9</v>
      </c>
      <c r="I908" t="s">
        <v>9</v>
      </c>
      <c r="J908" t="s">
        <v>4757</v>
      </c>
    </row>
    <row r="909" hidden="1" spans="1:10">
      <c r="A909" t="s">
        <v>1986</v>
      </c>
      <c r="B909" t="s">
        <v>130</v>
      </c>
      <c r="C909">
        <v>528095</v>
      </c>
      <c r="D909" t="s">
        <v>1987</v>
      </c>
      <c r="E909">
        <v>902</v>
      </c>
      <c r="F909" t="s">
        <v>9</v>
      </c>
      <c r="G909" t="s">
        <v>9</v>
      </c>
      <c r="H909" t="s">
        <v>9</v>
      </c>
      <c r="I909" t="s">
        <v>9</v>
      </c>
      <c r="J909" t="s">
        <v>4758</v>
      </c>
    </row>
    <row r="910" hidden="1" spans="1:10">
      <c r="A910" t="s">
        <v>857</v>
      </c>
      <c r="B910" t="s">
        <v>731</v>
      </c>
      <c r="C910">
        <v>530210</v>
      </c>
      <c r="D910" t="s">
        <v>1994</v>
      </c>
      <c r="E910">
        <v>909</v>
      </c>
      <c r="F910" t="s">
        <v>9</v>
      </c>
      <c r="G910" t="s">
        <v>9</v>
      </c>
      <c r="H910" t="s">
        <v>9</v>
      </c>
      <c r="I910" t="s">
        <v>9</v>
      </c>
      <c r="J910" t="s">
        <v>4759</v>
      </c>
    </row>
    <row r="911" hidden="1" spans="1:10">
      <c r="A911" t="s">
        <v>1992</v>
      </c>
      <c r="B911" t="s">
        <v>1717</v>
      </c>
      <c r="C911">
        <v>529201</v>
      </c>
      <c r="D911" t="s">
        <v>1993</v>
      </c>
      <c r="E911">
        <v>909</v>
      </c>
      <c r="F911" t="s">
        <v>9</v>
      </c>
      <c r="G911" t="s">
        <v>9</v>
      </c>
      <c r="H911" t="s">
        <v>9</v>
      </c>
      <c r="I911" t="s">
        <v>9</v>
      </c>
      <c r="J911" t="s">
        <v>4760</v>
      </c>
    </row>
    <row r="912" hidden="1" spans="1:10">
      <c r="A912" t="s">
        <v>540</v>
      </c>
      <c r="B912" t="s">
        <v>404</v>
      </c>
      <c r="C912">
        <v>529142</v>
      </c>
      <c r="D912" t="s">
        <v>1995</v>
      </c>
      <c r="E912">
        <v>909</v>
      </c>
      <c r="F912" t="s">
        <v>9</v>
      </c>
      <c r="G912" t="s">
        <v>9</v>
      </c>
      <c r="H912" t="s">
        <v>9</v>
      </c>
      <c r="I912" t="s">
        <v>9</v>
      </c>
      <c r="J912" t="s">
        <v>4761</v>
      </c>
    </row>
    <row r="913" hidden="1" spans="1:10">
      <c r="A913" t="s">
        <v>1998</v>
      </c>
      <c r="B913" t="s">
        <v>367</v>
      </c>
      <c r="C913">
        <v>529166</v>
      </c>
      <c r="D913" t="s">
        <v>1999</v>
      </c>
      <c r="E913">
        <v>912</v>
      </c>
      <c r="F913" t="s">
        <v>9</v>
      </c>
      <c r="G913" t="s">
        <v>487</v>
      </c>
      <c r="H913" t="s">
        <v>9</v>
      </c>
      <c r="I913" t="s">
        <v>9</v>
      </c>
      <c r="J913" t="s">
        <v>4762</v>
      </c>
    </row>
    <row r="914" hidden="1" spans="1:10">
      <c r="A914" t="s">
        <v>416</v>
      </c>
      <c r="B914" t="s">
        <v>417</v>
      </c>
      <c r="C914">
        <v>528845</v>
      </c>
      <c r="D914" t="s">
        <v>2005</v>
      </c>
      <c r="E914">
        <v>913</v>
      </c>
      <c r="F914" t="s">
        <v>9</v>
      </c>
      <c r="G914" t="s">
        <v>4356</v>
      </c>
      <c r="H914" t="s">
        <v>9</v>
      </c>
      <c r="I914" t="s">
        <v>9</v>
      </c>
      <c r="J914" t="s">
        <v>4763</v>
      </c>
    </row>
    <row r="915" hidden="1" spans="1:10">
      <c r="A915" t="s">
        <v>1742</v>
      </c>
      <c r="B915" t="s">
        <v>740</v>
      </c>
      <c r="C915">
        <v>530160</v>
      </c>
      <c r="D915" t="s">
        <v>2002</v>
      </c>
      <c r="E915">
        <v>913</v>
      </c>
      <c r="F915" t="s">
        <v>9</v>
      </c>
      <c r="G915" t="s">
        <v>376</v>
      </c>
      <c r="H915" t="s">
        <v>9</v>
      </c>
      <c r="I915" t="s">
        <v>9</v>
      </c>
      <c r="J915" t="s">
        <v>4764</v>
      </c>
    </row>
    <row r="916" hidden="1" spans="1:10">
      <c r="A916" t="s">
        <v>2003</v>
      </c>
      <c r="B916" t="s">
        <v>93</v>
      </c>
      <c r="C916">
        <v>529543</v>
      </c>
      <c r="D916" t="s">
        <v>2004</v>
      </c>
      <c r="E916">
        <v>913</v>
      </c>
      <c r="F916" t="s">
        <v>9</v>
      </c>
      <c r="G916" t="s">
        <v>9</v>
      </c>
      <c r="H916" t="s">
        <v>9</v>
      </c>
      <c r="I916" t="s">
        <v>9</v>
      </c>
      <c r="J916" t="s">
        <v>4765</v>
      </c>
    </row>
    <row r="917" spans="1:10">
      <c r="A917" t="s">
        <v>2000</v>
      </c>
      <c r="B917" t="s">
        <v>5</v>
      </c>
      <c r="C917">
        <v>180489</v>
      </c>
      <c r="D917" t="s">
        <v>2001</v>
      </c>
      <c r="E917">
        <v>913</v>
      </c>
      <c r="F917" t="s">
        <v>9</v>
      </c>
      <c r="G917" t="s">
        <v>9</v>
      </c>
      <c r="H917" t="s">
        <v>9</v>
      </c>
      <c r="I917" t="s">
        <v>9</v>
      </c>
      <c r="J917" t="s">
        <v>4766</v>
      </c>
    </row>
    <row r="918" hidden="1" spans="1:10">
      <c r="A918" t="s">
        <v>2009</v>
      </c>
      <c r="B918" t="s">
        <v>130</v>
      </c>
      <c r="C918">
        <v>528979</v>
      </c>
      <c r="D918" t="s">
        <v>2010</v>
      </c>
      <c r="E918">
        <v>917</v>
      </c>
      <c r="F918" t="s">
        <v>9</v>
      </c>
      <c r="G918" t="s">
        <v>4145</v>
      </c>
      <c r="H918" t="s">
        <v>9</v>
      </c>
      <c r="I918" t="s">
        <v>9</v>
      </c>
      <c r="J918" t="s">
        <v>4767</v>
      </c>
    </row>
    <row r="919" hidden="1" spans="1:10">
      <c r="A919" t="s">
        <v>283</v>
      </c>
      <c r="B919" t="s">
        <v>284</v>
      </c>
      <c r="C919">
        <v>505893</v>
      </c>
      <c r="D919" t="s">
        <v>2007</v>
      </c>
      <c r="E919">
        <v>917</v>
      </c>
      <c r="F919" t="s">
        <v>9</v>
      </c>
      <c r="G919" t="s">
        <v>9</v>
      </c>
      <c r="H919" t="s">
        <v>9</v>
      </c>
      <c r="I919" t="s">
        <v>9</v>
      </c>
      <c r="J919" t="s">
        <v>4768</v>
      </c>
    </row>
    <row r="920" hidden="1" spans="1:10">
      <c r="A920" t="s">
        <v>1778</v>
      </c>
      <c r="B920" t="s">
        <v>833</v>
      </c>
      <c r="C920">
        <v>529158</v>
      </c>
      <c r="D920" t="s">
        <v>2008</v>
      </c>
      <c r="E920">
        <v>917</v>
      </c>
      <c r="F920" t="s">
        <v>9</v>
      </c>
      <c r="G920" t="s">
        <v>4145</v>
      </c>
      <c r="H920" t="s">
        <v>9</v>
      </c>
      <c r="I920" t="s">
        <v>9</v>
      </c>
      <c r="J920" t="s">
        <v>4769</v>
      </c>
    </row>
    <row r="921" hidden="1" spans="1:10">
      <c r="A921" t="s">
        <v>328</v>
      </c>
      <c r="B921" t="s">
        <v>93</v>
      </c>
      <c r="C921">
        <v>529516</v>
      </c>
      <c r="D921" t="s">
        <v>799</v>
      </c>
      <c r="E921">
        <v>917</v>
      </c>
      <c r="F921" t="s">
        <v>9</v>
      </c>
      <c r="G921" t="s">
        <v>9</v>
      </c>
      <c r="H921" t="s">
        <v>9</v>
      </c>
      <c r="I921" t="s">
        <v>9</v>
      </c>
      <c r="J921" t="s">
        <v>4770</v>
      </c>
    </row>
    <row r="922" hidden="1" spans="1:10">
      <c r="A922" t="s">
        <v>2012</v>
      </c>
      <c r="B922" t="s">
        <v>2013</v>
      </c>
      <c r="C922">
        <v>503315</v>
      </c>
      <c r="D922" t="s">
        <v>2014</v>
      </c>
      <c r="E922">
        <v>921</v>
      </c>
      <c r="F922" t="s">
        <v>9</v>
      </c>
      <c r="G922" t="s">
        <v>487</v>
      </c>
      <c r="H922" t="s">
        <v>9</v>
      </c>
      <c r="I922" t="s">
        <v>9</v>
      </c>
      <c r="J922" t="s">
        <v>4771</v>
      </c>
    </row>
    <row r="923" hidden="1" spans="1:10">
      <c r="A923" t="s">
        <v>2016</v>
      </c>
      <c r="B923" t="s">
        <v>417</v>
      </c>
      <c r="C923">
        <v>503088</v>
      </c>
      <c r="D923" t="s">
        <v>2017</v>
      </c>
      <c r="E923">
        <v>921</v>
      </c>
      <c r="F923" t="s">
        <v>696</v>
      </c>
      <c r="G923" t="s">
        <v>4145</v>
      </c>
      <c r="H923" t="s">
        <v>9</v>
      </c>
      <c r="I923" t="s">
        <v>9</v>
      </c>
      <c r="J923" t="s">
        <v>4772</v>
      </c>
    </row>
    <row r="924" hidden="1" spans="1:10">
      <c r="A924" t="s">
        <v>1843</v>
      </c>
      <c r="B924" t="s">
        <v>740</v>
      </c>
      <c r="C924">
        <v>500400</v>
      </c>
      <c r="D924" t="s">
        <v>2028</v>
      </c>
      <c r="E924">
        <v>923</v>
      </c>
      <c r="F924" t="s">
        <v>957</v>
      </c>
      <c r="G924" t="s">
        <v>487</v>
      </c>
      <c r="H924" t="s">
        <v>9</v>
      </c>
      <c r="I924" t="s">
        <v>9</v>
      </c>
      <c r="J924" t="s">
        <v>4773</v>
      </c>
    </row>
    <row r="925" hidden="1" spans="1:10">
      <c r="A925" t="s">
        <v>2029</v>
      </c>
      <c r="B925" t="s">
        <v>17</v>
      </c>
      <c r="C925">
        <v>499973</v>
      </c>
      <c r="D925" t="s">
        <v>2030</v>
      </c>
      <c r="E925">
        <v>923</v>
      </c>
      <c r="F925" t="s">
        <v>1232</v>
      </c>
      <c r="G925" t="s">
        <v>9</v>
      </c>
      <c r="H925" t="s">
        <v>9</v>
      </c>
      <c r="I925" t="s">
        <v>9</v>
      </c>
      <c r="J925" t="s">
        <v>4774</v>
      </c>
    </row>
    <row r="926" hidden="1" spans="1:10">
      <c r="A926" t="s">
        <v>62</v>
      </c>
      <c r="B926" t="s">
        <v>10</v>
      </c>
      <c r="C926">
        <v>506805</v>
      </c>
      <c r="D926" t="s">
        <v>2026</v>
      </c>
      <c r="E926">
        <v>923</v>
      </c>
      <c r="F926" t="s">
        <v>9</v>
      </c>
      <c r="G926" t="s">
        <v>9</v>
      </c>
      <c r="H926" t="s">
        <v>9</v>
      </c>
      <c r="I926" t="s">
        <v>9</v>
      </c>
      <c r="J926" t="s">
        <v>4775</v>
      </c>
    </row>
    <row r="927" hidden="1" spans="1:10">
      <c r="A927" t="s">
        <v>2020</v>
      </c>
      <c r="B927" t="s">
        <v>774</v>
      </c>
      <c r="C927">
        <v>530065</v>
      </c>
      <c r="D927" t="s">
        <v>2021</v>
      </c>
      <c r="E927">
        <v>923</v>
      </c>
      <c r="F927" t="s">
        <v>9</v>
      </c>
      <c r="G927" t="s">
        <v>9</v>
      </c>
      <c r="H927" t="s">
        <v>9</v>
      </c>
      <c r="I927" t="s">
        <v>9</v>
      </c>
      <c r="J927" t="s">
        <v>4776</v>
      </c>
    </row>
    <row r="928" hidden="1" spans="1:10">
      <c r="A928" t="s">
        <v>2024</v>
      </c>
      <c r="B928" t="s">
        <v>93</v>
      </c>
      <c r="C928">
        <v>529103</v>
      </c>
      <c r="D928" t="s">
        <v>2025</v>
      </c>
      <c r="E928">
        <v>923</v>
      </c>
      <c r="F928" t="s">
        <v>9</v>
      </c>
      <c r="G928" t="s">
        <v>9</v>
      </c>
      <c r="H928" t="s">
        <v>9</v>
      </c>
      <c r="I928" t="s">
        <v>9</v>
      </c>
      <c r="J928" t="s">
        <v>4777</v>
      </c>
    </row>
    <row r="929" hidden="1" spans="1:10">
      <c r="A929" t="s">
        <v>2022</v>
      </c>
      <c r="B929" t="s">
        <v>175</v>
      </c>
      <c r="C929">
        <v>505886</v>
      </c>
      <c r="D929" t="s">
        <v>2023</v>
      </c>
      <c r="E929">
        <v>923</v>
      </c>
      <c r="F929" t="s">
        <v>9</v>
      </c>
      <c r="G929" t="s">
        <v>9</v>
      </c>
      <c r="H929" t="s">
        <v>9</v>
      </c>
      <c r="I929" t="s">
        <v>9</v>
      </c>
      <c r="J929" t="s">
        <v>4778</v>
      </c>
    </row>
    <row r="930" hidden="1" spans="1:10">
      <c r="A930" t="s">
        <v>2018</v>
      </c>
      <c r="B930" t="s">
        <v>274</v>
      </c>
      <c r="C930">
        <v>503830</v>
      </c>
      <c r="D930" t="s">
        <v>2019</v>
      </c>
      <c r="E930">
        <v>923</v>
      </c>
      <c r="F930" t="s">
        <v>9</v>
      </c>
      <c r="G930" t="s">
        <v>4145</v>
      </c>
      <c r="H930" t="s">
        <v>9</v>
      </c>
      <c r="I930" t="s">
        <v>9</v>
      </c>
      <c r="J930" t="s">
        <v>4779</v>
      </c>
    </row>
    <row r="931" hidden="1" spans="1:10">
      <c r="A931" t="s">
        <v>341</v>
      </c>
      <c r="B931" t="s">
        <v>93</v>
      </c>
      <c r="C931">
        <v>529307</v>
      </c>
      <c r="D931" t="s">
        <v>2033</v>
      </c>
      <c r="E931">
        <v>930</v>
      </c>
      <c r="F931" t="s">
        <v>9</v>
      </c>
      <c r="G931" t="s">
        <v>4057</v>
      </c>
      <c r="H931" t="s">
        <v>9</v>
      </c>
      <c r="I931" t="s">
        <v>9</v>
      </c>
      <c r="J931" t="s">
        <v>4780</v>
      </c>
    </row>
    <row r="932" hidden="1" spans="1:10">
      <c r="A932" t="s">
        <v>212</v>
      </c>
      <c r="B932" t="s">
        <v>93</v>
      </c>
      <c r="C932">
        <v>529346</v>
      </c>
      <c r="D932" t="s">
        <v>2034</v>
      </c>
      <c r="E932">
        <v>930</v>
      </c>
      <c r="F932" t="s">
        <v>9</v>
      </c>
      <c r="G932" t="s">
        <v>4145</v>
      </c>
      <c r="H932" t="s">
        <v>9</v>
      </c>
      <c r="I932" t="s">
        <v>9</v>
      </c>
      <c r="J932" t="s">
        <v>4781</v>
      </c>
    </row>
    <row r="933" hidden="1" spans="1:10">
      <c r="A933" t="s">
        <v>2031</v>
      </c>
      <c r="B933" t="s">
        <v>397</v>
      </c>
      <c r="C933">
        <v>503933</v>
      </c>
      <c r="D933" t="s">
        <v>2032</v>
      </c>
      <c r="E933">
        <v>930</v>
      </c>
      <c r="F933" t="s">
        <v>9</v>
      </c>
      <c r="G933" t="s">
        <v>9</v>
      </c>
      <c r="H933" t="s">
        <v>9</v>
      </c>
      <c r="I933" t="s">
        <v>9</v>
      </c>
      <c r="J933" t="s">
        <v>4782</v>
      </c>
    </row>
    <row r="934" hidden="1" spans="1:10">
      <c r="A934" t="s">
        <v>2035</v>
      </c>
      <c r="B934" t="s">
        <v>175</v>
      </c>
      <c r="C934">
        <v>501414</v>
      </c>
      <c r="D934" t="s">
        <v>2036</v>
      </c>
      <c r="E934">
        <v>930</v>
      </c>
      <c r="F934" t="s">
        <v>9</v>
      </c>
      <c r="G934" t="s">
        <v>9</v>
      </c>
      <c r="H934" t="s">
        <v>9</v>
      </c>
      <c r="I934" t="s">
        <v>9</v>
      </c>
      <c r="J934" t="s">
        <v>4783</v>
      </c>
    </row>
    <row r="935" hidden="1" spans="1:10">
      <c r="A935" t="s">
        <v>2037</v>
      </c>
      <c r="B935" t="s">
        <v>274</v>
      </c>
      <c r="C935">
        <v>503965</v>
      </c>
      <c r="D935" t="s">
        <v>2038</v>
      </c>
      <c r="E935">
        <v>934</v>
      </c>
      <c r="F935" t="s">
        <v>9</v>
      </c>
      <c r="G935" t="s">
        <v>9</v>
      </c>
      <c r="H935" t="s">
        <v>9</v>
      </c>
      <c r="I935" t="s">
        <v>9</v>
      </c>
      <c r="J935" t="s">
        <v>4784</v>
      </c>
    </row>
    <row r="936" hidden="1" spans="1:10">
      <c r="A936" t="s">
        <v>2044</v>
      </c>
      <c r="B936" t="s">
        <v>17</v>
      </c>
      <c r="C936">
        <v>499970</v>
      </c>
      <c r="D936" t="s">
        <v>2045</v>
      </c>
      <c r="E936">
        <v>935</v>
      </c>
      <c r="F936" t="s">
        <v>9</v>
      </c>
      <c r="G936" t="s">
        <v>4057</v>
      </c>
      <c r="H936" t="s">
        <v>9</v>
      </c>
      <c r="I936" t="s">
        <v>9</v>
      </c>
      <c r="J936" t="s">
        <v>4785</v>
      </c>
    </row>
    <row r="937" hidden="1" spans="1:10">
      <c r="A937" t="s">
        <v>273</v>
      </c>
      <c r="B937" t="s">
        <v>274</v>
      </c>
      <c r="C937">
        <v>529454</v>
      </c>
      <c r="D937" t="s">
        <v>2046</v>
      </c>
      <c r="E937">
        <v>935</v>
      </c>
      <c r="F937" t="s">
        <v>602</v>
      </c>
      <c r="G937" t="s">
        <v>4023</v>
      </c>
      <c r="H937" t="s">
        <v>9</v>
      </c>
      <c r="I937" t="s">
        <v>9</v>
      </c>
      <c r="J937" t="s">
        <v>4786</v>
      </c>
    </row>
    <row r="938" hidden="1" spans="1:10">
      <c r="A938" t="s">
        <v>2047</v>
      </c>
      <c r="B938" t="s">
        <v>404</v>
      </c>
      <c r="C938">
        <v>529990</v>
      </c>
      <c r="D938" t="s">
        <v>2048</v>
      </c>
      <c r="E938">
        <v>935</v>
      </c>
      <c r="F938" t="s">
        <v>1071</v>
      </c>
      <c r="G938" t="s">
        <v>376</v>
      </c>
      <c r="H938" t="s">
        <v>9</v>
      </c>
      <c r="I938" t="s">
        <v>9</v>
      </c>
      <c r="J938" t="s">
        <v>4787</v>
      </c>
    </row>
    <row r="939" hidden="1" spans="1:10">
      <c r="A939" t="s">
        <v>2049</v>
      </c>
      <c r="B939" t="s">
        <v>198</v>
      </c>
      <c r="C939">
        <v>528860</v>
      </c>
      <c r="D939" t="s">
        <v>2050</v>
      </c>
      <c r="E939">
        <v>935</v>
      </c>
      <c r="F939" t="s">
        <v>9</v>
      </c>
      <c r="G939" t="s">
        <v>4023</v>
      </c>
      <c r="H939" t="s">
        <v>9</v>
      </c>
      <c r="I939" t="s">
        <v>9</v>
      </c>
      <c r="J939" t="s">
        <v>4788</v>
      </c>
    </row>
    <row r="940" hidden="1" spans="1:10">
      <c r="A940" t="s">
        <v>2042</v>
      </c>
      <c r="B940" t="s">
        <v>997</v>
      </c>
      <c r="C940">
        <v>500923</v>
      </c>
      <c r="D940" t="s">
        <v>2043</v>
      </c>
      <c r="E940">
        <v>935</v>
      </c>
      <c r="F940" t="s">
        <v>9</v>
      </c>
      <c r="G940" t="s">
        <v>9</v>
      </c>
      <c r="H940" t="s">
        <v>9</v>
      </c>
      <c r="I940" t="s">
        <v>9</v>
      </c>
      <c r="J940" t="s">
        <v>4789</v>
      </c>
    </row>
    <row r="941" hidden="1" spans="1:10">
      <c r="A941" t="s">
        <v>62</v>
      </c>
      <c r="B941" t="s">
        <v>10</v>
      </c>
      <c r="C941">
        <v>503692</v>
      </c>
      <c r="D941" t="s">
        <v>2041</v>
      </c>
      <c r="E941">
        <v>935</v>
      </c>
      <c r="F941" t="s">
        <v>9</v>
      </c>
      <c r="G941" t="s">
        <v>9</v>
      </c>
      <c r="H941" t="s">
        <v>9</v>
      </c>
      <c r="I941" t="s">
        <v>9</v>
      </c>
      <c r="J941" t="s">
        <v>4790</v>
      </c>
    </row>
    <row r="942" hidden="1" spans="1:10">
      <c r="A942" t="s">
        <v>2039</v>
      </c>
      <c r="B942" t="s">
        <v>93</v>
      </c>
      <c r="C942">
        <v>529243</v>
      </c>
      <c r="D942" t="s">
        <v>2040</v>
      </c>
      <c r="E942">
        <v>935</v>
      </c>
      <c r="F942" t="s">
        <v>9</v>
      </c>
      <c r="G942" t="s">
        <v>4145</v>
      </c>
      <c r="H942" t="s">
        <v>9</v>
      </c>
      <c r="I942" t="s">
        <v>9</v>
      </c>
      <c r="J942" t="s">
        <v>4791</v>
      </c>
    </row>
    <row r="943" hidden="1" spans="1:10">
      <c r="A943" t="s">
        <v>2057</v>
      </c>
      <c r="B943" t="s">
        <v>584</v>
      </c>
      <c r="C943">
        <v>528976</v>
      </c>
      <c r="D943" t="s">
        <v>2058</v>
      </c>
      <c r="E943">
        <v>942</v>
      </c>
      <c r="F943" t="s">
        <v>2059</v>
      </c>
      <c r="G943" t="s">
        <v>4057</v>
      </c>
      <c r="H943" t="s">
        <v>9</v>
      </c>
      <c r="I943" t="s">
        <v>9</v>
      </c>
      <c r="J943" t="s">
        <v>4792</v>
      </c>
    </row>
    <row r="944" hidden="1" spans="1:10">
      <c r="A944" t="s">
        <v>2060</v>
      </c>
      <c r="B944" t="s">
        <v>284</v>
      </c>
      <c r="C944">
        <v>504249</v>
      </c>
      <c r="D944" t="s">
        <v>2061</v>
      </c>
      <c r="E944">
        <v>942</v>
      </c>
      <c r="F944" t="s">
        <v>1017</v>
      </c>
      <c r="G944" t="s">
        <v>4145</v>
      </c>
      <c r="H944" t="s">
        <v>9</v>
      </c>
      <c r="I944" t="s">
        <v>9</v>
      </c>
      <c r="J944" t="s">
        <v>4793</v>
      </c>
    </row>
    <row r="945" hidden="1" spans="1:10">
      <c r="A945" t="s">
        <v>2052</v>
      </c>
      <c r="B945" t="s">
        <v>194</v>
      </c>
      <c r="C945">
        <v>505131</v>
      </c>
      <c r="D945" t="s">
        <v>2053</v>
      </c>
      <c r="E945">
        <v>942</v>
      </c>
      <c r="F945" t="s">
        <v>9</v>
      </c>
      <c r="G945" t="s">
        <v>9</v>
      </c>
      <c r="H945" t="s">
        <v>9</v>
      </c>
      <c r="I945" t="s">
        <v>9</v>
      </c>
      <c r="J945" t="s">
        <v>4794</v>
      </c>
    </row>
    <row r="946" hidden="1" spans="1:10">
      <c r="A946" t="s">
        <v>2054</v>
      </c>
      <c r="B946" t="s">
        <v>2055</v>
      </c>
      <c r="C946">
        <v>529367</v>
      </c>
      <c r="D946" t="s">
        <v>2056</v>
      </c>
      <c r="E946">
        <v>942</v>
      </c>
      <c r="F946" t="s">
        <v>9</v>
      </c>
      <c r="G946" t="s">
        <v>4145</v>
      </c>
      <c r="H946" t="s">
        <v>9</v>
      </c>
      <c r="I946" t="s">
        <v>9</v>
      </c>
      <c r="J946" t="s">
        <v>4795</v>
      </c>
    </row>
    <row r="947" hidden="1" spans="1:10">
      <c r="A947" t="s">
        <v>1187</v>
      </c>
      <c r="B947" t="s">
        <v>997</v>
      </c>
      <c r="C947">
        <v>502920</v>
      </c>
      <c r="D947" t="s">
        <v>2062</v>
      </c>
      <c r="E947">
        <v>946</v>
      </c>
      <c r="F947">
        <f>571</f>
        <v>571</v>
      </c>
      <c r="G947" t="s">
        <v>4356</v>
      </c>
      <c r="H947" t="s">
        <v>9</v>
      </c>
      <c r="I947" t="s">
        <v>9</v>
      </c>
      <c r="J947" t="s">
        <v>4796</v>
      </c>
    </row>
    <row r="948" hidden="1" spans="1:10">
      <c r="A948" t="s">
        <v>2068</v>
      </c>
      <c r="B948" t="s">
        <v>417</v>
      </c>
      <c r="C948">
        <v>503755</v>
      </c>
      <c r="D948" t="s">
        <v>2069</v>
      </c>
      <c r="E948">
        <v>946</v>
      </c>
      <c r="F948" t="s">
        <v>800</v>
      </c>
      <c r="G948" t="s">
        <v>4145</v>
      </c>
      <c r="H948" t="s">
        <v>9</v>
      </c>
      <c r="I948" t="s">
        <v>9</v>
      </c>
      <c r="J948" t="s">
        <v>4797</v>
      </c>
    </row>
    <row r="949" hidden="1" spans="1:10">
      <c r="A949" t="s">
        <v>2065</v>
      </c>
      <c r="B949" t="s">
        <v>2066</v>
      </c>
      <c r="C949">
        <v>512713</v>
      </c>
      <c r="D949" t="s">
        <v>2067</v>
      </c>
      <c r="E949">
        <v>946</v>
      </c>
      <c r="F949" t="s">
        <v>800</v>
      </c>
      <c r="G949" t="s">
        <v>487</v>
      </c>
      <c r="H949" t="s">
        <v>9</v>
      </c>
      <c r="I949" t="s">
        <v>9</v>
      </c>
      <c r="J949" t="s">
        <v>4798</v>
      </c>
    </row>
    <row r="950" hidden="1" spans="1:10">
      <c r="A950" t="s">
        <v>1904</v>
      </c>
      <c r="B950" t="s">
        <v>641</v>
      </c>
      <c r="C950">
        <v>501451</v>
      </c>
      <c r="D950" t="s">
        <v>2063</v>
      </c>
      <c r="E950">
        <v>946</v>
      </c>
      <c r="F950" t="s">
        <v>9</v>
      </c>
      <c r="G950" t="s">
        <v>440</v>
      </c>
      <c r="H950" t="s">
        <v>9</v>
      </c>
      <c r="I950" t="s">
        <v>9</v>
      </c>
      <c r="J950" t="s">
        <v>4799</v>
      </c>
    </row>
    <row r="951" hidden="1" spans="1:10">
      <c r="A951" t="s">
        <v>574</v>
      </c>
      <c r="B951" t="s">
        <v>575</v>
      </c>
      <c r="C951">
        <v>529135</v>
      </c>
      <c r="D951" t="s">
        <v>2064</v>
      </c>
      <c r="E951">
        <v>946</v>
      </c>
      <c r="F951" t="s">
        <v>9</v>
      </c>
      <c r="G951" t="s">
        <v>9</v>
      </c>
      <c r="H951" t="s">
        <v>9</v>
      </c>
      <c r="I951" t="s">
        <v>9</v>
      </c>
      <c r="J951" t="s">
        <v>4800</v>
      </c>
    </row>
    <row r="952" hidden="1" spans="1:10">
      <c r="A952" t="s">
        <v>2073</v>
      </c>
      <c r="B952" t="s">
        <v>757</v>
      </c>
      <c r="C952">
        <v>530211</v>
      </c>
      <c r="D952" t="s">
        <v>2074</v>
      </c>
      <c r="E952">
        <v>951</v>
      </c>
      <c r="F952" t="s">
        <v>2075</v>
      </c>
      <c r="G952" t="s">
        <v>9</v>
      </c>
      <c r="H952" t="s">
        <v>9</v>
      </c>
      <c r="I952" t="s">
        <v>9</v>
      </c>
      <c r="J952" t="s">
        <v>4801</v>
      </c>
    </row>
    <row r="953" hidden="1" spans="1:10">
      <c r="A953" t="s">
        <v>2070</v>
      </c>
      <c r="B953" t="s">
        <v>2071</v>
      </c>
      <c r="C953">
        <v>530030</v>
      </c>
      <c r="D953" t="s">
        <v>2072</v>
      </c>
      <c r="E953">
        <v>951</v>
      </c>
      <c r="F953" t="s">
        <v>9</v>
      </c>
      <c r="G953" t="s">
        <v>9</v>
      </c>
      <c r="H953" t="s">
        <v>9</v>
      </c>
      <c r="I953" t="s">
        <v>9</v>
      </c>
      <c r="J953" t="s">
        <v>4802</v>
      </c>
    </row>
    <row r="954" spans="1:10">
      <c r="A954" t="s">
        <v>2076</v>
      </c>
      <c r="B954" t="s">
        <v>5</v>
      </c>
      <c r="C954">
        <v>482149</v>
      </c>
      <c r="D954" t="s">
        <v>2077</v>
      </c>
      <c r="E954">
        <v>953</v>
      </c>
      <c r="F954" t="s">
        <v>9</v>
      </c>
      <c r="G954" t="s">
        <v>9</v>
      </c>
      <c r="H954" t="s">
        <v>9</v>
      </c>
      <c r="I954" t="s">
        <v>9</v>
      </c>
      <c r="J954" t="s">
        <v>4803</v>
      </c>
    </row>
    <row r="955" spans="1:10">
      <c r="A955" t="s">
        <v>2082</v>
      </c>
      <c r="B955" t="s">
        <v>5</v>
      </c>
      <c r="C955">
        <v>117636</v>
      </c>
      <c r="D955" t="s">
        <v>2083</v>
      </c>
      <c r="E955">
        <v>953</v>
      </c>
      <c r="F955" t="s">
        <v>9</v>
      </c>
      <c r="G955" t="s">
        <v>9</v>
      </c>
      <c r="H955" t="s">
        <v>9</v>
      </c>
      <c r="I955" t="s">
        <v>9</v>
      </c>
      <c r="J955" t="s">
        <v>4804</v>
      </c>
    </row>
    <row r="956" spans="1:10">
      <c r="A956" t="s">
        <v>121</v>
      </c>
      <c r="B956" t="s">
        <v>5</v>
      </c>
      <c r="C956">
        <v>146719</v>
      </c>
      <c r="D956" t="s">
        <v>2092</v>
      </c>
      <c r="E956">
        <v>953</v>
      </c>
      <c r="F956" t="s">
        <v>1017</v>
      </c>
      <c r="G956" t="s">
        <v>9</v>
      </c>
      <c r="H956" t="s">
        <v>9</v>
      </c>
      <c r="I956" t="s">
        <v>9</v>
      </c>
      <c r="J956" t="s">
        <v>4805</v>
      </c>
    </row>
    <row r="957" hidden="1" spans="1:10">
      <c r="A957" t="s">
        <v>2089</v>
      </c>
      <c r="B957" t="s">
        <v>367</v>
      </c>
      <c r="C957">
        <v>528999</v>
      </c>
      <c r="D957" t="s">
        <v>2090</v>
      </c>
      <c r="E957">
        <v>953</v>
      </c>
      <c r="F957" t="s">
        <v>9</v>
      </c>
      <c r="G957" t="s">
        <v>487</v>
      </c>
      <c r="H957" t="s">
        <v>9</v>
      </c>
      <c r="I957" t="s">
        <v>9</v>
      </c>
      <c r="J957" t="s">
        <v>4806</v>
      </c>
    </row>
    <row r="958" hidden="1" spans="1:10">
      <c r="A958" t="s">
        <v>1213</v>
      </c>
      <c r="B958" t="s">
        <v>489</v>
      </c>
      <c r="C958">
        <v>529754</v>
      </c>
      <c r="D958" t="s">
        <v>2078</v>
      </c>
      <c r="E958">
        <v>953</v>
      </c>
      <c r="F958" t="s">
        <v>9</v>
      </c>
      <c r="G958" t="s">
        <v>9</v>
      </c>
      <c r="H958" t="s">
        <v>9</v>
      </c>
      <c r="I958" t="s">
        <v>9</v>
      </c>
      <c r="J958" t="s">
        <v>4807</v>
      </c>
    </row>
    <row r="959" hidden="1" spans="1:10">
      <c r="A959" t="s">
        <v>742</v>
      </c>
      <c r="B959" t="s">
        <v>274</v>
      </c>
      <c r="C959">
        <v>500603</v>
      </c>
      <c r="D959" t="s">
        <v>2084</v>
      </c>
      <c r="E959">
        <v>953</v>
      </c>
      <c r="F959" t="s">
        <v>9</v>
      </c>
      <c r="G959" t="s">
        <v>9</v>
      </c>
      <c r="H959" t="s">
        <v>9</v>
      </c>
      <c r="I959" t="s">
        <v>9</v>
      </c>
      <c r="J959" t="s">
        <v>4808</v>
      </c>
    </row>
    <row r="960" hidden="1" spans="1:10">
      <c r="A960" t="s">
        <v>2086</v>
      </c>
      <c r="B960" t="s">
        <v>397</v>
      </c>
      <c r="C960">
        <v>529407</v>
      </c>
      <c r="D960" t="s">
        <v>2087</v>
      </c>
      <c r="E960">
        <v>953</v>
      </c>
      <c r="F960" t="s">
        <v>9</v>
      </c>
      <c r="G960" t="s">
        <v>9</v>
      </c>
      <c r="H960" t="s">
        <v>9</v>
      </c>
      <c r="I960" t="s">
        <v>9</v>
      </c>
      <c r="J960" t="s">
        <v>4809</v>
      </c>
    </row>
    <row r="961" hidden="1" spans="1:10">
      <c r="A961" t="s">
        <v>2080</v>
      </c>
      <c r="B961" t="s">
        <v>997</v>
      </c>
      <c r="C961">
        <v>529400</v>
      </c>
      <c r="D961" t="s">
        <v>2081</v>
      </c>
      <c r="E961">
        <v>953</v>
      </c>
      <c r="F961" t="s">
        <v>9</v>
      </c>
      <c r="G961" t="s">
        <v>476</v>
      </c>
      <c r="H961" t="s">
        <v>9</v>
      </c>
      <c r="I961" t="s">
        <v>9</v>
      </c>
      <c r="J961" t="s">
        <v>4810</v>
      </c>
    </row>
    <row r="962" hidden="1" spans="1:10">
      <c r="A962" t="s">
        <v>525</v>
      </c>
      <c r="B962" t="s">
        <v>93</v>
      </c>
      <c r="C962">
        <v>529487</v>
      </c>
      <c r="D962" t="s">
        <v>2085</v>
      </c>
      <c r="E962">
        <v>953</v>
      </c>
      <c r="F962" t="s">
        <v>9</v>
      </c>
      <c r="G962" t="s">
        <v>9</v>
      </c>
      <c r="H962" t="s">
        <v>9</v>
      </c>
      <c r="I962" t="s">
        <v>9</v>
      </c>
      <c r="J962" t="s">
        <v>4811</v>
      </c>
    </row>
    <row r="963" spans="1:10">
      <c r="A963" t="s">
        <v>2093</v>
      </c>
      <c r="B963" t="s">
        <v>5</v>
      </c>
      <c r="C963">
        <v>213543</v>
      </c>
      <c r="D963" t="s">
        <v>2094</v>
      </c>
      <c r="E963">
        <v>962</v>
      </c>
      <c r="F963">
        <f>548</f>
        <v>548</v>
      </c>
      <c r="G963" t="s">
        <v>4057</v>
      </c>
      <c r="H963" t="s">
        <v>9</v>
      </c>
      <c r="I963" t="s">
        <v>9</v>
      </c>
      <c r="J963" t="s">
        <v>4812</v>
      </c>
    </row>
    <row r="964" hidden="1" spans="1:10">
      <c r="A964" t="s">
        <v>1445</v>
      </c>
      <c r="B964" t="s">
        <v>690</v>
      </c>
      <c r="C964">
        <v>529040</v>
      </c>
      <c r="D964" t="s">
        <v>2107</v>
      </c>
      <c r="E964">
        <v>962</v>
      </c>
      <c r="F964" t="s">
        <v>1361</v>
      </c>
      <c r="G964" t="s">
        <v>4356</v>
      </c>
      <c r="H964" t="s">
        <v>9</v>
      </c>
      <c r="I964" t="s">
        <v>9</v>
      </c>
      <c r="J964" t="s">
        <v>4813</v>
      </c>
    </row>
    <row r="965" hidden="1" spans="1:10">
      <c r="A965" t="s">
        <v>279</v>
      </c>
      <c r="B965" t="s">
        <v>93</v>
      </c>
      <c r="C965">
        <v>529110</v>
      </c>
      <c r="D965" t="s">
        <v>2095</v>
      </c>
      <c r="E965">
        <v>962</v>
      </c>
      <c r="F965" t="s">
        <v>9</v>
      </c>
      <c r="G965" t="s">
        <v>9</v>
      </c>
      <c r="H965" t="s">
        <v>9</v>
      </c>
      <c r="I965" t="s">
        <v>9</v>
      </c>
      <c r="J965" t="s">
        <v>4814</v>
      </c>
    </row>
    <row r="966" hidden="1" spans="1:10">
      <c r="A966" t="s">
        <v>2096</v>
      </c>
      <c r="B966" t="s">
        <v>489</v>
      </c>
      <c r="C966">
        <v>528830</v>
      </c>
      <c r="D966" t="s">
        <v>2097</v>
      </c>
      <c r="E966">
        <v>962</v>
      </c>
      <c r="F966" t="s">
        <v>9</v>
      </c>
      <c r="G966" t="s">
        <v>487</v>
      </c>
      <c r="H966" t="s">
        <v>9</v>
      </c>
      <c r="I966" t="s">
        <v>9</v>
      </c>
      <c r="J966" t="s">
        <v>4815</v>
      </c>
    </row>
    <row r="967" hidden="1" spans="1:10">
      <c r="A967" t="s">
        <v>374</v>
      </c>
      <c r="B967" t="s">
        <v>93</v>
      </c>
      <c r="C967">
        <v>529354</v>
      </c>
      <c r="D967" t="s">
        <v>2098</v>
      </c>
      <c r="E967">
        <v>962</v>
      </c>
      <c r="F967" t="s">
        <v>9</v>
      </c>
      <c r="G967" t="s">
        <v>9</v>
      </c>
      <c r="H967" t="s">
        <v>9</v>
      </c>
      <c r="I967" t="s">
        <v>9</v>
      </c>
      <c r="J967" t="s">
        <v>4816</v>
      </c>
    </row>
    <row r="968" hidden="1" spans="1:10">
      <c r="A968" t="s">
        <v>2101</v>
      </c>
      <c r="B968" t="s">
        <v>2102</v>
      </c>
      <c r="C968">
        <v>530037</v>
      </c>
      <c r="D968" t="s">
        <v>2103</v>
      </c>
      <c r="E968">
        <v>962</v>
      </c>
      <c r="F968" t="s">
        <v>9</v>
      </c>
      <c r="G968" t="s">
        <v>487</v>
      </c>
      <c r="H968" t="s">
        <v>9</v>
      </c>
      <c r="I968" t="s">
        <v>9</v>
      </c>
      <c r="J968" t="s">
        <v>4817</v>
      </c>
    </row>
    <row r="969" hidden="1" spans="1:10">
      <c r="A969" t="s">
        <v>2099</v>
      </c>
      <c r="B969" t="s">
        <v>397</v>
      </c>
      <c r="C969">
        <v>505014</v>
      </c>
      <c r="D969" t="s">
        <v>2100</v>
      </c>
      <c r="E969">
        <v>962</v>
      </c>
      <c r="F969" t="s">
        <v>9</v>
      </c>
      <c r="G969" t="s">
        <v>9</v>
      </c>
      <c r="H969" t="s">
        <v>9</v>
      </c>
      <c r="I969" t="s">
        <v>9</v>
      </c>
      <c r="J969" t="s">
        <v>4818</v>
      </c>
    </row>
    <row r="970" hidden="1" spans="1:10">
      <c r="A970" t="s">
        <v>2104</v>
      </c>
      <c r="B970" t="s">
        <v>2105</v>
      </c>
      <c r="C970">
        <v>529029</v>
      </c>
      <c r="D970" t="s">
        <v>2106</v>
      </c>
      <c r="E970">
        <v>962</v>
      </c>
      <c r="F970" t="s">
        <v>9</v>
      </c>
      <c r="G970" t="s">
        <v>9</v>
      </c>
      <c r="H970" t="s">
        <v>9</v>
      </c>
      <c r="I970" t="s">
        <v>9</v>
      </c>
      <c r="J970" t="s">
        <v>4819</v>
      </c>
    </row>
    <row r="971" spans="1:10">
      <c r="A971" t="s">
        <v>2109</v>
      </c>
      <c r="B971" t="s">
        <v>5</v>
      </c>
      <c r="C971">
        <v>193830</v>
      </c>
      <c r="D971" t="s">
        <v>2110</v>
      </c>
      <c r="E971">
        <v>970</v>
      </c>
      <c r="F971" t="s">
        <v>9</v>
      </c>
      <c r="G971" t="s">
        <v>9</v>
      </c>
      <c r="H971" t="s">
        <v>9</v>
      </c>
      <c r="I971" t="s">
        <v>9</v>
      </c>
      <c r="J971" t="s">
        <v>4820</v>
      </c>
    </row>
    <row r="972" hidden="1" spans="1:10">
      <c r="A972" t="s">
        <v>1904</v>
      </c>
      <c r="B972" t="s">
        <v>641</v>
      </c>
      <c r="C972">
        <v>503050</v>
      </c>
      <c r="D972" t="s">
        <v>2108</v>
      </c>
      <c r="E972">
        <v>970</v>
      </c>
      <c r="F972">
        <f>431</f>
        <v>431</v>
      </c>
      <c r="G972" t="s">
        <v>487</v>
      </c>
      <c r="H972" t="s">
        <v>9</v>
      </c>
      <c r="I972" t="s">
        <v>9</v>
      </c>
      <c r="J972" t="s">
        <v>4821</v>
      </c>
    </row>
    <row r="973" hidden="1" spans="1:10">
      <c r="A973" t="s">
        <v>2111</v>
      </c>
      <c r="B973" t="s">
        <v>1450</v>
      </c>
      <c r="C973">
        <v>529291</v>
      </c>
      <c r="D973" t="s">
        <v>2112</v>
      </c>
      <c r="E973">
        <v>970</v>
      </c>
      <c r="F973" t="s">
        <v>1237</v>
      </c>
      <c r="G973" t="s">
        <v>9</v>
      </c>
      <c r="H973" t="s">
        <v>9</v>
      </c>
      <c r="I973" t="s">
        <v>9</v>
      </c>
      <c r="J973" t="s">
        <v>4822</v>
      </c>
    </row>
    <row r="974" spans="1:10">
      <c r="A974" t="s">
        <v>2113</v>
      </c>
      <c r="B974" t="s">
        <v>5</v>
      </c>
      <c r="C974">
        <v>188030</v>
      </c>
      <c r="D974" t="s">
        <v>2114</v>
      </c>
      <c r="E974">
        <v>973</v>
      </c>
      <c r="F974" t="s">
        <v>9</v>
      </c>
      <c r="G974" t="s">
        <v>9</v>
      </c>
      <c r="H974" t="s">
        <v>9</v>
      </c>
      <c r="I974" t="s">
        <v>9</v>
      </c>
      <c r="J974" t="s">
        <v>4823</v>
      </c>
    </row>
    <row r="975" spans="1:10">
      <c r="A975" t="s">
        <v>2116</v>
      </c>
      <c r="B975" t="s">
        <v>5</v>
      </c>
      <c r="C975">
        <v>232982</v>
      </c>
      <c r="D975" t="s">
        <v>2117</v>
      </c>
      <c r="E975">
        <v>973</v>
      </c>
      <c r="F975" t="s">
        <v>9</v>
      </c>
      <c r="G975" t="s">
        <v>487</v>
      </c>
      <c r="H975" t="s">
        <v>9</v>
      </c>
      <c r="I975" t="s">
        <v>9</v>
      </c>
      <c r="J975" t="s">
        <v>4824</v>
      </c>
    </row>
    <row r="976" hidden="1" spans="1:10">
      <c r="A976" t="s">
        <v>2120</v>
      </c>
      <c r="B976" t="s">
        <v>284</v>
      </c>
      <c r="C976">
        <v>529035</v>
      </c>
      <c r="D976" t="s">
        <v>2121</v>
      </c>
      <c r="E976">
        <v>973</v>
      </c>
      <c r="F976" t="s">
        <v>619</v>
      </c>
      <c r="G976" t="s">
        <v>4057</v>
      </c>
      <c r="H976" t="s">
        <v>9</v>
      </c>
      <c r="I976" t="s">
        <v>9</v>
      </c>
      <c r="J976" t="s">
        <v>4825</v>
      </c>
    </row>
    <row r="977" hidden="1" spans="1:10">
      <c r="A977" t="s">
        <v>2118</v>
      </c>
      <c r="B977" t="s">
        <v>1450</v>
      </c>
      <c r="C977">
        <v>529356</v>
      </c>
      <c r="D977" t="s">
        <v>2119</v>
      </c>
      <c r="E977">
        <v>973</v>
      </c>
      <c r="F977" t="s">
        <v>9</v>
      </c>
      <c r="G977" t="s">
        <v>9</v>
      </c>
      <c r="H977" t="s">
        <v>9</v>
      </c>
      <c r="I977" t="s">
        <v>9</v>
      </c>
      <c r="J977" t="s">
        <v>4826</v>
      </c>
    </row>
    <row r="978" hidden="1" spans="1:10">
      <c r="A978" t="s">
        <v>62</v>
      </c>
      <c r="B978" t="s">
        <v>10</v>
      </c>
      <c r="C978">
        <v>529153</v>
      </c>
      <c r="D978" t="s">
        <v>2128</v>
      </c>
      <c r="E978">
        <v>977</v>
      </c>
      <c r="F978" t="s">
        <v>1064</v>
      </c>
      <c r="G978" t="s">
        <v>4023</v>
      </c>
      <c r="H978" t="s">
        <v>9</v>
      </c>
      <c r="I978" t="s">
        <v>9</v>
      </c>
      <c r="J978" t="s">
        <v>4827</v>
      </c>
    </row>
    <row r="979" hidden="1" spans="1:10">
      <c r="A979" t="s">
        <v>678</v>
      </c>
      <c r="B979" t="s">
        <v>10</v>
      </c>
      <c r="C979">
        <v>528973</v>
      </c>
      <c r="D979" t="s">
        <v>2129</v>
      </c>
      <c r="E979">
        <v>977</v>
      </c>
      <c r="F979" t="s">
        <v>1484</v>
      </c>
      <c r="G979" t="s">
        <v>487</v>
      </c>
      <c r="H979" t="s">
        <v>9</v>
      </c>
      <c r="I979" t="s">
        <v>9</v>
      </c>
      <c r="J979" t="s">
        <v>4828</v>
      </c>
    </row>
    <row r="980" hidden="1" spans="1:10">
      <c r="A980" t="s">
        <v>1992</v>
      </c>
      <c r="B980" t="s">
        <v>1717</v>
      </c>
      <c r="C980">
        <v>501581</v>
      </c>
      <c r="D980" t="s">
        <v>2130</v>
      </c>
      <c r="E980">
        <v>977</v>
      </c>
      <c r="F980" t="s">
        <v>800</v>
      </c>
      <c r="G980" t="s">
        <v>4356</v>
      </c>
      <c r="H980" t="s">
        <v>9</v>
      </c>
      <c r="I980" t="s">
        <v>9</v>
      </c>
      <c r="J980" t="s">
        <v>4829</v>
      </c>
    </row>
    <row r="981" hidden="1" spans="1:10">
      <c r="A981" t="s">
        <v>2126</v>
      </c>
      <c r="B981" t="s">
        <v>93</v>
      </c>
      <c r="C981">
        <v>529457</v>
      </c>
      <c r="D981" t="s">
        <v>2127</v>
      </c>
      <c r="E981">
        <v>977</v>
      </c>
      <c r="F981" t="s">
        <v>9</v>
      </c>
      <c r="G981" t="s">
        <v>9</v>
      </c>
      <c r="H981" t="s">
        <v>9</v>
      </c>
      <c r="I981" t="s">
        <v>9</v>
      </c>
      <c r="J981" t="s">
        <v>4830</v>
      </c>
    </row>
    <row r="982" hidden="1" spans="1:10">
      <c r="A982" t="s">
        <v>610</v>
      </c>
      <c r="B982" t="s">
        <v>175</v>
      </c>
      <c r="C982">
        <v>506008</v>
      </c>
      <c r="D982" t="s">
        <v>2123</v>
      </c>
      <c r="E982">
        <v>977</v>
      </c>
      <c r="F982" t="s">
        <v>9</v>
      </c>
      <c r="G982" t="s">
        <v>9</v>
      </c>
      <c r="H982" t="s">
        <v>9</v>
      </c>
      <c r="I982" t="s">
        <v>9</v>
      </c>
      <c r="J982" t="s">
        <v>4831</v>
      </c>
    </row>
    <row r="983" hidden="1" spans="1:10">
      <c r="A983" t="s">
        <v>314</v>
      </c>
      <c r="B983" t="s">
        <v>10</v>
      </c>
      <c r="C983">
        <v>529164</v>
      </c>
      <c r="D983" t="s">
        <v>2125</v>
      </c>
      <c r="E983">
        <v>977</v>
      </c>
      <c r="F983" t="s">
        <v>9</v>
      </c>
      <c r="G983" t="s">
        <v>9</v>
      </c>
      <c r="H983" t="s">
        <v>9</v>
      </c>
      <c r="I983" t="s">
        <v>9</v>
      </c>
      <c r="J983" t="s">
        <v>4832</v>
      </c>
    </row>
    <row r="984" hidden="1" spans="1:10">
      <c r="A984" t="s">
        <v>328</v>
      </c>
      <c r="B984" t="s">
        <v>93</v>
      </c>
      <c r="C984">
        <v>529350</v>
      </c>
      <c r="D984" t="s">
        <v>2124</v>
      </c>
      <c r="E984">
        <v>977</v>
      </c>
      <c r="F984" t="s">
        <v>9</v>
      </c>
      <c r="G984" t="s">
        <v>9</v>
      </c>
      <c r="H984" t="s">
        <v>9</v>
      </c>
      <c r="I984" t="s">
        <v>9</v>
      </c>
      <c r="J984" t="s">
        <v>4833</v>
      </c>
    </row>
    <row r="985" spans="1:10">
      <c r="A985" t="s">
        <v>161</v>
      </c>
      <c r="B985" t="s">
        <v>5</v>
      </c>
      <c r="C985">
        <v>227368</v>
      </c>
      <c r="D985" t="s">
        <v>2122</v>
      </c>
      <c r="E985">
        <v>977</v>
      </c>
      <c r="F985" t="s">
        <v>9</v>
      </c>
      <c r="G985" t="s">
        <v>9</v>
      </c>
      <c r="H985" t="s">
        <v>9</v>
      </c>
      <c r="I985" t="s">
        <v>9</v>
      </c>
      <c r="J985" t="s">
        <v>4834</v>
      </c>
    </row>
    <row r="986" hidden="1" spans="1:10">
      <c r="A986" t="s">
        <v>2131</v>
      </c>
      <c r="B986" t="s">
        <v>575</v>
      </c>
      <c r="C986">
        <v>528837</v>
      </c>
      <c r="D986" t="s">
        <v>2132</v>
      </c>
      <c r="E986">
        <v>986</v>
      </c>
      <c r="F986">
        <f>446</f>
        <v>446</v>
      </c>
      <c r="G986" t="s">
        <v>9</v>
      </c>
      <c r="H986" t="s">
        <v>9</v>
      </c>
      <c r="I986" t="s">
        <v>9</v>
      </c>
      <c r="J986" t="s">
        <v>4835</v>
      </c>
    </row>
    <row r="987" hidden="1" spans="1:10">
      <c r="A987" t="s">
        <v>2142</v>
      </c>
      <c r="B987" t="s">
        <v>774</v>
      </c>
      <c r="C987">
        <v>529426</v>
      </c>
      <c r="D987" t="s">
        <v>2143</v>
      </c>
      <c r="E987">
        <v>986</v>
      </c>
      <c r="F987" t="s">
        <v>9</v>
      </c>
      <c r="G987" t="s">
        <v>4145</v>
      </c>
      <c r="H987" t="s">
        <v>9</v>
      </c>
      <c r="I987" t="s">
        <v>9</v>
      </c>
      <c r="J987" t="s">
        <v>4836</v>
      </c>
    </row>
    <row r="988" hidden="1" spans="1:10">
      <c r="A988" t="s">
        <v>2145</v>
      </c>
      <c r="B988" t="s">
        <v>1117</v>
      </c>
      <c r="C988">
        <v>529278</v>
      </c>
      <c r="D988" t="s">
        <v>2146</v>
      </c>
      <c r="E988">
        <v>986</v>
      </c>
      <c r="F988" t="s">
        <v>9</v>
      </c>
      <c r="G988" t="s">
        <v>4023</v>
      </c>
      <c r="H988" t="s">
        <v>9</v>
      </c>
      <c r="I988" t="s">
        <v>9</v>
      </c>
      <c r="J988" t="s">
        <v>4837</v>
      </c>
    </row>
    <row r="989" hidden="1" spans="1:10">
      <c r="A989" t="s">
        <v>2140</v>
      </c>
      <c r="B989" t="s">
        <v>130</v>
      </c>
      <c r="C989">
        <v>529603</v>
      </c>
      <c r="D989" t="s">
        <v>2141</v>
      </c>
      <c r="E989">
        <v>986</v>
      </c>
      <c r="F989" t="s">
        <v>9</v>
      </c>
      <c r="G989" t="s">
        <v>4057</v>
      </c>
      <c r="H989" t="s">
        <v>9</v>
      </c>
      <c r="I989" t="s">
        <v>9</v>
      </c>
      <c r="J989" t="s">
        <v>4838</v>
      </c>
    </row>
    <row r="990" hidden="1" spans="1:10">
      <c r="A990" t="s">
        <v>1130</v>
      </c>
      <c r="B990" t="s">
        <v>1131</v>
      </c>
      <c r="C990">
        <v>502752</v>
      </c>
      <c r="D990" t="s">
        <v>2137</v>
      </c>
      <c r="E990">
        <v>986</v>
      </c>
      <c r="F990" t="s">
        <v>9</v>
      </c>
      <c r="G990" t="s">
        <v>9</v>
      </c>
      <c r="H990" t="s">
        <v>9</v>
      </c>
      <c r="I990" t="s">
        <v>9</v>
      </c>
      <c r="J990" t="s">
        <v>4839</v>
      </c>
    </row>
    <row r="991" hidden="1" spans="1:10">
      <c r="A991" t="s">
        <v>2138</v>
      </c>
      <c r="B991" t="s">
        <v>93</v>
      </c>
      <c r="C991">
        <v>529038</v>
      </c>
      <c r="D991" t="s">
        <v>2139</v>
      </c>
      <c r="E991">
        <v>986</v>
      </c>
      <c r="F991" t="s">
        <v>9</v>
      </c>
      <c r="G991" t="s">
        <v>9</v>
      </c>
      <c r="H991" t="s">
        <v>9</v>
      </c>
      <c r="I991" t="s">
        <v>9</v>
      </c>
      <c r="J991" t="s">
        <v>4840</v>
      </c>
    </row>
    <row r="992" hidden="1" spans="1:10">
      <c r="A992" t="s">
        <v>2134</v>
      </c>
      <c r="B992" t="s">
        <v>2135</v>
      </c>
      <c r="C992">
        <v>529063</v>
      </c>
      <c r="D992" t="s">
        <v>2136</v>
      </c>
      <c r="E992">
        <v>986</v>
      </c>
      <c r="F992" t="s">
        <v>9</v>
      </c>
      <c r="G992" t="s">
        <v>9</v>
      </c>
      <c r="H992" t="s">
        <v>9</v>
      </c>
      <c r="I992" t="s">
        <v>9</v>
      </c>
      <c r="J992" t="s">
        <v>4841</v>
      </c>
    </row>
    <row r="993" hidden="1" spans="1:10">
      <c r="A993" t="s">
        <v>2149</v>
      </c>
      <c r="B993" t="s">
        <v>774</v>
      </c>
      <c r="C993">
        <v>530212</v>
      </c>
      <c r="D993" t="s">
        <v>2150</v>
      </c>
      <c r="E993">
        <v>993</v>
      </c>
      <c r="F993" t="s">
        <v>9</v>
      </c>
      <c r="G993" t="s">
        <v>9</v>
      </c>
      <c r="H993" t="s">
        <v>9</v>
      </c>
      <c r="I993" t="s">
        <v>9</v>
      </c>
      <c r="J993" t="s">
        <v>4842</v>
      </c>
    </row>
    <row r="994" hidden="1" spans="1:10">
      <c r="A994" t="s">
        <v>1303</v>
      </c>
      <c r="B994" t="s">
        <v>1304</v>
      </c>
      <c r="C994">
        <v>529070</v>
      </c>
      <c r="D994" t="s">
        <v>2151</v>
      </c>
      <c r="E994">
        <v>993</v>
      </c>
      <c r="F994" t="s">
        <v>9</v>
      </c>
      <c r="G994" t="s">
        <v>9</v>
      </c>
      <c r="H994" t="s">
        <v>9</v>
      </c>
      <c r="I994" t="s">
        <v>9</v>
      </c>
      <c r="J994" t="s">
        <v>4843</v>
      </c>
    </row>
    <row r="995" hidden="1" spans="1:10">
      <c r="A995" t="s">
        <v>2147</v>
      </c>
      <c r="B995" t="s">
        <v>397</v>
      </c>
      <c r="C995">
        <v>528920</v>
      </c>
      <c r="D995" t="s">
        <v>2148</v>
      </c>
      <c r="E995">
        <v>993</v>
      </c>
      <c r="F995" t="s">
        <v>9</v>
      </c>
      <c r="G995" t="s">
        <v>4356</v>
      </c>
      <c r="H995" t="s">
        <v>9</v>
      </c>
      <c r="I995" t="s">
        <v>9</v>
      </c>
      <c r="J995" t="s">
        <v>4844</v>
      </c>
    </row>
    <row r="996" hidden="1" spans="1:10">
      <c r="A996" t="s">
        <v>2161</v>
      </c>
      <c r="B996" t="s">
        <v>641</v>
      </c>
      <c r="C996">
        <v>504757</v>
      </c>
      <c r="D996" t="s">
        <v>2162</v>
      </c>
      <c r="E996">
        <v>996</v>
      </c>
      <c r="F996" t="s">
        <v>1361</v>
      </c>
      <c r="G996" t="s">
        <v>4145</v>
      </c>
      <c r="H996" t="s">
        <v>9</v>
      </c>
      <c r="I996" t="s">
        <v>9</v>
      </c>
      <c r="J996" t="s">
        <v>4845</v>
      </c>
    </row>
    <row r="997" hidden="1" spans="1:10">
      <c r="A997" t="s">
        <v>341</v>
      </c>
      <c r="B997" t="s">
        <v>93</v>
      </c>
      <c r="C997">
        <v>530213</v>
      </c>
      <c r="D997" t="s">
        <v>2158</v>
      </c>
      <c r="E997">
        <v>996</v>
      </c>
      <c r="F997" t="s">
        <v>9</v>
      </c>
      <c r="G997" t="s">
        <v>9</v>
      </c>
      <c r="H997" t="s">
        <v>9</v>
      </c>
      <c r="I997" t="s">
        <v>9</v>
      </c>
      <c r="J997" t="s">
        <v>4846</v>
      </c>
    </row>
    <row r="998" hidden="1" spans="1:10">
      <c r="A998" t="s">
        <v>2159</v>
      </c>
      <c r="B998" t="s">
        <v>665</v>
      </c>
      <c r="C998">
        <v>529002</v>
      </c>
      <c r="D998" t="s">
        <v>2160</v>
      </c>
      <c r="E998">
        <v>996</v>
      </c>
      <c r="F998" t="s">
        <v>9</v>
      </c>
      <c r="G998" t="s">
        <v>4057</v>
      </c>
      <c r="H998" t="s">
        <v>9</v>
      </c>
      <c r="I998" t="s">
        <v>9</v>
      </c>
      <c r="J998" t="s">
        <v>4847</v>
      </c>
    </row>
    <row r="999" hidden="1" spans="1:10">
      <c r="A999" t="s">
        <v>2154</v>
      </c>
      <c r="B999" t="s">
        <v>175</v>
      </c>
      <c r="C999">
        <v>528967</v>
      </c>
      <c r="D999" t="s">
        <v>2155</v>
      </c>
      <c r="E999">
        <v>996</v>
      </c>
      <c r="F999" t="s">
        <v>9</v>
      </c>
      <c r="G999" t="s">
        <v>9</v>
      </c>
      <c r="H999" t="s">
        <v>9</v>
      </c>
      <c r="I999" t="s">
        <v>9</v>
      </c>
      <c r="J999" t="s">
        <v>4848</v>
      </c>
    </row>
    <row r="1000" hidden="1" spans="1:10">
      <c r="A1000" t="s">
        <v>2156</v>
      </c>
      <c r="B1000" t="s">
        <v>997</v>
      </c>
      <c r="C1000">
        <v>530040</v>
      </c>
      <c r="D1000" t="s">
        <v>2157</v>
      </c>
      <c r="E1000">
        <v>996</v>
      </c>
      <c r="F1000" t="s">
        <v>9</v>
      </c>
      <c r="G1000" t="s">
        <v>9</v>
      </c>
      <c r="H1000" t="s">
        <v>9</v>
      </c>
      <c r="I1000" t="s">
        <v>9</v>
      </c>
      <c r="J1000" t="s">
        <v>4849</v>
      </c>
    </row>
    <row r="1001" hidden="1" spans="1:10">
      <c r="A1001" t="s">
        <v>54</v>
      </c>
      <c r="B1001" t="s">
        <v>10</v>
      </c>
      <c r="C1001">
        <v>529009</v>
      </c>
      <c r="D1001" t="s">
        <v>2163</v>
      </c>
      <c r="E1001">
        <v>1001</v>
      </c>
      <c r="F1001">
        <f>413</f>
        <v>413</v>
      </c>
      <c r="G1001" t="s">
        <v>4057</v>
      </c>
      <c r="H1001" t="s">
        <v>9</v>
      </c>
      <c r="I1001" t="s">
        <v>9</v>
      </c>
      <c r="J1001" t="s">
        <v>4850</v>
      </c>
    </row>
    <row r="1002" hidden="1" spans="1:10">
      <c r="A1002" t="s">
        <v>2169</v>
      </c>
      <c r="B1002" t="s">
        <v>10</v>
      </c>
      <c r="C1002">
        <v>529675</v>
      </c>
      <c r="D1002" t="s">
        <v>2170</v>
      </c>
      <c r="E1002">
        <v>1001</v>
      </c>
      <c r="F1002" t="s">
        <v>800</v>
      </c>
      <c r="G1002" t="s">
        <v>376</v>
      </c>
      <c r="H1002" t="s">
        <v>9</v>
      </c>
      <c r="I1002" t="s">
        <v>9</v>
      </c>
      <c r="J1002" t="s">
        <v>4851</v>
      </c>
    </row>
    <row r="1003" hidden="1" spans="1:10">
      <c r="A1003" t="s">
        <v>2164</v>
      </c>
      <c r="B1003" t="s">
        <v>404</v>
      </c>
      <c r="C1003">
        <v>529254</v>
      </c>
      <c r="D1003" t="s">
        <v>2165</v>
      </c>
      <c r="E1003">
        <v>1001</v>
      </c>
      <c r="F1003" t="s">
        <v>9</v>
      </c>
      <c r="G1003" t="s">
        <v>9</v>
      </c>
      <c r="H1003" t="s">
        <v>9</v>
      </c>
      <c r="I1003" t="s">
        <v>9</v>
      </c>
      <c r="J1003" t="s">
        <v>4852</v>
      </c>
    </row>
    <row r="1004" hidden="1" spans="1:10">
      <c r="A1004" t="s">
        <v>2166</v>
      </c>
      <c r="B1004" t="s">
        <v>2167</v>
      </c>
      <c r="C1004">
        <v>530214</v>
      </c>
      <c r="D1004" t="s">
        <v>2168</v>
      </c>
      <c r="E1004">
        <v>1001</v>
      </c>
      <c r="F1004" t="s">
        <v>9</v>
      </c>
      <c r="G1004" t="s">
        <v>9</v>
      </c>
      <c r="H1004" t="s">
        <v>9</v>
      </c>
      <c r="I1004" t="s">
        <v>9</v>
      </c>
      <c r="J1004" t="s">
        <v>4853</v>
      </c>
    </row>
    <row r="1005" spans="1:10">
      <c r="A1005" t="s">
        <v>1087</v>
      </c>
      <c r="B1005" t="s">
        <v>5</v>
      </c>
      <c r="C1005">
        <v>133553</v>
      </c>
      <c r="D1005" t="s">
        <v>2174</v>
      </c>
      <c r="E1005">
        <v>1005</v>
      </c>
      <c r="F1005" t="s">
        <v>9</v>
      </c>
      <c r="G1005" t="s">
        <v>9</v>
      </c>
      <c r="H1005" t="s">
        <v>9</v>
      </c>
      <c r="I1005" t="s">
        <v>9</v>
      </c>
      <c r="J1005" t="s">
        <v>4854</v>
      </c>
    </row>
    <row r="1006" spans="1:10">
      <c r="A1006" t="s">
        <v>728</v>
      </c>
      <c r="B1006" t="s">
        <v>5</v>
      </c>
      <c r="C1006">
        <v>131520</v>
      </c>
      <c r="D1006" t="s">
        <v>2183</v>
      </c>
      <c r="E1006">
        <v>1005</v>
      </c>
      <c r="F1006" t="s">
        <v>9</v>
      </c>
      <c r="G1006" t="s">
        <v>476</v>
      </c>
      <c r="H1006" t="s">
        <v>9</v>
      </c>
      <c r="I1006" t="s">
        <v>9</v>
      </c>
      <c r="J1006" t="s">
        <v>4855</v>
      </c>
    </row>
    <row r="1007" hidden="1" spans="1:10">
      <c r="A1007" t="s">
        <v>2171</v>
      </c>
      <c r="B1007" t="s">
        <v>175</v>
      </c>
      <c r="C1007">
        <v>529342</v>
      </c>
      <c r="D1007" t="s">
        <v>2172</v>
      </c>
      <c r="E1007">
        <v>1005</v>
      </c>
      <c r="F1007">
        <f>192</f>
        <v>192</v>
      </c>
      <c r="G1007" t="s">
        <v>9</v>
      </c>
      <c r="H1007" t="s">
        <v>9</v>
      </c>
      <c r="I1007" t="s">
        <v>9</v>
      </c>
      <c r="J1007" t="s">
        <v>4856</v>
      </c>
    </row>
    <row r="1008" hidden="1" spans="1:10">
      <c r="A1008" t="s">
        <v>2175</v>
      </c>
      <c r="B1008" t="s">
        <v>130</v>
      </c>
      <c r="C1008">
        <v>529602</v>
      </c>
      <c r="D1008" t="s">
        <v>2176</v>
      </c>
      <c r="E1008">
        <v>1005</v>
      </c>
      <c r="F1008" t="s">
        <v>9</v>
      </c>
      <c r="G1008" t="s">
        <v>4057</v>
      </c>
      <c r="H1008" t="s">
        <v>9</v>
      </c>
      <c r="I1008" t="s">
        <v>9</v>
      </c>
      <c r="J1008" t="s">
        <v>4857</v>
      </c>
    </row>
    <row r="1009" hidden="1" spans="1:10">
      <c r="A1009" t="s">
        <v>1735</v>
      </c>
      <c r="B1009" t="s">
        <v>740</v>
      </c>
      <c r="C1009">
        <v>502854</v>
      </c>
      <c r="D1009" t="s">
        <v>2184</v>
      </c>
      <c r="E1009">
        <v>1005</v>
      </c>
      <c r="F1009" t="s">
        <v>9</v>
      </c>
      <c r="G1009" t="s">
        <v>9</v>
      </c>
      <c r="H1009" t="s">
        <v>9</v>
      </c>
      <c r="I1009" t="s">
        <v>9</v>
      </c>
      <c r="J1009" t="s">
        <v>4858</v>
      </c>
    </row>
    <row r="1010" hidden="1" spans="1:10">
      <c r="A1010" t="s">
        <v>2181</v>
      </c>
      <c r="B1010" t="s">
        <v>833</v>
      </c>
      <c r="C1010">
        <v>529155</v>
      </c>
      <c r="D1010" t="s">
        <v>2182</v>
      </c>
      <c r="E1010">
        <v>1005</v>
      </c>
      <c r="F1010" t="s">
        <v>9</v>
      </c>
      <c r="G1010" t="s">
        <v>487</v>
      </c>
      <c r="H1010" t="s">
        <v>9</v>
      </c>
      <c r="I1010" t="s">
        <v>9</v>
      </c>
      <c r="J1010" t="s">
        <v>4859</v>
      </c>
    </row>
    <row r="1011" hidden="1" spans="1:10">
      <c r="A1011" t="s">
        <v>2177</v>
      </c>
      <c r="B1011" t="s">
        <v>2178</v>
      </c>
      <c r="C1011">
        <v>529589</v>
      </c>
      <c r="D1011" t="s">
        <v>2179</v>
      </c>
      <c r="E1011">
        <v>1005</v>
      </c>
      <c r="F1011" t="s">
        <v>9</v>
      </c>
      <c r="G1011" t="s">
        <v>9</v>
      </c>
      <c r="H1011" t="s">
        <v>9</v>
      </c>
      <c r="I1011" t="s">
        <v>9</v>
      </c>
      <c r="J1011" t="s">
        <v>4860</v>
      </c>
    </row>
    <row r="1012" hidden="1" spans="1:10">
      <c r="A1012" t="s">
        <v>2188</v>
      </c>
      <c r="B1012" t="s">
        <v>274</v>
      </c>
      <c r="C1012">
        <v>505807</v>
      </c>
      <c r="D1012" t="s">
        <v>2189</v>
      </c>
      <c r="E1012">
        <v>1012</v>
      </c>
      <c r="F1012" t="s">
        <v>9</v>
      </c>
      <c r="G1012" t="s">
        <v>9</v>
      </c>
      <c r="H1012" t="s">
        <v>9</v>
      </c>
      <c r="I1012" t="s">
        <v>9</v>
      </c>
      <c r="J1012" t="s">
        <v>4861</v>
      </c>
    </row>
    <row r="1013" hidden="1" spans="1:10">
      <c r="A1013" t="s">
        <v>1277</v>
      </c>
      <c r="B1013" t="s">
        <v>274</v>
      </c>
      <c r="C1013">
        <v>529051</v>
      </c>
      <c r="D1013" t="s">
        <v>2186</v>
      </c>
      <c r="E1013">
        <v>1012</v>
      </c>
      <c r="F1013" t="s">
        <v>9</v>
      </c>
      <c r="G1013" t="s">
        <v>9</v>
      </c>
      <c r="H1013" t="s">
        <v>9</v>
      </c>
      <c r="I1013" t="s">
        <v>9</v>
      </c>
      <c r="J1013" t="s">
        <v>4862</v>
      </c>
    </row>
    <row r="1014" hidden="1" spans="1:10">
      <c r="A1014" t="s">
        <v>2199</v>
      </c>
      <c r="B1014" t="s">
        <v>1304</v>
      </c>
      <c r="C1014">
        <v>529024</v>
      </c>
      <c r="D1014" t="s">
        <v>2200</v>
      </c>
      <c r="E1014">
        <v>1014</v>
      </c>
      <c r="F1014" t="s">
        <v>1237</v>
      </c>
      <c r="G1014" t="s">
        <v>4356</v>
      </c>
      <c r="H1014" t="s">
        <v>9</v>
      </c>
      <c r="I1014" t="s">
        <v>9</v>
      </c>
      <c r="J1014" t="s">
        <v>4863</v>
      </c>
    </row>
    <row r="1015" hidden="1" spans="1:10">
      <c r="A1015" t="s">
        <v>773</v>
      </c>
      <c r="B1015" t="s">
        <v>774</v>
      </c>
      <c r="C1015">
        <v>530215</v>
      </c>
      <c r="D1015" t="s">
        <v>2196</v>
      </c>
      <c r="E1015">
        <v>1014</v>
      </c>
      <c r="F1015" t="s">
        <v>9</v>
      </c>
      <c r="G1015" t="s">
        <v>9</v>
      </c>
      <c r="H1015" t="s">
        <v>9</v>
      </c>
      <c r="I1015" t="s">
        <v>9</v>
      </c>
      <c r="J1015" t="s">
        <v>4864</v>
      </c>
    </row>
    <row r="1016" hidden="1" spans="1:10">
      <c r="A1016" t="s">
        <v>2197</v>
      </c>
      <c r="B1016" t="s">
        <v>260</v>
      </c>
      <c r="C1016">
        <v>510765</v>
      </c>
      <c r="D1016" t="s">
        <v>2198</v>
      </c>
      <c r="E1016">
        <v>1014</v>
      </c>
      <c r="F1016" t="s">
        <v>9</v>
      </c>
      <c r="G1016" t="s">
        <v>9</v>
      </c>
      <c r="H1016" t="s">
        <v>9</v>
      </c>
      <c r="I1016" t="s">
        <v>9</v>
      </c>
      <c r="J1016" t="s">
        <v>4865</v>
      </c>
    </row>
    <row r="1017" hidden="1" spans="1:10">
      <c r="A1017" t="s">
        <v>2191</v>
      </c>
      <c r="B1017" t="s">
        <v>194</v>
      </c>
      <c r="C1017">
        <v>528947</v>
      </c>
      <c r="D1017" t="s">
        <v>2192</v>
      </c>
      <c r="E1017">
        <v>1014</v>
      </c>
      <c r="F1017" t="s">
        <v>9</v>
      </c>
      <c r="G1017" t="s">
        <v>9</v>
      </c>
      <c r="H1017" t="s">
        <v>9</v>
      </c>
      <c r="I1017" t="s">
        <v>9</v>
      </c>
      <c r="J1017" t="s">
        <v>4866</v>
      </c>
    </row>
    <row r="1018" hidden="1" spans="1:10">
      <c r="A1018" t="s">
        <v>1053</v>
      </c>
      <c r="B1018" t="s">
        <v>833</v>
      </c>
      <c r="C1018">
        <v>529075</v>
      </c>
      <c r="D1018" t="s">
        <v>2190</v>
      </c>
      <c r="E1018">
        <v>1014</v>
      </c>
      <c r="F1018" t="s">
        <v>9</v>
      </c>
      <c r="G1018" t="s">
        <v>9</v>
      </c>
      <c r="H1018" t="s">
        <v>9</v>
      </c>
      <c r="I1018" t="s">
        <v>9</v>
      </c>
      <c r="J1018" t="s">
        <v>4867</v>
      </c>
    </row>
    <row r="1019" hidden="1" spans="1:10">
      <c r="A1019" t="s">
        <v>2193</v>
      </c>
      <c r="B1019" t="s">
        <v>575</v>
      </c>
      <c r="C1019">
        <v>528953</v>
      </c>
      <c r="D1019" t="s">
        <v>2194</v>
      </c>
      <c r="E1019">
        <v>1014</v>
      </c>
      <c r="F1019" t="s">
        <v>9</v>
      </c>
      <c r="G1019" t="s">
        <v>9</v>
      </c>
      <c r="H1019" t="s">
        <v>9</v>
      </c>
      <c r="I1019" t="s">
        <v>9</v>
      </c>
      <c r="J1019" t="s">
        <v>4868</v>
      </c>
    </row>
    <row r="1020" hidden="1" spans="1:10">
      <c r="A1020" t="s">
        <v>1486</v>
      </c>
      <c r="B1020" t="s">
        <v>1450</v>
      </c>
      <c r="C1020">
        <v>530216</v>
      </c>
      <c r="D1020" t="s">
        <v>2195</v>
      </c>
      <c r="E1020">
        <v>1014</v>
      </c>
      <c r="F1020" t="s">
        <v>9</v>
      </c>
      <c r="G1020" t="s">
        <v>9</v>
      </c>
      <c r="H1020" t="s">
        <v>9</v>
      </c>
      <c r="I1020" t="s">
        <v>9</v>
      </c>
      <c r="J1020" t="s">
        <v>4869</v>
      </c>
    </row>
    <row r="1021" spans="1:10">
      <c r="A1021" t="s">
        <v>2201</v>
      </c>
      <c r="B1021" t="s">
        <v>5</v>
      </c>
      <c r="C1021">
        <v>110422</v>
      </c>
      <c r="D1021" t="s">
        <v>2202</v>
      </c>
      <c r="E1021">
        <v>1021</v>
      </c>
      <c r="F1021" t="s">
        <v>9</v>
      </c>
      <c r="G1021" t="s">
        <v>9</v>
      </c>
      <c r="H1021" t="s">
        <v>9</v>
      </c>
      <c r="I1021" t="s">
        <v>9</v>
      </c>
      <c r="J1021" t="s">
        <v>4870</v>
      </c>
    </row>
    <row r="1022" hidden="1" spans="1:10">
      <c r="A1022" t="s">
        <v>2214</v>
      </c>
      <c r="B1022" t="s">
        <v>274</v>
      </c>
      <c r="C1022">
        <v>505673</v>
      </c>
      <c r="D1022" t="s">
        <v>2215</v>
      </c>
      <c r="E1022">
        <v>1021</v>
      </c>
      <c r="F1022" t="s">
        <v>1237</v>
      </c>
      <c r="G1022" t="s">
        <v>9</v>
      </c>
      <c r="H1022" t="s">
        <v>9</v>
      </c>
      <c r="I1022" t="s">
        <v>9</v>
      </c>
      <c r="J1022" t="s">
        <v>4871</v>
      </c>
    </row>
    <row r="1023" hidden="1" spans="1:10">
      <c r="A1023" t="s">
        <v>2209</v>
      </c>
      <c r="B1023" t="s">
        <v>404</v>
      </c>
      <c r="C1023">
        <v>529183</v>
      </c>
      <c r="D1023" t="s">
        <v>2210</v>
      </c>
      <c r="E1023">
        <v>1021</v>
      </c>
      <c r="F1023" t="s">
        <v>9</v>
      </c>
      <c r="G1023" t="s">
        <v>9</v>
      </c>
      <c r="H1023" t="s">
        <v>9</v>
      </c>
      <c r="I1023" t="s">
        <v>9</v>
      </c>
      <c r="J1023" t="s">
        <v>4872</v>
      </c>
    </row>
    <row r="1024" hidden="1" spans="1:10">
      <c r="A1024" t="s">
        <v>583</v>
      </c>
      <c r="B1024" t="s">
        <v>584</v>
      </c>
      <c r="C1024">
        <v>528990</v>
      </c>
      <c r="D1024" t="s">
        <v>2206</v>
      </c>
      <c r="E1024">
        <v>1021</v>
      </c>
      <c r="F1024" t="s">
        <v>9</v>
      </c>
      <c r="G1024" t="s">
        <v>9</v>
      </c>
      <c r="H1024" t="s">
        <v>9</v>
      </c>
      <c r="I1024" t="s">
        <v>9</v>
      </c>
      <c r="J1024" t="s">
        <v>4873</v>
      </c>
    </row>
    <row r="1025" hidden="1" spans="1:10">
      <c r="A1025" t="s">
        <v>488</v>
      </c>
      <c r="B1025" t="s">
        <v>489</v>
      </c>
      <c r="C1025">
        <v>529325</v>
      </c>
      <c r="D1025" t="s">
        <v>2203</v>
      </c>
      <c r="E1025">
        <v>1021</v>
      </c>
      <c r="F1025" t="s">
        <v>9</v>
      </c>
      <c r="G1025" t="s">
        <v>4356</v>
      </c>
      <c r="H1025" t="s">
        <v>9</v>
      </c>
      <c r="I1025" t="s">
        <v>9</v>
      </c>
      <c r="J1025" t="s">
        <v>4874</v>
      </c>
    </row>
    <row r="1026" hidden="1" spans="1:10">
      <c r="A1026" t="s">
        <v>2207</v>
      </c>
      <c r="B1026" t="s">
        <v>397</v>
      </c>
      <c r="C1026">
        <v>506633</v>
      </c>
      <c r="D1026" t="s">
        <v>2208</v>
      </c>
      <c r="E1026">
        <v>1021</v>
      </c>
      <c r="F1026" t="s">
        <v>9</v>
      </c>
      <c r="G1026" t="s">
        <v>9</v>
      </c>
      <c r="H1026" t="s">
        <v>9</v>
      </c>
      <c r="I1026" t="s">
        <v>9</v>
      </c>
      <c r="J1026" t="s">
        <v>4875</v>
      </c>
    </row>
    <row r="1027" hidden="1" spans="1:10">
      <c r="A1027" t="s">
        <v>2204</v>
      </c>
      <c r="B1027" t="s">
        <v>274</v>
      </c>
      <c r="C1027">
        <v>503239</v>
      </c>
      <c r="D1027" t="s">
        <v>2205</v>
      </c>
      <c r="E1027">
        <v>1021</v>
      </c>
      <c r="F1027" t="s">
        <v>9</v>
      </c>
      <c r="G1027" t="s">
        <v>9</v>
      </c>
      <c r="H1027" t="s">
        <v>9</v>
      </c>
      <c r="I1027" t="s">
        <v>9</v>
      </c>
      <c r="J1027" t="s">
        <v>4876</v>
      </c>
    </row>
    <row r="1028" hidden="1" spans="1:10">
      <c r="A1028" t="s">
        <v>426</v>
      </c>
      <c r="B1028" t="s">
        <v>404</v>
      </c>
      <c r="C1028">
        <v>528992</v>
      </c>
      <c r="D1028" t="s">
        <v>2211</v>
      </c>
      <c r="E1028">
        <v>1021</v>
      </c>
      <c r="F1028" t="s">
        <v>9</v>
      </c>
      <c r="G1028" t="s">
        <v>9</v>
      </c>
      <c r="H1028" t="s">
        <v>9</v>
      </c>
      <c r="I1028" t="s">
        <v>9</v>
      </c>
      <c r="J1028" t="s">
        <v>4877</v>
      </c>
    </row>
    <row r="1029" hidden="1" spans="1:10">
      <c r="A1029" t="s">
        <v>2212</v>
      </c>
      <c r="B1029" t="s">
        <v>690</v>
      </c>
      <c r="C1029">
        <v>528817</v>
      </c>
      <c r="D1029" t="s">
        <v>2213</v>
      </c>
      <c r="E1029">
        <v>1021</v>
      </c>
      <c r="F1029" t="s">
        <v>9</v>
      </c>
      <c r="G1029" t="s">
        <v>9</v>
      </c>
      <c r="H1029" t="s">
        <v>9</v>
      </c>
      <c r="I1029" t="s">
        <v>9</v>
      </c>
      <c r="J1029" t="s">
        <v>4878</v>
      </c>
    </row>
    <row r="1030" hidden="1" spans="1:10">
      <c r="A1030" t="s">
        <v>2216</v>
      </c>
      <c r="B1030" t="s">
        <v>130</v>
      </c>
      <c r="C1030">
        <v>529370</v>
      </c>
      <c r="D1030" t="s">
        <v>2217</v>
      </c>
      <c r="E1030">
        <v>1030</v>
      </c>
      <c r="F1030">
        <f>567</f>
        <v>567</v>
      </c>
      <c r="G1030" t="s">
        <v>343</v>
      </c>
      <c r="H1030" t="s">
        <v>9</v>
      </c>
      <c r="I1030" t="s">
        <v>9</v>
      </c>
      <c r="J1030" t="s">
        <v>4879</v>
      </c>
    </row>
    <row r="1031" hidden="1" spans="1:10">
      <c r="A1031" t="s">
        <v>2219</v>
      </c>
      <c r="B1031" t="s">
        <v>130</v>
      </c>
      <c r="C1031">
        <v>529403</v>
      </c>
      <c r="D1031" t="s">
        <v>2220</v>
      </c>
      <c r="E1031">
        <v>1030</v>
      </c>
      <c r="F1031" t="s">
        <v>9</v>
      </c>
      <c r="G1031" t="s">
        <v>4057</v>
      </c>
      <c r="H1031" t="s">
        <v>9</v>
      </c>
      <c r="I1031" t="s">
        <v>9</v>
      </c>
      <c r="J1031" t="s">
        <v>4880</v>
      </c>
    </row>
    <row r="1032" hidden="1" spans="1:10">
      <c r="A1032" t="s">
        <v>474</v>
      </c>
      <c r="B1032" t="s">
        <v>93</v>
      </c>
      <c r="C1032">
        <v>502045</v>
      </c>
      <c r="D1032" t="s">
        <v>2218</v>
      </c>
      <c r="E1032">
        <v>1030</v>
      </c>
      <c r="F1032" t="s">
        <v>9</v>
      </c>
      <c r="G1032" t="s">
        <v>9</v>
      </c>
      <c r="H1032" t="s">
        <v>9</v>
      </c>
      <c r="I1032" t="s">
        <v>9</v>
      </c>
      <c r="J1032" t="s">
        <v>4881</v>
      </c>
    </row>
    <row r="1033" hidden="1" spans="1:10">
      <c r="A1033" t="s">
        <v>2105</v>
      </c>
      <c r="B1033" t="s">
        <v>2105</v>
      </c>
      <c r="C1033">
        <v>529027</v>
      </c>
      <c r="D1033" t="s">
        <v>2222</v>
      </c>
      <c r="E1033">
        <v>1030</v>
      </c>
      <c r="F1033" t="s">
        <v>9</v>
      </c>
      <c r="G1033" t="s">
        <v>9</v>
      </c>
      <c r="H1033" t="s">
        <v>9</v>
      </c>
      <c r="I1033" t="s">
        <v>9</v>
      </c>
      <c r="J1033" t="s">
        <v>4882</v>
      </c>
    </row>
    <row r="1034" hidden="1" spans="1:10">
      <c r="A1034" t="s">
        <v>2224</v>
      </c>
      <c r="B1034" t="s">
        <v>2225</v>
      </c>
      <c r="C1034">
        <v>529143</v>
      </c>
      <c r="D1034" t="s">
        <v>2226</v>
      </c>
      <c r="E1034">
        <v>1034</v>
      </c>
      <c r="F1034">
        <f>387</f>
        <v>387</v>
      </c>
      <c r="G1034" t="s">
        <v>4883</v>
      </c>
      <c r="H1034" t="s">
        <v>9</v>
      </c>
      <c r="I1034" t="s">
        <v>9</v>
      </c>
      <c r="J1034" t="s">
        <v>4884</v>
      </c>
    </row>
    <row r="1035" hidden="1" spans="1:10">
      <c r="A1035" t="s">
        <v>959</v>
      </c>
      <c r="B1035" t="s">
        <v>575</v>
      </c>
      <c r="C1035">
        <v>506184</v>
      </c>
      <c r="D1035" t="s">
        <v>2227</v>
      </c>
      <c r="E1035">
        <v>1034</v>
      </c>
      <c r="F1035">
        <f>421</f>
        <v>421</v>
      </c>
      <c r="G1035" t="s">
        <v>4057</v>
      </c>
      <c r="H1035" t="s">
        <v>9</v>
      </c>
      <c r="I1035" t="s">
        <v>9</v>
      </c>
      <c r="J1035" t="s">
        <v>4885</v>
      </c>
    </row>
    <row r="1036" hidden="1" spans="1:10">
      <c r="A1036" t="s">
        <v>857</v>
      </c>
      <c r="B1036" t="s">
        <v>731</v>
      </c>
      <c r="C1036">
        <v>512943</v>
      </c>
      <c r="D1036" t="s">
        <v>2231</v>
      </c>
      <c r="E1036">
        <v>1034</v>
      </c>
      <c r="F1036" t="s">
        <v>9</v>
      </c>
      <c r="G1036" t="s">
        <v>9</v>
      </c>
      <c r="H1036" t="s">
        <v>9</v>
      </c>
      <c r="I1036" t="s">
        <v>9</v>
      </c>
      <c r="J1036" t="s">
        <v>4886</v>
      </c>
    </row>
    <row r="1037" hidden="1" spans="1:10">
      <c r="A1037" t="s">
        <v>2232</v>
      </c>
      <c r="B1037" t="s">
        <v>489</v>
      </c>
      <c r="C1037">
        <v>529451</v>
      </c>
      <c r="D1037" t="s">
        <v>2233</v>
      </c>
      <c r="E1037">
        <v>1034</v>
      </c>
      <c r="F1037" t="s">
        <v>9</v>
      </c>
      <c r="G1037" t="s">
        <v>9</v>
      </c>
      <c r="H1037" t="s">
        <v>9</v>
      </c>
      <c r="I1037" t="s">
        <v>9</v>
      </c>
      <c r="J1037" t="s">
        <v>4887</v>
      </c>
    </row>
    <row r="1038" hidden="1" spans="1:10">
      <c r="A1038" t="s">
        <v>2228</v>
      </c>
      <c r="B1038" t="s">
        <v>175</v>
      </c>
      <c r="C1038">
        <v>528879</v>
      </c>
      <c r="D1038" t="s">
        <v>2229</v>
      </c>
      <c r="E1038">
        <v>1034</v>
      </c>
      <c r="F1038" t="s">
        <v>9</v>
      </c>
      <c r="G1038" t="s">
        <v>9</v>
      </c>
      <c r="H1038" t="s">
        <v>9</v>
      </c>
      <c r="I1038" t="s">
        <v>9</v>
      </c>
      <c r="J1038" t="s">
        <v>4888</v>
      </c>
    </row>
    <row r="1039" spans="1:10">
      <c r="A1039" t="s">
        <v>786</v>
      </c>
      <c r="B1039" t="s">
        <v>5</v>
      </c>
      <c r="C1039">
        <v>127060</v>
      </c>
      <c r="D1039" t="s">
        <v>2252</v>
      </c>
      <c r="E1039">
        <v>1039</v>
      </c>
      <c r="F1039" t="s">
        <v>1017</v>
      </c>
      <c r="G1039" t="s">
        <v>376</v>
      </c>
      <c r="H1039" t="s">
        <v>9</v>
      </c>
      <c r="I1039" t="s">
        <v>9</v>
      </c>
      <c r="J1039" t="s">
        <v>4889</v>
      </c>
    </row>
    <row r="1040" hidden="1" spans="1:10">
      <c r="A1040" t="s">
        <v>2249</v>
      </c>
      <c r="B1040" t="s">
        <v>2250</v>
      </c>
      <c r="C1040">
        <v>511302</v>
      </c>
      <c r="D1040" t="s">
        <v>2251</v>
      </c>
      <c r="E1040">
        <v>1039</v>
      </c>
      <c r="F1040" t="s">
        <v>9</v>
      </c>
      <c r="G1040" t="s">
        <v>9</v>
      </c>
      <c r="H1040" t="s">
        <v>9</v>
      </c>
      <c r="I1040" t="s">
        <v>9</v>
      </c>
      <c r="J1040" t="s">
        <v>4890</v>
      </c>
    </row>
    <row r="1041" hidden="1" spans="1:10">
      <c r="A1041" t="s">
        <v>2238</v>
      </c>
      <c r="B1041" t="s">
        <v>93</v>
      </c>
      <c r="C1041">
        <v>529885</v>
      </c>
      <c r="D1041" t="s">
        <v>2239</v>
      </c>
      <c r="E1041">
        <v>1039</v>
      </c>
      <c r="F1041" t="s">
        <v>9</v>
      </c>
      <c r="G1041" t="s">
        <v>9</v>
      </c>
      <c r="H1041" t="s">
        <v>9</v>
      </c>
      <c r="I1041" t="s">
        <v>9</v>
      </c>
      <c r="J1041" t="s">
        <v>4891</v>
      </c>
    </row>
    <row r="1042" hidden="1" spans="1:10">
      <c r="A1042" t="s">
        <v>2246</v>
      </c>
      <c r="B1042" t="s">
        <v>2247</v>
      </c>
      <c r="C1042">
        <v>529448</v>
      </c>
      <c r="D1042" t="s">
        <v>2248</v>
      </c>
      <c r="E1042">
        <v>1039</v>
      </c>
      <c r="F1042" t="s">
        <v>9</v>
      </c>
      <c r="G1042" t="s">
        <v>4145</v>
      </c>
      <c r="H1042" t="s">
        <v>9</v>
      </c>
      <c r="I1042" t="s">
        <v>9</v>
      </c>
      <c r="J1042" t="s">
        <v>4892</v>
      </c>
    </row>
    <row r="1043" hidden="1" spans="1:10">
      <c r="A1043" t="s">
        <v>780</v>
      </c>
      <c r="B1043" t="s">
        <v>175</v>
      </c>
      <c r="C1043">
        <v>529450</v>
      </c>
      <c r="D1043" t="s">
        <v>2236</v>
      </c>
      <c r="E1043">
        <v>1039</v>
      </c>
      <c r="F1043" t="s">
        <v>9</v>
      </c>
      <c r="G1043" t="s">
        <v>476</v>
      </c>
      <c r="H1043" t="s">
        <v>9</v>
      </c>
      <c r="I1043" t="s">
        <v>9</v>
      </c>
      <c r="J1043" t="s">
        <v>4893</v>
      </c>
    </row>
    <row r="1044" hidden="1" spans="1:10">
      <c r="A1044" t="s">
        <v>773</v>
      </c>
      <c r="B1044" t="s">
        <v>774</v>
      </c>
      <c r="C1044">
        <v>530049</v>
      </c>
      <c r="D1044" t="s">
        <v>2237</v>
      </c>
      <c r="E1044">
        <v>1039</v>
      </c>
      <c r="F1044" t="s">
        <v>9</v>
      </c>
      <c r="G1044" t="s">
        <v>9</v>
      </c>
      <c r="H1044" t="s">
        <v>9</v>
      </c>
      <c r="I1044" t="s">
        <v>9</v>
      </c>
      <c r="J1044" t="s">
        <v>4894</v>
      </c>
    </row>
    <row r="1045" hidden="1" spans="1:10">
      <c r="A1045" t="s">
        <v>739</v>
      </c>
      <c r="B1045" t="s">
        <v>740</v>
      </c>
      <c r="C1045">
        <v>502879</v>
      </c>
      <c r="D1045" t="s">
        <v>2242</v>
      </c>
      <c r="E1045">
        <v>1039</v>
      </c>
      <c r="F1045" t="s">
        <v>9</v>
      </c>
      <c r="G1045" t="s">
        <v>487</v>
      </c>
      <c r="H1045" t="s">
        <v>9</v>
      </c>
      <c r="I1045" t="s">
        <v>9</v>
      </c>
      <c r="J1045" t="s">
        <v>4895</v>
      </c>
    </row>
    <row r="1046" hidden="1" spans="1:10">
      <c r="A1046" t="s">
        <v>2243</v>
      </c>
      <c r="B1046" t="s">
        <v>731</v>
      </c>
      <c r="C1046">
        <v>529724</v>
      </c>
      <c r="D1046" t="s">
        <v>2244</v>
      </c>
      <c r="E1046">
        <v>1039</v>
      </c>
      <c r="F1046" t="s">
        <v>9</v>
      </c>
      <c r="G1046" t="s">
        <v>4145</v>
      </c>
      <c r="H1046" t="s">
        <v>9</v>
      </c>
      <c r="I1046" t="s">
        <v>9</v>
      </c>
      <c r="J1046" t="s">
        <v>4896</v>
      </c>
    </row>
    <row r="1047" hidden="1" spans="1:10">
      <c r="A1047" t="s">
        <v>2240</v>
      </c>
      <c r="B1047" t="s">
        <v>404</v>
      </c>
      <c r="C1047">
        <v>529174</v>
      </c>
      <c r="D1047" t="s">
        <v>2241</v>
      </c>
      <c r="E1047">
        <v>1039</v>
      </c>
      <c r="F1047" t="s">
        <v>9</v>
      </c>
      <c r="G1047" t="s">
        <v>9</v>
      </c>
      <c r="H1047" t="s">
        <v>9</v>
      </c>
      <c r="I1047" t="s">
        <v>9</v>
      </c>
      <c r="J1047" t="s">
        <v>4897</v>
      </c>
    </row>
    <row r="1048" hidden="1" spans="1:10">
      <c r="A1048" t="s">
        <v>697</v>
      </c>
      <c r="B1048" t="s">
        <v>335</v>
      </c>
      <c r="C1048">
        <v>529923</v>
      </c>
      <c r="D1048" t="s">
        <v>2245</v>
      </c>
      <c r="E1048">
        <v>1039</v>
      </c>
      <c r="F1048" t="s">
        <v>9</v>
      </c>
      <c r="G1048" t="s">
        <v>9</v>
      </c>
      <c r="H1048" t="s">
        <v>9</v>
      </c>
      <c r="I1048" t="s">
        <v>9</v>
      </c>
      <c r="J1048" t="s">
        <v>4898</v>
      </c>
    </row>
    <row r="1049" hidden="1" spans="1:10">
      <c r="A1049" t="s">
        <v>2080</v>
      </c>
      <c r="B1049" t="s">
        <v>997</v>
      </c>
      <c r="C1049">
        <v>502646</v>
      </c>
      <c r="D1049" t="s">
        <v>2261</v>
      </c>
      <c r="E1049">
        <v>1049</v>
      </c>
      <c r="F1049" t="s">
        <v>1017</v>
      </c>
      <c r="G1049" t="s">
        <v>9</v>
      </c>
      <c r="H1049" t="s">
        <v>9</v>
      </c>
      <c r="I1049" t="s">
        <v>9</v>
      </c>
      <c r="J1049" t="s">
        <v>4899</v>
      </c>
    </row>
    <row r="1050" hidden="1" spans="1:10">
      <c r="A1050" t="s">
        <v>416</v>
      </c>
      <c r="B1050" t="s">
        <v>417</v>
      </c>
      <c r="C1050">
        <v>500565</v>
      </c>
      <c r="D1050" t="s">
        <v>2260</v>
      </c>
      <c r="E1050">
        <v>1049</v>
      </c>
      <c r="F1050" t="s">
        <v>9</v>
      </c>
      <c r="G1050" t="s">
        <v>9</v>
      </c>
      <c r="H1050" t="s">
        <v>9</v>
      </c>
      <c r="I1050" t="s">
        <v>9</v>
      </c>
      <c r="J1050" t="s">
        <v>4900</v>
      </c>
    </row>
    <row r="1051" hidden="1" spans="1:10">
      <c r="A1051" t="s">
        <v>536</v>
      </c>
      <c r="B1051" t="s">
        <v>142</v>
      </c>
      <c r="C1051">
        <v>529607</v>
      </c>
      <c r="D1051" t="s">
        <v>2253</v>
      </c>
      <c r="E1051">
        <v>1049</v>
      </c>
      <c r="F1051" t="s">
        <v>9</v>
      </c>
      <c r="G1051" t="s">
        <v>9</v>
      </c>
      <c r="H1051" t="s">
        <v>9</v>
      </c>
      <c r="I1051" t="s">
        <v>9</v>
      </c>
      <c r="J1051" t="s">
        <v>4901</v>
      </c>
    </row>
    <row r="1052" hidden="1" spans="1:10">
      <c r="A1052" t="s">
        <v>2254</v>
      </c>
      <c r="B1052" t="s">
        <v>731</v>
      </c>
      <c r="C1052">
        <v>530041</v>
      </c>
      <c r="D1052" t="s">
        <v>2255</v>
      </c>
      <c r="E1052">
        <v>1049</v>
      </c>
      <c r="F1052" t="s">
        <v>9</v>
      </c>
      <c r="G1052" t="s">
        <v>9</v>
      </c>
      <c r="H1052" t="s">
        <v>9</v>
      </c>
      <c r="I1052" t="s">
        <v>9</v>
      </c>
      <c r="J1052" t="s">
        <v>4902</v>
      </c>
    </row>
    <row r="1053" hidden="1" spans="1:10">
      <c r="A1053" t="s">
        <v>2256</v>
      </c>
      <c r="B1053" t="s">
        <v>397</v>
      </c>
      <c r="C1053">
        <v>502771</v>
      </c>
      <c r="D1053" t="s">
        <v>2257</v>
      </c>
      <c r="E1053">
        <v>1049</v>
      </c>
      <c r="F1053" t="s">
        <v>9</v>
      </c>
      <c r="G1053" t="s">
        <v>9</v>
      </c>
      <c r="H1053" t="s">
        <v>9</v>
      </c>
      <c r="I1053" t="s">
        <v>9</v>
      </c>
      <c r="J1053" t="s">
        <v>4903</v>
      </c>
    </row>
    <row r="1054" spans="1:10">
      <c r="A1054" t="s">
        <v>2258</v>
      </c>
      <c r="B1054" t="s">
        <v>5</v>
      </c>
      <c r="C1054">
        <v>231624</v>
      </c>
      <c r="D1054" t="s">
        <v>2259</v>
      </c>
      <c r="E1054">
        <v>1049</v>
      </c>
      <c r="F1054" t="s">
        <v>9</v>
      </c>
      <c r="G1054" t="s">
        <v>376</v>
      </c>
      <c r="H1054" t="s">
        <v>9</v>
      </c>
      <c r="I1054" t="s">
        <v>9</v>
      </c>
      <c r="J1054" t="s">
        <v>4904</v>
      </c>
    </row>
    <row r="1055" spans="1:10">
      <c r="A1055" t="s">
        <v>2267</v>
      </c>
      <c r="B1055" t="s">
        <v>5</v>
      </c>
      <c r="C1055">
        <v>196079</v>
      </c>
      <c r="D1055" t="s">
        <v>2268</v>
      </c>
      <c r="E1055">
        <v>1055</v>
      </c>
      <c r="F1055" t="s">
        <v>9</v>
      </c>
      <c r="G1055" t="s">
        <v>9</v>
      </c>
      <c r="H1055" t="s">
        <v>9</v>
      </c>
      <c r="I1055" t="s">
        <v>9</v>
      </c>
      <c r="J1055" t="s">
        <v>4905</v>
      </c>
    </row>
    <row r="1056" hidden="1" spans="1:10">
      <c r="A1056" t="s">
        <v>2269</v>
      </c>
      <c r="B1056" t="s">
        <v>1450</v>
      </c>
      <c r="C1056">
        <v>529512</v>
      </c>
      <c r="D1056" t="s">
        <v>2270</v>
      </c>
      <c r="E1056">
        <v>1055</v>
      </c>
      <c r="F1056" t="s">
        <v>9</v>
      </c>
      <c r="G1056" t="s">
        <v>9</v>
      </c>
      <c r="H1056" t="s">
        <v>9</v>
      </c>
      <c r="I1056" t="s">
        <v>9</v>
      </c>
      <c r="J1056" t="s">
        <v>4906</v>
      </c>
    </row>
    <row r="1057" hidden="1" spans="1:10">
      <c r="A1057" t="s">
        <v>2068</v>
      </c>
      <c r="B1057" t="s">
        <v>417</v>
      </c>
      <c r="C1057">
        <v>506847</v>
      </c>
      <c r="D1057" t="s">
        <v>2264</v>
      </c>
      <c r="E1057">
        <v>1055</v>
      </c>
      <c r="F1057" t="s">
        <v>9</v>
      </c>
      <c r="G1057" t="s">
        <v>9</v>
      </c>
      <c r="H1057" t="s">
        <v>9</v>
      </c>
      <c r="I1057" t="s">
        <v>9</v>
      </c>
      <c r="J1057" t="s">
        <v>4907</v>
      </c>
    </row>
    <row r="1058" hidden="1" spans="1:10">
      <c r="A1058" t="s">
        <v>97</v>
      </c>
      <c r="B1058" t="s">
        <v>17</v>
      </c>
      <c r="C1058">
        <v>499982</v>
      </c>
      <c r="D1058" t="s">
        <v>2263</v>
      </c>
      <c r="E1058">
        <v>1055</v>
      </c>
      <c r="F1058" t="s">
        <v>9</v>
      </c>
      <c r="G1058" t="s">
        <v>487</v>
      </c>
      <c r="H1058" t="s">
        <v>9</v>
      </c>
      <c r="I1058" t="s">
        <v>9</v>
      </c>
      <c r="J1058" t="s">
        <v>4908</v>
      </c>
    </row>
    <row r="1059" hidden="1" spans="1:10">
      <c r="A1059" t="s">
        <v>2265</v>
      </c>
      <c r="B1059" t="s">
        <v>175</v>
      </c>
      <c r="C1059">
        <v>528984</v>
      </c>
      <c r="D1059" t="s">
        <v>2266</v>
      </c>
      <c r="E1059">
        <v>1055</v>
      </c>
      <c r="F1059" t="s">
        <v>9</v>
      </c>
      <c r="G1059" t="s">
        <v>9</v>
      </c>
      <c r="H1059" t="s">
        <v>9</v>
      </c>
      <c r="I1059" t="s">
        <v>9</v>
      </c>
      <c r="J1059" t="s">
        <v>4909</v>
      </c>
    </row>
    <row r="1060" spans="1:10">
      <c r="A1060" t="s">
        <v>2279</v>
      </c>
      <c r="B1060" t="s">
        <v>5</v>
      </c>
      <c r="C1060">
        <v>529933</v>
      </c>
      <c r="D1060" t="s">
        <v>2280</v>
      </c>
      <c r="E1060">
        <v>1060</v>
      </c>
      <c r="F1060" t="s">
        <v>9</v>
      </c>
      <c r="G1060" t="s">
        <v>9</v>
      </c>
      <c r="H1060" t="s">
        <v>9</v>
      </c>
      <c r="I1060" t="s">
        <v>9</v>
      </c>
      <c r="J1060" t="s">
        <v>4910</v>
      </c>
    </row>
    <row r="1061" spans="1:10">
      <c r="A1061" t="s">
        <v>728</v>
      </c>
      <c r="B1061" t="s">
        <v>5</v>
      </c>
      <c r="C1061">
        <v>131283</v>
      </c>
      <c r="D1061" t="s">
        <v>2273</v>
      </c>
      <c r="E1061">
        <v>1060</v>
      </c>
      <c r="F1061" t="s">
        <v>9</v>
      </c>
      <c r="G1061" t="s">
        <v>9</v>
      </c>
      <c r="H1061" t="s">
        <v>9</v>
      </c>
      <c r="I1061" t="s">
        <v>9</v>
      </c>
      <c r="J1061" t="s">
        <v>4911</v>
      </c>
    </row>
    <row r="1062" hidden="1" spans="1:10">
      <c r="A1062" t="s">
        <v>505</v>
      </c>
      <c r="B1062" t="s">
        <v>10</v>
      </c>
      <c r="C1062">
        <v>529401</v>
      </c>
      <c r="D1062" t="s">
        <v>2272</v>
      </c>
      <c r="E1062">
        <v>1060</v>
      </c>
      <c r="F1062">
        <f>571</f>
        <v>571</v>
      </c>
      <c r="G1062" t="s">
        <v>487</v>
      </c>
      <c r="H1062" t="s">
        <v>9</v>
      </c>
      <c r="I1062" t="s">
        <v>9</v>
      </c>
      <c r="J1062" t="s">
        <v>4912</v>
      </c>
    </row>
    <row r="1063" hidden="1" spans="1:10">
      <c r="A1063" t="s">
        <v>2276</v>
      </c>
      <c r="B1063" t="s">
        <v>2277</v>
      </c>
      <c r="C1063">
        <v>530217</v>
      </c>
      <c r="D1063" t="s">
        <v>2278</v>
      </c>
      <c r="E1063">
        <v>1060</v>
      </c>
      <c r="F1063" t="s">
        <v>9</v>
      </c>
      <c r="G1063" t="s">
        <v>4145</v>
      </c>
      <c r="H1063" t="s">
        <v>9</v>
      </c>
      <c r="I1063" t="s">
        <v>9</v>
      </c>
      <c r="J1063" t="s">
        <v>4913</v>
      </c>
    </row>
    <row r="1064" hidden="1" spans="1:10">
      <c r="A1064" t="s">
        <v>2274</v>
      </c>
      <c r="B1064" t="s">
        <v>1337</v>
      </c>
      <c r="C1064">
        <v>529442</v>
      </c>
      <c r="D1064" t="s">
        <v>2275</v>
      </c>
      <c r="E1064">
        <v>1060</v>
      </c>
      <c r="F1064" t="s">
        <v>9</v>
      </c>
      <c r="G1064" t="s">
        <v>9</v>
      </c>
      <c r="H1064" t="s">
        <v>9</v>
      </c>
      <c r="I1064" t="s">
        <v>9</v>
      </c>
      <c r="J1064" t="s">
        <v>4914</v>
      </c>
    </row>
    <row r="1065" hidden="1" spans="1:10">
      <c r="A1065" t="s">
        <v>2281</v>
      </c>
      <c r="B1065" t="s">
        <v>404</v>
      </c>
      <c r="C1065">
        <v>528983</v>
      </c>
      <c r="D1065" t="s">
        <v>2282</v>
      </c>
      <c r="E1065">
        <v>1060</v>
      </c>
      <c r="F1065" t="s">
        <v>9</v>
      </c>
      <c r="G1065" t="s">
        <v>4023</v>
      </c>
      <c r="H1065" t="s">
        <v>9</v>
      </c>
      <c r="I1065" t="s">
        <v>9</v>
      </c>
      <c r="J1065" t="s">
        <v>4915</v>
      </c>
    </row>
    <row r="1066" hidden="1" spans="1:10">
      <c r="A1066" t="s">
        <v>776</v>
      </c>
      <c r="B1066" t="s">
        <v>93</v>
      </c>
      <c r="C1066">
        <v>529252</v>
      </c>
      <c r="D1066" t="s">
        <v>1042</v>
      </c>
      <c r="E1066">
        <v>1060</v>
      </c>
      <c r="F1066" t="s">
        <v>9</v>
      </c>
      <c r="G1066" t="s">
        <v>9</v>
      </c>
      <c r="H1066" t="s">
        <v>9</v>
      </c>
      <c r="I1066" t="s">
        <v>9</v>
      </c>
      <c r="J1066" t="s">
        <v>4916</v>
      </c>
    </row>
    <row r="1067" spans="1:10">
      <c r="A1067" t="s">
        <v>2286</v>
      </c>
      <c r="B1067" t="s">
        <v>5</v>
      </c>
      <c r="C1067">
        <v>110565</v>
      </c>
      <c r="D1067" t="s">
        <v>2287</v>
      </c>
      <c r="E1067">
        <v>1067</v>
      </c>
      <c r="F1067" t="s">
        <v>9</v>
      </c>
      <c r="G1067" t="s">
        <v>9</v>
      </c>
      <c r="H1067" t="s">
        <v>9</v>
      </c>
      <c r="I1067" t="s">
        <v>9</v>
      </c>
      <c r="J1067" t="s">
        <v>4917</v>
      </c>
    </row>
    <row r="1068" spans="1:10">
      <c r="A1068" t="s">
        <v>2288</v>
      </c>
      <c r="B1068" t="s">
        <v>5</v>
      </c>
      <c r="C1068">
        <v>133669</v>
      </c>
      <c r="D1068" t="s">
        <v>2289</v>
      </c>
      <c r="E1068">
        <v>1067</v>
      </c>
      <c r="F1068" t="s">
        <v>9</v>
      </c>
      <c r="G1068" t="s">
        <v>487</v>
      </c>
      <c r="H1068" t="s">
        <v>9</v>
      </c>
      <c r="I1068" t="s">
        <v>9</v>
      </c>
      <c r="J1068" t="s">
        <v>4918</v>
      </c>
    </row>
    <row r="1069" hidden="1" spans="1:10">
      <c r="A1069" t="s">
        <v>2294</v>
      </c>
      <c r="B1069" t="s">
        <v>10</v>
      </c>
      <c r="C1069">
        <v>528922</v>
      </c>
      <c r="D1069" t="s">
        <v>2295</v>
      </c>
      <c r="E1069">
        <v>1067</v>
      </c>
      <c r="F1069" t="s">
        <v>1443</v>
      </c>
      <c r="G1069" t="s">
        <v>4023</v>
      </c>
      <c r="H1069" t="s">
        <v>9</v>
      </c>
      <c r="I1069" t="s">
        <v>9</v>
      </c>
      <c r="J1069" t="s">
        <v>4919</v>
      </c>
    </row>
    <row r="1070" hidden="1" spans="1:10">
      <c r="A1070" t="s">
        <v>2283</v>
      </c>
      <c r="B1070" t="s">
        <v>641</v>
      </c>
      <c r="C1070">
        <v>505080</v>
      </c>
      <c r="D1070" t="s">
        <v>2284</v>
      </c>
      <c r="E1070">
        <v>1067</v>
      </c>
      <c r="F1070" t="s">
        <v>9</v>
      </c>
      <c r="G1070" t="s">
        <v>9</v>
      </c>
      <c r="H1070" t="s">
        <v>9</v>
      </c>
      <c r="I1070" t="s">
        <v>9</v>
      </c>
      <c r="J1070" t="s">
        <v>4920</v>
      </c>
    </row>
    <row r="1071" hidden="1" spans="1:10">
      <c r="A1071" t="s">
        <v>2290</v>
      </c>
      <c r="B1071" t="s">
        <v>404</v>
      </c>
      <c r="C1071">
        <v>529000</v>
      </c>
      <c r="D1071" t="s">
        <v>2291</v>
      </c>
      <c r="E1071">
        <v>1067</v>
      </c>
      <c r="F1071" t="s">
        <v>9</v>
      </c>
      <c r="G1071" t="s">
        <v>9</v>
      </c>
      <c r="H1071" t="s">
        <v>9</v>
      </c>
      <c r="I1071" t="s">
        <v>9</v>
      </c>
      <c r="J1071" t="s">
        <v>4921</v>
      </c>
    </row>
    <row r="1072" hidden="1" spans="1:10">
      <c r="A1072" t="s">
        <v>2292</v>
      </c>
      <c r="B1072" t="s">
        <v>93</v>
      </c>
      <c r="C1072">
        <v>529420</v>
      </c>
      <c r="D1072" t="s">
        <v>2293</v>
      </c>
      <c r="E1072">
        <v>1067</v>
      </c>
      <c r="F1072" t="s">
        <v>9</v>
      </c>
      <c r="G1072" t="s">
        <v>4145</v>
      </c>
      <c r="H1072" t="s">
        <v>9</v>
      </c>
      <c r="I1072" t="s">
        <v>9</v>
      </c>
      <c r="J1072" t="s">
        <v>4922</v>
      </c>
    </row>
    <row r="1073" hidden="1" spans="1:10">
      <c r="A1073" t="s">
        <v>2298</v>
      </c>
      <c r="B1073" t="s">
        <v>1450</v>
      </c>
      <c r="C1073">
        <v>528900</v>
      </c>
      <c r="D1073" t="s">
        <v>2299</v>
      </c>
      <c r="E1073">
        <v>1073</v>
      </c>
      <c r="F1073" t="s">
        <v>9</v>
      </c>
      <c r="G1073" t="s">
        <v>9</v>
      </c>
      <c r="H1073" t="s">
        <v>9</v>
      </c>
      <c r="I1073" t="s">
        <v>9</v>
      </c>
      <c r="J1073" t="s">
        <v>4923</v>
      </c>
    </row>
    <row r="1074" hidden="1" spans="1:10">
      <c r="A1074" t="s">
        <v>739</v>
      </c>
      <c r="B1074" t="s">
        <v>740</v>
      </c>
      <c r="C1074">
        <v>529705</v>
      </c>
      <c r="D1074" t="s">
        <v>2300</v>
      </c>
      <c r="E1074">
        <v>1073</v>
      </c>
      <c r="F1074" t="s">
        <v>9</v>
      </c>
      <c r="G1074" t="s">
        <v>9</v>
      </c>
      <c r="H1074" t="s">
        <v>9</v>
      </c>
      <c r="I1074" t="s">
        <v>9</v>
      </c>
      <c r="J1074" t="s">
        <v>4924</v>
      </c>
    </row>
    <row r="1075" spans="1:10">
      <c r="A1075" t="s">
        <v>2296</v>
      </c>
      <c r="B1075" t="s">
        <v>5</v>
      </c>
      <c r="C1075">
        <v>228796</v>
      </c>
      <c r="D1075" t="s">
        <v>2297</v>
      </c>
      <c r="E1075">
        <v>1073</v>
      </c>
      <c r="F1075" t="s">
        <v>9</v>
      </c>
      <c r="G1075" t="s">
        <v>9</v>
      </c>
      <c r="H1075" t="s">
        <v>9</v>
      </c>
      <c r="I1075" t="s">
        <v>9</v>
      </c>
      <c r="J1075" t="s">
        <v>4925</v>
      </c>
    </row>
    <row r="1076" hidden="1" spans="1:10">
      <c r="A1076" t="s">
        <v>2307</v>
      </c>
      <c r="B1076" t="s">
        <v>1450</v>
      </c>
      <c r="C1076">
        <v>529636</v>
      </c>
      <c r="D1076" t="s">
        <v>2308</v>
      </c>
      <c r="E1076">
        <v>1076</v>
      </c>
      <c r="F1076" t="s">
        <v>9</v>
      </c>
      <c r="G1076" t="s">
        <v>9</v>
      </c>
      <c r="H1076" t="s">
        <v>9</v>
      </c>
      <c r="I1076" t="s">
        <v>9</v>
      </c>
      <c r="J1076" t="s">
        <v>4926</v>
      </c>
    </row>
    <row r="1077" hidden="1" spans="1:10">
      <c r="A1077" t="s">
        <v>2304</v>
      </c>
      <c r="B1077" t="s">
        <v>194</v>
      </c>
      <c r="C1077">
        <v>529466</v>
      </c>
      <c r="D1077" t="s">
        <v>2305</v>
      </c>
      <c r="E1077">
        <v>1076</v>
      </c>
      <c r="F1077" t="s">
        <v>9</v>
      </c>
      <c r="G1077" t="s">
        <v>9</v>
      </c>
      <c r="H1077" t="s">
        <v>9</v>
      </c>
      <c r="I1077" t="s">
        <v>9</v>
      </c>
      <c r="J1077" t="s">
        <v>4927</v>
      </c>
    </row>
    <row r="1078" hidden="1" spans="1:10">
      <c r="A1078" t="s">
        <v>2302</v>
      </c>
      <c r="B1078" t="s">
        <v>1364</v>
      </c>
      <c r="C1078">
        <v>530218</v>
      </c>
      <c r="D1078" t="s">
        <v>2303</v>
      </c>
      <c r="E1078">
        <v>1076</v>
      </c>
      <c r="F1078" t="s">
        <v>9</v>
      </c>
      <c r="G1078" t="s">
        <v>9</v>
      </c>
      <c r="H1078" t="s">
        <v>9</v>
      </c>
      <c r="I1078" t="s">
        <v>9</v>
      </c>
      <c r="J1078" t="s">
        <v>4928</v>
      </c>
    </row>
    <row r="1079" hidden="1" spans="1:10">
      <c r="A1079" t="s">
        <v>2309</v>
      </c>
      <c r="B1079" t="s">
        <v>704</v>
      </c>
      <c r="C1079">
        <v>530219</v>
      </c>
      <c r="D1079" t="s">
        <v>2310</v>
      </c>
      <c r="E1079">
        <v>1079</v>
      </c>
      <c r="F1079">
        <f>551</f>
        <v>551</v>
      </c>
      <c r="G1079" t="s">
        <v>4455</v>
      </c>
      <c r="H1079" t="s">
        <v>9</v>
      </c>
      <c r="I1079" t="s">
        <v>9</v>
      </c>
      <c r="J1079" t="s">
        <v>4929</v>
      </c>
    </row>
    <row r="1080" hidden="1" spans="1:10">
      <c r="A1080" t="s">
        <v>212</v>
      </c>
      <c r="B1080" t="s">
        <v>93</v>
      </c>
      <c r="C1080">
        <v>505334</v>
      </c>
      <c r="D1080" t="s">
        <v>2322</v>
      </c>
      <c r="E1080">
        <v>1079</v>
      </c>
      <c r="F1080" t="s">
        <v>9</v>
      </c>
      <c r="G1080" t="s">
        <v>9</v>
      </c>
      <c r="H1080" t="s">
        <v>9</v>
      </c>
      <c r="I1080" t="s">
        <v>9</v>
      </c>
      <c r="J1080" t="s">
        <v>4930</v>
      </c>
    </row>
    <row r="1081" hidden="1" spans="1:10">
      <c r="A1081" t="s">
        <v>2323</v>
      </c>
      <c r="B1081" t="s">
        <v>997</v>
      </c>
      <c r="C1081">
        <v>529186</v>
      </c>
      <c r="D1081" t="s">
        <v>2324</v>
      </c>
      <c r="E1081">
        <v>1079</v>
      </c>
      <c r="F1081" t="s">
        <v>9</v>
      </c>
      <c r="G1081" t="s">
        <v>9</v>
      </c>
      <c r="H1081" t="s">
        <v>9</v>
      </c>
      <c r="I1081" t="s">
        <v>9</v>
      </c>
      <c r="J1081" t="s">
        <v>4931</v>
      </c>
    </row>
    <row r="1082" hidden="1" spans="1:10">
      <c r="A1082" t="s">
        <v>1344</v>
      </c>
      <c r="B1082" t="s">
        <v>1450</v>
      </c>
      <c r="C1082">
        <v>529031</v>
      </c>
      <c r="D1082" t="s">
        <v>2321</v>
      </c>
      <c r="E1082">
        <v>1079</v>
      </c>
      <c r="F1082" t="s">
        <v>9</v>
      </c>
      <c r="G1082" t="s">
        <v>9</v>
      </c>
      <c r="H1082" t="s">
        <v>9</v>
      </c>
      <c r="I1082" t="s">
        <v>9</v>
      </c>
      <c r="J1082" t="s">
        <v>4932</v>
      </c>
    </row>
    <row r="1083" hidden="1" spans="1:10">
      <c r="A1083" t="s">
        <v>2318</v>
      </c>
      <c r="B1083" t="s">
        <v>2319</v>
      </c>
      <c r="C1083">
        <v>529176</v>
      </c>
      <c r="D1083" t="s">
        <v>2320</v>
      </c>
      <c r="E1083">
        <v>1079</v>
      </c>
      <c r="F1083" t="s">
        <v>9</v>
      </c>
      <c r="G1083" t="s">
        <v>9</v>
      </c>
      <c r="H1083" t="s">
        <v>9</v>
      </c>
      <c r="I1083" t="s">
        <v>9</v>
      </c>
      <c r="J1083" t="s">
        <v>4933</v>
      </c>
    </row>
    <row r="1084" hidden="1" spans="1:10">
      <c r="A1084" t="s">
        <v>2313</v>
      </c>
      <c r="B1084" t="s">
        <v>851</v>
      </c>
      <c r="C1084">
        <v>529694</v>
      </c>
      <c r="D1084" t="s">
        <v>2314</v>
      </c>
      <c r="E1084">
        <v>1079</v>
      </c>
      <c r="F1084" t="s">
        <v>9</v>
      </c>
      <c r="G1084" t="s">
        <v>4356</v>
      </c>
      <c r="H1084" t="s">
        <v>9</v>
      </c>
      <c r="I1084" t="s">
        <v>9</v>
      </c>
      <c r="J1084" t="s">
        <v>4934</v>
      </c>
    </row>
    <row r="1085" hidden="1" spans="1:10">
      <c r="A1085" t="s">
        <v>1992</v>
      </c>
      <c r="B1085" t="s">
        <v>1717</v>
      </c>
      <c r="C1085">
        <v>506097</v>
      </c>
      <c r="D1085" t="s">
        <v>2315</v>
      </c>
      <c r="E1085">
        <v>1079</v>
      </c>
      <c r="F1085" t="s">
        <v>9</v>
      </c>
      <c r="G1085" t="s">
        <v>4883</v>
      </c>
      <c r="H1085" t="s">
        <v>9</v>
      </c>
      <c r="I1085" t="s">
        <v>9</v>
      </c>
      <c r="J1085" t="s">
        <v>4935</v>
      </c>
    </row>
    <row r="1086" hidden="1" spans="1:10">
      <c r="A1086" t="s">
        <v>2311</v>
      </c>
      <c r="B1086" t="s">
        <v>274</v>
      </c>
      <c r="C1086">
        <v>529022</v>
      </c>
      <c r="D1086" t="s">
        <v>2312</v>
      </c>
      <c r="E1086">
        <v>1079</v>
      </c>
      <c r="F1086" t="s">
        <v>9</v>
      </c>
      <c r="G1086" t="s">
        <v>9</v>
      </c>
      <c r="H1086" t="s">
        <v>9</v>
      </c>
      <c r="I1086" t="s">
        <v>9</v>
      </c>
      <c r="J1086" t="s">
        <v>4936</v>
      </c>
    </row>
    <row r="1087" hidden="1" spans="1:10">
      <c r="A1087" t="s">
        <v>2171</v>
      </c>
      <c r="B1087" t="s">
        <v>175</v>
      </c>
      <c r="C1087">
        <v>529800</v>
      </c>
      <c r="D1087" t="s">
        <v>2316</v>
      </c>
      <c r="E1087">
        <v>1079</v>
      </c>
      <c r="F1087" t="s">
        <v>9</v>
      </c>
      <c r="G1087" t="s">
        <v>9</v>
      </c>
      <c r="H1087" t="s">
        <v>9</v>
      </c>
      <c r="I1087" t="s">
        <v>9</v>
      </c>
      <c r="J1087" t="s">
        <v>4937</v>
      </c>
    </row>
    <row r="1088" hidden="1" spans="1:10">
      <c r="A1088" t="s">
        <v>62</v>
      </c>
      <c r="B1088" t="s">
        <v>10</v>
      </c>
      <c r="C1088">
        <v>528814</v>
      </c>
      <c r="D1088" t="s">
        <v>2317</v>
      </c>
      <c r="E1088">
        <v>1079</v>
      </c>
      <c r="F1088" t="s">
        <v>9</v>
      </c>
      <c r="G1088" t="s">
        <v>9</v>
      </c>
      <c r="H1088" t="s">
        <v>9</v>
      </c>
      <c r="I1088" t="s">
        <v>9</v>
      </c>
      <c r="J1088" t="s">
        <v>4938</v>
      </c>
    </row>
    <row r="1089" spans="1:10">
      <c r="A1089" t="s">
        <v>2347</v>
      </c>
      <c r="B1089" t="s">
        <v>5</v>
      </c>
      <c r="C1089">
        <v>186867</v>
      </c>
      <c r="D1089" t="s">
        <v>2348</v>
      </c>
      <c r="E1089">
        <v>1089</v>
      </c>
      <c r="F1089" t="s">
        <v>602</v>
      </c>
      <c r="G1089" t="s">
        <v>4023</v>
      </c>
      <c r="H1089" t="s">
        <v>9</v>
      </c>
      <c r="I1089" t="s">
        <v>9</v>
      </c>
      <c r="J1089" t="s">
        <v>4939</v>
      </c>
    </row>
    <row r="1090" hidden="1" spans="1:10">
      <c r="A1090" t="s">
        <v>2345</v>
      </c>
      <c r="B1090" t="s">
        <v>397</v>
      </c>
      <c r="C1090">
        <v>528977</v>
      </c>
      <c r="D1090" t="s">
        <v>2346</v>
      </c>
      <c r="E1090">
        <v>1089</v>
      </c>
      <c r="F1090" t="s">
        <v>9</v>
      </c>
      <c r="G1090" t="s">
        <v>4356</v>
      </c>
      <c r="H1090" t="s">
        <v>9</v>
      </c>
      <c r="I1090" t="s">
        <v>9</v>
      </c>
      <c r="J1090" t="s">
        <v>4940</v>
      </c>
    </row>
    <row r="1091" hidden="1" spans="1:10">
      <c r="A1091" t="s">
        <v>2349</v>
      </c>
      <c r="B1091" t="s">
        <v>10</v>
      </c>
      <c r="C1091">
        <v>529039</v>
      </c>
      <c r="D1091" t="s">
        <v>2350</v>
      </c>
      <c r="E1091">
        <v>1089</v>
      </c>
      <c r="F1091" t="s">
        <v>800</v>
      </c>
      <c r="G1091" t="s">
        <v>487</v>
      </c>
      <c r="H1091" t="s">
        <v>9</v>
      </c>
      <c r="I1091" t="s">
        <v>9</v>
      </c>
      <c r="J1091" t="s">
        <v>4941</v>
      </c>
    </row>
    <row r="1092" hidden="1" spans="1:10">
      <c r="A1092" t="s">
        <v>885</v>
      </c>
      <c r="B1092" t="s">
        <v>93</v>
      </c>
      <c r="C1092">
        <v>529475</v>
      </c>
      <c r="D1092" t="s">
        <v>2331</v>
      </c>
      <c r="E1092">
        <v>1089</v>
      </c>
      <c r="F1092" t="s">
        <v>9</v>
      </c>
      <c r="G1092" t="s">
        <v>9</v>
      </c>
      <c r="H1092" t="s">
        <v>9</v>
      </c>
      <c r="I1092" t="s">
        <v>9</v>
      </c>
      <c r="J1092" t="s">
        <v>4942</v>
      </c>
    </row>
    <row r="1093" hidden="1" spans="1:10">
      <c r="A1093" t="s">
        <v>2334</v>
      </c>
      <c r="B1093" t="s">
        <v>740</v>
      </c>
      <c r="C1093">
        <v>529623</v>
      </c>
      <c r="D1093" t="s">
        <v>2335</v>
      </c>
      <c r="E1093">
        <v>1089</v>
      </c>
      <c r="F1093" t="s">
        <v>9</v>
      </c>
      <c r="G1093" t="s">
        <v>4023</v>
      </c>
      <c r="H1093" t="s">
        <v>9</v>
      </c>
      <c r="I1093" t="s">
        <v>9</v>
      </c>
      <c r="J1093" t="s">
        <v>4943</v>
      </c>
    </row>
    <row r="1094" hidden="1" spans="1:10">
      <c r="A1094" t="s">
        <v>2332</v>
      </c>
      <c r="B1094" t="s">
        <v>1131</v>
      </c>
      <c r="C1094">
        <v>502638</v>
      </c>
      <c r="D1094" t="s">
        <v>2333</v>
      </c>
      <c r="E1094">
        <v>1089</v>
      </c>
      <c r="F1094" t="s">
        <v>9</v>
      </c>
      <c r="G1094" t="s">
        <v>9</v>
      </c>
      <c r="H1094" t="s">
        <v>9</v>
      </c>
      <c r="I1094" t="s">
        <v>9</v>
      </c>
      <c r="J1094" t="s">
        <v>4944</v>
      </c>
    </row>
    <row r="1095" hidden="1" spans="1:10">
      <c r="A1095" t="s">
        <v>2338</v>
      </c>
      <c r="B1095" t="s">
        <v>1450</v>
      </c>
      <c r="C1095">
        <v>529743</v>
      </c>
      <c r="D1095" t="s">
        <v>2339</v>
      </c>
      <c r="E1095">
        <v>1089</v>
      </c>
      <c r="F1095" t="s">
        <v>9</v>
      </c>
      <c r="G1095" t="s">
        <v>9</v>
      </c>
      <c r="H1095" t="s">
        <v>9</v>
      </c>
      <c r="I1095" t="s">
        <v>9</v>
      </c>
      <c r="J1095" t="s">
        <v>4945</v>
      </c>
    </row>
    <row r="1096" hidden="1" spans="1:10">
      <c r="A1096" t="s">
        <v>2340</v>
      </c>
      <c r="B1096" t="s">
        <v>93</v>
      </c>
      <c r="C1096">
        <v>529093</v>
      </c>
      <c r="D1096" t="s">
        <v>2341</v>
      </c>
      <c r="E1096">
        <v>1089</v>
      </c>
      <c r="F1096" t="s">
        <v>9</v>
      </c>
      <c r="G1096" t="s">
        <v>9</v>
      </c>
      <c r="H1096" t="s">
        <v>9</v>
      </c>
      <c r="I1096" t="s">
        <v>9</v>
      </c>
      <c r="J1096" t="s">
        <v>4946</v>
      </c>
    </row>
    <row r="1097" hidden="1" spans="1:10">
      <c r="A1097" t="s">
        <v>2336</v>
      </c>
      <c r="B1097" t="s">
        <v>757</v>
      </c>
      <c r="C1097">
        <v>529458</v>
      </c>
      <c r="D1097" t="s">
        <v>2337</v>
      </c>
      <c r="E1097">
        <v>1089</v>
      </c>
      <c r="F1097" t="s">
        <v>9</v>
      </c>
      <c r="G1097" t="s">
        <v>487</v>
      </c>
      <c r="H1097" t="s">
        <v>9</v>
      </c>
      <c r="I1097" t="s">
        <v>9</v>
      </c>
      <c r="J1097" t="s">
        <v>4947</v>
      </c>
    </row>
    <row r="1098" hidden="1" spans="1:10">
      <c r="A1098" t="s">
        <v>2329</v>
      </c>
      <c r="B1098" t="s">
        <v>260</v>
      </c>
      <c r="C1098">
        <v>508576</v>
      </c>
      <c r="D1098" t="s">
        <v>2330</v>
      </c>
      <c r="E1098">
        <v>1089</v>
      </c>
      <c r="F1098" t="s">
        <v>9</v>
      </c>
      <c r="G1098" t="s">
        <v>9</v>
      </c>
      <c r="H1098" t="s">
        <v>9</v>
      </c>
      <c r="I1098" t="s">
        <v>9</v>
      </c>
      <c r="J1098" t="s">
        <v>4948</v>
      </c>
    </row>
    <row r="1099" hidden="1" spans="1:10">
      <c r="A1099" t="s">
        <v>2326</v>
      </c>
      <c r="B1099" t="s">
        <v>404</v>
      </c>
      <c r="C1099">
        <v>528952</v>
      </c>
      <c r="D1099" t="s">
        <v>2327</v>
      </c>
      <c r="E1099">
        <v>1089</v>
      </c>
      <c r="F1099" t="s">
        <v>9</v>
      </c>
      <c r="G1099" t="s">
        <v>9</v>
      </c>
      <c r="H1099" t="s">
        <v>9</v>
      </c>
      <c r="I1099" t="s">
        <v>9</v>
      </c>
      <c r="J1099" t="s">
        <v>4949</v>
      </c>
    </row>
    <row r="1100" hidden="1" spans="1:10">
      <c r="A1100" t="s">
        <v>2342</v>
      </c>
      <c r="B1100" t="s">
        <v>2343</v>
      </c>
      <c r="C1100">
        <v>529161</v>
      </c>
      <c r="D1100" t="s">
        <v>2344</v>
      </c>
      <c r="E1100">
        <v>1089</v>
      </c>
      <c r="F1100" t="s">
        <v>9</v>
      </c>
      <c r="G1100" t="s">
        <v>9</v>
      </c>
      <c r="H1100" t="s">
        <v>9</v>
      </c>
      <c r="I1100" t="s">
        <v>9</v>
      </c>
      <c r="J1100" t="s">
        <v>4950</v>
      </c>
    </row>
    <row r="1101" hidden="1" spans="1:10">
      <c r="A1101" t="s">
        <v>2351</v>
      </c>
      <c r="B1101" t="s">
        <v>10</v>
      </c>
      <c r="C1101">
        <v>529422</v>
      </c>
      <c r="D1101" t="s">
        <v>2352</v>
      </c>
      <c r="E1101">
        <v>1101</v>
      </c>
      <c r="F1101">
        <f>567</f>
        <v>567</v>
      </c>
      <c r="G1101" t="s">
        <v>4057</v>
      </c>
      <c r="H1101" t="s">
        <v>9</v>
      </c>
      <c r="I1101" t="s">
        <v>9</v>
      </c>
      <c r="J1101" t="s">
        <v>4951</v>
      </c>
    </row>
    <row r="1102" hidden="1" spans="1:10">
      <c r="A1102" t="s">
        <v>1765</v>
      </c>
      <c r="B1102" t="s">
        <v>1450</v>
      </c>
      <c r="C1102">
        <v>530220</v>
      </c>
      <c r="D1102" t="s">
        <v>2357</v>
      </c>
      <c r="E1102">
        <v>1101</v>
      </c>
      <c r="F1102" t="s">
        <v>1484</v>
      </c>
      <c r="G1102" t="s">
        <v>9</v>
      </c>
      <c r="H1102" t="s">
        <v>9</v>
      </c>
      <c r="I1102" t="s">
        <v>9</v>
      </c>
      <c r="J1102" t="s">
        <v>4952</v>
      </c>
    </row>
    <row r="1103" hidden="1" spans="1:10">
      <c r="A1103" t="s">
        <v>2358</v>
      </c>
      <c r="B1103" t="s">
        <v>10</v>
      </c>
      <c r="C1103">
        <v>505661</v>
      </c>
      <c r="D1103" t="s">
        <v>2359</v>
      </c>
      <c r="E1103">
        <v>1101</v>
      </c>
      <c r="F1103" t="s">
        <v>800</v>
      </c>
      <c r="G1103" t="s">
        <v>4057</v>
      </c>
      <c r="H1103" t="s">
        <v>9</v>
      </c>
      <c r="I1103" t="s">
        <v>9</v>
      </c>
      <c r="J1103" t="s">
        <v>4953</v>
      </c>
    </row>
    <row r="1104" hidden="1" spans="1:10">
      <c r="A1104" t="s">
        <v>2353</v>
      </c>
      <c r="B1104" t="s">
        <v>175</v>
      </c>
      <c r="C1104">
        <v>528959</v>
      </c>
      <c r="D1104" t="s">
        <v>2354</v>
      </c>
      <c r="E1104">
        <v>1101</v>
      </c>
      <c r="F1104" t="s">
        <v>9</v>
      </c>
      <c r="G1104" t="s">
        <v>9</v>
      </c>
      <c r="H1104" t="s">
        <v>9</v>
      </c>
      <c r="I1104" t="s">
        <v>9</v>
      </c>
      <c r="J1104" t="s">
        <v>4954</v>
      </c>
    </row>
    <row r="1105" hidden="1" spans="1:10">
      <c r="A1105" t="s">
        <v>2355</v>
      </c>
      <c r="B1105" t="s">
        <v>260</v>
      </c>
      <c r="C1105">
        <v>529786</v>
      </c>
      <c r="D1105" t="s">
        <v>2356</v>
      </c>
      <c r="E1105">
        <v>1101</v>
      </c>
      <c r="F1105" t="s">
        <v>9</v>
      </c>
      <c r="G1105" t="s">
        <v>4023</v>
      </c>
      <c r="H1105" t="s">
        <v>9</v>
      </c>
      <c r="I1105" t="s">
        <v>9</v>
      </c>
      <c r="J1105" t="s">
        <v>4955</v>
      </c>
    </row>
    <row r="1106" hidden="1" spans="1:10">
      <c r="A1106" t="s">
        <v>2360</v>
      </c>
      <c r="B1106" t="s">
        <v>2055</v>
      </c>
      <c r="C1106">
        <v>530221</v>
      </c>
      <c r="D1106" t="s">
        <v>2361</v>
      </c>
      <c r="E1106">
        <v>1106</v>
      </c>
      <c r="F1106">
        <f>345</f>
        <v>345</v>
      </c>
      <c r="G1106" t="s">
        <v>9</v>
      </c>
      <c r="H1106" t="s">
        <v>9</v>
      </c>
      <c r="I1106" t="s">
        <v>9</v>
      </c>
      <c r="J1106" t="s">
        <v>4956</v>
      </c>
    </row>
    <row r="1107" hidden="1" spans="1:10">
      <c r="A1107" t="s">
        <v>857</v>
      </c>
      <c r="B1107" t="s">
        <v>731</v>
      </c>
      <c r="C1107">
        <v>512792</v>
      </c>
      <c r="D1107" t="s">
        <v>2370</v>
      </c>
      <c r="E1107">
        <v>1106</v>
      </c>
      <c r="F1107" t="s">
        <v>9</v>
      </c>
      <c r="G1107" t="s">
        <v>4356</v>
      </c>
      <c r="H1107" t="s">
        <v>9</v>
      </c>
      <c r="I1107" t="s">
        <v>9</v>
      </c>
      <c r="J1107" t="s">
        <v>4957</v>
      </c>
    </row>
    <row r="1108" hidden="1" spans="1:10">
      <c r="A1108" t="s">
        <v>919</v>
      </c>
      <c r="B1108" t="s">
        <v>361</v>
      </c>
      <c r="C1108">
        <v>529149</v>
      </c>
      <c r="D1108" t="s">
        <v>2374</v>
      </c>
      <c r="E1108">
        <v>1106</v>
      </c>
      <c r="F1108" t="s">
        <v>1085</v>
      </c>
      <c r="G1108" t="s">
        <v>9</v>
      </c>
      <c r="H1108" t="s">
        <v>9</v>
      </c>
      <c r="I1108" t="s">
        <v>9</v>
      </c>
      <c r="J1108" t="s">
        <v>4958</v>
      </c>
    </row>
    <row r="1109" hidden="1" spans="1:10">
      <c r="A1109" t="s">
        <v>2376</v>
      </c>
      <c r="B1109" t="s">
        <v>284</v>
      </c>
      <c r="C1109">
        <v>505102</v>
      </c>
      <c r="D1109" t="s">
        <v>2377</v>
      </c>
      <c r="E1109">
        <v>1106</v>
      </c>
      <c r="F1109" t="s">
        <v>1017</v>
      </c>
      <c r="G1109" t="s">
        <v>4145</v>
      </c>
      <c r="H1109" t="s">
        <v>9</v>
      </c>
      <c r="I1109" t="s">
        <v>9</v>
      </c>
      <c r="J1109" t="s">
        <v>4959</v>
      </c>
    </row>
    <row r="1110" hidden="1" spans="1:10">
      <c r="A1110" t="s">
        <v>2363</v>
      </c>
      <c r="B1110" t="s">
        <v>1575</v>
      </c>
      <c r="C1110">
        <v>530036</v>
      </c>
      <c r="D1110" t="s">
        <v>2364</v>
      </c>
      <c r="E1110">
        <v>1106</v>
      </c>
      <c r="F1110" t="s">
        <v>9</v>
      </c>
      <c r="G1110" t="s">
        <v>4057</v>
      </c>
      <c r="H1110" t="s">
        <v>9</v>
      </c>
      <c r="I1110" t="s">
        <v>9</v>
      </c>
      <c r="J1110" t="s">
        <v>4960</v>
      </c>
    </row>
    <row r="1111" hidden="1" spans="1:10">
      <c r="A1111" t="s">
        <v>2372</v>
      </c>
      <c r="B1111" t="s">
        <v>931</v>
      </c>
      <c r="C1111">
        <v>529688</v>
      </c>
      <c r="D1111" t="s">
        <v>2373</v>
      </c>
      <c r="E1111">
        <v>1106</v>
      </c>
      <c r="F1111" t="s">
        <v>9</v>
      </c>
      <c r="G1111" t="s">
        <v>9</v>
      </c>
      <c r="H1111" t="s">
        <v>9</v>
      </c>
      <c r="I1111" t="s">
        <v>9</v>
      </c>
      <c r="J1111" t="s">
        <v>4961</v>
      </c>
    </row>
    <row r="1112" hidden="1" spans="1:10">
      <c r="A1112" t="s">
        <v>2365</v>
      </c>
      <c r="B1112" t="s">
        <v>147</v>
      </c>
      <c r="C1112">
        <v>504309</v>
      </c>
      <c r="D1112" t="s">
        <v>2366</v>
      </c>
      <c r="E1112">
        <v>1106</v>
      </c>
      <c r="F1112" t="s">
        <v>9</v>
      </c>
      <c r="G1112" t="s">
        <v>9</v>
      </c>
      <c r="H1112" t="s">
        <v>9</v>
      </c>
      <c r="I1112" t="s">
        <v>9</v>
      </c>
      <c r="J1112" t="s">
        <v>4962</v>
      </c>
    </row>
    <row r="1113" spans="1:10">
      <c r="A1113" t="s">
        <v>2368</v>
      </c>
      <c r="B1113" t="s">
        <v>5</v>
      </c>
      <c r="C1113">
        <v>206084</v>
      </c>
      <c r="D1113" t="s">
        <v>2369</v>
      </c>
      <c r="E1113">
        <v>1106</v>
      </c>
      <c r="F1113" t="s">
        <v>9</v>
      </c>
      <c r="G1113" t="s">
        <v>4057</v>
      </c>
      <c r="H1113" t="s">
        <v>9</v>
      </c>
      <c r="I1113" t="s">
        <v>9</v>
      </c>
      <c r="J1113" t="s">
        <v>4963</v>
      </c>
    </row>
    <row r="1114" hidden="1" spans="1:10">
      <c r="A1114" t="s">
        <v>551</v>
      </c>
      <c r="B1114" t="s">
        <v>10</v>
      </c>
      <c r="C1114">
        <v>529563</v>
      </c>
      <c r="D1114" t="s">
        <v>2386</v>
      </c>
      <c r="E1114">
        <v>1114</v>
      </c>
      <c r="F1114" t="s">
        <v>619</v>
      </c>
      <c r="G1114" t="s">
        <v>4057</v>
      </c>
      <c r="H1114" t="s">
        <v>9</v>
      </c>
      <c r="I1114" t="s">
        <v>9</v>
      </c>
      <c r="J1114" t="s">
        <v>4964</v>
      </c>
    </row>
    <row r="1115" hidden="1" spans="1:10">
      <c r="A1115" t="s">
        <v>2387</v>
      </c>
      <c r="B1115" t="s">
        <v>584</v>
      </c>
      <c r="C1115">
        <v>528943</v>
      </c>
      <c r="D1115" t="s">
        <v>2388</v>
      </c>
      <c r="E1115">
        <v>1114</v>
      </c>
      <c r="F1115" t="s">
        <v>619</v>
      </c>
      <c r="G1115" t="s">
        <v>376</v>
      </c>
      <c r="H1115" t="s">
        <v>9</v>
      </c>
      <c r="I1115" t="s">
        <v>9</v>
      </c>
      <c r="J1115" t="s">
        <v>4965</v>
      </c>
    </row>
    <row r="1116" hidden="1" spans="1:10">
      <c r="A1116" t="s">
        <v>2389</v>
      </c>
      <c r="B1116" t="s">
        <v>997</v>
      </c>
      <c r="C1116">
        <v>502450</v>
      </c>
      <c r="D1116" t="s">
        <v>2390</v>
      </c>
      <c r="E1116">
        <v>1114</v>
      </c>
      <c r="F1116" t="s">
        <v>9</v>
      </c>
      <c r="G1116" t="s">
        <v>9</v>
      </c>
      <c r="H1116" t="s">
        <v>9</v>
      </c>
      <c r="I1116" t="s">
        <v>9</v>
      </c>
      <c r="J1116" t="s">
        <v>4966</v>
      </c>
    </row>
    <row r="1117" hidden="1" spans="1:10">
      <c r="A1117" t="s">
        <v>2381</v>
      </c>
      <c r="B1117" t="s">
        <v>93</v>
      </c>
      <c r="C1117">
        <v>503729</v>
      </c>
      <c r="D1117" t="s">
        <v>2382</v>
      </c>
      <c r="E1117">
        <v>1114</v>
      </c>
      <c r="F1117" t="s">
        <v>9</v>
      </c>
      <c r="G1117" t="s">
        <v>9</v>
      </c>
      <c r="H1117" t="s">
        <v>9</v>
      </c>
      <c r="I1117" t="s">
        <v>9</v>
      </c>
      <c r="J1117" t="s">
        <v>4967</v>
      </c>
    </row>
    <row r="1118" hidden="1" spans="1:10">
      <c r="A1118" t="s">
        <v>1828</v>
      </c>
      <c r="B1118" t="s">
        <v>740</v>
      </c>
      <c r="C1118">
        <v>529419</v>
      </c>
      <c r="D1118" t="s">
        <v>2383</v>
      </c>
      <c r="E1118">
        <v>1114</v>
      </c>
      <c r="F1118" t="s">
        <v>9</v>
      </c>
      <c r="G1118" t="s">
        <v>9</v>
      </c>
      <c r="H1118" t="s">
        <v>9</v>
      </c>
      <c r="I1118" t="s">
        <v>9</v>
      </c>
      <c r="J1118" t="s">
        <v>4968</v>
      </c>
    </row>
    <row r="1119" hidden="1" spans="1:10">
      <c r="A1119" t="s">
        <v>2318</v>
      </c>
      <c r="B1119" t="s">
        <v>2319</v>
      </c>
      <c r="C1119">
        <v>504656</v>
      </c>
      <c r="D1119" t="s">
        <v>2384</v>
      </c>
      <c r="E1119">
        <v>1114</v>
      </c>
      <c r="F1119" t="s">
        <v>9</v>
      </c>
      <c r="G1119" t="s">
        <v>9</v>
      </c>
      <c r="H1119" t="s">
        <v>9</v>
      </c>
      <c r="I1119" t="s">
        <v>9</v>
      </c>
      <c r="J1119" t="s">
        <v>4969</v>
      </c>
    </row>
    <row r="1120" hidden="1" spans="1:10">
      <c r="A1120" t="s">
        <v>2378</v>
      </c>
      <c r="B1120" t="s">
        <v>931</v>
      </c>
      <c r="C1120">
        <v>528919</v>
      </c>
      <c r="D1120" t="s">
        <v>2379</v>
      </c>
      <c r="E1120">
        <v>1114</v>
      </c>
      <c r="F1120" t="s">
        <v>9</v>
      </c>
      <c r="G1120" t="s">
        <v>9</v>
      </c>
      <c r="H1120" t="s">
        <v>9</v>
      </c>
      <c r="I1120" t="s">
        <v>9</v>
      </c>
      <c r="J1120" t="s">
        <v>4970</v>
      </c>
    </row>
    <row r="1121" hidden="1" spans="1:10">
      <c r="A1121" t="s">
        <v>2398</v>
      </c>
      <c r="B1121" t="s">
        <v>2399</v>
      </c>
      <c r="C1121">
        <v>529988</v>
      </c>
      <c r="D1121" t="s">
        <v>2400</v>
      </c>
      <c r="E1121">
        <v>1121</v>
      </c>
      <c r="F1121" t="s">
        <v>9</v>
      </c>
      <c r="G1121" t="s">
        <v>4023</v>
      </c>
      <c r="H1121" t="s">
        <v>9</v>
      </c>
      <c r="I1121" t="s">
        <v>9</v>
      </c>
      <c r="J1121" t="s">
        <v>4971</v>
      </c>
    </row>
    <row r="1122" hidden="1" spans="1:10">
      <c r="A1122" t="s">
        <v>283</v>
      </c>
      <c r="B1122" t="s">
        <v>284</v>
      </c>
      <c r="C1122">
        <v>505425</v>
      </c>
      <c r="D1122" t="s">
        <v>2402</v>
      </c>
      <c r="E1122">
        <v>1121</v>
      </c>
      <c r="F1122" t="s">
        <v>1237</v>
      </c>
      <c r="G1122" t="s">
        <v>4145</v>
      </c>
      <c r="H1122" t="s">
        <v>9</v>
      </c>
      <c r="I1122" t="s">
        <v>9</v>
      </c>
      <c r="J1122" t="s">
        <v>4972</v>
      </c>
    </row>
    <row r="1123" hidden="1" spans="1:10">
      <c r="A1123" t="s">
        <v>742</v>
      </c>
      <c r="B1123" t="s">
        <v>274</v>
      </c>
      <c r="C1123">
        <v>529015</v>
      </c>
      <c r="D1123" t="s">
        <v>2403</v>
      </c>
      <c r="E1123">
        <v>1121</v>
      </c>
      <c r="F1123" t="s">
        <v>1237</v>
      </c>
      <c r="G1123" t="s">
        <v>9</v>
      </c>
      <c r="H1123" t="s">
        <v>9</v>
      </c>
      <c r="I1123" t="s">
        <v>9</v>
      </c>
      <c r="J1123" t="s">
        <v>4973</v>
      </c>
    </row>
    <row r="1124" hidden="1" spans="1:10">
      <c r="A1124" t="s">
        <v>92</v>
      </c>
      <c r="B1124" t="s">
        <v>93</v>
      </c>
      <c r="C1124">
        <v>529734</v>
      </c>
      <c r="D1124" t="s">
        <v>2392</v>
      </c>
      <c r="E1124">
        <v>1121</v>
      </c>
      <c r="F1124" t="s">
        <v>9</v>
      </c>
      <c r="G1124" t="s">
        <v>9</v>
      </c>
      <c r="H1124" t="s">
        <v>9</v>
      </c>
      <c r="I1124" t="s">
        <v>9</v>
      </c>
      <c r="J1124" t="s">
        <v>4974</v>
      </c>
    </row>
    <row r="1125" hidden="1" spans="1:10">
      <c r="A1125" t="s">
        <v>2394</v>
      </c>
      <c r="B1125" t="s">
        <v>1893</v>
      </c>
      <c r="C1125">
        <v>529144</v>
      </c>
      <c r="D1125" t="s">
        <v>2395</v>
      </c>
      <c r="E1125">
        <v>1121</v>
      </c>
      <c r="F1125" t="s">
        <v>9</v>
      </c>
      <c r="G1125" t="s">
        <v>9</v>
      </c>
      <c r="H1125" t="s">
        <v>9</v>
      </c>
      <c r="I1125" t="s">
        <v>9</v>
      </c>
      <c r="J1125" t="s">
        <v>4975</v>
      </c>
    </row>
    <row r="1126" hidden="1" spans="1:10">
      <c r="A1126" t="s">
        <v>674</v>
      </c>
      <c r="B1126" t="s">
        <v>93</v>
      </c>
      <c r="C1126">
        <v>529515</v>
      </c>
      <c r="D1126" t="s">
        <v>2397</v>
      </c>
      <c r="E1126">
        <v>1121</v>
      </c>
      <c r="F1126" t="s">
        <v>9</v>
      </c>
      <c r="G1126" t="s">
        <v>9</v>
      </c>
      <c r="H1126" t="s">
        <v>9</v>
      </c>
      <c r="I1126" t="s">
        <v>9</v>
      </c>
      <c r="J1126" t="s">
        <v>4976</v>
      </c>
    </row>
    <row r="1127" hidden="1" spans="1:10">
      <c r="A1127" t="s">
        <v>895</v>
      </c>
      <c r="B1127" t="s">
        <v>175</v>
      </c>
      <c r="C1127">
        <v>505713</v>
      </c>
      <c r="D1127" t="s">
        <v>2393</v>
      </c>
      <c r="E1127">
        <v>1121</v>
      </c>
      <c r="F1127" t="s">
        <v>9</v>
      </c>
      <c r="G1127" t="s">
        <v>9</v>
      </c>
      <c r="H1127" t="s">
        <v>9</v>
      </c>
      <c r="I1127" t="s">
        <v>9</v>
      </c>
      <c r="J1127" t="s">
        <v>4977</v>
      </c>
    </row>
    <row r="1128" hidden="1" spans="1:10">
      <c r="A1128" t="s">
        <v>2408</v>
      </c>
      <c r="B1128" t="s">
        <v>2409</v>
      </c>
      <c r="C1128">
        <v>529548</v>
      </c>
      <c r="D1128" t="s">
        <v>2410</v>
      </c>
      <c r="E1128">
        <v>1128</v>
      </c>
      <c r="F1128" t="s">
        <v>800</v>
      </c>
      <c r="G1128" t="s">
        <v>487</v>
      </c>
      <c r="H1128" t="s">
        <v>9</v>
      </c>
      <c r="I1128" t="s">
        <v>9</v>
      </c>
      <c r="J1128" t="s">
        <v>4978</v>
      </c>
    </row>
    <row r="1129" hidden="1" spans="1:10">
      <c r="A1129" t="s">
        <v>2411</v>
      </c>
      <c r="B1129" t="s">
        <v>1229</v>
      </c>
      <c r="C1129">
        <v>528882</v>
      </c>
      <c r="D1129" t="s">
        <v>2412</v>
      </c>
      <c r="E1129">
        <v>1128</v>
      </c>
      <c r="F1129" t="s">
        <v>800</v>
      </c>
      <c r="G1129" t="s">
        <v>4356</v>
      </c>
      <c r="H1129" t="s">
        <v>9</v>
      </c>
      <c r="I1129" t="s">
        <v>9</v>
      </c>
      <c r="J1129" t="s">
        <v>4979</v>
      </c>
    </row>
    <row r="1130" hidden="1" spans="1:10">
      <c r="A1130" t="s">
        <v>2405</v>
      </c>
      <c r="B1130" t="s">
        <v>260</v>
      </c>
      <c r="C1130">
        <v>514902</v>
      </c>
      <c r="D1130" t="s">
        <v>2406</v>
      </c>
      <c r="E1130">
        <v>1128</v>
      </c>
      <c r="F1130" t="s">
        <v>9</v>
      </c>
      <c r="G1130" t="s">
        <v>376</v>
      </c>
      <c r="H1130" t="s">
        <v>9</v>
      </c>
      <c r="I1130" t="s">
        <v>9</v>
      </c>
      <c r="J1130" t="s">
        <v>4980</v>
      </c>
    </row>
    <row r="1131" hidden="1" spans="1:10">
      <c r="A1131" t="s">
        <v>434</v>
      </c>
      <c r="B1131" t="s">
        <v>260</v>
      </c>
      <c r="C1131">
        <v>514629</v>
      </c>
      <c r="D1131" t="s">
        <v>2407</v>
      </c>
      <c r="E1131">
        <v>1128</v>
      </c>
      <c r="F1131" t="s">
        <v>9</v>
      </c>
      <c r="G1131" t="s">
        <v>4057</v>
      </c>
      <c r="H1131" t="s">
        <v>9</v>
      </c>
      <c r="I1131" t="s">
        <v>9</v>
      </c>
      <c r="J1131" t="s">
        <v>4981</v>
      </c>
    </row>
    <row r="1132" hidden="1" spans="1:10">
      <c r="A1132" t="s">
        <v>2415</v>
      </c>
      <c r="B1132" t="s">
        <v>284</v>
      </c>
      <c r="C1132">
        <v>505943</v>
      </c>
      <c r="D1132" t="s">
        <v>2416</v>
      </c>
      <c r="E1132">
        <v>1132</v>
      </c>
      <c r="F1132" t="s">
        <v>9</v>
      </c>
      <c r="G1132" t="s">
        <v>4356</v>
      </c>
      <c r="H1132" t="s">
        <v>9</v>
      </c>
      <c r="I1132" t="s">
        <v>9</v>
      </c>
      <c r="J1132" t="s">
        <v>4982</v>
      </c>
    </row>
    <row r="1133" hidden="1" spans="1:10">
      <c r="A1133" t="s">
        <v>2419</v>
      </c>
      <c r="B1133" t="s">
        <v>130</v>
      </c>
      <c r="C1133">
        <v>528998</v>
      </c>
      <c r="D1133" t="s">
        <v>2420</v>
      </c>
      <c r="E1133">
        <v>1132</v>
      </c>
      <c r="F1133" t="s">
        <v>9</v>
      </c>
      <c r="G1133" t="s">
        <v>4057</v>
      </c>
      <c r="H1133" t="s">
        <v>9</v>
      </c>
      <c r="I1133" t="s">
        <v>9</v>
      </c>
      <c r="J1133" t="s">
        <v>4983</v>
      </c>
    </row>
    <row r="1134" hidden="1" spans="1:10">
      <c r="A1134" t="s">
        <v>780</v>
      </c>
      <c r="B1134" t="s">
        <v>175</v>
      </c>
      <c r="C1134">
        <v>505784</v>
      </c>
      <c r="D1134" t="s">
        <v>2414</v>
      </c>
      <c r="E1134">
        <v>1132</v>
      </c>
      <c r="F1134" t="s">
        <v>9</v>
      </c>
      <c r="G1134" t="s">
        <v>9</v>
      </c>
      <c r="H1134" t="s">
        <v>9</v>
      </c>
      <c r="I1134" t="s">
        <v>9</v>
      </c>
      <c r="J1134" t="s">
        <v>4984</v>
      </c>
    </row>
    <row r="1135" hidden="1" spans="1:10">
      <c r="A1135" t="s">
        <v>1344</v>
      </c>
      <c r="B1135" t="s">
        <v>1450</v>
      </c>
      <c r="C1135">
        <v>529132</v>
      </c>
      <c r="D1135" t="s">
        <v>2417</v>
      </c>
      <c r="E1135">
        <v>1132</v>
      </c>
      <c r="F1135" t="s">
        <v>9</v>
      </c>
      <c r="G1135" t="s">
        <v>4057</v>
      </c>
      <c r="H1135" t="s">
        <v>9</v>
      </c>
      <c r="I1135" t="s">
        <v>9</v>
      </c>
      <c r="J1135" t="s">
        <v>4985</v>
      </c>
    </row>
    <row r="1136" hidden="1" spans="1:10">
      <c r="A1136" t="s">
        <v>334</v>
      </c>
      <c r="B1136" t="s">
        <v>335</v>
      </c>
      <c r="C1136">
        <v>529371</v>
      </c>
      <c r="D1136" t="s">
        <v>2413</v>
      </c>
      <c r="E1136">
        <v>1132</v>
      </c>
      <c r="F1136" t="s">
        <v>9</v>
      </c>
      <c r="G1136" t="s">
        <v>9</v>
      </c>
      <c r="H1136" t="s">
        <v>9</v>
      </c>
      <c r="I1136" t="s">
        <v>9</v>
      </c>
      <c r="J1136" t="s">
        <v>4986</v>
      </c>
    </row>
    <row r="1137" hidden="1" spans="1:10">
      <c r="A1137" t="s">
        <v>283</v>
      </c>
      <c r="B1137" t="s">
        <v>284</v>
      </c>
      <c r="C1137">
        <v>502999</v>
      </c>
      <c r="D1137" t="s">
        <v>2427</v>
      </c>
      <c r="E1137">
        <v>1137</v>
      </c>
      <c r="F1137" t="s">
        <v>9</v>
      </c>
      <c r="G1137" t="s">
        <v>487</v>
      </c>
      <c r="H1137" t="s">
        <v>9</v>
      </c>
      <c r="I1137" t="s">
        <v>9</v>
      </c>
      <c r="J1137" t="s">
        <v>4987</v>
      </c>
    </row>
    <row r="1138" hidden="1" spans="1:10">
      <c r="A1138" t="s">
        <v>2424</v>
      </c>
      <c r="B1138" t="s">
        <v>409</v>
      </c>
      <c r="C1138">
        <v>529113</v>
      </c>
      <c r="D1138" t="s">
        <v>2425</v>
      </c>
      <c r="E1138">
        <v>1137</v>
      </c>
      <c r="F1138" t="s">
        <v>9</v>
      </c>
      <c r="G1138" t="s">
        <v>9</v>
      </c>
      <c r="H1138" t="s">
        <v>9</v>
      </c>
      <c r="I1138" t="s">
        <v>9</v>
      </c>
      <c r="J1138" t="s">
        <v>4988</v>
      </c>
    </row>
    <row r="1139" hidden="1" spans="1:10">
      <c r="A1139" t="s">
        <v>2422</v>
      </c>
      <c r="B1139" t="s">
        <v>1450</v>
      </c>
      <c r="C1139">
        <v>529816</v>
      </c>
      <c r="D1139" t="s">
        <v>2423</v>
      </c>
      <c r="E1139">
        <v>1137</v>
      </c>
      <c r="F1139" t="s">
        <v>9</v>
      </c>
      <c r="G1139" t="s">
        <v>9</v>
      </c>
      <c r="H1139" t="s">
        <v>9</v>
      </c>
      <c r="I1139" t="s">
        <v>9</v>
      </c>
      <c r="J1139" t="s">
        <v>4989</v>
      </c>
    </row>
    <row r="1140" hidden="1" spans="1:10">
      <c r="A1140" t="s">
        <v>2428</v>
      </c>
      <c r="B1140" t="s">
        <v>93</v>
      </c>
      <c r="C1140">
        <v>529020</v>
      </c>
      <c r="D1140" t="s">
        <v>2429</v>
      </c>
      <c r="E1140">
        <v>1137</v>
      </c>
      <c r="F1140" t="s">
        <v>9</v>
      </c>
      <c r="G1140" t="s">
        <v>4356</v>
      </c>
      <c r="H1140" t="s">
        <v>9</v>
      </c>
      <c r="I1140" t="s">
        <v>9</v>
      </c>
      <c r="J1140" t="s">
        <v>4990</v>
      </c>
    </row>
    <row r="1141" spans="1:10">
      <c r="A1141" t="s">
        <v>2430</v>
      </c>
      <c r="B1141" t="s">
        <v>5</v>
      </c>
      <c r="C1141">
        <v>161253</v>
      </c>
      <c r="D1141" t="s">
        <v>2431</v>
      </c>
      <c r="E1141">
        <v>1141</v>
      </c>
      <c r="F1141" t="s">
        <v>9</v>
      </c>
      <c r="G1141" t="s">
        <v>9</v>
      </c>
      <c r="H1141" t="s">
        <v>9</v>
      </c>
      <c r="I1141" t="s">
        <v>9</v>
      </c>
      <c r="J1141" t="s">
        <v>4991</v>
      </c>
    </row>
    <row r="1142" hidden="1" spans="1:10">
      <c r="A1142" t="s">
        <v>1213</v>
      </c>
      <c r="B1142" t="s">
        <v>489</v>
      </c>
      <c r="C1142">
        <v>502695</v>
      </c>
      <c r="D1142" t="s">
        <v>2445</v>
      </c>
      <c r="E1142">
        <v>1141</v>
      </c>
      <c r="F1142" t="s">
        <v>9</v>
      </c>
      <c r="G1142" t="s">
        <v>4356</v>
      </c>
      <c r="H1142" t="s">
        <v>9</v>
      </c>
      <c r="I1142" t="s">
        <v>9</v>
      </c>
      <c r="J1142" t="s">
        <v>4992</v>
      </c>
    </row>
    <row r="1143" hidden="1" spans="1:10">
      <c r="A1143" t="s">
        <v>525</v>
      </c>
      <c r="B1143" t="s">
        <v>93</v>
      </c>
      <c r="C1143">
        <v>506665</v>
      </c>
      <c r="D1143" t="s">
        <v>2439</v>
      </c>
      <c r="E1143">
        <v>1141</v>
      </c>
      <c r="F1143" t="s">
        <v>9</v>
      </c>
      <c r="G1143" t="s">
        <v>9</v>
      </c>
      <c r="H1143" t="s">
        <v>9</v>
      </c>
      <c r="I1143" t="s">
        <v>9</v>
      </c>
      <c r="J1143" t="s">
        <v>4993</v>
      </c>
    </row>
    <row r="1144" hidden="1" spans="1:10">
      <c r="A1144" t="s">
        <v>2437</v>
      </c>
      <c r="B1144" t="s">
        <v>93</v>
      </c>
      <c r="C1144">
        <v>529521</v>
      </c>
      <c r="D1144" t="s">
        <v>2438</v>
      </c>
      <c r="E1144">
        <v>1141</v>
      </c>
      <c r="F1144" t="s">
        <v>9</v>
      </c>
      <c r="G1144" t="s">
        <v>9</v>
      </c>
      <c r="H1144" t="s">
        <v>9</v>
      </c>
      <c r="I1144" t="s">
        <v>9</v>
      </c>
      <c r="J1144" t="s">
        <v>4994</v>
      </c>
    </row>
    <row r="1145" hidden="1" spans="1:10">
      <c r="A1145" t="s">
        <v>1098</v>
      </c>
      <c r="B1145" t="s">
        <v>397</v>
      </c>
      <c r="C1145">
        <v>529583</v>
      </c>
      <c r="D1145" t="s">
        <v>2442</v>
      </c>
      <c r="E1145">
        <v>1141</v>
      </c>
      <c r="F1145" t="s">
        <v>9</v>
      </c>
      <c r="G1145" t="s">
        <v>9</v>
      </c>
      <c r="H1145" t="s">
        <v>9</v>
      </c>
      <c r="I1145" t="s">
        <v>9</v>
      </c>
      <c r="J1145" t="s">
        <v>4995</v>
      </c>
    </row>
    <row r="1146" hidden="1" spans="1:10">
      <c r="A1146" t="s">
        <v>2443</v>
      </c>
      <c r="B1146" t="s">
        <v>397</v>
      </c>
      <c r="C1146">
        <v>500881</v>
      </c>
      <c r="D1146" t="s">
        <v>2444</v>
      </c>
      <c r="E1146">
        <v>1141</v>
      </c>
      <c r="F1146" t="s">
        <v>9</v>
      </c>
      <c r="G1146" t="s">
        <v>9</v>
      </c>
      <c r="H1146" t="s">
        <v>9</v>
      </c>
      <c r="I1146" t="s">
        <v>9</v>
      </c>
      <c r="J1146" t="s">
        <v>4996</v>
      </c>
    </row>
    <row r="1147" hidden="1" spans="1:10">
      <c r="A1147" t="s">
        <v>2434</v>
      </c>
      <c r="B1147" t="s">
        <v>274</v>
      </c>
      <c r="C1147">
        <v>528868</v>
      </c>
      <c r="D1147" t="s">
        <v>2435</v>
      </c>
      <c r="E1147">
        <v>1141</v>
      </c>
      <c r="F1147" t="s">
        <v>9</v>
      </c>
      <c r="G1147" t="s">
        <v>9</v>
      </c>
      <c r="H1147" t="s">
        <v>9</v>
      </c>
      <c r="I1147" t="s">
        <v>9</v>
      </c>
      <c r="J1147" t="s">
        <v>4997</v>
      </c>
    </row>
    <row r="1148" hidden="1" spans="1:10">
      <c r="A1148" t="s">
        <v>2440</v>
      </c>
      <c r="B1148" t="s">
        <v>757</v>
      </c>
      <c r="C1148">
        <v>529194</v>
      </c>
      <c r="D1148" t="s">
        <v>2441</v>
      </c>
      <c r="E1148">
        <v>1141</v>
      </c>
      <c r="F1148" t="s">
        <v>9</v>
      </c>
      <c r="G1148" t="s">
        <v>4883</v>
      </c>
      <c r="H1148" t="s">
        <v>9</v>
      </c>
      <c r="I1148" t="s">
        <v>9</v>
      </c>
      <c r="J1148" t="s">
        <v>4998</v>
      </c>
    </row>
    <row r="1149" hidden="1" spans="1:10">
      <c r="A1149" t="s">
        <v>108</v>
      </c>
      <c r="B1149" t="s">
        <v>931</v>
      </c>
      <c r="C1149">
        <v>529669</v>
      </c>
      <c r="D1149" t="s">
        <v>2432</v>
      </c>
      <c r="E1149">
        <v>1141</v>
      </c>
      <c r="F1149" t="s">
        <v>9</v>
      </c>
      <c r="G1149" t="s">
        <v>9</v>
      </c>
      <c r="H1149" t="s">
        <v>9</v>
      </c>
      <c r="I1149" t="s">
        <v>9</v>
      </c>
      <c r="J1149" t="s">
        <v>4999</v>
      </c>
    </row>
    <row r="1150" hidden="1" spans="1:10">
      <c r="A1150" t="s">
        <v>416</v>
      </c>
      <c r="B1150" t="s">
        <v>417</v>
      </c>
      <c r="C1150">
        <v>503911</v>
      </c>
      <c r="D1150" t="s">
        <v>2450</v>
      </c>
      <c r="E1150">
        <v>1150</v>
      </c>
      <c r="F1150" t="s">
        <v>9</v>
      </c>
      <c r="G1150" t="s">
        <v>4057</v>
      </c>
      <c r="H1150" t="s">
        <v>9</v>
      </c>
      <c r="I1150" t="s">
        <v>9</v>
      </c>
      <c r="J1150" t="s">
        <v>5000</v>
      </c>
    </row>
    <row r="1151" hidden="1" spans="1:10">
      <c r="A1151" t="s">
        <v>2448</v>
      </c>
      <c r="B1151" t="s">
        <v>731</v>
      </c>
      <c r="C1151">
        <v>511764</v>
      </c>
      <c r="D1151" t="s">
        <v>2449</v>
      </c>
      <c r="E1151">
        <v>1150</v>
      </c>
      <c r="F1151" t="s">
        <v>9</v>
      </c>
      <c r="G1151" t="s">
        <v>4145</v>
      </c>
      <c r="H1151" t="s">
        <v>9</v>
      </c>
      <c r="I1151" t="s">
        <v>9</v>
      </c>
      <c r="J1151" t="s">
        <v>5001</v>
      </c>
    </row>
    <row r="1152" hidden="1" spans="1:10">
      <c r="A1152" t="s">
        <v>2446</v>
      </c>
      <c r="B1152" t="s">
        <v>851</v>
      </c>
      <c r="C1152">
        <v>529471</v>
      </c>
      <c r="D1152" t="s">
        <v>2447</v>
      </c>
      <c r="E1152">
        <v>1150</v>
      </c>
      <c r="F1152" t="s">
        <v>9</v>
      </c>
      <c r="G1152" t="s">
        <v>9</v>
      </c>
      <c r="H1152" t="s">
        <v>9</v>
      </c>
      <c r="I1152" t="s">
        <v>9</v>
      </c>
      <c r="J1152" t="s">
        <v>5002</v>
      </c>
    </row>
    <row r="1153" spans="1:10">
      <c r="A1153" t="s">
        <v>445</v>
      </c>
      <c r="B1153" t="s">
        <v>5</v>
      </c>
      <c r="C1153">
        <v>209807</v>
      </c>
      <c r="D1153" t="s">
        <v>2461</v>
      </c>
      <c r="E1153">
        <v>1153</v>
      </c>
      <c r="F1153" t="s">
        <v>9</v>
      </c>
      <c r="G1153" t="s">
        <v>4145</v>
      </c>
      <c r="H1153" t="s">
        <v>9</v>
      </c>
      <c r="I1153" t="s">
        <v>9</v>
      </c>
      <c r="J1153" t="s">
        <v>5003</v>
      </c>
    </row>
    <row r="1154" hidden="1" spans="1:10">
      <c r="A1154" t="s">
        <v>2462</v>
      </c>
      <c r="B1154" t="s">
        <v>397</v>
      </c>
      <c r="C1154">
        <v>506244</v>
      </c>
      <c r="D1154" t="s">
        <v>2463</v>
      </c>
      <c r="E1154">
        <v>1153</v>
      </c>
      <c r="F1154" t="s">
        <v>9</v>
      </c>
      <c r="G1154" t="s">
        <v>9</v>
      </c>
      <c r="H1154" t="s">
        <v>9</v>
      </c>
      <c r="I1154" t="s">
        <v>9</v>
      </c>
      <c r="J1154" t="s">
        <v>5004</v>
      </c>
    </row>
    <row r="1155" hidden="1" spans="1:10">
      <c r="A1155" t="s">
        <v>2466</v>
      </c>
      <c r="B1155" t="s">
        <v>641</v>
      </c>
      <c r="C1155">
        <v>505417</v>
      </c>
      <c r="D1155" t="s">
        <v>2467</v>
      </c>
      <c r="E1155">
        <v>1153</v>
      </c>
      <c r="F1155" t="s">
        <v>602</v>
      </c>
      <c r="G1155" t="s">
        <v>4145</v>
      </c>
      <c r="H1155" t="s">
        <v>9</v>
      </c>
      <c r="I1155" t="s">
        <v>9</v>
      </c>
      <c r="J1155" t="s">
        <v>5005</v>
      </c>
    </row>
    <row r="1156" hidden="1" spans="1:10">
      <c r="A1156" t="s">
        <v>2468</v>
      </c>
      <c r="B1156" t="s">
        <v>17</v>
      </c>
      <c r="C1156">
        <v>499964</v>
      </c>
      <c r="D1156" t="s">
        <v>2469</v>
      </c>
      <c r="E1156">
        <v>1153</v>
      </c>
      <c r="F1156" t="s">
        <v>1071</v>
      </c>
      <c r="G1156" t="s">
        <v>4057</v>
      </c>
      <c r="H1156" t="s">
        <v>9</v>
      </c>
      <c r="I1156" t="s">
        <v>9</v>
      </c>
      <c r="J1156" t="s">
        <v>5006</v>
      </c>
    </row>
    <row r="1157" hidden="1" spans="1:10">
      <c r="A1157" t="s">
        <v>2452</v>
      </c>
      <c r="B1157" t="s">
        <v>731</v>
      </c>
      <c r="C1157">
        <v>508412</v>
      </c>
      <c r="D1157" t="s">
        <v>2453</v>
      </c>
      <c r="E1157">
        <v>1153</v>
      </c>
      <c r="F1157" t="s">
        <v>9</v>
      </c>
      <c r="G1157" t="s">
        <v>376</v>
      </c>
      <c r="H1157" t="s">
        <v>9</v>
      </c>
      <c r="I1157" t="s">
        <v>9</v>
      </c>
      <c r="J1157" t="s">
        <v>5007</v>
      </c>
    </row>
    <row r="1158" hidden="1" spans="1:10">
      <c r="A1158" t="s">
        <v>1218</v>
      </c>
      <c r="B1158" t="s">
        <v>93</v>
      </c>
      <c r="C1158">
        <v>506215</v>
      </c>
      <c r="D1158" t="s">
        <v>2460</v>
      </c>
      <c r="E1158">
        <v>1153</v>
      </c>
      <c r="F1158" t="s">
        <v>9</v>
      </c>
      <c r="G1158" t="s">
        <v>9</v>
      </c>
      <c r="H1158" t="s">
        <v>9</v>
      </c>
      <c r="I1158" t="s">
        <v>9</v>
      </c>
      <c r="J1158" t="s">
        <v>5008</v>
      </c>
    </row>
    <row r="1159" hidden="1" spans="1:10">
      <c r="A1159" t="s">
        <v>1848</v>
      </c>
      <c r="B1159" t="s">
        <v>93</v>
      </c>
      <c r="C1159">
        <v>529089</v>
      </c>
      <c r="D1159" t="s">
        <v>2457</v>
      </c>
      <c r="E1159">
        <v>1153</v>
      </c>
      <c r="F1159" t="s">
        <v>9</v>
      </c>
      <c r="G1159" t="s">
        <v>9</v>
      </c>
      <c r="H1159" t="s">
        <v>9</v>
      </c>
      <c r="I1159" t="s">
        <v>9</v>
      </c>
      <c r="J1159" t="s">
        <v>5009</v>
      </c>
    </row>
    <row r="1160" hidden="1" spans="1:10">
      <c r="A1160" t="s">
        <v>474</v>
      </c>
      <c r="B1160" t="s">
        <v>93</v>
      </c>
      <c r="C1160">
        <v>529095</v>
      </c>
      <c r="D1160" t="s">
        <v>2454</v>
      </c>
      <c r="E1160">
        <v>1153</v>
      </c>
      <c r="F1160" t="s">
        <v>9</v>
      </c>
      <c r="G1160" t="s">
        <v>9</v>
      </c>
      <c r="H1160" t="s">
        <v>9</v>
      </c>
      <c r="I1160" t="s">
        <v>9</v>
      </c>
      <c r="J1160" t="s">
        <v>5010</v>
      </c>
    </row>
    <row r="1161" hidden="1" spans="1:10">
      <c r="A1161" t="s">
        <v>553</v>
      </c>
      <c r="B1161" t="s">
        <v>93</v>
      </c>
      <c r="C1161">
        <v>529674</v>
      </c>
      <c r="D1161" t="s">
        <v>2458</v>
      </c>
      <c r="E1161">
        <v>1153</v>
      </c>
      <c r="F1161" t="s">
        <v>9</v>
      </c>
      <c r="G1161" t="s">
        <v>9</v>
      </c>
      <c r="H1161" t="s">
        <v>9</v>
      </c>
      <c r="I1161" t="s">
        <v>9</v>
      </c>
      <c r="J1161" t="s">
        <v>5011</v>
      </c>
    </row>
    <row r="1162" hidden="1" spans="1:10">
      <c r="A1162" t="s">
        <v>2455</v>
      </c>
      <c r="B1162" t="s">
        <v>194</v>
      </c>
      <c r="C1162">
        <v>529151</v>
      </c>
      <c r="D1162" t="s">
        <v>2456</v>
      </c>
      <c r="E1162">
        <v>1153</v>
      </c>
      <c r="F1162" t="s">
        <v>9</v>
      </c>
      <c r="G1162" t="s">
        <v>9</v>
      </c>
      <c r="H1162" t="s">
        <v>9</v>
      </c>
      <c r="I1162" t="s">
        <v>9</v>
      </c>
      <c r="J1162" t="s">
        <v>5012</v>
      </c>
    </row>
    <row r="1163" hidden="1" spans="1:10">
      <c r="A1163" t="s">
        <v>1518</v>
      </c>
      <c r="B1163" t="s">
        <v>93</v>
      </c>
      <c r="C1163">
        <v>529262</v>
      </c>
      <c r="D1163" t="s">
        <v>2459</v>
      </c>
      <c r="E1163">
        <v>1153</v>
      </c>
      <c r="F1163" t="s">
        <v>9</v>
      </c>
      <c r="G1163" t="s">
        <v>487</v>
      </c>
      <c r="H1163" t="s">
        <v>9</v>
      </c>
      <c r="I1163" t="s">
        <v>9</v>
      </c>
      <c r="J1163" t="s">
        <v>5013</v>
      </c>
    </row>
    <row r="1164" spans="1:10">
      <c r="A1164" t="s">
        <v>69</v>
      </c>
      <c r="B1164" t="s">
        <v>5</v>
      </c>
      <c r="C1164">
        <v>191241</v>
      </c>
      <c r="D1164" t="s">
        <v>2487</v>
      </c>
      <c r="E1164">
        <v>1164</v>
      </c>
      <c r="F1164" t="s">
        <v>9</v>
      </c>
      <c r="G1164" t="s">
        <v>9</v>
      </c>
      <c r="H1164" t="s">
        <v>9</v>
      </c>
      <c r="I1164" t="s">
        <v>9</v>
      </c>
      <c r="J1164" t="s">
        <v>5014</v>
      </c>
    </row>
    <row r="1165" spans="1:10">
      <c r="A1165" t="s">
        <v>1407</v>
      </c>
      <c r="B1165" t="s">
        <v>5</v>
      </c>
      <c r="C1165">
        <v>239105</v>
      </c>
      <c r="D1165" t="s">
        <v>2489</v>
      </c>
      <c r="E1165">
        <v>1164</v>
      </c>
      <c r="F1165" t="s">
        <v>9</v>
      </c>
      <c r="G1165" t="s">
        <v>487</v>
      </c>
      <c r="H1165" t="s">
        <v>9</v>
      </c>
      <c r="I1165" t="s">
        <v>9</v>
      </c>
      <c r="J1165" t="s">
        <v>5015</v>
      </c>
    </row>
    <row r="1166" hidden="1" spans="1:10">
      <c r="A1166" t="s">
        <v>2490</v>
      </c>
      <c r="B1166" t="s">
        <v>397</v>
      </c>
      <c r="C1166">
        <v>528834</v>
      </c>
      <c r="D1166" t="s">
        <v>2491</v>
      </c>
      <c r="E1166">
        <v>1164</v>
      </c>
      <c r="F1166" t="s">
        <v>9</v>
      </c>
      <c r="G1166" t="s">
        <v>9</v>
      </c>
      <c r="H1166" t="s">
        <v>9</v>
      </c>
      <c r="I1166" t="s">
        <v>9</v>
      </c>
      <c r="J1166" t="s">
        <v>5016</v>
      </c>
    </row>
    <row r="1167" hidden="1" spans="1:10">
      <c r="A1167" t="s">
        <v>2493</v>
      </c>
      <c r="B1167" t="s">
        <v>489</v>
      </c>
      <c r="C1167">
        <v>500132</v>
      </c>
      <c r="D1167" t="s">
        <v>2494</v>
      </c>
      <c r="E1167">
        <v>1164</v>
      </c>
      <c r="F1167" t="s">
        <v>9</v>
      </c>
      <c r="G1167" t="s">
        <v>9</v>
      </c>
      <c r="H1167" t="s">
        <v>9</v>
      </c>
      <c r="I1167" t="s">
        <v>9</v>
      </c>
      <c r="J1167" t="s">
        <v>5017</v>
      </c>
    </row>
    <row r="1168" hidden="1" spans="1:10">
      <c r="A1168" t="s">
        <v>2496</v>
      </c>
      <c r="B1168" t="s">
        <v>2497</v>
      </c>
      <c r="C1168">
        <v>529199</v>
      </c>
      <c r="D1168" t="s">
        <v>2498</v>
      </c>
      <c r="E1168">
        <v>1164</v>
      </c>
      <c r="F1168" t="s">
        <v>619</v>
      </c>
      <c r="G1168" t="s">
        <v>487</v>
      </c>
      <c r="H1168" t="s">
        <v>9</v>
      </c>
      <c r="I1168" t="s">
        <v>9</v>
      </c>
      <c r="J1168" t="s">
        <v>5018</v>
      </c>
    </row>
    <row r="1169" hidden="1" spans="1:10">
      <c r="A1169" t="s">
        <v>2472</v>
      </c>
      <c r="B1169" t="s">
        <v>1337</v>
      </c>
      <c r="C1169">
        <v>530158</v>
      </c>
      <c r="D1169" t="s">
        <v>2473</v>
      </c>
      <c r="E1169">
        <v>1164</v>
      </c>
      <c r="F1169" t="s">
        <v>9</v>
      </c>
      <c r="G1169" t="s">
        <v>9</v>
      </c>
      <c r="H1169" t="s">
        <v>9</v>
      </c>
      <c r="I1169" t="s">
        <v>9</v>
      </c>
      <c r="J1169" t="s">
        <v>5019</v>
      </c>
    </row>
    <row r="1170" hidden="1" spans="1:10">
      <c r="A1170" t="s">
        <v>2474</v>
      </c>
      <c r="B1170" t="s">
        <v>93</v>
      </c>
      <c r="C1170">
        <v>529303</v>
      </c>
      <c r="D1170" t="s">
        <v>2475</v>
      </c>
      <c r="E1170">
        <v>1164</v>
      </c>
      <c r="F1170" t="s">
        <v>9</v>
      </c>
      <c r="G1170" t="s">
        <v>9</v>
      </c>
      <c r="H1170" t="s">
        <v>9</v>
      </c>
      <c r="I1170" t="s">
        <v>9</v>
      </c>
      <c r="J1170" t="s">
        <v>5020</v>
      </c>
    </row>
    <row r="1171" hidden="1" spans="1:10">
      <c r="A1171" t="s">
        <v>2481</v>
      </c>
      <c r="B1171" t="s">
        <v>207</v>
      </c>
      <c r="C1171">
        <v>529670</v>
      </c>
      <c r="D1171" t="s">
        <v>2482</v>
      </c>
      <c r="E1171">
        <v>1164</v>
      </c>
      <c r="F1171" t="s">
        <v>9</v>
      </c>
      <c r="G1171" t="s">
        <v>9</v>
      </c>
      <c r="H1171" t="s">
        <v>9</v>
      </c>
      <c r="I1171" t="s">
        <v>9</v>
      </c>
      <c r="J1171" t="s">
        <v>5021</v>
      </c>
    </row>
    <row r="1172" hidden="1" spans="1:10">
      <c r="A1172" t="s">
        <v>318</v>
      </c>
      <c r="B1172" t="s">
        <v>93</v>
      </c>
      <c r="C1172">
        <v>530042</v>
      </c>
      <c r="D1172" t="s">
        <v>2476</v>
      </c>
      <c r="E1172">
        <v>1164</v>
      </c>
      <c r="F1172" t="s">
        <v>9</v>
      </c>
      <c r="G1172" t="s">
        <v>9</v>
      </c>
      <c r="H1172" t="s">
        <v>9</v>
      </c>
      <c r="I1172" t="s">
        <v>9</v>
      </c>
      <c r="J1172" t="s">
        <v>5022</v>
      </c>
    </row>
    <row r="1173" hidden="1" spans="1:10">
      <c r="A1173" t="s">
        <v>2477</v>
      </c>
      <c r="B1173" t="s">
        <v>397</v>
      </c>
      <c r="C1173">
        <v>503817</v>
      </c>
      <c r="D1173" t="s">
        <v>2478</v>
      </c>
      <c r="E1173">
        <v>1164</v>
      </c>
      <c r="F1173" t="s">
        <v>9</v>
      </c>
      <c r="G1173" t="s">
        <v>9</v>
      </c>
      <c r="H1173" t="s">
        <v>9</v>
      </c>
      <c r="I1173" t="s">
        <v>9</v>
      </c>
      <c r="J1173" t="s">
        <v>5023</v>
      </c>
    </row>
    <row r="1174" hidden="1" spans="1:10">
      <c r="A1174" t="s">
        <v>2470</v>
      </c>
      <c r="B1174" t="s">
        <v>175</v>
      </c>
      <c r="C1174">
        <v>528865</v>
      </c>
      <c r="D1174" t="s">
        <v>2471</v>
      </c>
      <c r="E1174">
        <v>1164</v>
      </c>
      <c r="F1174" t="s">
        <v>9</v>
      </c>
      <c r="G1174" t="s">
        <v>9</v>
      </c>
      <c r="H1174" t="s">
        <v>9</v>
      </c>
      <c r="I1174" t="s">
        <v>9</v>
      </c>
      <c r="J1174" t="s">
        <v>5024</v>
      </c>
    </row>
    <row r="1175" hidden="1" spans="1:10">
      <c r="A1175" t="s">
        <v>2479</v>
      </c>
      <c r="B1175" t="s">
        <v>175</v>
      </c>
      <c r="C1175">
        <v>505177</v>
      </c>
      <c r="D1175" t="s">
        <v>2480</v>
      </c>
      <c r="E1175">
        <v>1164</v>
      </c>
      <c r="F1175" t="s">
        <v>9</v>
      </c>
      <c r="G1175" t="s">
        <v>9</v>
      </c>
      <c r="H1175" t="s">
        <v>9</v>
      </c>
      <c r="I1175" t="s">
        <v>9</v>
      </c>
      <c r="J1175" t="s">
        <v>5025</v>
      </c>
    </row>
    <row r="1176" hidden="1" spans="1:10">
      <c r="A1176" t="s">
        <v>2484</v>
      </c>
      <c r="B1176" t="s">
        <v>2485</v>
      </c>
      <c r="C1176">
        <v>529619</v>
      </c>
      <c r="D1176" t="s">
        <v>2486</v>
      </c>
      <c r="E1176">
        <v>1164</v>
      </c>
      <c r="F1176" t="s">
        <v>9</v>
      </c>
      <c r="G1176" t="s">
        <v>4023</v>
      </c>
      <c r="H1176" t="s">
        <v>9</v>
      </c>
      <c r="I1176" t="s">
        <v>9</v>
      </c>
      <c r="J1176" t="s">
        <v>5026</v>
      </c>
    </row>
    <row r="1177" spans="1:10">
      <c r="A1177" t="s">
        <v>2499</v>
      </c>
      <c r="B1177" t="s">
        <v>5</v>
      </c>
      <c r="C1177">
        <v>200800</v>
      </c>
      <c r="D1177" t="s">
        <v>2500</v>
      </c>
      <c r="E1177">
        <v>1177</v>
      </c>
      <c r="F1177" t="s">
        <v>9</v>
      </c>
      <c r="G1177" t="s">
        <v>9</v>
      </c>
      <c r="H1177" t="s">
        <v>9</v>
      </c>
      <c r="I1177" t="s">
        <v>9</v>
      </c>
      <c r="J1177" t="s">
        <v>5027</v>
      </c>
    </row>
    <row r="1178" hidden="1" spans="1:10">
      <c r="A1178" t="s">
        <v>2504</v>
      </c>
      <c r="B1178" t="s">
        <v>284</v>
      </c>
      <c r="C1178">
        <v>504351</v>
      </c>
      <c r="D1178" t="s">
        <v>2505</v>
      </c>
      <c r="E1178">
        <v>1177</v>
      </c>
      <c r="F1178" t="s">
        <v>800</v>
      </c>
      <c r="G1178" t="s">
        <v>4145</v>
      </c>
      <c r="H1178" t="s">
        <v>9</v>
      </c>
      <c r="I1178" t="s">
        <v>9</v>
      </c>
      <c r="J1178" t="s">
        <v>5028</v>
      </c>
    </row>
    <row r="1179" hidden="1" spans="1:10">
      <c r="A1179" t="s">
        <v>733</v>
      </c>
      <c r="B1179" t="s">
        <v>627</v>
      </c>
      <c r="C1179">
        <v>529555</v>
      </c>
      <c r="D1179" t="s">
        <v>2501</v>
      </c>
      <c r="E1179">
        <v>1177</v>
      </c>
      <c r="F1179" t="s">
        <v>9</v>
      </c>
      <c r="G1179" t="s">
        <v>9</v>
      </c>
      <c r="H1179" t="s">
        <v>9</v>
      </c>
      <c r="I1179" t="s">
        <v>9</v>
      </c>
      <c r="J1179" t="s">
        <v>5029</v>
      </c>
    </row>
    <row r="1180" hidden="1" spans="1:10">
      <c r="A1180" t="s">
        <v>2502</v>
      </c>
      <c r="B1180" t="s">
        <v>93</v>
      </c>
      <c r="C1180">
        <v>529272</v>
      </c>
      <c r="D1180" t="s">
        <v>2503</v>
      </c>
      <c r="E1180">
        <v>1177</v>
      </c>
      <c r="F1180" t="s">
        <v>9</v>
      </c>
      <c r="G1180" t="s">
        <v>9</v>
      </c>
      <c r="H1180" t="s">
        <v>9</v>
      </c>
      <c r="I1180" t="s">
        <v>9</v>
      </c>
      <c r="J1180" t="s">
        <v>5030</v>
      </c>
    </row>
    <row r="1181" spans="1:10">
      <c r="A1181" t="s">
        <v>2506</v>
      </c>
      <c r="B1181" t="s">
        <v>5</v>
      </c>
      <c r="C1181">
        <v>147703</v>
      </c>
      <c r="D1181" t="s">
        <v>2507</v>
      </c>
      <c r="E1181">
        <v>1181</v>
      </c>
      <c r="F1181" t="s">
        <v>9</v>
      </c>
      <c r="G1181" t="s">
        <v>487</v>
      </c>
      <c r="H1181" t="s">
        <v>9</v>
      </c>
      <c r="I1181" t="s">
        <v>9</v>
      </c>
      <c r="J1181" t="s">
        <v>5031</v>
      </c>
    </row>
    <row r="1182" hidden="1" spans="1:10">
      <c r="A1182" t="s">
        <v>2512</v>
      </c>
      <c r="B1182" t="s">
        <v>1117</v>
      </c>
      <c r="C1182">
        <v>529165</v>
      </c>
      <c r="D1182" t="s">
        <v>2513</v>
      </c>
      <c r="E1182">
        <v>1181</v>
      </c>
      <c r="F1182" t="s">
        <v>9</v>
      </c>
      <c r="G1182" t="s">
        <v>4883</v>
      </c>
      <c r="H1182" t="s">
        <v>9</v>
      </c>
      <c r="I1182" t="s">
        <v>9</v>
      </c>
      <c r="J1182" t="s">
        <v>5032</v>
      </c>
    </row>
    <row r="1183" hidden="1" spans="1:10">
      <c r="A1183" t="s">
        <v>62</v>
      </c>
      <c r="B1183" t="s">
        <v>10</v>
      </c>
      <c r="C1183">
        <v>528885</v>
      </c>
      <c r="D1183" t="s">
        <v>2514</v>
      </c>
      <c r="E1183">
        <v>1181</v>
      </c>
      <c r="F1183" t="s">
        <v>1443</v>
      </c>
      <c r="G1183" t="s">
        <v>376</v>
      </c>
      <c r="H1183" t="s">
        <v>9</v>
      </c>
      <c r="I1183" t="s">
        <v>9</v>
      </c>
      <c r="J1183" t="s">
        <v>5033</v>
      </c>
    </row>
    <row r="1184" hidden="1" spans="1:10">
      <c r="A1184" t="s">
        <v>2515</v>
      </c>
      <c r="B1184" t="s">
        <v>284</v>
      </c>
      <c r="C1184">
        <v>503283</v>
      </c>
      <c r="D1184" t="s">
        <v>2516</v>
      </c>
      <c r="E1184">
        <v>1181</v>
      </c>
      <c r="F1184" t="s">
        <v>800</v>
      </c>
      <c r="G1184" t="s">
        <v>4145</v>
      </c>
      <c r="H1184" t="s">
        <v>9</v>
      </c>
      <c r="I1184" t="s">
        <v>9</v>
      </c>
      <c r="J1184" t="s">
        <v>5034</v>
      </c>
    </row>
    <row r="1185" hidden="1" spans="1:10">
      <c r="A1185" t="s">
        <v>374</v>
      </c>
      <c r="B1185" t="s">
        <v>93</v>
      </c>
      <c r="C1185">
        <v>505128</v>
      </c>
      <c r="D1185" t="s">
        <v>2509</v>
      </c>
      <c r="E1185">
        <v>1181</v>
      </c>
      <c r="F1185" t="s">
        <v>9</v>
      </c>
      <c r="G1185" t="s">
        <v>9</v>
      </c>
      <c r="H1185" t="s">
        <v>9</v>
      </c>
      <c r="I1185" t="s">
        <v>9</v>
      </c>
      <c r="J1185" t="s">
        <v>5035</v>
      </c>
    </row>
    <row r="1186" hidden="1" spans="1:10">
      <c r="A1186" t="s">
        <v>1914</v>
      </c>
      <c r="B1186" t="s">
        <v>367</v>
      </c>
      <c r="C1186">
        <v>529469</v>
      </c>
      <c r="D1186" t="s">
        <v>2508</v>
      </c>
      <c r="E1186">
        <v>1181</v>
      </c>
      <c r="F1186" t="s">
        <v>9</v>
      </c>
      <c r="G1186" t="s">
        <v>4356</v>
      </c>
      <c r="H1186" t="s">
        <v>9</v>
      </c>
      <c r="I1186" t="s">
        <v>9</v>
      </c>
      <c r="J1186" t="s">
        <v>5036</v>
      </c>
    </row>
    <row r="1187" hidden="1" spans="1:10">
      <c r="A1187" t="s">
        <v>626</v>
      </c>
      <c r="B1187" t="s">
        <v>627</v>
      </c>
      <c r="C1187">
        <v>529551</v>
      </c>
      <c r="D1187" t="s">
        <v>2510</v>
      </c>
      <c r="E1187">
        <v>1181</v>
      </c>
      <c r="F1187" t="s">
        <v>9</v>
      </c>
      <c r="G1187" t="s">
        <v>9</v>
      </c>
      <c r="H1187" t="s">
        <v>9</v>
      </c>
      <c r="I1187" t="s">
        <v>9</v>
      </c>
      <c r="J1187" t="s">
        <v>5037</v>
      </c>
    </row>
    <row r="1188" hidden="1" spans="1:10">
      <c r="A1188" t="s">
        <v>204</v>
      </c>
      <c r="B1188" t="s">
        <v>93</v>
      </c>
      <c r="C1188">
        <v>529418</v>
      </c>
      <c r="D1188" t="s">
        <v>2511</v>
      </c>
      <c r="E1188">
        <v>1181</v>
      </c>
      <c r="F1188" t="s">
        <v>9</v>
      </c>
      <c r="G1188" t="s">
        <v>9</v>
      </c>
      <c r="H1188" t="s">
        <v>9</v>
      </c>
      <c r="I1188" t="s">
        <v>9</v>
      </c>
      <c r="J1188" t="s">
        <v>5038</v>
      </c>
    </row>
    <row r="1189" spans="1:10">
      <c r="A1189" t="s">
        <v>2518</v>
      </c>
      <c r="B1189" t="s">
        <v>5</v>
      </c>
      <c r="C1189">
        <v>133881</v>
      </c>
      <c r="D1189" t="s">
        <v>2519</v>
      </c>
      <c r="E1189">
        <v>1189</v>
      </c>
      <c r="F1189" t="s">
        <v>9</v>
      </c>
      <c r="G1189" t="s">
        <v>4145</v>
      </c>
      <c r="H1189" t="s">
        <v>9</v>
      </c>
      <c r="I1189" t="s">
        <v>9</v>
      </c>
      <c r="J1189" t="s">
        <v>5039</v>
      </c>
    </row>
    <row r="1190" hidden="1" spans="1:10">
      <c r="A1190" t="s">
        <v>2524</v>
      </c>
      <c r="B1190" t="s">
        <v>417</v>
      </c>
      <c r="C1190">
        <v>504761</v>
      </c>
      <c r="D1190" t="s">
        <v>2525</v>
      </c>
      <c r="E1190">
        <v>1189</v>
      </c>
      <c r="F1190" t="s">
        <v>1100</v>
      </c>
      <c r="G1190" t="s">
        <v>4145</v>
      </c>
      <c r="H1190" t="s">
        <v>9</v>
      </c>
      <c r="I1190" t="s">
        <v>9</v>
      </c>
      <c r="J1190" t="s">
        <v>5040</v>
      </c>
    </row>
    <row r="1191" hidden="1" spans="1:10">
      <c r="A1191" t="s">
        <v>2526</v>
      </c>
      <c r="B1191" t="s">
        <v>284</v>
      </c>
      <c r="C1191">
        <v>503741</v>
      </c>
      <c r="D1191" t="s">
        <v>2527</v>
      </c>
      <c r="E1191">
        <v>1189</v>
      </c>
      <c r="F1191" t="s">
        <v>619</v>
      </c>
      <c r="G1191" t="s">
        <v>4356</v>
      </c>
      <c r="H1191" t="s">
        <v>9</v>
      </c>
      <c r="I1191" t="s">
        <v>9</v>
      </c>
      <c r="J1191" t="s">
        <v>5041</v>
      </c>
    </row>
    <row r="1192" hidden="1" spans="1:10">
      <c r="A1192" t="s">
        <v>1811</v>
      </c>
      <c r="B1192" t="s">
        <v>1812</v>
      </c>
      <c r="C1192">
        <v>529791</v>
      </c>
      <c r="D1192" t="s">
        <v>2517</v>
      </c>
      <c r="E1192">
        <v>1189</v>
      </c>
      <c r="F1192" t="s">
        <v>9</v>
      </c>
      <c r="G1192" t="s">
        <v>9</v>
      </c>
      <c r="H1192" t="s">
        <v>9</v>
      </c>
      <c r="I1192" t="s">
        <v>9</v>
      </c>
      <c r="J1192" t="s">
        <v>5042</v>
      </c>
    </row>
    <row r="1193" hidden="1" spans="1:10">
      <c r="A1193" t="s">
        <v>2378</v>
      </c>
      <c r="B1193" t="s">
        <v>931</v>
      </c>
      <c r="C1193">
        <v>529219</v>
      </c>
      <c r="D1193" t="s">
        <v>2523</v>
      </c>
      <c r="E1193">
        <v>1189</v>
      </c>
      <c r="F1193" t="s">
        <v>9</v>
      </c>
      <c r="G1193" t="s">
        <v>9</v>
      </c>
      <c r="H1193" t="s">
        <v>9</v>
      </c>
      <c r="I1193" t="s">
        <v>9</v>
      </c>
      <c r="J1193" t="s">
        <v>5043</v>
      </c>
    </row>
    <row r="1194" hidden="1" spans="1:10">
      <c r="A1194" t="s">
        <v>1547</v>
      </c>
      <c r="B1194" t="s">
        <v>774</v>
      </c>
      <c r="C1194">
        <v>529774</v>
      </c>
      <c r="D1194" t="s">
        <v>2520</v>
      </c>
      <c r="E1194">
        <v>1189</v>
      </c>
      <c r="F1194" t="s">
        <v>9</v>
      </c>
      <c r="G1194" t="s">
        <v>9</v>
      </c>
      <c r="H1194" t="s">
        <v>9</v>
      </c>
      <c r="I1194" t="s">
        <v>9</v>
      </c>
      <c r="J1194" t="s">
        <v>5044</v>
      </c>
    </row>
    <row r="1195" spans="1:10">
      <c r="A1195" t="s">
        <v>2521</v>
      </c>
      <c r="B1195" t="s">
        <v>5</v>
      </c>
      <c r="C1195">
        <v>199148</v>
      </c>
      <c r="D1195" t="s">
        <v>2522</v>
      </c>
      <c r="E1195">
        <v>1189</v>
      </c>
      <c r="F1195" t="s">
        <v>9</v>
      </c>
      <c r="G1195" t="s">
        <v>487</v>
      </c>
      <c r="H1195" t="s">
        <v>9</v>
      </c>
      <c r="I1195" t="s">
        <v>9</v>
      </c>
      <c r="J1195" t="s">
        <v>5045</v>
      </c>
    </row>
    <row r="1196" hidden="1" spans="1:10">
      <c r="A1196" t="s">
        <v>1992</v>
      </c>
      <c r="B1196" t="s">
        <v>1717</v>
      </c>
      <c r="C1196">
        <v>530222</v>
      </c>
      <c r="D1196" t="s">
        <v>2530</v>
      </c>
      <c r="E1196">
        <v>1196</v>
      </c>
      <c r="F1196" t="s">
        <v>9</v>
      </c>
      <c r="G1196" t="s">
        <v>4023</v>
      </c>
      <c r="H1196" t="s">
        <v>9</v>
      </c>
      <c r="I1196" t="s">
        <v>9</v>
      </c>
      <c r="J1196" t="s">
        <v>5046</v>
      </c>
    </row>
    <row r="1197" hidden="1" spans="1:10">
      <c r="A1197" t="s">
        <v>1303</v>
      </c>
      <c r="B1197" t="s">
        <v>1304</v>
      </c>
      <c r="C1197">
        <v>529830</v>
      </c>
      <c r="D1197" t="s">
        <v>2536</v>
      </c>
      <c r="E1197">
        <v>1196</v>
      </c>
      <c r="F1197" t="s">
        <v>9</v>
      </c>
      <c r="G1197" t="s">
        <v>9</v>
      </c>
      <c r="H1197" t="s">
        <v>9</v>
      </c>
      <c r="I1197" t="s">
        <v>9</v>
      </c>
      <c r="J1197" t="s">
        <v>5047</v>
      </c>
    </row>
    <row r="1198" hidden="1" spans="1:10">
      <c r="A1198" t="s">
        <v>1187</v>
      </c>
      <c r="B1198" t="s">
        <v>997</v>
      </c>
      <c r="C1198">
        <v>529008</v>
      </c>
      <c r="D1198" t="s">
        <v>2532</v>
      </c>
      <c r="E1198">
        <v>1196</v>
      </c>
      <c r="F1198" t="s">
        <v>9</v>
      </c>
      <c r="G1198" t="s">
        <v>9</v>
      </c>
      <c r="H1198" t="s">
        <v>9</v>
      </c>
      <c r="I1198" t="s">
        <v>9</v>
      </c>
      <c r="J1198" t="s">
        <v>5048</v>
      </c>
    </row>
    <row r="1199" hidden="1" spans="1:10">
      <c r="A1199" t="s">
        <v>1688</v>
      </c>
      <c r="B1199" t="s">
        <v>1450</v>
      </c>
      <c r="C1199">
        <v>529687</v>
      </c>
      <c r="D1199" t="s">
        <v>2531</v>
      </c>
      <c r="E1199">
        <v>1196</v>
      </c>
      <c r="F1199" t="s">
        <v>9</v>
      </c>
      <c r="G1199" t="s">
        <v>9</v>
      </c>
      <c r="H1199" t="s">
        <v>9</v>
      </c>
      <c r="I1199" t="s">
        <v>9</v>
      </c>
      <c r="J1199" t="s">
        <v>5049</v>
      </c>
    </row>
    <row r="1200" hidden="1" spans="1:10">
      <c r="A1200" t="s">
        <v>2528</v>
      </c>
      <c r="B1200" t="s">
        <v>175</v>
      </c>
      <c r="C1200">
        <v>528858</v>
      </c>
      <c r="D1200" t="s">
        <v>2529</v>
      </c>
      <c r="E1200">
        <v>1196</v>
      </c>
      <c r="F1200" t="s">
        <v>9</v>
      </c>
      <c r="G1200" t="s">
        <v>9</v>
      </c>
      <c r="H1200" t="s">
        <v>9</v>
      </c>
      <c r="I1200" t="s">
        <v>9</v>
      </c>
      <c r="J1200" t="s">
        <v>5050</v>
      </c>
    </row>
    <row r="1201" hidden="1" spans="1:10">
      <c r="A1201" t="s">
        <v>2533</v>
      </c>
      <c r="B1201" t="s">
        <v>147</v>
      </c>
      <c r="C1201">
        <v>528816</v>
      </c>
      <c r="D1201" t="s">
        <v>2534</v>
      </c>
      <c r="E1201">
        <v>1196</v>
      </c>
      <c r="F1201" t="s">
        <v>9</v>
      </c>
      <c r="G1201" t="s">
        <v>9</v>
      </c>
      <c r="H1201" t="s">
        <v>9</v>
      </c>
      <c r="I1201" t="s">
        <v>9</v>
      </c>
      <c r="J1201" t="s">
        <v>5051</v>
      </c>
    </row>
    <row r="1202" hidden="1" spans="1:10">
      <c r="A1202" t="s">
        <v>525</v>
      </c>
      <c r="B1202" t="s">
        <v>93</v>
      </c>
      <c r="C1202">
        <v>529798</v>
      </c>
      <c r="D1202" t="s">
        <v>2535</v>
      </c>
      <c r="E1202">
        <v>1196</v>
      </c>
      <c r="F1202" t="s">
        <v>9</v>
      </c>
      <c r="G1202" t="s">
        <v>9</v>
      </c>
      <c r="H1202" t="s">
        <v>9</v>
      </c>
      <c r="I1202" t="s">
        <v>9</v>
      </c>
      <c r="J1202" t="s">
        <v>5052</v>
      </c>
    </row>
    <row r="1203" hidden="1" spans="1:10">
      <c r="A1203" t="s">
        <v>1357</v>
      </c>
      <c r="B1203" t="s">
        <v>93</v>
      </c>
      <c r="C1203">
        <v>529282</v>
      </c>
      <c r="D1203" t="s">
        <v>2540</v>
      </c>
      <c r="E1203">
        <v>1203</v>
      </c>
      <c r="F1203" t="s">
        <v>9</v>
      </c>
      <c r="G1203" t="s">
        <v>4145</v>
      </c>
      <c r="H1203" t="s">
        <v>9</v>
      </c>
      <c r="I1203" t="s">
        <v>9</v>
      </c>
      <c r="J1203" t="s">
        <v>5053</v>
      </c>
    </row>
    <row r="1204" hidden="1" spans="1:10">
      <c r="A1204" t="s">
        <v>2538</v>
      </c>
      <c r="B1204" t="s">
        <v>284</v>
      </c>
      <c r="C1204">
        <v>530032</v>
      </c>
      <c r="D1204" t="s">
        <v>2539</v>
      </c>
      <c r="E1204">
        <v>1203</v>
      </c>
      <c r="F1204" t="s">
        <v>9</v>
      </c>
      <c r="G1204" t="s">
        <v>4356</v>
      </c>
      <c r="H1204" t="s">
        <v>9</v>
      </c>
      <c r="I1204" t="s">
        <v>9</v>
      </c>
      <c r="J1204" t="s">
        <v>5054</v>
      </c>
    </row>
    <row r="1205" spans="1:10">
      <c r="A1205" t="s">
        <v>2541</v>
      </c>
      <c r="B1205" t="s">
        <v>5</v>
      </c>
      <c r="C1205">
        <v>166513</v>
      </c>
      <c r="D1205" t="s">
        <v>2542</v>
      </c>
      <c r="E1205">
        <v>1205</v>
      </c>
      <c r="F1205" t="s">
        <v>9</v>
      </c>
      <c r="G1205" t="s">
        <v>9</v>
      </c>
      <c r="H1205" t="s">
        <v>9</v>
      </c>
      <c r="I1205" t="s">
        <v>9</v>
      </c>
      <c r="J1205" t="s">
        <v>5055</v>
      </c>
    </row>
    <row r="1206" hidden="1" spans="1:10">
      <c r="A1206" t="s">
        <v>228</v>
      </c>
      <c r="B1206" t="s">
        <v>10</v>
      </c>
      <c r="C1206">
        <v>529566</v>
      </c>
      <c r="D1206" t="s">
        <v>2548</v>
      </c>
      <c r="E1206">
        <v>1205</v>
      </c>
      <c r="F1206" t="s">
        <v>9</v>
      </c>
      <c r="G1206" t="s">
        <v>4057</v>
      </c>
      <c r="H1206" t="s">
        <v>9</v>
      </c>
      <c r="I1206" t="s">
        <v>9</v>
      </c>
      <c r="J1206" t="s">
        <v>5056</v>
      </c>
    </row>
    <row r="1207" hidden="1" spans="1:10">
      <c r="A1207" t="s">
        <v>2549</v>
      </c>
      <c r="B1207" t="s">
        <v>417</v>
      </c>
      <c r="C1207">
        <v>504876</v>
      </c>
      <c r="D1207" t="s">
        <v>2550</v>
      </c>
      <c r="E1207">
        <v>1205</v>
      </c>
      <c r="F1207" t="s">
        <v>9</v>
      </c>
      <c r="G1207" t="s">
        <v>4057</v>
      </c>
      <c r="H1207" t="s">
        <v>9</v>
      </c>
      <c r="I1207" t="s">
        <v>9</v>
      </c>
      <c r="J1207" t="s">
        <v>5057</v>
      </c>
    </row>
    <row r="1208" hidden="1" spans="1:10">
      <c r="A1208" t="s">
        <v>2543</v>
      </c>
      <c r="B1208" t="s">
        <v>2105</v>
      </c>
      <c r="C1208">
        <v>529198</v>
      </c>
      <c r="D1208" t="s">
        <v>2544</v>
      </c>
      <c r="E1208">
        <v>1205</v>
      </c>
      <c r="F1208" t="s">
        <v>9</v>
      </c>
      <c r="G1208" t="s">
        <v>9</v>
      </c>
      <c r="H1208" t="s">
        <v>9</v>
      </c>
      <c r="I1208" t="s">
        <v>9</v>
      </c>
      <c r="J1208" t="s">
        <v>5058</v>
      </c>
    </row>
    <row r="1209" hidden="1" spans="1:10">
      <c r="A1209" t="s">
        <v>2545</v>
      </c>
      <c r="B1209" t="s">
        <v>1717</v>
      </c>
      <c r="C1209">
        <v>529320</v>
      </c>
      <c r="D1209" t="s">
        <v>2546</v>
      </c>
      <c r="E1209">
        <v>1205</v>
      </c>
      <c r="F1209" t="s">
        <v>9</v>
      </c>
      <c r="G1209" t="s">
        <v>9</v>
      </c>
      <c r="H1209" t="s">
        <v>9</v>
      </c>
      <c r="I1209" t="s">
        <v>9</v>
      </c>
      <c r="J1209" t="s">
        <v>5059</v>
      </c>
    </row>
    <row r="1210" hidden="1" spans="1:10">
      <c r="A1210" t="s">
        <v>2560</v>
      </c>
      <c r="B1210" t="s">
        <v>1450</v>
      </c>
      <c r="C1210">
        <v>505474</v>
      </c>
      <c r="D1210" t="s">
        <v>2561</v>
      </c>
      <c r="E1210">
        <v>1210</v>
      </c>
      <c r="F1210" t="s">
        <v>1458</v>
      </c>
      <c r="G1210" t="s">
        <v>4145</v>
      </c>
      <c r="H1210" t="s">
        <v>9</v>
      </c>
      <c r="I1210" t="s">
        <v>9</v>
      </c>
      <c r="J1210" t="s">
        <v>5060</v>
      </c>
    </row>
    <row r="1211" hidden="1" spans="1:10">
      <c r="A1211" t="s">
        <v>2558</v>
      </c>
      <c r="B1211" t="s">
        <v>194</v>
      </c>
      <c r="C1211">
        <v>529388</v>
      </c>
      <c r="D1211" t="s">
        <v>2559</v>
      </c>
      <c r="E1211">
        <v>1210</v>
      </c>
      <c r="F1211" t="s">
        <v>9</v>
      </c>
      <c r="G1211" t="s">
        <v>9</v>
      </c>
      <c r="H1211" t="s">
        <v>9</v>
      </c>
      <c r="I1211" t="s">
        <v>9</v>
      </c>
      <c r="J1211" t="s">
        <v>5061</v>
      </c>
    </row>
    <row r="1212" hidden="1" spans="1:10">
      <c r="A1212" t="s">
        <v>2556</v>
      </c>
      <c r="B1212" t="s">
        <v>740</v>
      </c>
      <c r="C1212">
        <v>529415</v>
      </c>
      <c r="D1212" t="s">
        <v>2557</v>
      </c>
      <c r="E1212">
        <v>1210</v>
      </c>
      <c r="F1212" t="s">
        <v>9</v>
      </c>
      <c r="G1212" t="s">
        <v>9</v>
      </c>
      <c r="H1212" t="s">
        <v>9</v>
      </c>
      <c r="I1212" t="s">
        <v>9</v>
      </c>
      <c r="J1212" t="s">
        <v>5062</v>
      </c>
    </row>
    <row r="1213" hidden="1" spans="1:10">
      <c r="A1213" t="s">
        <v>2552</v>
      </c>
      <c r="B1213" t="s">
        <v>404</v>
      </c>
      <c r="C1213">
        <v>529562</v>
      </c>
      <c r="D1213" t="s">
        <v>2553</v>
      </c>
      <c r="E1213">
        <v>1210</v>
      </c>
      <c r="F1213" t="s">
        <v>9</v>
      </c>
      <c r="G1213" t="s">
        <v>487</v>
      </c>
      <c r="H1213" t="s">
        <v>9</v>
      </c>
      <c r="I1213" t="s">
        <v>9</v>
      </c>
      <c r="J1213" t="s">
        <v>5063</v>
      </c>
    </row>
    <row r="1214" hidden="1" spans="1:10">
      <c r="A1214" t="s">
        <v>2554</v>
      </c>
      <c r="B1214" t="s">
        <v>260</v>
      </c>
      <c r="C1214">
        <v>530059</v>
      </c>
      <c r="D1214" t="s">
        <v>2555</v>
      </c>
      <c r="E1214">
        <v>1210</v>
      </c>
      <c r="F1214" t="s">
        <v>9</v>
      </c>
      <c r="G1214" t="s">
        <v>4145</v>
      </c>
      <c r="H1214" t="s">
        <v>9</v>
      </c>
      <c r="I1214" t="s">
        <v>9</v>
      </c>
      <c r="J1214" t="s">
        <v>5064</v>
      </c>
    </row>
    <row r="1215" spans="1:10">
      <c r="A1215" t="s">
        <v>2562</v>
      </c>
      <c r="B1215" t="s">
        <v>5</v>
      </c>
      <c r="C1215">
        <v>106263</v>
      </c>
      <c r="D1215" t="s">
        <v>2563</v>
      </c>
      <c r="E1215">
        <v>1215</v>
      </c>
      <c r="F1215" t="s">
        <v>9</v>
      </c>
      <c r="G1215" t="s">
        <v>9</v>
      </c>
      <c r="H1215" t="s">
        <v>9</v>
      </c>
      <c r="I1215" t="s">
        <v>9</v>
      </c>
      <c r="J1215" t="s">
        <v>5065</v>
      </c>
    </row>
    <row r="1216" hidden="1" spans="1:10">
      <c r="A1216" t="s">
        <v>1445</v>
      </c>
      <c r="B1216" t="s">
        <v>690</v>
      </c>
      <c r="C1216">
        <v>529109</v>
      </c>
      <c r="D1216" t="s">
        <v>2566</v>
      </c>
      <c r="E1216">
        <v>1215</v>
      </c>
      <c r="F1216" t="s">
        <v>1017</v>
      </c>
      <c r="G1216" t="s">
        <v>4356</v>
      </c>
      <c r="H1216" t="s">
        <v>9</v>
      </c>
      <c r="I1216" t="s">
        <v>9</v>
      </c>
      <c r="J1216" t="s">
        <v>5066</v>
      </c>
    </row>
    <row r="1217" hidden="1" spans="1:10">
      <c r="A1217" t="s">
        <v>2564</v>
      </c>
      <c r="B1217" t="s">
        <v>740</v>
      </c>
      <c r="C1217">
        <v>529643</v>
      </c>
      <c r="D1217" t="s">
        <v>2565</v>
      </c>
      <c r="E1217">
        <v>1215</v>
      </c>
      <c r="F1217" t="s">
        <v>9</v>
      </c>
      <c r="G1217" t="s">
        <v>9</v>
      </c>
      <c r="H1217" t="s">
        <v>9</v>
      </c>
      <c r="I1217" t="s">
        <v>9</v>
      </c>
      <c r="J1217" t="s">
        <v>5067</v>
      </c>
    </row>
    <row r="1218" spans="1:10">
      <c r="A1218" t="s">
        <v>2572</v>
      </c>
      <c r="B1218" t="s">
        <v>5</v>
      </c>
      <c r="C1218">
        <v>142285</v>
      </c>
      <c r="D1218" t="s">
        <v>2573</v>
      </c>
      <c r="E1218">
        <v>1218</v>
      </c>
      <c r="F1218" t="s">
        <v>9</v>
      </c>
      <c r="G1218" t="s">
        <v>9</v>
      </c>
      <c r="H1218" t="s">
        <v>9</v>
      </c>
      <c r="I1218" t="s">
        <v>9</v>
      </c>
      <c r="J1218" t="s">
        <v>5068</v>
      </c>
    </row>
    <row r="1219" hidden="1" spans="1:10">
      <c r="A1219" t="s">
        <v>790</v>
      </c>
      <c r="B1219" t="s">
        <v>417</v>
      </c>
      <c r="C1219">
        <v>502760</v>
      </c>
      <c r="D1219" t="s">
        <v>2576</v>
      </c>
      <c r="E1219">
        <v>1218</v>
      </c>
      <c r="F1219" t="s">
        <v>800</v>
      </c>
      <c r="G1219" t="s">
        <v>4356</v>
      </c>
      <c r="H1219" t="s">
        <v>9</v>
      </c>
      <c r="I1219" t="s">
        <v>9</v>
      </c>
      <c r="J1219" t="s">
        <v>5069</v>
      </c>
    </row>
    <row r="1220" hidden="1" spans="1:10">
      <c r="A1220" t="s">
        <v>2569</v>
      </c>
      <c r="B1220" t="s">
        <v>2570</v>
      </c>
      <c r="C1220">
        <v>529806</v>
      </c>
      <c r="D1220" t="s">
        <v>2571</v>
      </c>
      <c r="E1220">
        <v>1218</v>
      </c>
      <c r="F1220" t="s">
        <v>9</v>
      </c>
      <c r="G1220" t="s">
        <v>9</v>
      </c>
      <c r="H1220" t="s">
        <v>9</v>
      </c>
      <c r="I1220" t="s">
        <v>9</v>
      </c>
      <c r="J1220" t="s">
        <v>5070</v>
      </c>
    </row>
    <row r="1221" hidden="1" spans="1:10">
      <c r="A1221" t="s">
        <v>108</v>
      </c>
      <c r="B1221" t="s">
        <v>931</v>
      </c>
      <c r="C1221">
        <v>529202</v>
      </c>
      <c r="D1221" t="s">
        <v>2574</v>
      </c>
      <c r="E1221">
        <v>1218</v>
      </c>
      <c r="F1221" t="s">
        <v>9</v>
      </c>
      <c r="G1221" t="s">
        <v>9</v>
      </c>
      <c r="H1221" t="s">
        <v>9</v>
      </c>
      <c r="I1221" t="s">
        <v>9</v>
      </c>
      <c r="J1221" t="s">
        <v>5071</v>
      </c>
    </row>
    <row r="1222" hidden="1" spans="1:10">
      <c r="A1222" t="s">
        <v>2567</v>
      </c>
      <c r="B1222" t="s">
        <v>605</v>
      </c>
      <c r="C1222">
        <v>529685</v>
      </c>
      <c r="D1222" t="s">
        <v>2568</v>
      </c>
      <c r="E1222">
        <v>1218</v>
      </c>
      <c r="F1222" t="s">
        <v>9</v>
      </c>
      <c r="G1222" t="s">
        <v>9</v>
      </c>
      <c r="H1222" t="s">
        <v>9</v>
      </c>
      <c r="I1222" t="s">
        <v>9</v>
      </c>
      <c r="J1222" t="s">
        <v>5072</v>
      </c>
    </row>
    <row r="1223" hidden="1" spans="1:10">
      <c r="A1223" t="s">
        <v>1904</v>
      </c>
      <c r="B1223" t="s">
        <v>641</v>
      </c>
      <c r="C1223">
        <v>529069</v>
      </c>
      <c r="D1223" t="s">
        <v>2577</v>
      </c>
      <c r="E1223">
        <v>1223</v>
      </c>
      <c r="F1223">
        <f>431</f>
        <v>431</v>
      </c>
      <c r="G1223" t="s">
        <v>4145</v>
      </c>
      <c r="H1223" t="s">
        <v>9</v>
      </c>
      <c r="I1223" t="s">
        <v>9</v>
      </c>
      <c r="J1223" t="s">
        <v>5073</v>
      </c>
    </row>
    <row r="1224" hidden="1" spans="1:10">
      <c r="A1224" t="s">
        <v>1027</v>
      </c>
      <c r="B1224" t="s">
        <v>367</v>
      </c>
      <c r="C1224">
        <v>530223</v>
      </c>
      <c r="D1224" t="s">
        <v>2578</v>
      </c>
      <c r="E1224">
        <v>1223</v>
      </c>
      <c r="F1224" t="s">
        <v>9</v>
      </c>
      <c r="G1224" t="s">
        <v>4023</v>
      </c>
      <c r="H1224" t="s">
        <v>9</v>
      </c>
      <c r="I1224" t="s">
        <v>9</v>
      </c>
      <c r="J1224" t="s">
        <v>5074</v>
      </c>
    </row>
    <row r="1225" hidden="1" spans="1:10">
      <c r="A1225" t="s">
        <v>553</v>
      </c>
      <c r="B1225" t="s">
        <v>93</v>
      </c>
      <c r="C1225">
        <v>529130</v>
      </c>
      <c r="D1225" t="s">
        <v>2583</v>
      </c>
      <c r="E1225">
        <v>1223</v>
      </c>
      <c r="F1225" t="s">
        <v>9</v>
      </c>
      <c r="G1225" t="s">
        <v>9</v>
      </c>
      <c r="H1225" t="s">
        <v>9</v>
      </c>
      <c r="I1225" t="s">
        <v>9</v>
      </c>
      <c r="J1225" t="s">
        <v>5075</v>
      </c>
    </row>
    <row r="1226" hidden="1" spans="1:10">
      <c r="A1226" t="s">
        <v>2579</v>
      </c>
      <c r="B1226" t="s">
        <v>274</v>
      </c>
      <c r="C1226">
        <v>529162</v>
      </c>
      <c r="D1226" t="s">
        <v>2580</v>
      </c>
      <c r="E1226">
        <v>1223</v>
      </c>
      <c r="F1226" t="s">
        <v>9</v>
      </c>
      <c r="G1226" t="s">
        <v>9</v>
      </c>
      <c r="H1226" t="s">
        <v>9</v>
      </c>
      <c r="I1226" t="s">
        <v>9</v>
      </c>
      <c r="J1226" t="s">
        <v>5076</v>
      </c>
    </row>
    <row r="1227" hidden="1" spans="1:10">
      <c r="A1227" t="s">
        <v>2581</v>
      </c>
      <c r="B1227" t="s">
        <v>404</v>
      </c>
      <c r="C1227">
        <v>528880</v>
      </c>
      <c r="D1227" t="s">
        <v>2582</v>
      </c>
      <c r="E1227">
        <v>1223</v>
      </c>
      <c r="F1227" t="s">
        <v>9</v>
      </c>
      <c r="G1227" t="s">
        <v>4023</v>
      </c>
      <c r="H1227" t="s">
        <v>9</v>
      </c>
      <c r="I1227" t="s">
        <v>9</v>
      </c>
      <c r="J1227" t="s">
        <v>5077</v>
      </c>
    </row>
    <row r="1228" spans="1:10">
      <c r="A1228" t="s">
        <v>2584</v>
      </c>
      <c r="B1228" t="s">
        <v>5</v>
      </c>
      <c r="C1228">
        <v>110617</v>
      </c>
      <c r="D1228" t="s">
        <v>2585</v>
      </c>
      <c r="E1228">
        <v>1228</v>
      </c>
      <c r="F1228" t="s">
        <v>9</v>
      </c>
      <c r="G1228" t="s">
        <v>9</v>
      </c>
      <c r="H1228" t="s">
        <v>9</v>
      </c>
      <c r="I1228" t="s">
        <v>9</v>
      </c>
      <c r="J1228" t="s">
        <v>5078</v>
      </c>
    </row>
    <row r="1229" spans="1:10">
      <c r="A1229" t="s">
        <v>1466</v>
      </c>
      <c r="B1229" t="s">
        <v>5</v>
      </c>
      <c r="C1229">
        <v>220862</v>
      </c>
      <c r="D1229" t="s">
        <v>2598</v>
      </c>
      <c r="E1229">
        <v>1228</v>
      </c>
      <c r="F1229" t="s">
        <v>9</v>
      </c>
      <c r="G1229" t="s">
        <v>487</v>
      </c>
      <c r="H1229" t="s">
        <v>9</v>
      </c>
      <c r="I1229" t="s">
        <v>9</v>
      </c>
      <c r="J1229" t="s">
        <v>5079</v>
      </c>
    </row>
    <row r="1230" hidden="1" spans="1:10">
      <c r="A1230" t="s">
        <v>2596</v>
      </c>
      <c r="B1230" t="s">
        <v>274</v>
      </c>
      <c r="C1230">
        <v>504927</v>
      </c>
      <c r="D1230" t="s">
        <v>2597</v>
      </c>
      <c r="E1230">
        <v>1228</v>
      </c>
      <c r="F1230" t="s">
        <v>9</v>
      </c>
      <c r="G1230" t="s">
        <v>9</v>
      </c>
      <c r="H1230" t="s">
        <v>9</v>
      </c>
      <c r="I1230" t="s">
        <v>9</v>
      </c>
      <c r="J1230" t="s">
        <v>5080</v>
      </c>
    </row>
    <row r="1231" hidden="1" spans="1:10">
      <c r="A1231" t="s">
        <v>2599</v>
      </c>
      <c r="B1231" t="s">
        <v>10</v>
      </c>
      <c r="C1231">
        <v>528905</v>
      </c>
      <c r="D1231" t="s">
        <v>2600</v>
      </c>
      <c r="E1231">
        <v>1228</v>
      </c>
      <c r="F1231" t="s">
        <v>1071</v>
      </c>
      <c r="G1231" t="s">
        <v>4023</v>
      </c>
      <c r="H1231" t="s">
        <v>9</v>
      </c>
      <c r="I1231" t="s">
        <v>9</v>
      </c>
      <c r="J1231" t="s">
        <v>5081</v>
      </c>
    </row>
    <row r="1232" hidden="1" spans="1:10">
      <c r="A1232" t="s">
        <v>1547</v>
      </c>
      <c r="B1232" t="s">
        <v>774</v>
      </c>
      <c r="C1232">
        <v>530224</v>
      </c>
      <c r="D1232" t="s">
        <v>2587</v>
      </c>
      <c r="E1232">
        <v>1228</v>
      </c>
      <c r="F1232" t="s">
        <v>9</v>
      </c>
      <c r="G1232" t="s">
        <v>4057</v>
      </c>
      <c r="H1232" t="s">
        <v>9</v>
      </c>
      <c r="I1232" t="s">
        <v>9</v>
      </c>
      <c r="J1232" t="s">
        <v>5082</v>
      </c>
    </row>
    <row r="1233" hidden="1" spans="1:10">
      <c r="A1233" t="s">
        <v>2323</v>
      </c>
      <c r="B1233" t="s">
        <v>997</v>
      </c>
      <c r="C1233">
        <v>529056</v>
      </c>
      <c r="D1233" t="s">
        <v>2586</v>
      </c>
      <c r="E1233">
        <v>1228</v>
      </c>
      <c r="F1233" t="s">
        <v>9</v>
      </c>
      <c r="G1233" t="s">
        <v>9</v>
      </c>
      <c r="H1233" t="s">
        <v>9</v>
      </c>
      <c r="I1233" t="s">
        <v>9</v>
      </c>
      <c r="J1233" t="s">
        <v>5083</v>
      </c>
    </row>
    <row r="1234" hidden="1" spans="1:10">
      <c r="A1234" t="s">
        <v>2193</v>
      </c>
      <c r="B1234" t="s">
        <v>575</v>
      </c>
      <c r="C1234">
        <v>529224</v>
      </c>
      <c r="D1234" t="s">
        <v>2588</v>
      </c>
      <c r="E1234">
        <v>1228</v>
      </c>
      <c r="F1234" t="s">
        <v>9</v>
      </c>
      <c r="G1234" t="s">
        <v>9</v>
      </c>
      <c r="H1234" t="s">
        <v>9</v>
      </c>
      <c r="I1234" t="s">
        <v>9</v>
      </c>
      <c r="J1234" t="s">
        <v>5084</v>
      </c>
    </row>
    <row r="1235" hidden="1" spans="1:10">
      <c r="A1235" t="s">
        <v>2590</v>
      </c>
      <c r="B1235" t="s">
        <v>194</v>
      </c>
      <c r="C1235">
        <v>504282</v>
      </c>
      <c r="D1235" t="s">
        <v>2591</v>
      </c>
      <c r="E1235">
        <v>1228</v>
      </c>
      <c r="F1235" t="s">
        <v>9</v>
      </c>
      <c r="G1235" t="s">
        <v>9</v>
      </c>
      <c r="H1235" t="s">
        <v>9</v>
      </c>
      <c r="I1235" t="s">
        <v>9</v>
      </c>
      <c r="J1235" t="s">
        <v>5085</v>
      </c>
    </row>
    <row r="1236" hidden="1" spans="1:10">
      <c r="A1236" t="s">
        <v>2592</v>
      </c>
      <c r="B1236" t="s">
        <v>93</v>
      </c>
      <c r="C1236">
        <v>529179</v>
      </c>
      <c r="D1236" t="s">
        <v>2593</v>
      </c>
      <c r="E1236">
        <v>1228</v>
      </c>
      <c r="F1236" t="s">
        <v>9</v>
      </c>
      <c r="G1236" t="s">
        <v>487</v>
      </c>
      <c r="H1236" t="s">
        <v>9</v>
      </c>
      <c r="I1236" t="s">
        <v>9</v>
      </c>
      <c r="J1236" t="s">
        <v>5086</v>
      </c>
    </row>
    <row r="1237" hidden="1" spans="1:10">
      <c r="A1237" t="s">
        <v>626</v>
      </c>
      <c r="B1237" t="s">
        <v>627</v>
      </c>
      <c r="C1237">
        <v>529989</v>
      </c>
      <c r="D1237" t="s">
        <v>2589</v>
      </c>
      <c r="E1237">
        <v>1228</v>
      </c>
      <c r="F1237" t="s">
        <v>9</v>
      </c>
      <c r="G1237" t="s">
        <v>9</v>
      </c>
      <c r="H1237" t="s">
        <v>9</v>
      </c>
      <c r="I1237" t="s">
        <v>9</v>
      </c>
      <c r="J1237" t="s">
        <v>5087</v>
      </c>
    </row>
    <row r="1238" hidden="1" spans="1:10">
      <c r="A1238" t="s">
        <v>2594</v>
      </c>
      <c r="B1238" t="s">
        <v>774</v>
      </c>
      <c r="C1238">
        <v>529768</v>
      </c>
      <c r="D1238" t="s">
        <v>2595</v>
      </c>
      <c r="E1238">
        <v>1228</v>
      </c>
      <c r="F1238" t="s">
        <v>9</v>
      </c>
      <c r="G1238" t="s">
        <v>9</v>
      </c>
      <c r="H1238" t="s">
        <v>9</v>
      </c>
      <c r="I1238" t="s">
        <v>9</v>
      </c>
      <c r="J1238" t="s">
        <v>5088</v>
      </c>
    </row>
    <row r="1239" hidden="1" spans="1:10">
      <c r="A1239" t="s">
        <v>1617</v>
      </c>
      <c r="B1239" t="s">
        <v>1095</v>
      </c>
      <c r="C1239">
        <v>529596</v>
      </c>
      <c r="D1239" t="s">
        <v>2601</v>
      </c>
      <c r="E1239">
        <v>1239</v>
      </c>
      <c r="F1239">
        <f>347</f>
        <v>347</v>
      </c>
      <c r="G1239" t="s">
        <v>9</v>
      </c>
      <c r="H1239" t="s">
        <v>9</v>
      </c>
      <c r="I1239" t="s">
        <v>9</v>
      </c>
      <c r="J1239" t="s">
        <v>5089</v>
      </c>
    </row>
    <row r="1240" hidden="1" spans="1:10">
      <c r="A1240" t="s">
        <v>2617</v>
      </c>
      <c r="B1240" t="s">
        <v>2399</v>
      </c>
      <c r="C1240">
        <v>529748</v>
      </c>
      <c r="D1240" t="s">
        <v>2618</v>
      </c>
      <c r="E1240">
        <v>1239</v>
      </c>
      <c r="F1240" t="s">
        <v>9</v>
      </c>
      <c r="G1240" t="s">
        <v>4057</v>
      </c>
      <c r="H1240" t="s">
        <v>9</v>
      </c>
      <c r="I1240" t="s">
        <v>9</v>
      </c>
      <c r="J1240" t="s">
        <v>5090</v>
      </c>
    </row>
    <row r="1241" hidden="1" spans="1:10">
      <c r="A1241" t="s">
        <v>2614</v>
      </c>
      <c r="B1241" t="s">
        <v>489</v>
      </c>
      <c r="C1241">
        <v>500691</v>
      </c>
      <c r="D1241" t="s">
        <v>2615</v>
      </c>
      <c r="E1241">
        <v>1239</v>
      </c>
      <c r="F1241" t="s">
        <v>9</v>
      </c>
      <c r="G1241" t="s">
        <v>4356</v>
      </c>
      <c r="H1241" t="s">
        <v>9</v>
      </c>
      <c r="I1241" t="s">
        <v>9</v>
      </c>
      <c r="J1241" t="s">
        <v>5091</v>
      </c>
    </row>
    <row r="1242" hidden="1" spans="1:10">
      <c r="A1242" t="s">
        <v>2610</v>
      </c>
      <c r="B1242" t="s">
        <v>1450</v>
      </c>
      <c r="C1242">
        <v>529311</v>
      </c>
      <c r="D1242" t="s">
        <v>2611</v>
      </c>
      <c r="E1242">
        <v>1239</v>
      </c>
      <c r="F1242" t="s">
        <v>9</v>
      </c>
      <c r="G1242" t="s">
        <v>9</v>
      </c>
      <c r="H1242" t="s">
        <v>9</v>
      </c>
      <c r="I1242" t="s">
        <v>9</v>
      </c>
      <c r="J1242" t="s">
        <v>5092</v>
      </c>
    </row>
    <row r="1243" hidden="1" spans="1:10">
      <c r="A1243" t="s">
        <v>2612</v>
      </c>
      <c r="B1243" t="s">
        <v>1450</v>
      </c>
      <c r="C1243">
        <v>528994</v>
      </c>
      <c r="D1243" t="s">
        <v>2613</v>
      </c>
      <c r="E1243">
        <v>1239</v>
      </c>
      <c r="F1243" t="s">
        <v>9</v>
      </c>
      <c r="G1243" t="s">
        <v>9</v>
      </c>
      <c r="H1243" t="s">
        <v>9</v>
      </c>
      <c r="I1243" t="s">
        <v>9</v>
      </c>
      <c r="J1243" t="s">
        <v>5093</v>
      </c>
    </row>
    <row r="1244" hidden="1" spans="1:10">
      <c r="A1244" t="s">
        <v>2605</v>
      </c>
      <c r="B1244" t="s">
        <v>404</v>
      </c>
      <c r="C1244">
        <v>529091</v>
      </c>
      <c r="D1244" t="s">
        <v>2606</v>
      </c>
      <c r="E1244">
        <v>1239</v>
      </c>
      <c r="F1244" t="s">
        <v>9</v>
      </c>
      <c r="G1244" t="s">
        <v>9</v>
      </c>
      <c r="H1244" t="s">
        <v>9</v>
      </c>
      <c r="I1244" t="s">
        <v>9</v>
      </c>
      <c r="J1244" t="s">
        <v>5094</v>
      </c>
    </row>
    <row r="1245" hidden="1" spans="1:10">
      <c r="A1245" t="s">
        <v>2603</v>
      </c>
      <c r="B1245" t="s">
        <v>404</v>
      </c>
      <c r="C1245">
        <v>528962</v>
      </c>
      <c r="D1245" t="s">
        <v>2604</v>
      </c>
      <c r="E1245">
        <v>1239</v>
      </c>
      <c r="F1245" t="s">
        <v>9</v>
      </c>
      <c r="G1245" t="s">
        <v>9</v>
      </c>
      <c r="H1245" t="s">
        <v>9</v>
      </c>
      <c r="I1245" t="s">
        <v>9</v>
      </c>
      <c r="J1245" t="s">
        <v>5095</v>
      </c>
    </row>
    <row r="1246" hidden="1" spans="1:10">
      <c r="A1246" t="s">
        <v>2607</v>
      </c>
      <c r="B1246" t="s">
        <v>2608</v>
      </c>
      <c r="C1246">
        <v>529749</v>
      </c>
      <c r="D1246" t="s">
        <v>2609</v>
      </c>
      <c r="E1246">
        <v>1239</v>
      </c>
      <c r="F1246" t="s">
        <v>9</v>
      </c>
      <c r="G1246" t="s">
        <v>9</v>
      </c>
      <c r="H1246" t="s">
        <v>9</v>
      </c>
      <c r="I1246" t="s">
        <v>9</v>
      </c>
      <c r="J1246" t="s">
        <v>5096</v>
      </c>
    </row>
    <row r="1247" hidden="1" spans="1:10">
      <c r="A1247" t="s">
        <v>2619</v>
      </c>
      <c r="B1247" t="s">
        <v>284</v>
      </c>
      <c r="C1247">
        <v>505095</v>
      </c>
      <c r="D1247" t="s">
        <v>2620</v>
      </c>
      <c r="E1247">
        <v>1247</v>
      </c>
      <c r="F1247" t="s">
        <v>9</v>
      </c>
      <c r="G1247" t="s">
        <v>4356</v>
      </c>
      <c r="H1247" t="s">
        <v>9</v>
      </c>
      <c r="I1247" t="s">
        <v>9</v>
      </c>
      <c r="J1247" t="s">
        <v>5097</v>
      </c>
    </row>
    <row r="1248" spans="1:10">
      <c r="A1248" t="s">
        <v>2624</v>
      </c>
      <c r="B1248" t="s">
        <v>5</v>
      </c>
      <c r="C1248">
        <v>528993</v>
      </c>
      <c r="D1248" t="s">
        <v>2625</v>
      </c>
      <c r="E1248">
        <v>1248</v>
      </c>
      <c r="F1248" t="s">
        <v>9</v>
      </c>
      <c r="G1248" t="s">
        <v>9</v>
      </c>
      <c r="H1248" t="s">
        <v>9</v>
      </c>
      <c r="I1248" t="s">
        <v>9</v>
      </c>
      <c r="J1248" t="s">
        <v>5098</v>
      </c>
    </row>
    <row r="1249" hidden="1" spans="1:10">
      <c r="A1249" t="s">
        <v>664</v>
      </c>
      <c r="B1249" t="s">
        <v>665</v>
      </c>
      <c r="C1249">
        <v>529100</v>
      </c>
      <c r="D1249" t="s">
        <v>2622</v>
      </c>
      <c r="E1249">
        <v>1248</v>
      </c>
      <c r="F1249" t="s">
        <v>9</v>
      </c>
      <c r="G1249" t="s">
        <v>9</v>
      </c>
      <c r="H1249" t="s">
        <v>9</v>
      </c>
      <c r="I1249" t="s">
        <v>9</v>
      </c>
      <c r="J1249" t="s">
        <v>5099</v>
      </c>
    </row>
    <row r="1250" hidden="1" spans="1:10">
      <c r="A1250" t="s">
        <v>553</v>
      </c>
      <c r="B1250" t="s">
        <v>93</v>
      </c>
      <c r="C1250">
        <v>529011</v>
      </c>
      <c r="D1250" t="s">
        <v>2626</v>
      </c>
      <c r="E1250">
        <v>1248</v>
      </c>
      <c r="F1250" t="s">
        <v>9</v>
      </c>
      <c r="G1250" t="s">
        <v>9</v>
      </c>
      <c r="H1250" t="s">
        <v>9</v>
      </c>
      <c r="I1250" t="s">
        <v>9</v>
      </c>
      <c r="J1250" t="s">
        <v>5100</v>
      </c>
    </row>
    <row r="1251" hidden="1" spans="1:10">
      <c r="A1251" t="s">
        <v>2105</v>
      </c>
      <c r="B1251" t="s">
        <v>2105</v>
      </c>
      <c r="C1251">
        <v>529240</v>
      </c>
      <c r="D1251" t="s">
        <v>2623</v>
      </c>
      <c r="E1251">
        <v>1248</v>
      </c>
      <c r="F1251" t="s">
        <v>9</v>
      </c>
      <c r="G1251" t="s">
        <v>9</v>
      </c>
      <c r="H1251" t="s">
        <v>9</v>
      </c>
      <c r="I1251" t="s">
        <v>9</v>
      </c>
      <c r="J1251" t="s">
        <v>5101</v>
      </c>
    </row>
    <row r="1252" hidden="1" spans="1:10">
      <c r="A1252" t="s">
        <v>1213</v>
      </c>
      <c r="B1252" t="s">
        <v>489</v>
      </c>
      <c r="C1252">
        <v>528878</v>
      </c>
      <c r="D1252" t="s">
        <v>2639</v>
      </c>
      <c r="E1252">
        <v>1252</v>
      </c>
      <c r="F1252" t="s">
        <v>9</v>
      </c>
      <c r="G1252" t="s">
        <v>9</v>
      </c>
      <c r="H1252" t="s">
        <v>9</v>
      </c>
      <c r="I1252" t="s">
        <v>9</v>
      </c>
      <c r="J1252" t="s">
        <v>5102</v>
      </c>
    </row>
    <row r="1253" hidden="1" spans="1:10">
      <c r="A1253" t="s">
        <v>1213</v>
      </c>
      <c r="B1253" t="s">
        <v>489</v>
      </c>
      <c r="C1253">
        <v>529526</v>
      </c>
      <c r="D1253" t="s">
        <v>2637</v>
      </c>
      <c r="E1253">
        <v>1252</v>
      </c>
      <c r="F1253" t="s">
        <v>9</v>
      </c>
      <c r="G1253" t="s">
        <v>9</v>
      </c>
      <c r="H1253" t="s">
        <v>9</v>
      </c>
      <c r="I1253" t="s">
        <v>9</v>
      </c>
      <c r="J1253" t="s">
        <v>5103</v>
      </c>
    </row>
    <row r="1254" hidden="1" spans="1:10">
      <c r="A1254" t="s">
        <v>2629</v>
      </c>
      <c r="B1254" t="s">
        <v>740</v>
      </c>
      <c r="C1254">
        <v>529929</v>
      </c>
      <c r="D1254" t="s">
        <v>2630</v>
      </c>
      <c r="E1254">
        <v>1252</v>
      </c>
      <c r="F1254" t="s">
        <v>9</v>
      </c>
      <c r="G1254" t="s">
        <v>487</v>
      </c>
      <c r="H1254" t="s">
        <v>9</v>
      </c>
      <c r="I1254" t="s">
        <v>9</v>
      </c>
      <c r="J1254" t="s">
        <v>5104</v>
      </c>
    </row>
    <row r="1255" hidden="1" spans="1:10">
      <c r="A1255" t="s">
        <v>2634</v>
      </c>
      <c r="B1255" t="s">
        <v>997</v>
      </c>
      <c r="C1255">
        <v>529195</v>
      </c>
      <c r="D1255" t="s">
        <v>2635</v>
      </c>
      <c r="E1255">
        <v>1252</v>
      </c>
      <c r="F1255" t="s">
        <v>9</v>
      </c>
      <c r="G1255" t="s">
        <v>9</v>
      </c>
      <c r="H1255" t="s">
        <v>9</v>
      </c>
      <c r="I1255" t="s">
        <v>9</v>
      </c>
      <c r="J1255" t="s">
        <v>5105</v>
      </c>
    </row>
    <row r="1256" hidden="1" spans="1:10">
      <c r="A1256" t="s">
        <v>2627</v>
      </c>
      <c r="B1256" t="s">
        <v>404</v>
      </c>
      <c r="C1256">
        <v>529646</v>
      </c>
      <c r="D1256" t="s">
        <v>2628</v>
      </c>
      <c r="E1256">
        <v>1252</v>
      </c>
      <c r="F1256" t="s">
        <v>9</v>
      </c>
      <c r="G1256" t="s">
        <v>9</v>
      </c>
      <c r="H1256" t="s">
        <v>9</v>
      </c>
      <c r="I1256" t="s">
        <v>9</v>
      </c>
      <c r="J1256" t="s">
        <v>5106</v>
      </c>
    </row>
    <row r="1257" hidden="1" spans="1:10">
      <c r="A1257" t="s">
        <v>2631</v>
      </c>
      <c r="B1257" t="s">
        <v>404</v>
      </c>
      <c r="C1257">
        <v>528961</v>
      </c>
      <c r="D1257" t="s">
        <v>2632</v>
      </c>
      <c r="E1257">
        <v>1252</v>
      </c>
      <c r="F1257" t="s">
        <v>9</v>
      </c>
      <c r="G1257" t="s">
        <v>9</v>
      </c>
      <c r="H1257" t="s">
        <v>9</v>
      </c>
      <c r="I1257" t="s">
        <v>9</v>
      </c>
      <c r="J1257" t="s">
        <v>5107</v>
      </c>
    </row>
    <row r="1258" hidden="1" spans="1:10">
      <c r="A1258" t="s">
        <v>525</v>
      </c>
      <c r="B1258" t="s">
        <v>93</v>
      </c>
      <c r="C1258">
        <v>529477</v>
      </c>
      <c r="D1258" t="s">
        <v>2636</v>
      </c>
      <c r="E1258">
        <v>1252</v>
      </c>
      <c r="F1258" t="s">
        <v>9</v>
      </c>
      <c r="G1258" t="s">
        <v>9</v>
      </c>
      <c r="H1258" t="s">
        <v>9</v>
      </c>
      <c r="I1258" t="s">
        <v>9</v>
      </c>
      <c r="J1258" t="s">
        <v>5108</v>
      </c>
    </row>
    <row r="1259" spans="1:10">
      <c r="A1259" t="s">
        <v>2642</v>
      </c>
      <c r="B1259" t="s">
        <v>5</v>
      </c>
      <c r="C1259">
        <v>150136</v>
      </c>
      <c r="D1259" t="s">
        <v>2643</v>
      </c>
      <c r="E1259">
        <v>1259</v>
      </c>
      <c r="F1259" t="s">
        <v>9</v>
      </c>
      <c r="G1259" t="s">
        <v>9</v>
      </c>
      <c r="H1259" t="s">
        <v>9</v>
      </c>
      <c r="I1259" t="s">
        <v>9</v>
      </c>
      <c r="J1259" t="s">
        <v>5109</v>
      </c>
    </row>
    <row r="1260" spans="1:10">
      <c r="A1260" t="s">
        <v>2640</v>
      </c>
      <c r="B1260" t="s">
        <v>5</v>
      </c>
      <c r="C1260">
        <v>100706</v>
      </c>
      <c r="D1260" t="s">
        <v>2641</v>
      </c>
      <c r="E1260">
        <v>1259</v>
      </c>
      <c r="F1260" t="s">
        <v>9</v>
      </c>
      <c r="G1260" t="s">
        <v>9</v>
      </c>
      <c r="H1260" t="s">
        <v>9</v>
      </c>
      <c r="I1260" t="s">
        <v>9</v>
      </c>
      <c r="J1260" t="s">
        <v>5110</v>
      </c>
    </row>
    <row r="1261" hidden="1" spans="1:10">
      <c r="A1261" t="s">
        <v>2647</v>
      </c>
      <c r="B1261" t="s">
        <v>1304</v>
      </c>
      <c r="C1261">
        <v>529017</v>
      </c>
      <c r="D1261" t="s">
        <v>2648</v>
      </c>
      <c r="E1261">
        <v>1259</v>
      </c>
      <c r="F1261" t="s">
        <v>1017</v>
      </c>
      <c r="G1261" t="s">
        <v>4356</v>
      </c>
      <c r="H1261" t="s">
        <v>9</v>
      </c>
      <c r="I1261" t="s">
        <v>9</v>
      </c>
      <c r="J1261" t="s">
        <v>5111</v>
      </c>
    </row>
    <row r="1262" hidden="1" spans="1:10">
      <c r="A1262" t="s">
        <v>756</v>
      </c>
      <c r="B1262" t="s">
        <v>757</v>
      </c>
      <c r="C1262">
        <v>529742</v>
      </c>
      <c r="D1262" t="s">
        <v>2644</v>
      </c>
      <c r="E1262">
        <v>1259</v>
      </c>
      <c r="F1262" t="s">
        <v>9</v>
      </c>
      <c r="G1262" t="s">
        <v>9</v>
      </c>
      <c r="H1262" t="s">
        <v>9</v>
      </c>
      <c r="I1262" t="s">
        <v>9</v>
      </c>
      <c r="J1262" t="s">
        <v>5112</v>
      </c>
    </row>
    <row r="1263" hidden="1" spans="1:10">
      <c r="A1263" t="s">
        <v>2645</v>
      </c>
      <c r="B1263" t="s">
        <v>740</v>
      </c>
      <c r="C1263">
        <v>529525</v>
      </c>
      <c r="D1263" t="s">
        <v>2646</v>
      </c>
      <c r="E1263">
        <v>1259</v>
      </c>
      <c r="F1263" t="s">
        <v>9</v>
      </c>
      <c r="G1263" t="s">
        <v>4145</v>
      </c>
      <c r="H1263" t="s">
        <v>9</v>
      </c>
      <c r="I1263" t="s">
        <v>9</v>
      </c>
      <c r="J1263" t="s">
        <v>5113</v>
      </c>
    </row>
    <row r="1264" hidden="1" spans="1:10">
      <c r="A1264" t="s">
        <v>220</v>
      </c>
      <c r="B1264" t="s">
        <v>17</v>
      </c>
      <c r="C1264">
        <v>529339</v>
      </c>
      <c r="D1264" t="s">
        <v>2651</v>
      </c>
      <c r="E1264">
        <v>1264</v>
      </c>
      <c r="F1264" t="s">
        <v>9</v>
      </c>
      <c r="G1264" t="s">
        <v>9</v>
      </c>
      <c r="H1264" t="s">
        <v>9</v>
      </c>
      <c r="I1264" t="s">
        <v>9</v>
      </c>
      <c r="J1264" t="s">
        <v>5114</v>
      </c>
    </row>
    <row r="1265" hidden="1" spans="1:10">
      <c r="A1265" t="s">
        <v>2649</v>
      </c>
      <c r="B1265" t="s">
        <v>17</v>
      </c>
      <c r="C1265">
        <v>529067</v>
      </c>
      <c r="D1265" t="s">
        <v>2650</v>
      </c>
      <c r="E1265">
        <v>1264</v>
      </c>
      <c r="F1265" t="s">
        <v>9</v>
      </c>
      <c r="G1265" t="s">
        <v>4057</v>
      </c>
      <c r="H1265" t="s">
        <v>9</v>
      </c>
      <c r="I1265" t="s">
        <v>9</v>
      </c>
      <c r="J1265" t="s">
        <v>5115</v>
      </c>
    </row>
    <row r="1266" hidden="1" spans="1:10">
      <c r="A1266" t="s">
        <v>2652</v>
      </c>
      <c r="B1266" t="s">
        <v>194</v>
      </c>
      <c r="C1266">
        <v>501842</v>
      </c>
      <c r="D1266" t="s">
        <v>2653</v>
      </c>
      <c r="E1266">
        <v>1264</v>
      </c>
      <c r="F1266" t="s">
        <v>9</v>
      </c>
      <c r="G1266" t="s">
        <v>9</v>
      </c>
      <c r="H1266" t="s">
        <v>9</v>
      </c>
      <c r="I1266" t="s">
        <v>9</v>
      </c>
      <c r="J1266" t="s">
        <v>5116</v>
      </c>
    </row>
    <row r="1267" hidden="1" spans="1:10">
      <c r="A1267" t="s">
        <v>2654</v>
      </c>
      <c r="B1267" t="s">
        <v>997</v>
      </c>
      <c r="C1267">
        <v>529987</v>
      </c>
      <c r="D1267" t="s">
        <v>2655</v>
      </c>
      <c r="E1267">
        <v>1264</v>
      </c>
      <c r="F1267" t="s">
        <v>9</v>
      </c>
      <c r="G1267" t="s">
        <v>9</v>
      </c>
      <c r="H1267" t="s">
        <v>9</v>
      </c>
      <c r="I1267" t="s">
        <v>9</v>
      </c>
      <c r="J1267" t="s">
        <v>5117</v>
      </c>
    </row>
    <row r="1268" spans="1:10">
      <c r="A1268" t="s">
        <v>2656</v>
      </c>
      <c r="B1268" t="s">
        <v>5</v>
      </c>
      <c r="C1268">
        <v>167987</v>
      </c>
      <c r="D1268" t="s">
        <v>2657</v>
      </c>
      <c r="E1268">
        <v>1268</v>
      </c>
      <c r="F1268" t="s">
        <v>9</v>
      </c>
      <c r="G1268" t="s">
        <v>9</v>
      </c>
      <c r="H1268" t="s">
        <v>9</v>
      </c>
      <c r="I1268" t="s">
        <v>9</v>
      </c>
      <c r="J1268" t="s">
        <v>5118</v>
      </c>
    </row>
    <row r="1269" hidden="1" spans="1:10">
      <c r="A1269" t="s">
        <v>2658</v>
      </c>
      <c r="B1269" t="s">
        <v>367</v>
      </c>
      <c r="C1269">
        <v>529355</v>
      </c>
      <c r="D1269" t="s">
        <v>2659</v>
      </c>
      <c r="E1269">
        <v>1268</v>
      </c>
      <c r="F1269" t="s">
        <v>9</v>
      </c>
      <c r="G1269" t="s">
        <v>9</v>
      </c>
      <c r="H1269" t="s">
        <v>9</v>
      </c>
      <c r="I1269" t="s">
        <v>9</v>
      </c>
      <c r="J1269" t="s">
        <v>5119</v>
      </c>
    </row>
    <row r="1270" hidden="1" spans="1:10">
      <c r="A1270" t="s">
        <v>525</v>
      </c>
      <c r="B1270" t="s">
        <v>93</v>
      </c>
      <c r="C1270">
        <v>529882</v>
      </c>
      <c r="D1270" t="s">
        <v>2660</v>
      </c>
      <c r="E1270">
        <v>1268</v>
      </c>
      <c r="F1270" t="s">
        <v>9</v>
      </c>
      <c r="G1270" t="s">
        <v>9</v>
      </c>
      <c r="H1270" t="s">
        <v>9</v>
      </c>
      <c r="I1270" t="s">
        <v>9</v>
      </c>
      <c r="J1270" t="s">
        <v>5120</v>
      </c>
    </row>
    <row r="1271" hidden="1" spans="1:10">
      <c r="A1271" t="s">
        <v>574</v>
      </c>
      <c r="B1271" t="s">
        <v>575</v>
      </c>
      <c r="C1271">
        <v>528974</v>
      </c>
      <c r="D1271" t="s">
        <v>2661</v>
      </c>
      <c r="E1271">
        <v>1268</v>
      </c>
      <c r="F1271" t="s">
        <v>9</v>
      </c>
      <c r="G1271" t="s">
        <v>9</v>
      </c>
      <c r="H1271" t="s">
        <v>9</v>
      </c>
      <c r="I1271" t="s">
        <v>9</v>
      </c>
      <c r="J1271" t="s">
        <v>5121</v>
      </c>
    </row>
    <row r="1272" hidden="1" spans="1:10">
      <c r="A1272" t="s">
        <v>2672</v>
      </c>
      <c r="B1272" t="s">
        <v>931</v>
      </c>
      <c r="C1272">
        <v>529048</v>
      </c>
      <c r="D1272" t="s">
        <v>2673</v>
      </c>
      <c r="E1272">
        <v>1272</v>
      </c>
      <c r="F1272" t="s">
        <v>9</v>
      </c>
      <c r="G1272" t="s">
        <v>9</v>
      </c>
      <c r="H1272" t="s">
        <v>9</v>
      </c>
      <c r="I1272" t="s">
        <v>9</v>
      </c>
      <c r="J1272" t="s">
        <v>5122</v>
      </c>
    </row>
    <row r="1273" hidden="1" spans="1:10">
      <c r="A1273" t="s">
        <v>2496</v>
      </c>
      <c r="B1273" t="s">
        <v>2497</v>
      </c>
      <c r="C1273">
        <v>529755</v>
      </c>
      <c r="D1273" t="s">
        <v>2676</v>
      </c>
      <c r="E1273">
        <v>1272</v>
      </c>
      <c r="F1273" t="s">
        <v>1168</v>
      </c>
      <c r="G1273" t="s">
        <v>4356</v>
      </c>
      <c r="H1273" t="s">
        <v>9</v>
      </c>
      <c r="I1273" t="s">
        <v>9</v>
      </c>
      <c r="J1273" t="s">
        <v>5123</v>
      </c>
    </row>
    <row r="1274" hidden="1" spans="1:10">
      <c r="A1274" t="s">
        <v>2674</v>
      </c>
      <c r="B1274" t="s">
        <v>1090</v>
      </c>
      <c r="C1274">
        <v>528925</v>
      </c>
      <c r="D1274" t="s">
        <v>2675</v>
      </c>
      <c r="E1274">
        <v>1272</v>
      </c>
      <c r="F1274" t="s">
        <v>9</v>
      </c>
      <c r="G1274" t="s">
        <v>9</v>
      </c>
      <c r="H1274" t="s">
        <v>9</v>
      </c>
      <c r="I1274" t="s">
        <v>9</v>
      </c>
      <c r="J1274" t="s">
        <v>5124</v>
      </c>
    </row>
    <row r="1275" hidden="1" spans="1:10">
      <c r="A1275" t="s">
        <v>92</v>
      </c>
      <c r="B1275" t="s">
        <v>93</v>
      </c>
      <c r="C1275">
        <v>529634</v>
      </c>
      <c r="D1275" t="s">
        <v>2671</v>
      </c>
      <c r="E1275">
        <v>1272</v>
      </c>
      <c r="F1275" t="s">
        <v>9</v>
      </c>
      <c r="G1275" t="s">
        <v>9</v>
      </c>
      <c r="H1275" t="s">
        <v>9</v>
      </c>
      <c r="I1275" t="s">
        <v>9</v>
      </c>
      <c r="J1275" t="s">
        <v>5125</v>
      </c>
    </row>
    <row r="1276" hidden="1" spans="1:10">
      <c r="A1276" t="s">
        <v>488</v>
      </c>
      <c r="B1276" t="s">
        <v>489</v>
      </c>
      <c r="C1276">
        <v>506852</v>
      </c>
      <c r="D1276" t="s">
        <v>2664</v>
      </c>
      <c r="E1276">
        <v>1272</v>
      </c>
      <c r="F1276" t="s">
        <v>9</v>
      </c>
      <c r="G1276" t="s">
        <v>4356</v>
      </c>
      <c r="H1276" t="s">
        <v>9</v>
      </c>
      <c r="I1276" t="s">
        <v>9</v>
      </c>
      <c r="J1276" t="s">
        <v>5126</v>
      </c>
    </row>
    <row r="1277" hidden="1" spans="1:10">
      <c r="A1277" t="s">
        <v>2667</v>
      </c>
      <c r="B1277" t="s">
        <v>757</v>
      </c>
      <c r="C1277">
        <v>529529</v>
      </c>
      <c r="D1277" t="s">
        <v>2668</v>
      </c>
      <c r="E1277">
        <v>1272</v>
      </c>
      <c r="F1277" t="s">
        <v>9</v>
      </c>
      <c r="G1277" t="s">
        <v>9</v>
      </c>
      <c r="H1277" t="s">
        <v>9</v>
      </c>
      <c r="I1277" t="s">
        <v>9</v>
      </c>
      <c r="J1277" t="s">
        <v>5127</v>
      </c>
    </row>
    <row r="1278" hidden="1" spans="1:10">
      <c r="A1278" t="s">
        <v>2665</v>
      </c>
      <c r="B1278" t="s">
        <v>93</v>
      </c>
      <c r="C1278">
        <v>529889</v>
      </c>
      <c r="D1278" t="s">
        <v>2666</v>
      </c>
      <c r="E1278">
        <v>1272</v>
      </c>
      <c r="F1278" t="s">
        <v>9</v>
      </c>
      <c r="G1278" t="s">
        <v>9</v>
      </c>
      <c r="H1278" t="s">
        <v>9</v>
      </c>
      <c r="I1278" t="s">
        <v>9</v>
      </c>
      <c r="J1278" t="s">
        <v>5128</v>
      </c>
    </row>
    <row r="1279" hidden="1" spans="1:10">
      <c r="A1279" t="s">
        <v>2669</v>
      </c>
      <c r="B1279" t="s">
        <v>1893</v>
      </c>
      <c r="C1279">
        <v>529326</v>
      </c>
      <c r="D1279" t="s">
        <v>2670</v>
      </c>
      <c r="E1279">
        <v>1272</v>
      </c>
      <c r="F1279" t="s">
        <v>9</v>
      </c>
      <c r="G1279" t="s">
        <v>9</v>
      </c>
      <c r="H1279" t="s">
        <v>9</v>
      </c>
      <c r="I1279" t="s">
        <v>9</v>
      </c>
      <c r="J1279" t="s">
        <v>5129</v>
      </c>
    </row>
    <row r="1280" hidden="1" spans="1:10">
      <c r="A1280" t="s">
        <v>2662</v>
      </c>
      <c r="B1280" t="s">
        <v>274</v>
      </c>
      <c r="C1280">
        <v>529044</v>
      </c>
      <c r="D1280" t="s">
        <v>2663</v>
      </c>
      <c r="E1280">
        <v>1272</v>
      </c>
      <c r="F1280" t="s">
        <v>9</v>
      </c>
      <c r="G1280" t="s">
        <v>9</v>
      </c>
      <c r="H1280" t="s">
        <v>9</v>
      </c>
      <c r="I1280" t="s">
        <v>9</v>
      </c>
      <c r="J1280" t="s">
        <v>5130</v>
      </c>
    </row>
    <row r="1281" hidden="1" spans="1:10">
      <c r="A1281" t="s">
        <v>1581</v>
      </c>
      <c r="B1281" t="s">
        <v>1096</v>
      </c>
      <c r="C1281">
        <v>507918</v>
      </c>
      <c r="D1281" t="s">
        <v>2678</v>
      </c>
      <c r="E1281">
        <v>1281</v>
      </c>
      <c r="F1281" t="s">
        <v>9</v>
      </c>
      <c r="G1281" t="s">
        <v>4145</v>
      </c>
      <c r="H1281" t="s">
        <v>9</v>
      </c>
      <c r="I1281" t="s">
        <v>9</v>
      </c>
      <c r="J1281" t="s">
        <v>5131</v>
      </c>
    </row>
    <row r="1282" hidden="1" spans="1:10">
      <c r="A1282" t="s">
        <v>2679</v>
      </c>
      <c r="B1282" t="s">
        <v>757</v>
      </c>
      <c r="C1282">
        <v>529814</v>
      </c>
      <c r="D1282" t="s">
        <v>2680</v>
      </c>
      <c r="E1282">
        <v>1281</v>
      </c>
      <c r="F1282" t="s">
        <v>619</v>
      </c>
      <c r="G1282" t="s">
        <v>4145</v>
      </c>
      <c r="H1282" t="s">
        <v>9</v>
      </c>
      <c r="I1282" t="s">
        <v>9</v>
      </c>
      <c r="J1282" t="s">
        <v>5132</v>
      </c>
    </row>
    <row r="1283" hidden="1" spans="1:10">
      <c r="A1283" t="s">
        <v>108</v>
      </c>
      <c r="B1283" t="s">
        <v>931</v>
      </c>
      <c r="C1283">
        <v>529177</v>
      </c>
      <c r="D1283" t="s">
        <v>2677</v>
      </c>
      <c r="E1283">
        <v>1281</v>
      </c>
      <c r="F1283" t="s">
        <v>9</v>
      </c>
      <c r="G1283" t="s">
        <v>9</v>
      </c>
      <c r="H1283" t="s">
        <v>9</v>
      </c>
      <c r="I1283" t="s">
        <v>9</v>
      </c>
      <c r="J1283" t="s">
        <v>5133</v>
      </c>
    </row>
    <row r="1284" hidden="1" spans="1:10">
      <c r="A1284" t="s">
        <v>776</v>
      </c>
      <c r="B1284" t="s">
        <v>93</v>
      </c>
      <c r="C1284">
        <v>529482</v>
      </c>
      <c r="D1284" t="s">
        <v>2682</v>
      </c>
      <c r="E1284">
        <v>1284</v>
      </c>
      <c r="F1284" t="s">
        <v>9</v>
      </c>
      <c r="G1284" t="s">
        <v>9</v>
      </c>
      <c r="H1284" t="s">
        <v>9</v>
      </c>
      <c r="I1284" t="s">
        <v>9</v>
      </c>
      <c r="J1284" t="s">
        <v>5134</v>
      </c>
    </row>
    <row r="1285" hidden="1" spans="1:10">
      <c r="A1285" t="s">
        <v>283</v>
      </c>
      <c r="B1285" t="s">
        <v>284</v>
      </c>
      <c r="C1285">
        <v>529058</v>
      </c>
      <c r="D1285" t="s">
        <v>2681</v>
      </c>
      <c r="E1285">
        <v>1284</v>
      </c>
      <c r="F1285" t="s">
        <v>9</v>
      </c>
      <c r="G1285" t="s">
        <v>4145</v>
      </c>
      <c r="H1285" t="s">
        <v>9</v>
      </c>
      <c r="I1285" t="s">
        <v>9</v>
      </c>
      <c r="J1285" t="s">
        <v>5135</v>
      </c>
    </row>
    <row r="1286" hidden="1" spans="1:10">
      <c r="A1286" t="s">
        <v>2683</v>
      </c>
      <c r="B1286" t="s">
        <v>147</v>
      </c>
      <c r="C1286">
        <v>530045</v>
      </c>
      <c r="D1286" t="s">
        <v>2684</v>
      </c>
      <c r="E1286">
        <v>1284</v>
      </c>
      <c r="F1286" t="s">
        <v>9</v>
      </c>
      <c r="G1286" t="s">
        <v>9</v>
      </c>
      <c r="H1286" t="s">
        <v>9</v>
      </c>
      <c r="I1286" t="s">
        <v>9</v>
      </c>
      <c r="J1286" t="s">
        <v>5136</v>
      </c>
    </row>
    <row r="1287" hidden="1" spans="1:10">
      <c r="A1287" t="s">
        <v>2685</v>
      </c>
      <c r="B1287" t="s">
        <v>2570</v>
      </c>
      <c r="C1287">
        <v>530060</v>
      </c>
      <c r="D1287" t="s">
        <v>2686</v>
      </c>
      <c r="E1287">
        <v>1287</v>
      </c>
      <c r="F1287">
        <f>230</f>
        <v>230</v>
      </c>
      <c r="G1287" t="s">
        <v>4145</v>
      </c>
      <c r="H1287" t="s">
        <v>9</v>
      </c>
      <c r="I1287" t="s">
        <v>9</v>
      </c>
      <c r="J1287" t="s">
        <v>5137</v>
      </c>
    </row>
    <row r="1288" hidden="1" spans="1:10">
      <c r="A1288" t="s">
        <v>477</v>
      </c>
      <c r="B1288" t="s">
        <v>10</v>
      </c>
      <c r="C1288">
        <v>529220</v>
      </c>
      <c r="D1288" t="s">
        <v>2689</v>
      </c>
      <c r="E1288">
        <v>1287</v>
      </c>
      <c r="F1288" t="s">
        <v>9</v>
      </c>
      <c r="G1288" t="s">
        <v>487</v>
      </c>
      <c r="H1288" t="s">
        <v>9</v>
      </c>
      <c r="I1288" t="s">
        <v>9</v>
      </c>
      <c r="J1288" t="s">
        <v>5138</v>
      </c>
    </row>
    <row r="1289" hidden="1" spans="1:10">
      <c r="A1289" t="s">
        <v>2687</v>
      </c>
      <c r="B1289" t="s">
        <v>93</v>
      </c>
      <c r="C1289">
        <v>529653</v>
      </c>
      <c r="D1289" t="s">
        <v>2688</v>
      </c>
      <c r="E1289">
        <v>1287</v>
      </c>
      <c r="F1289" t="s">
        <v>9</v>
      </c>
      <c r="G1289" t="s">
        <v>9</v>
      </c>
      <c r="H1289" t="s">
        <v>9</v>
      </c>
      <c r="I1289" t="s">
        <v>9</v>
      </c>
      <c r="J1289" t="s">
        <v>5139</v>
      </c>
    </row>
    <row r="1290" hidden="1" spans="1:10">
      <c r="A1290" t="s">
        <v>2690</v>
      </c>
      <c r="B1290" t="s">
        <v>397</v>
      </c>
      <c r="C1290">
        <v>529175</v>
      </c>
      <c r="D1290" t="s">
        <v>2691</v>
      </c>
      <c r="E1290">
        <v>1287</v>
      </c>
      <c r="F1290" t="s">
        <v>9</v>
      </c>
      <c r="G1290" t="s">
        <v>9</v>
      </c>
      <c r="H1290" t="s">
        <v>9</v>
      </c>
      <c r="I1290" t="s">
        <v>9</v>
      </c>
      <c r="J1290" t="s">
        <v>5140</v>
      </c>
    </row>
    <row r="1291" hidden="1" spans="1:10">
      <c r="A1291" t="s">
        <v>312</v>
      </c>
      <c r="B1291" t="s">
        <v>10</v>
      </c>
      <c r="C1291">
        <v>530225</v>
      </c>
      <c r="D1291" t="s">
        <v>2694</v>
      </c>
      <c r="E1291">
        <v>1291</v>
      </c>
      <c r="F1291" t="s">
        <v>9</v>
      </c>
      <c r="G1291" t="s">
        <v>4023</v>
      </c>
      <c r="H1291" t="s">
        <v>9</v>
      </c>
      <c r="I1291" t="s">
        <v>9</v>
      </c>
      <c r="J1291" t="s">
        <v>5141</v>
      </c>
    </row>
    <row r="1292" hidden="1" spans="1:10">
      <c r="A1292" t="s">
        <v>2696</v>
      </c>
      <c r="B1292" t="s">
        <v>1717</v>
      </c>
      <c r="C1292">
        <v>529053</v>
      </c>
      <c r="D1292" t="s">
        <v>2697</v>
      </c>
      <c r="E1292">
        <v>1291</v>
      </c>
      <c r="F1292" t="s">
        <v>9</v>
      </c>
      <c r="G1292" t="s">
        <v>4883</v>
      </c>
      <c r="H1292" t="s">
        <v>9</v>
      </c>
      <c r="I1292" t="s">
        <v>9</v>
      </c>
      <c r="J1292" t="s">
        <v>5142</v>
      </c>
    </row>
    <row r="1293" hidden="1" spans="1:10">
      <c r="A1293" t="s">
        <v>283</v>
      </c>
      <c r="B1293" t="s">
        <v>284</v>
      </c>
      <c r="C1293">
        <v>503707</v>
      </c>
      <c r="D1293" t="s">
        <v>2698</v>
      </c>
      <c r="E1293">
        <v>1291</v>
      </c>
      <c r="F1293" t="s">
        <v>1443</v>
      </c>
      <c r="G1293" t="s">
        <v>4356</v>
      </c>
      <c r="H1293" t="s">
        <v>9</v>
      </c>
      <c r="I1293" t="s">
        <v>9</v>
      </c>
      <c r="J1293" t="s">
        <v>5143</v>
      </c>
    </row>
    <row r="1294" hidden="1" spans="1:10">
      <c r="A1294" t="s">
        <v>2699</v>
      </c>
      <c r="B1294" t="s">
        <v>1197</v>
      </c>
      <c r="C1294">
        <v>529028</v>
      </c>
      <c r="D1294" t="s">
        <v>2700</v>
      </c>
      <c r="E1294">
        <v>1291</v>
      </c>
      <c r="F1294" t="s">
        <v>619</v>
      </c>
      <c r="G1294" t="s">
        <v>9</v>
      </c>
      <c r="H1294" t="s">
        <v>9</v>
      </c>
      <c r="I1294" t="s">
        <v>9</v>
      </c>
      <c r="J1294" t="s">
        <v>5144</v>
      </c>
    </row>
    <row r="1295" hidden="1" spans="1:10">
      <c r="A1295" t="s">
        <v>1843</v>
      </c>
      <c r="B1295" t="s">
        <v>740</v>
      </c>
      <c r="C1295">
        <v>529462</v>
      </c>
      <c r="D1295" t="s">
        <v>2692</v>
      </c>
      <c r="E1295">
        <v>1291</v>
      </c>
      <c r="F1295" t="s">
        <v>9</v>
      </c>
      <c r="G1295" t="s">
        <v>4023</v>
      </c>
      <c r="H1295" t="s">
        <v>9</v>
      </c>
      <c r="I1295" t="s">
        <v>9</v>
      </c>
      <c r="J1295" t="s">
        <v>5145</v>
      </c>
    </row>
    <row r="1296" hidden="1" spans="1:10">
      <c r="A1296" t="s">
        <v>835</v>
      </c>
      <c r="B1296" t="s">
        <v>93</v>
      </c>
      <c r="C1296">
        <v>529823</v>
      </c>
      <c r="D1296" t="s">
        <v>2693</v>
      </c>
      <c r="E1296">
        <v>1291</v>
      </c>
      <c r="F1296" t="s">
        <v>9</v>
      </c>
      <c r="G1296" t="s">
        <v>9</v>
      </c>
      <c r="H1296" t="s">
        <v>9</v>
      </c>
      <c r="I1296" t="s">
        <v>9</v>
      </c>
      <c r="J1296" t="s">
        <v>5146</v>
      </c>
    </row>
    <row r="1297" spans="1:10">
      <c r="A1297" t="s">
        <v>2701</v>
      </c>
      <c r="B1297" t="s">
        <v>5</v>
      </c>
      <c r="C1297">
        <v>149222</v>
      </c>
      <c r="D1297" t="s">
        <v>2702</v>
      </c>
      <c r="E1297">
        <v>1297</v>
      </c>
      <c r="F1297" t="s">
        <v>9</v>
      </c>
      <c r="G1297" t="s">
        <v>9</v>
      </c>
      <c r="H1297" t="s">
        <v>9</v>
      </c>
      <c r="I1297" t="s">
        <v>9</v>
      </c>
      <c r="J1297" t="s">
        <v>5147</v>
      </c>
    </row>
    <row r="1298" hidden="1" spans="1:10">
      <c r="A1298" t="s">
        <v>2713</v>
      </c>
      <c r="B1298" t="s">
        <v>274</v>
      </c>
      <c r="C1298">
        <v>501268</v>
      </c>
      <c r="D1298" t="s">
        <v>2714</v>
      </c>
      <c r="E1298">
        <v>1297</v>
      </c>
      <c r="F1298" t="s">
        <v>1237</v>
      </c>
      <c r="G1298" t="s">
        <v>9</v>
      </c>
      <c r="H1298" t="s">
        <v>9</v>
      </c>
      <c r="I1298" t="s">
        <v>9</v>
      </c>
      <c r="J1298" t="s">
        <v>5148</v>
      </c>
    </row>
    <row r="1299" hidden="1" spans="1:10">
      <c r="A1299" t="s">
        <v>2711</v>
      </c>
      <c r="B1299" t="s">
        <v>2167</v>
      </c>
      <c r="C1299">
        <v>513204</v>
      </c>
      <c r="D1299" t="s">
        <v>2712</v>
      </c>
      <c r="E1299">
        <v>1297</v>
      </c>
      <c r="F1299" t="s">
        <v>1237</v>
      </c>
      <c r="G1299" t="s">
        <v>4883</v>
      </c>
      <c r="H1299" t="s">
        <v>9</v>
      </c>
      <c r="I1299" t="s">
        <v>9</v>
      </c>
      <c r="J1299" t="s">
        <v>5149</v>
      </c>
    </row>
    <row r="1300" hidden="1" spans="1:10">
      <c r="A1300" t="s">
        <v>2704</v>
      </c>
      <c r="B1300" t="s">
        <v>417</v>
      </c>
      <c r="C1300">
        <v>504494</v>
      </c>
      <c r="D1300" t="s">
        <v>2705</v>
      </c>
      <c r="E1300">
        <v>1297</v>
      </c>
      <c r="F1300" t="s">
        <v>9</v>
      </c>
      <c r="G1300" t="s">
        <v>9</v>
      </c>
      <c r="H1300" t="s">
        <v>9</v>
      </c>
      <c r="I1300" t="s">
        <v>9</v>
      </c>
      <c r="J1300" t="s">
        <v>5150</v>
      </c>
    </row>
    <row r="1301" hidden="1" spans="1:10">
      <c r="A1301" t="s">
        <v>2706</v>
      </c>
      <c r="B1301" t="s">
        <v>417</v>
      </c>
      <c r="C1301">
        <v>500897</v>
      </c>
      <c r="D1301" t="s">
        <v>2707</v>
      </c>
      <c r="E1301">
        <v>1297</v>
      </c>
      <c r="F1301" t="s">
        <v>9</v>
      </c>
      <c r="G1301" t="s">
        <v>4356</v>
      </c>
      <c r="H1301" t="s">
        <v>9</v>
      </c>
      <c r="I1301" t="s">
        <v>9</v>
      </c>
      <c r="J1301" t="s">
        <v>5151</v>
      </c>
    </row>
    <row r="1302" hidden="1" spans="1:10">
      <c r="A1302" t="s">
        <v>2709</v>
      </c>
      <c r="B1302" t="s">
        <v>1450</v>
      </c>
      <c r="C1302">
        <v>529453</v>
      </c>
      <c r="D1302" t="s">
        <v>2710</v>
      </c>
      <c r="E1302">
        <v>1297</v>
      </c>
      <c r="F1302" t="s">
        <v>9</v>
      </c>
      <c r="G1302" t="s">
        <v>9</v>
      </c>
      <c r="H1302" t="s">
        <v>9</v>
      </c>
      <c r="I1302" t="s">
        <v>9</v>
      </c>
      <c r="J1302" t="s">
        <v>5152</v>
      </c>
    </row>
    <row r="1303" hidden="1" spans="1:10">
      <c r="A1303" t="s">
        <v>212</v>
      </c>
      <c r="B1303" t="s">
        <v>93</v>
      </c>
      <c r="C1303">
        <v>529171</v>
      </c>
      <c r="D1303" t="s">
        <v>2708</v>
      </c>
      <c r="E1303">
        <v>1297</v>
      </c>
      <c r="F1303" t="s">
        <v>9</v>
      </c>
      <c r="G1303" t="s">
        <v>9</v>
      </c>
      <c r="H1303" t="s">
        <v>9</v>
      </c>
      <c r="I1303" t="s">
        <v>9</v>
      </c>
      <c r="J1303" t="s">
        <v>5153</v>
      </c>
    </row>
    <row r="1304" hidden="1" spans="1:10">
      <c r="A1304" t="s">
        <v>2721</v>
      </c>
      <c r="B1304" t="s">
        <v>10</v>
      </c>
      <c r="C1304">
        <v>530226</v>
      </c>
      <c r="D1304" t="s">
        <v>2722</v>
      </c>
      <c r="E1304">
        <v>1304</v>
      </c>
      <c r="F1304" t="s">
        <v>800</v>
      </c>
      <c r="G1304" t="s">
        <v>4057</v>
      </c>
      <c r="H1304" t="s">
        <v>9</v>
      </c>
      <c r="I1304" t="s">
        <v>9</v>
      </c>
      <c r="J1304" t="s">
        <v>5154</v>
      </c>
    </row>
    <row r="1305" hidden="1" spans="1:10">
      <c r="A1305" t="s">
        <v>2717</v>
      </c>
      <c r="B1305" t="s">
        <v>641</v>
      </c>
      <c r="C1305">
        <v>505935</v>
      </c>
      <c r="D1305" t="s">
        <v>2718</v>
      </c>
      <c r="E1305">
        <v>1304</v>
      </c>
      <c r="F1305" t="s">
        <v>9</v>
      </c>
      <c r="G1305" t="s">
        <v>4145</v>
      </c>
      <c r="H1305" t="s">
        <v>9</v>
      </c>
      <c r="I1305" t="s">
        <v>9</v>
      </c>
      <c r="J1305" t="s">
        <v>5155</v>
      </c>
    </row>
    <row r="1306" hidden="1" spans="1:10">
      <c r="A1306" t="s">
        <v>2719</v>
      </c>
      <c r="B1306" t="s">
        <v>274</v>
      </c>
      <c r="C1306">
        <v>500766</v>
      </c>
      <c r="D1306" t="s">
        <v>2720</v>
      </c>
      <c r="E1306">
        <v>1304</v>
      </c>
      <c r="F1306" t="s">
        <v>9</v>
      </c>
      <c r="G1306" t="s">
        <v>9</v>
      </c>
      <c r="H1306" t="s">
        <v>9</v>
      </c>
      <c r="I1306" t="s">
        <v>9</v>
      </c>
      <c r="J1306" t="s">
        <v>5156</v>
      </c>
    </row>
    <row r="1307" hidden="1" spans="1:10">
      <c r="A1307" t="s">
        <v>2715</v>
      </c>
      <c r="B1307" t="s">
        <v>740</v>
      </c>
      <c r="C1307">
        <v>529803</v>
      </c>
      <c r="D1307" t="s">
        <v>2716</v>
      </c>
      <c r="E1307">
        <v>1304</v>
      </c>
      <c r="F1307" t="s">
        <v>9</v>
      </c>
      <c r="G1307" t="s">
        <v>4057</v>
      </c>
      <c r="H1307" t="s">
        <v>9</v>
      </c>
      <c r="I1307" t="s">
        <v>9</v>
      </c>
      <c r="J1307" t="s">
        <v>5157</v>
      </c>
    </row>
    <row r="1308" hidden="1" spans="1:10">
      <c r="A1308" t="s">
        <v>2724</v>
      </c>
      <c r="B1308" t="s">
        <v>260</v>
      </c>
      <c r="C1308">
        <v>510947</v>
      </c>
      <c r="D1308" t="s">
        <v>2725</v>
      </c>
      <c r="E1308">
        <v>1308</v>
      </c>
      <c r="F1308" t="s">
        <v>1017</v>
      </c>
      <c r="G1308" t="s">
        <v>4356</v>
      </c>
      <c r="H1308" t="s">
        <v>9</v>
      </c>
      <c r="I1308" t="s">
        <v>9</v>
      </c>
      <c r="J1308" t="s">
        <v>5158</v>
      </c>
    </row>
    <row r="1309" hidden="1" spans="1:10">
      <c r="A1309" t="s">
        <v>279</v>
      </c>
      <c r="B1309" t="s">
        <v>93</v>
      </c>
      <c r="C1309">
        <v>529269</v>
      </c>
      <c r="D1309" t="s">
        <v>2723</v>
      </c>
      <c r="E1309">
        <v>1308</v>
      </c>
      <c r="F1309" t="s">
        <v>9</v>
      </c>
      <c r="G1309" t="s">
        <v>9</v>
      </c>
      <c r="H1309" t="s">
        <v>9</v>
      </c>
      <c r="I1309" t="s">
        <v>9</v>
      </c>
      <c r="J1309" t="s">
        <v>5159</v>
      </c>
    </row>
    <row r="1310" hidden="1" spans="1:10">
      <c r="A1310" t="s">
        <v>548</v>
      </c>
      <c r="B1310" t="s">
        <v>17</v>
      </c>
      <c r="C1310">
        <v>529247</v>
      </c>
      <c r="D1310" t="s">
        <v>2726</v>
      </c>
      <c r="E1310">
        <v>1310</v>
      </c>
      <c r="F1310" t="s">
        <v>9</v>
      </c>
      <c r="G1310" t="s">
        <v>9</v>
      </c>
      <c r="H1310" t="s">
        <v>9</v>
      </c>
      <c r="I1310" t="s">
        <v>9</v>
      </c>
      <c r="J1310" t="s">
        <v>5160</v>
      </c>
    </row>
    <row r="1311" hidden="1" spans="1:10">
      <c r="A1311" t="s">
        <v>2732</v>
      </c>
      <c r="B1311" t="s">
        <v>1450</v>
      </c>
      <c r="C1311">
        <v>528875</v>
      </c>
      <c r="D1311" t="s">
        <v>2733</v>
      </c>
      <c r="E1311">
        <v>1311</v>
      </c>
      <c r="F1311" t="s">
        <v>619</v>
      </c>
      <c r="G1311" t="s">
        <v>9</v>
      </c>
      <c r="H1311" t="s">
        <v>9</v>
      </c>
      <c r="I1311" t="s">
        <v>9</v>
      </c>
      <c r="J1311" t="s">
        <v>5161</v>
      </c>
    </row>
    <row r="1312" hidden="1" spans="1:10">
      <c r="A1312" t="s">
        <v>1645</v>
      </c>
      <c r="B1312" t="s">
        <v>1450</v>
      </c>
      <c r="C1312">
        <v>529539</v>
      </c>
      <c r="D1312" t="s">
        <v>2731</v>
      </c>
      <c r="E1312">
        <v>1311</v>
      </c>
      <c r="F1312" t="s">
        <v>9</v>
      </c>
      <c r="G1312" t="s">
        <v>9</v>
      </c>
      <c r="H1312" t="s">
        <v>9</v>
      </c>
      <c r="I1312" t="s">
        <v>9</v>
      </c>
      <c r="J1312" t="s">
        <v>5162</v>
      </c>
    </row>
    <row r="1313" hidden="1" spans="1:10">
      <c r="A1313" t="s">
        <v>2729</v>
      </c>
      <c r="B1313" t="s">
        <v>17</v>
      </c>
      <c r="C1313">
        <v>529172</v>
      </c>
      <c r="D1313" t="s">
        <v>2730</v>
      </c>
      <c r="E1313">
        <v>1311</v>
      </c>
      <c r="F1313" t="s">
        <v>9</v>
      </c>
      <c r="G1313" t="s">
        <v>487</v>
      </c>
      <c r="H1313" t="s">
        <v>9</v>
      </c>
      <c r="I1313" t="s">
        <v>9</v>
      </c>
      <c r="J1313" t="s">
        <v>5163</v>
      </c>
    </row>
    <row r="1314" hidden="1" spans="1:10">
      <c r="A1314" t="s">
        <v>1211</v>
      </c>
      <c r="B1314" t="s">
        <v>397</v>
      </c>
      <c r="C1314">
        <v>529811</v>
      </c>
      <c r="D1314" t="s">
        <v>2727</v>
      </c>
      <c r="E1314">
        <v>1311</v>
      </c>
      <c r="F1314" t="s">
        <v>9</v>
      </c>
      <c r="G1314" t="s">
        <v>9</v>
      </c>
      <c r="H1314" t="s">
        <v>9</v>
      </c>
      <c r="I1314" t="s">
        <v>9</v>
      </c>
      <c r="J1314" t="s">
        <v>5164</v>
      </c>
    </row>
    <row r="1315" hidden="1" spans="1:10">
      <c r="A1315" t="s">
        <v>1187</v>
      </c>
      <c r="B1315" t="s">
        <v>997</v>
      </c>
      <c r="C1315">
        <v>529101</v>
      </c>
      <c r="D1315" t="s">
        <v>2728</v>
      </c>
      <c r="E1315">
        <v>1311</v>
      </c>
      <c r="F1315" t="s">
        <v>9</v>
      </c>
      <c r="G1315" t="s">
        <v>9</v>
      </c>
      <c r="H1315" t="s">
        <v>9</v>
      </c>
      <c r="I1315" t="s">
        <v>9</v>
      </c>
      <c r="J1315" t="s">
        <v>5165</v>
      </c>
    </row>
    <row r="1316" spans="1:10">
      <c r="A1316" t="s">
        <v>1162</v>
      </c>
      <c r="B1316" t="s">
        <v>5</v>
      </c>
      <c r="C1316">
        <v>168421</v>
      </c>
      <c r="D1316" t="s">
        <v>2734</v>
      </c>
      <c r="E1316">
        <v>1311</v>
      </c>
      <c r="F1316" t="s">
        <v>800</v>
      </c>
      <c r="G1316" t="s">
        <v>487</v>
      </c>
      <c r="H1316" t="s">
        <v>9</v>
      </c>
      <c r="I1316" t="s">
        <v>9</v>
      </c>
      <c r="J1316" t="s">
        <v>5166</v>
      </c>
    </row>
    <row r="1317" spans="1:10">
      <c r="A1317" t="s">
        <v>2116</v>
      </c>
      <c r="B1317" t="s">
        <v>5</v>
      </c>
      <c r="C1317">
        <v>529600</v>
      </c>
      <c r="D1317" t="s">
        <v>2735</v>
      </c>
      <c r="E1317">
        <v>1317</v>
      </c>
      <c r="F1317" t="s">
        <v>9</v>
      </c>
      <c r="G1317" t="s">
        <v>9</v>
      </c>
      <c r="H1317" t="s">
        <v>9</v>
      </c>
      <c r="I1317" t="s">
        <v>9</v>
      </c>
      <c r="J1317" t="s">
        <v>5167</v>
      </c>
    </row>
    <row r="1318" hidden="1" spans="1:10">
      <c r="A1318" t="s">
        <v>2739</v>
      </c>
      <c r="B1318" t="s">
        <v>284</v>
      </c>
      <c r="C1318">
        <v>505855</v>
      </c>
      <c r="D1318" t="s">
        <v>2740</v>
      </c>
      <c r="E1318">
        <v>1317</v>
      </c>
      <c r="F1318" t="s">
        <v>9</v>
      </c>
      <c r="G1318" t="s">
        <v>9</v>
      </c>
      <c r="H1318" t="s">
        <v>9</v>
      </c>
      <c r="I1318" t="s">
        <v>9</v>
      </c>
      <c r="J1318" t="s">
        <v>5168</v>
      </c>
    </row>
    <row r="1319" hidden="1" spans="1:10">
      <c r="A1319" t="s">
        <v>1089</v>
      </c>
      <c r="B1319" t="s">
        <v>1090</v>
      </c>
      <c r="C1319">
        <v>506818</v>
      </c>
      <c r="D1319" t="s">
        <v>2736</v>
      </c>
      <c r="E1319">
        <v>1317</v>
      </c>
      <c r="F1319" t="s">
        <v>9</v>
      </c>
      <c r="G1319" t="s">
        <v>9</v>
      </c>
      <c r="H1319" t="s">
        <v>9</v>
      </c>
      <c r="I1319" t="s">
        <v>9</v>
      </c>
      <c r="J1319" t="s">
        <v>5169</v>
      </c>
    </row>
    <row r="1320" hidden="1" spans="1:10">
      <c r="A1320" t="s">
        <v>2737</v>
      </c>
      <c r="B1320" t="s">
        <v>93</v>
      </c>
      <c r="C1320">
        <v>529284</v>
      </c>
      <c r="D1320" t="s">
        <v>2738</v>
      </c>
      <c r="E1320">
        <v>1317</v>
      </c>
      <c r="F1320" t="s">
        <v>9</v>
      </c>
      <c r="G1320" t="s">
        <v>9</v>
      </c>
      <c r="H1320" t="s">
        <v>9</v>
      </c>
      <c r="I1320" t="s">
        <v>9</v>
      </c>
      <c r="J1320" t="s">
        <v>5170</v>
      </c>
    </row>
    <row r="1321" hidden="1" spans="1:10">
      <c r="A1321" t="s">
        <v>1303</v>
      </c>
      <c r="B1321" t="s">
        <v>1304</v>
      </c>
      <c r="C1321">
        <v>529012</v>
      </c>
      <c r="D1321" t="s">
        <v>2747</v>
      </c>
      <c r="E1321">
        <v>1321</v>
      </c>
      <c r="F1321" t="s">
        <v>1168</v>
      </c>
      <c r="G1321" t="s">
        <v>4883</v>
      </c>
      <c r="H1321" t="s">
        <v>9</v>
      </c>
      <c r="I1321" t="s">
        <v>9</v>
      </c>
      <c r="J1321" t="s">
        <v>5171</v>
      </c>
    </row>
    <row r="1322" hidden="1" spans="1:10">
      <c r="A1322" t="s">
        <v>1196</v>
      </c>
      <c r="B1322" t="s">
        <v>1197</v>
      </c>
      <c r="C1322">
        <v>502324</v>
      </c>
      <c r="D1322" t="s">
        <v>2743</v>
      </c>
      <c r="E1322">
        <v>1321</v>
      </c>
      <c r="F1322" t="s">
        <v>9</v>
      </c>
      <c r="G1322" t="s">
        <v>9</v>
      </c>
      <c r="H1322" t="s">
        <v>9</v>
      </c>
      <c r="I1322" t="s">
        <v>9</v>
      </c>
      <c r="J1322" t="s">
        <v>5172</v>
      </c>
    </row>
    <row r="1323" hidden="1" spans="1:10">
      <c r="A1323" t="s">
        <v>2614</v>
      </c>
      <c r="B1323" t="s">
        <v>489</v>
      </c>
      <c r="C1323">
        <v>503998</v>
      </c>
      <c r="D1323" t="s">
        <v>2744</v>
      </c>
      <c r="E1323">
        <v>1321</v>
      </c>
      <c r="F1323" t="s">
        <v>9</v>
      </c>
      <c r="G1323" t="s">
        <v>9</v>
      </c>
      <c r="H1323" t="s">
        <v>9</v>
      </c>
      <c r="I1323" t="s">
        <v>9</v>
      </c>
      <c r="J1323" t="s">
        <v>5173</v>
      </c>
    </row>
    <row r="1324" hidden="1" spans="1:10">
      <c r="A1324" t="s">
        <v>2741</v>
      </c>
      <c r="B1324" t="s">
        <v>194</v>
      </c>
      <c r="C1324">
        <v>528954</v>
      </c>
      <c r="D1324" t="s">
        <v>2742</v>
      </c>
      <c r="E1324">
        <v>1321</v>
      </c>
      <c r="F1324" t="s">
        <v>9</v>
      </c>
      <c r="G1324" t="s">
        <v>9</v>
      </c>
      <c r="H1324" t="s">
        <v>9</v>
      </c>
      <c r="I1324" t="s">
        <v>9</v>
      </c>
      <c r="J1324" t="s">
        <v>5174</v>
      </c>
    </row>
    <row r="1325" hidden="1" spans="1:10">
      <c r="A1325" t="s">
        <v>2748</v>
      </c>
      <c r="B1325" t="s">
        <v>489</v>
      </c>
      <c r="C1325">
        <v>503419</v>
      </c>
      <c r="D1325" t="s">
        <v>2749</v>
      </c>
      <c r="E1325">
        <v>1325</v>
      </c>
      <c r="F1325" t="s">
        <v>9</v>
      </c>
      <c r="G1325" t="s">
        <v>4356</v>
      </c>
      <c r="H1325" t="s">
        <v>9</v>
      </c>
      <c r="I1325" t="s">
        <v>9</v>
      </c>
      <c r="J1325" t="s">
        <v>5175</v>
      </c>
    </row>
    <row r="1326" hidden="1" spans="1:10">
      <c r="A1326" t="s">
        <v>989</v>
      </c>
      <c r="B1326" t="s">
        <v>274</v>
      </c>
      <c r="C1326">
        <v>529169</v>
      </c>
      <c r="D1326" t="s">
        <v>2751</v>
      </c>
      <c r="E1326">
        <v>1325</v>
      </c>
      <c r="F1326" t="s">
        <v>9</v>
      </c>
      <c r="G1326" t="s">
        <v>9</v>
      </c>
      <c r="H1326" t="s">
        <v>9</v>
      </c>
      <c r="I1326" t="s">
        <v>9</v>
      </c>
      <c r="J1326" t="s">
        <v>5176</v>
      </c>
    </row>
    <row r="1327" hidden="1" spans="1:10">
      <c r="A1327" t="s">
        <v>790</v>
      </c>
      <c r="B1327" t="s">
        <v>417</v>
      </c>
      <c r="C1327">
        <v>529395</v>
      </c>
      <c r="D1327" t="s">
        <v>2750</v>
      </c>
      <c r="E1327">
        <v>1325</v>
      </c>
      <c r="F1327" t="s">
        <v>9</v>
      </c>
      <c r="G1327" t="s">
        <v>9</v>
      </c>
      <c r="H1327" t="s">
        <v>9</v>
      </c>
      <c r="I1327" t="s">
        <v>9</v>
      </c>
      <c r="J1327" t="s">
        <v>5177</v>
      </c>
    </row>
    <row r="1328" spans="1:10">
      <c r="A1328" t="s">
        <v>2764</v>
      </c>
      <c r="B1328" t="s">
        <v>5</v>
      </c>
      <c r="C1328">
        <v>169248</v>
      </c>
      <c r="D1328" t="s">
        <v>2765</v>
      </c>
      <c r="E1328">
        <v>1328</v>
      </c>
      <c r="F1328" t="s">
        <v>9</v>
      </c>
      <c r="G1328" t="s">
        <v>9</v>
      </c>
      <c r="H1328" t="s">
        <v>9</v>
      </c>
      <c r="I1328" t="s">
        <v>9</v>
      </c>
      <c r="J1328" t="s">
        <v>5178</v>
      </c>
    </row>
    <row r="1329" hidden="1" spans="1:10">
      <c r="A1329" t="s">
        <v>92</v>
      </c>
      <c r="B1329" t="s">
        <v>93</v>
      </c>
      <c r="C1329">
        <v>529223</v>
      </c>
      <c r="D1329" t="s">
        <v>2759</v>
      </c>
      <c r="E1329">
        <v>1328</v>
      </c>
      <c r="F1329" t="s">
        <v>9</v>
      </c>
      <c r="G1329" t="s">
        <v>9</v>
      </c>
      <c r="H1329" t="s">
        <v>9</v>
      </c>
      <c r="I1329" t="s">
        <v>9</v>
      </c>
      <c r="J1329" t="s">
        <v>5179</v>
      </c>
    </row>
    <row r="1330" hidden="1" spans="1:10">
      <c r="A1330" t="s">
        <v>2752</v>
      </c>
      <c r="B1330" t="s">
        <v>93</v>
      </c>
      <c r="C1330">
        <v>529804</v>
      </c>
      <c r="D1330" t="s">
        <v>2753</v>
      </c>
      <c r="E1330">
        <v>1328</v>
      </c>
      <c r="F1330" t="s">
        <v>9</v>
      </c>
      <c r="G1330" t="s">
        <v>9</v>
      </c>
      <c r="H1330" t="s">
        <v>9</v>
      </c>
      <c r="I1330" t="s">
        <v>9</v>
      </c>
      <c r="J1330" t="s">
        <v>5180</v>
      </c>
    </row>
    <row r="1331" hidden="1" spans="1:10">
      <c r="A1331" t="s">
        <v>2754</v>
      </c>
      <c r="B1331" t="s">
        <v>417</v>
      </c>
      <c r="C1331">
        <v>529167</v>
      </c>
      <c r="D1331" t="s">
        <v>2755</v>
      </c>
      <c r="E1331">
        <v>1328</v>
      </c>
      <c r="F1331" t="s">
        <v>9</v>
      </c>
      <c r="G1331" t="s">
        <v>9</v>
      </c>
      <c r="H1331" t="s">
        <v>9</v>
      </c>
      <c r="I1331" t="s">
        <v>9</v>
      </c>
      <c r="J1331" t="s">
        <v>5181</v>
      </c>
    </row>
    <row r="1332" hidden="1" spans="1:10">
      <c r="A1332" t="s">
        <v>2760</v>
      </c>
      <c r="B1332" t="s">
        <v>397</v>
      </c>
      <c r="C1332">
        <v>503863</v>
      </c>
      <c r="D1332" t="s">
        <v>2761</v>
      </c>
      <c r="E1332">
        <v>1328</v>
      </c>
      <c r="F1332" t="s">
        <v>9</v>
      </c>
      <c r="G1332" t="s">
        <v>9</v>
      </c>
      <c r="H1332" t="s">
        <v>9</v>
      </c>
      <c r="I1332" t="s">
        <v>9</v>
      </c>
      <c r="J1332" t="s">
        <v>5182</v>
      </c>
    </row>
    <row r="1333" hidden="1" spans="1:10">
      <c r="A1333" t="s">
        <v>2762</v>
      </c>
      <c r="B1333" t="s">
        <v>175</v>
      </c>
      <c r="C1333">
        <v>529157</v>
      </c>
      <c r="D1333" t="s">
        <v>2763</v>
      </c>
      <c r="E1333">
        <v>1328</v>
      </c>
      <c r="F1333" t="s">
        <v>9</v>
      </c>
      <c r="G1333" t="s">
        <v>9</v>
      </c>
      <c r="H1333" t="s">
        <v>9</v>
      </c>
      <c r="I1333" t="s">
        <v>9</v>
      </c>
      <c r="J1333" t="s">
        <v>5183</v>
      </c>
    </row>
    <row r="1334" hidden="1" spans="1:10">
      <c r="A1334" t="s">
        <v>2756</v>
      </c>
      <c r="B1334" t="s">
        <v>2757</v>
      </c>
      <c r="C1334">
        <v>529992</v>
      </c>
      <c r="D1334" t="s">
        <v>2758</v>
      </c>
      <c r="E1334">
        <v>1328</v>
      </c>
      <c r="F1334" t="s">
        <v>9</v>
      </c>
      <c r="G1334" t="s">
        <v>4145</v>
      </c>
      <c r="H1334" t="s">
        <v>9</v>
      </c>
      <c r="I1334" t="s">
        <v>9</v>
      </c>
      <c r="J1334" t="s">
        <v>5184</v>
      </c>
    </row>
    <row r="1335" hidden="1" spans="1:10">
      <c r="A1335" t="s">
        <v>610</v>
      </c>
      <c r="B1335" t="s">
        <v>175</v>
      </c>
      <c r="C1335">
        <v>529615</v>
      </c>
      <c r="D1335" t="s">
        <v>2772</v>
      </c>
      <c r="E1335">
        <v>1335</v>
      </c>
      <c r="F1335" t="s">
        <v>9</v>
      </c>
      <c r="G1335" t="s">
        <v>9</v>
      </c>
      <c r="H1335" t="s">
        <v>9</v>
      </c>
      <c r="I1335" t="s">
        <v>9</v>
      </c>
      <c r="J1335" t="s">
        <v>5185</v>
      </c>
    </row>
    <row r="1336" hidden="1" spans="1:10">
      <c r="A1336" t="s">
        <v>443</v>
      </c>
      <c r="B1336" t="s">
        <v>194</v>
      </c>
      <c r="C1336">
        <v>529340</v>
      </c>
      <c r="D1336" t="s">
        <v>2768</v>
      </c>
      <c r="E1336">
        <v>1335</v>
      </c>
      <c r="F1336" t="s">
        <v>9</v>
      </c>
      <c r="G1336" t="s">
        <v>4057</v>
      </c>
      <c r="H1336" t="s">
        <v>9</v>
      </c>
      <c r="I1336" t="s">
        <v>9</v>
      </c>
      <c r="J1336" t="s">
        <v>5186</v>
      </c>
    </row>
    <row r="1337" hidden="1" spans="1:10">
      <c r="A1337" t="s">
        <v>1495</v>
      </c>
      <c r="B1337" t="s">
        <v>1450</v>
      </c>
      <c r="C1337">
        <v>529784</v>
      </c>
      <c r="D1337" t="s">
        <v>2770</v>
      </c>
      <c r="E1337">
        <v>1335</v>
      </c>
      <c r="F1337" t="s">
        <v>9</v>
      </c>
      <c r="G1337" t="s">
        <v>9</v>
      </c>
      <c r="H1337" t="s">
        <v>9</v>
      </c>
      <c r="I1337" t="s">
        <v>9</v>
      </c>
      <c r="J1337" t="s">
        <v>5187</v>
      </c>
    </row>
    <row r="1338" hidden="1" spans="1:10">
      <c r="A1338" t="s">
        <v>328</v>
      </c>
      <c r="B1338" t="s">
        <v>93</v>
      </c>
      <c r="C1338">
        <v>529727</v>
      </c>
      <c r="D1338" t="s">
        <v>2769</v>
      </c>
      <c r="E1338">
        <v>1335</v>
      </c>
      <c r="F1338" t="s">
        <v>9</v>
      </c>
      <c r="G1338" t="s">
        <v>9</v>
      </c>
      <c r="H1338" t="s">
        <v>9</v>
      </c>
      <c r="I1338" t="s">
        <v>9</v>
      </c>
      <c r="J1338" t="s">
        <v>5188</v>
      </c>
    </row>
    <row r="1339" hidden="1" spans="1:10">
      <c r="A1339" t="s">
        <v>15</v>
      </c>
      <c r="B1339" t="s">
        <v>15</v>
      </c>
      <c r="C1339">
        <v>530227</v>
      </c>
      <c r="D1339" t="s">
        <v>2771</v>
      </c>
      <c r="E1339">
        <v>1335</v>
      </c>
      <c r="F1339" t="s">
        <v>9</v>
      </c>
      <c r="G1339" t="s">
        <v>9</v>
      </c>
      <c r="H1339" t="s">
        <v>9</v>
      </c>
      <c r="I1339" t="s">
        <v>9</v>
      </c>
      <c r="J1339" t="s">
        <v>5189</v>
      </c>
    </row>
    <row r="1340" hidden="1" spans="1:10">
      <c r="A1340" t="s">
        <v>318</v>
      </c>
      <c r="B1340" t="s">
        <v>93</v>
      </c>
      <c r="C1340">
        <v>529308</v>
      </c>
      <c r="D1340" t="s">
        <v>2773</v>
      </c>
      <c r="E1340">
        <v>1335</v>
      </c>
      <c r="F1340" t="s">
        <v>9</v>
      </c>
      <c r="G1340" t="s">
        <v>9</v>
      </c>
      <c r="H1340" t="s">
        <v>9</v>
      </c>
      <c r="I1340" t="s">
        <v>9</v>
      </c>
      <c r="J1340" t="s">
        <v>5190</v>
      </c>
    </row>
    <row r="1341" hidden="1" spans="1:10">
      <c r="A1341" t="s">
        <v>2774</v>
      </c>
      <c r="B1341" t="s">
        <v>489</v>
      </c>
      <c r="C1341">
        <v>505792</v>
      </c>
      <c r="D1341" t="s">
        <v>2775</v>
      </c>
      <c r="E1341">
        <v>1335</v>
      </c>
      <c r="F1341" t="s">
        <v>9</v>
      </c>
      <c r="G1341" t="s">
        <v>9</v>
      </c>
      <c r="H1341" t="s">
        <v>9</v>
      </c>
      <c r="I1341" t="s">
        <v>9</v>
      </c>
      <c r="J1341" t="s">
        <v>5191</v>
      </c>
    </row>
    <row r="1342" hidden="1" spans="1:10">
      <c r="A1342" t="s">
        <v>2766</v>
      </c>
      <c r="B1342" t="s">
        <v>274</v>
      </c>
      <c r="C1342">
        <v>529049</v>
      </c>
      <c r="D1342" t="s">
        <v>2767</v>
      </c>
      <c r="E1342">
        <v>1335</v>
      </c>
      <c r="F1342" t="s">
        <v>9</v>
      </c>
      <c r="G1342" t="s">
        <v>9</v>
      </c>
      <c r="H1342" t="s">
        <v>9</v>
      </c>
      <c r="I1342" t="s">
        <v>9</v>
      </c>
      <c r="J1342" t="s">
        <v>5192</v>
      </c>
    </row>
    <row r="1343" hidden="1" spans="1:10">
      <c r="A1343" t="s">
        <v>2777</v>
      </c>
      <c r="B1343" t="s">
        <v>851</v>
      </c>
      <c r="C1343">
        <v>530228</v>
      </c>
      <c r="D1343" t="s">
        <v>2778</v>
      </c>
      <c r="E1343">
        <v>1335</v>
      </c>
      <c r="F1343" t="s">
        <v>9</v>
      </c>
      <c r="G1343" t="s">
        <v>4356</v>
      </c>
      <c r="H1343" t="s">
        <v>9</v>
      </c>
      <c r="I1343" t="s">
        <v>9</v>
      </c>
      <c r="J1343" t="s">
        <v>5193</v>
      </c>
    </row>
    <row r="1344" spans="1:10">
      <c r="A1344" t="s">
        <v>2783</v>
      </c>
      <c r="B1344" t="s">
        <v>5</v>
      </c>
      <c r="C1344">
        <v>198464</v>
      </c>
      <c r="D1344" t="s">
        <v>2784</v>
      </c>
      <c r="E1344">
        <v>1344</v>
      </c>
      <c r="F1344" t="s">
        <v>9</v>
      </c>
      <c r="G1344" t="s">
        <v>9</v>
      </c>
      <c r="H1344" t="s">
        <v>9</v>
      </c>
      <c r="I1344" t="s">
        <v>9</v>
      </c>
      <c r="J1344" t="s">
        <v>5194</v>
      </c>
    </row>
    <row r="1345" spans="1:10">
      <c r="A1345" t="s">
        <v>2779</v>
      </c>
      <c r="B1345" t="s">
        <v>5</v>
      </c>
      <c r="C1345">
        <v>200332</v>
      </c>
      <c r="D1345" t="s">
        <v>2780</v>
      </c>
      <c r="E1345">
        <v>1344</v>
      </c>
      <c r="F1345" t="s">
        <v>9</v>
      </c>
      <c r="G1345" t="s">
        <v>9</v>
      </c>
      <c r="H1345" t="s">
        <v>9</v>
      </c>
      <c r="I1345" t="s">
        <v>9</v>
      </c>
      <c r="J1345" t="s">
        <v>5195</v>
      </c>
    </row>
    <row r="1346" hidden="1" spans="1:10">
      <c r="A1346" t="s">
        <v>604</v>
      </c>
      <c r="B1346" t="s">
        <v>605</v>
      </c>
      <c r="C1346">
        <v>501891</v>
      </c>
      <c r="D1346" t="s">
        <v>2785</v>
      </c>
      <c r="E1346">
        <v>1344</v>
      </c>
      <c r="F1346" t="s">
        <v>9</v>
      </c>
      <c r="G1346" t="s">
        <v>9</v>
      </c>
      <c r="H1346" t="s">
        <v>9</v>
      </c>
      <c r="I1346" t="s">
        <v>9</v>
      </c>
      <c r="J1346" t="s">
        <v>5196</v>
      </c>
    </row>
    <row r="1347" hidden="1" spans="1:10">
      <c r="A1347" t="s">
        <v>2781</v>
      </c>
      <c r="B1347" t="s">
        <v>335</v>
      </c>
      <c r="C1347">
        <v>530051</v>
      </c>
      <c r="D1347" t="s">
        <v>2782</v>
      </c>
      <c r="E1347">
        <v>1344</v>
      </c>
      <c r="F1347" t="s">
        <v>9</v>
      </c>
      <c r="G1347" t="s">
        <v>9</v>
      </c>
      <c r="H1347" t="s">
        <v>9</v>
      </c>
      <c r="I1347" t="s">
        <v>9</v>
      </c>
      <c r="J1347" t="s">
        <v>5197</v>
      </c>
    </row>
    <row r="1348" spans="1:10">
      <c r="A1348" t="s">
        <v>1194</v>
      </c>
      <c r="B1348" t="s">
        <v>5</v>
      </c>
      <c r="C1348">
        <v>196103</v>
      </c>
      <c r="D1348" t="s">
        <v>2790</v>
      </c>
      <c r="E1348">
        <v>1348</v>
      </c>
      <c r="F1348" t="s">
        <v>9</v>
      </c>
      <c r="G1348" t="s">
        <v>9</v>
      </c>
      <c r="H1348" t="s">
        <v>9</v>
      </c>
      <c r="I1348" t="s">
        <v>9</v>
      </c>
      <c r="J1348" t="s">
        <v>5198</v>
      </c>
    </row>
    <row r="1349" hidden="1" spans="1:10">
      <c r="A1349" t="s">
        <v>2794</v>
      </c>
      <c r="B1349" t="s">
        <v>489</v>
      </c>
      <c r="C1349">
        <v>528939</v>
      </c>
      <c r="D1349" t="s">
        <v>2795</v>
      </c>
      <c r="E1349">
        <v>1348</v>
      </c>
      <c r="F1349" t="s">
        <v>9</v>
      </c>
      <c r="G1349" t="s">
        <v>4883</v>
      </c>
      <c r="H1349" t="s">
        <v>9</v>
      </c>
      <c r="I1349" t="s">
        <v>9</v>
      </c>
      <c r="J1349" t="s">
        <v>5199</v>
      </c>
    </row>
    <row r="1350" hidden="1" spans="1:10">
      <c r="A1350" t="s">
        <v>279</v>
      </c>
      <c r="B1350" t="s">
        <v>93</v>
      </c>
      <c r="C1350">
        <v>529528</v>
      </c>
      <c r="D1350" t="s">
        <v>2788</v>
      </c>
      <c r="E1350">
        <v>1348</v>
      </c>
      <c r="F1350" t="s">
        <v>9</v>
      </c>
      <c r="G1350" t="s">
        <v>9</v>
      </c>
      <c r="H1350" t="s">
        <v>9</v>
      </c>
      <c r="I1350" t="s">
        <v>9</v>
      </c>
      <c r="J1350" t="s">
        <v>5200</v>
      </c>
    </row>
    <row r="1351" hidden="1" spans="1:10">
      <c r="A1351" t="s">
        <v>204</v>
      </c>
      <c r="B1351" t="s">
        <v>93</v>
      </c>
      <c r="C1351">
        <v>529256</v>
      </c>
      <c r="D1351" t="s">
        <v>2789</v>
      </c>
      <c r="E1351">
        <v>1348</v>
      </c>
      <c r="F1351" t="s">
        <v>9</v>
      </c>
      <c r="G1351" t="s">
        <v>9</v>
      </c>
      <c r="H1351" t="s">
        <v>9</v>
      </c>
      <c r="I1351" t="s">
        <v>9</v>
      </c>
      <c r="J1351" t="s">
        <v>5201</v>
      </c>
    </row>
    <row r="1352" hidden="1" spans="1:10">
      <c r="A1352" t="s">
        <v>2786</v>
      </c>
      <c r="B1352" t="s">
        <v>627</v>
      </c>
      <c r="C1352">
        <v>528821</v>
      </c>
      <c r="D1352" t="s">
        <v>2787</v>
      </c>
      <c r="E1352">
        <v>1348</v>
      </c>
      <c r="F1352" t="s">
        <v>9</v>
      </c>
      <c r="G1352" t="s">
        <v>9</v>
      </c>
      <c r="H1352" t="s">
        <v>9</v>
      </c>
      <c r="I1352" t="s">
        <v>9</v>
      </c>
      <c r="J1352" t="s">
        <v>5202</v>
      </c>
    </row>
    <row r="1353" hidden="1" spans="1:10">
      <c r="A1353" t="s">
        <v>2791</v>
      </c>
      <c r="B1353" t="s">
        <v>397</v>
      </c>
      <c r="C1353">
        <v>529150</v>
      </c>
      <c r="D1353" t="s">
        <v>2792</v>
      </c>
      <c r="E1353">
        <v>1348</v>
      </c>
      <c r="F1353" t="s">
        <v>9</v>
      </c>
      <c r="G1353" t="s">
        <v>4883</v>
      </c>
      <c r="H1353" t="s">
        <v>9</v>
      </c>
      <c r="I1353" t="s">
        <v>9</v>
      </c>
      <c r="J1353" t="s">
        <v>5203</v>
      </c>
    </row>
    <row r="1354" hidden="1" spans="1:10">
      <c r="A1354" t="s">
        <v>204</v>
      </c>
      <c r="B1354" t="s">
        <v>93</v>
      </c>
      <c r="C1354">
        <v>529088</v>
      </c>
      <c r="D1354" t="s">
        <v>2793</v>
      </c>
      <c r="E1354">
        <v>1348</v>
      </c>
      <c r="F1354" t="s">
        <v>9</v>
      </c>
      <c r="G1354" t="s">
        <v>9</v>
      </c>
      <c r="H1354" t="s">
        <v>9</v>
      </c>
      <c r="I1354" t="s">
        <v>9</v>
      </c>
      <c r="J1354" t="s">
        <v>5204</v>
      </c>
    </row>
    <row r="1355" hidden="1" spans="1:10">
      <c r="A1355" t="s">
        <v>2652</v>
      </c>
      <c r="B1355" t="s">
        <v>194</v>
      </c>
      <c r="C1355">
        <v>529553</v>
      </c>
      <c r="D1355" t="s">
        <v>2796</v>
      </c>
      <c r="E1355">
        <v>1355</v>
      </c>
      <c r="F1355" t="s">
        <v>9</v>
      </c>
      <c r="G1355" t="s">
        <v>9</v>
      </c>
      <c r="H1355" t="s">
        <v>9</v>
      </c>
      <c r="I1355" t="s">
        <v>9</v>
      </c>
      <c r="J1355" t="s">
        <v>5205</v>
      </c>
    </row>
    <row r="1356" hidden="1" spans="1:10">
      <c r="A1356" t="s">
        <v>2797</v>
      </c>
      <c r="B1356" t="s">
        <v>93</v>
      </c>
      <c r="C1356">
        <v>529271</v>
      </c>
      <c r="D1356" t="s">
        <v>2798</v>
      </c>
      <c r="E1356">
        <v>1355</v>
      </c>
      <c r="F1356" t="s">
        <v>9</v>
      </c>
      <c r="G1356" t="s">
        <v>9</v>
      </c>
      <c r="H1356" t="s">
        <v>9</v>
      </c>
      <c r="I1356" t="s">
        <v>9</v>
      </c>
      <c r="J1356" t="s">
        <v>5206</v>
      </c>
    </row>
    <row r="1357" hidden="1" spans="1:10">
      <c r="A1357" t="s">
        <v>328</v>
      </c>
      <c r="B1357" t="s">
        <v>93</v>
      </c>
      <c r="C1357">
        <v>529080</v>
      </c>
      <c r="D1357" t="s">
        <v>2799</v>
      </c>
      <c r="E1357">
        <v>1355</v>
      </c>
      <c r="F1357" t="s">
        <v>9</v>
      </c>
      <c r="G1357" t="s">
        <v>9</v>
      </c>
      <c r="H1357" t="s">
        <v>9</v>
      </c>
      <c r="I1357" t="s">
        <v>9</v>
      </c>
      <c r="J1357" t="s">
        <v>5207</v>
      </c>
    </row>
    <row r="1358" hidden="1" spans="1:10">
      <c r="A1358" t="s">
        <v>2800</v>
      </c>
      <c r="B1358" t="s">
        <v>1450</v>
      </c>
      <c r="C1358">
        <v>530057</v>
      </c>
      <c r="D1358" t="s">
        <v>2801</v>
      </c>
      <c r="E1358">
        <v>1355</v>
      </c>
      <c r="F1358" t="s">
        <v>9</v>
      </c>
      <c r="G1358" t="s">
        <v>487</v>
      </c>
      <c r="H1358" t="s">
        <v>9</v>
      </c>
      <c r="I1358" t="s">
        <v>9</v>
      </c>
      <c r="J1358" t="s">
        <v>5208</v>
      </c>
    </row>
    <row r="1359" hidden="1" spans="1:10">
      <c r="A1359" t="s">
        <v>2323</v>
      </c>
      <c r="B1359" t="s">
        <v>997</v>
      </c>
      <c r="C1359">
        <v>529023</v>
      </c>
      <c r="D1359" t="s">
        <v>2802</v>
      </c>
      <c r="E1359">
        <v>1355</v>
      </c>
      <c r="F1359" t="s">
        <v>1237</v>
      </c>
      <c r="G1359" t="s">
        <v>9</v>
      </c>
      <c r="H1359" t="s">
        <v>9</v>
      </c>
      <c r="I1359" t="s">
        <v>9</v>
      </c>
      <c r="J1359" t="s">
        <v>5209</v>
      </c>
    </row>
    <row r="1360" hidden="1" spans="1:10">
      <c r="A1360" t="s">
        <v>2813</v>
      </c>
      <c r="B1360" t="s">
        <v>997</v>
      </c>
      <c r="C1360">
        <v>529268</v>
      </c>
      <c r="D1360" t="s">
        <v>2814</v>
      </c>
      <c r="E1360">
        <v>1360</v>
      </c>
      <c r="F1360" t="s">
        <v>9</v>
      </c>
      <c r="G1360" t="s">
        <v>4356</v>
      </c>
      <c r="H1360" t="s">
        <v>9</v>
      </c>
      <c r="I1360" t="s">
        <v>9</v>
      </c>
      <c r="J1360" t="s">
        <v>5210</v>
      </c>
    </row>
    <row r="1361" hidden="1" spans="1:10">
      <c r="A1361" t="s">
        <v>764</v>
      </c>
      <c r="B1361" t="s">
        <v>641</v>
      </c>
      <c r="C1361">
        <v>506137</v>
      </c>
      <c r="D1361" t="s">
        <v>2817</v>
      </c>
      <c r="E1361">
        <v>1360</v>
      </c>
      <c r="F1361" t="s">
        <v>1443</v>
      </c>
      <c r="G1361" t="s">
        <v>4356</v>
      </c>
      <c r="H1361" t="s">
        <v>9</v>
      </c>
      <c r="I1361" t="s">
        <v>9</v>
      </c>
      <c r="J1361" t="s">
        <v>5211</v>
      </c>
    </row>
    <row r="1362" hidden="1" spans="1:10">
      <c r="A1362" t="s">
        <v>2804</v>
      </c>
      <c r="B1362" t="s">
        <v>194</v>
      </c>
      <c r="C1362">
        <v>529323</v>
      </c>
      <c r="D1362" t="s">
        <v>2805</v>
      </c>
      <c r="E1362">
        <v>1360</v>
      </c>
      <c r="F1362" t="s">
        <v>9</v>
      </c>
      <c r="G1362" t="s">
        <v>9</v>
      </c>
      <c r="H1362" t="s">
        <v>9</v>
      </c>
      <c r="I1362" t="s">
        <v>9</v>
      </c>
      <c r="J1362" t="s">
        <v>5212</v>
      </c>
    </row>
    <row r="1363" hidden="1" spans="1:10">
      <c r="A1363" t="s">
        <v>1765</v>
      </c>
      <c r="B1363" t="s">
        <v>1450</v>
      </c>
      <c r="C1363">
        <v>530229</v>
      </c>
      <c r="D1363" t="s">
        <v>2810</v>
      </c>
      <c r="E1363">
        <v>1360</v>
      </c>
      <c r="F1363" t="s">
        <v>9</v>
      </c>
      <c r="G1363" t="s">
        <v>9</v>
      </c>
      <c r="H1363" t="s">
        <v>9</v>
      </c>
      <c r="I1363" t="s">
        <v>9</v>
      </c>
      <c r="J1363" t="s">
        <v>5213</v>
      </c>
    </row>
    <row r="1364" hidden="1" spans="1:10">
      <c r="A1364" t="s">
        <v>2806</v>
      </c>
      <c r="B1364" t="s">
        <v>260</v>
      </c>
      <c r="C1364">
        <v>513835</v>
      </c>
      <c r="D1364" t="s">
        <v>2807</v>
      </c>
      <c r="E1364">
        <v>1360</v>
      </c>
      <c r="F1364" t="s">
        <v>9</v>
      </c>
      <c r="G1364" t="s">
        <v>4057</v>
      </c>
      <c r="H1364" t="s">
        <v>9</v>
      </c>
      <c r="I1364" t="s">
        <v>9</v>
      </c>
      <c r="J1364" t="s">
        <v>5214</v>
      </c>
    </row>
    <row r="1365" hidden="1" spans="1:10">
      <c r="A1365" t="s">
        <v>2808</v>
      </c>
      <c r="B1365" t="s">
        <v>93</v>
      </c>
      <c r="C1365">
        <v>529473</v>
      </c>
      <c r="D1365" t="s">
        <v>2809</v>
      </c>
      <c r="E1365">
        <v>1360</v>
      </c>
      <c r="F1365" t="s">
        <v>9</v>
      </c>
      <c r="G1365" t="s">
        <v>9</v>
      </c>
      <c r="H1365" t="s">
        <v>9</v>
      </c>
      <c r="I1365" t="s">
        <v>9</v>
      </c>
      <c r="J1365" t="s">
        <v>5215</v>
      </c>
    </row>
    <row r="1366" hidden="1" spans="1:10">
      <c r="A1366" t="s">
        <v>2818</v>
      </c>
      <c r="B1366" t="s">
        <v>2819</v>
      </c>
      <c r="C1366">
        <v>529168</v>
      </c>
      <c r="D1366" t="s">
        <v>2820</v>
      </c>
      <c r="E1366">
        <v>1360</v>
      </c>
      <c r="F1366" t="s">
        <v>9</v>
      </c>
      <c r="G1366" t="s">
        <v>9</v>
      </c>
      <c r="H1366" t="s">
        <v>9</v>
      </c>
      <c r="I1366" t="s">
        <v>9</v>
      </c>
      <c r="J1366" t="s">
        <v>5216</v>
      </c>
    </row>
    <row r="1367" hidden="1" spans="1:10">
      <c r="A1367" t="s">
        <v>2815</v>
      </c>
      <c r="B1367" t="s">
        <v>397</v>
      </c>
      <c r="C1367">
        <v>529244</v>
      </c>
      <c r="D1367" t="s">
        <v>2816</v>
      </c>
      <c r="E1367">
        <v>1360</v>
      </c>
      <c r="F1367" t="s">
        <v>9</v>
      </c>
      <c r="G1367" t="s">
        <v>9</v>
      </c>
      <c r="H1367" t="s">
        <v>9</v>
      </c>
      <c r="I1367" t="s">
        <v>9</v>
      </c>
      <c r="J1367" t="s">
        <v>5217</v>
      </c>
    </row>
    <row r="1368" spans="1:10">
      <c r="A1368" t="s">
        <v>2811</v>
      </c>
      <c r="B1368" t="s">
        <v>5</v>
      </c>
      <c r="C1368">
        <v>207971</v>
      </c>
      <c r="D1368" t="s">
        <v>2812</v>
      </c>
      <c r="E1368">
        <v>1360</v>
      </c>
      <c r="F1368" t="s">
        <v>9</v>
      </c>
      <c r="G1368" t="s">
        <v>9</v>
      </c>
      <c r="H1368" t="s">
        <v>9</v>
      </c>
      <c r="I1368" t="s">
        <v>9</v>
      </c>
      <c r="J1368" t="s">
        <v>5218</v>
      </c>
    </row>
    <row r="1369" spans="1:10">
      <c r="A1369" t="s">
        <v>2822</v>
      </c>
      <c r="B1369" t="s">
        <v>5</v>
      </c>
      <c r="C1369">
        <v>200280</v>
      </c>
      <c r="D1369" t="s">
        <v>2823</v>
      </c>
      <c r="E1369">
        <v>1369</v>
      </c>
      <c r="F1369" t="s">
        <v>9</v>
      </c>
      <c r="G1369" t="s">
        <v>9</v>
      </c>
      <c r="H1369" t="s">
        <v>9</v>
      </c>
      <c r="I1369" t="s">
        <v>9</v>
      </c>
      <c r="J1369" t="s">
        <v>5219</v>
      </c>
    </row>
    <row r="1370" hidden="1" spans="1:10">
      <c r="A1370" t="s">
        <v>1745</v>
      </c>
      <c r="B1370" t="s">
        <v>93</v>
      </c>
      <c r="C1370">
        <v>530199</v>
      </c>
      <c r="D1370" t="s">
        <v>2824</v>
      </c>
      <c r="E1370">
        <v>1369</v>
      </c>
      <c r="F1370" t="s">
        <v>9</v>
      </c>
      <c r="G1370" t="s">
        <v>9</v>
      </c>
      <c r="H1370" t="s">
        <v>9</v>
      </c>
      <c r="I1370" t="s">
        <v>9</v>
      </c>
      <c r="J1370" t="s">
        <v>5220</v>
      </c>
    </row>
    <row r="1371" hidden="1" spans="1:10">
      <c r="A1371" t="s">
        <v>1608</v>
      </c>
      <c r="B1371" t="s">
        <v>417</v>
      </c>
      <c r="C1371">
        <v>529431</v>
      </c>
      <c r="D1371" t="s">
        <v>2827</v>
      </c>
      <c r="E1371">
        <v>1369</v>
      </c>
      <c r="F1371" t="s">
        <v>9</v>
      </c>
      <c r="G1371" t="s">
        <v>9</v>
      </c>
      <c r="H1371" t="s">
        <v>9</v>
      </c>
      <c r="I1371" t="s">
        <v>9</v>
      </c>
      <c r="J1371" t="s">
        <v>5221</v>
      </c>
    </row>
    <row r="1372" hidden="1" spans="1:10">
      <c r="A1372" t="s">
        <v>1828</v>
      </c>
      <c r="B1372" t="s">
        <v>740</v>
      </c>
      <c r="C1372">
        <v>529204</v>
      </c>
      <c r="D1372" t="s">
        <v>2828</v>
      </c>
      <c r="E1372">
        <v>1369</v>
      </c>
      <c r="F1372" t="s">
        <v>9</v>
      </c>
      <c r="G1372" t="s">
        <v>4356</v>
      </c>
      <c r="H1372" t="s">
        <v>9</v>
      </c>
      <c r="I1372" t="s">
        <v>9</v>
      </c>
      <c r="J1372" t="s">
        <v>5222</v>
      </c>
    </row>
    <row r="1373" hidden="1" spans="1:10">
      <c r="A1373" t="s">
        <v>643</v>
      </c>
      <c r="B1373" t="s">
        <v>194</v>
      </c>
      <c r="C1373">
        <v>529467</v>
      </c>
      <c r="D1373" t="s">
        <v>2826</v>
      </c>
      <c r="E1373">
        <v>1369</v>
      </c>
      <c r="F1373" t="s">
        <v>9</v>
      </c>
      <c r="G1373" t="s">
        <v>9</v>
      </c>
      <c r="H1373" t="s">
        <v>9</v>
      </c>
      <c r="I1373" t="s">
        <v>9</v>
      </c>
      <c r="J1373" t="s">
        <v>5223</v>
      </c>
    </row>
    <row r="1374" hidden="1" spans="1:10">
      <c r="A1374" t="s">
        <v>273</v>
      </c>
      <c r="B1374" t="s">
        <v>274</v>
      </c>
      <c r="C1374">
        <v>529982</v>
      </c>
      <c r="D1374" t="s">
        <v>2825</v>
      </c>
      <c r="E1374">
        <v>1369</v>
      </c>
      <c r="F1374" t="s">
        <v>9</v>
      </c>
      <c r="G1374" t="s">
        <v>9</v>
      </c>
      <c r="H1374" t="s">
        <v>9</v>
      </c>
      <c r="I1374" t="s">
        <v>9</v>
      </c>
      <c r="J1374" t="s">
        <v>5224</v>
      </c>
    </row>
    <row r="1375" hidden="1" spans="1:10">
      <c r="A1375" t="s">
        <v>2560</v>
      </c>
      <c r="B1375" t="s">
        <v>1450</v>
      </c>
      <c r="C1375">
        <v>529004</v>
      </c>
      <c r="D1375" t="s">
        <v>2842</v>
      </c>
      <c r="E1375">
        <v>1375</v>
      </c>
      <c r="F1375" t="s">
        <v>619</v>
      </c>
      <c r="G1375" t="s">
        <v>4145</v>
      </c>
      <c r="H1375" t="s">
        <v>9</v>
      </c>
      <c r="I1375" t="s">
        <v>9</v>
      </c>
      <c r="J1375" t="s">
        <v>5225</v>
      </c>
    </row>
    <row r="1376" hidden="1" spans="1:10">
      <c r="A1376" t="s">
        <v>2838</v>
      </c>
      <c r="B1376" t="s">
        <v>1450</v>
      </c>
      <c r="C1376">
        <v>529780</v>
      </c>
      <c r="D1376" t="s">
        <v>2839</v>
      </c>
      <c r="E1376">
        <v>1375</v>
      </c>
      <c r="F1376" t="s">
        <v>9</v>
      </c>
      <c r="G1376" t="s">
        <v>9</v>
      </c>
      <c r="H1376" t="s">
        <v>9</v>
      </c>
      <c r="I1376" t="s">
        <v>9</v>
      </c>
      <c r="J1376" t="s">
        <v>5226</v>
      </c>
    </row>
    <row r="1377" hidden="1" spans="1:10">
      <c r="A1377" t="s">
        <v>2830</v>
      </c>
      <c r="B1377" t="s">
        <v>1450</v>
      </c>
      <c r="C1377">
        <v>529640</v>
      </c>
      <c r="D1377" t="s">
        <v>2831</v>
      </c>
      <c r="E1377">
        <v>1375</v>
      </c>
      <c r="F1377" t="s">
        <v>9</v>
      </c>
      <c r="G1377" t="s">
        <v>9</v>
      </c>
      <c r="H1377" t="s">
        <v>9</v>
      </c>
      <c r="I1377" t="s">
        <v>9</v>
      </c>
      <c r="J1377" t="s">
        <v>5227</v>
      </c>
    </row>
    <row r="1378" hidden="1" spans="1:10">
      <c r="A1378" t="s">
        <v>2834</v>
      </c>
      <c r="B1378" t="s">
        <v>1450</v>
      </c>
      <c r="C1378">
        <v>529700</v>
      </c>
      <c r="D1378" t="s">
        <v>2835</v>
      </c>
      <c r="E1378">
        <v>1375</v>
      </c>
      <c r="F1378" t="s">
        <v>9</v>
      </c>
      <c r="G1378" t="s">
        <v>4145</v>
      </c>
      <c r="H1378" t="s">
        <v>9</v>
      </c>
      <c r="I1378" t="s">
        <v>9</v>
      </c>
      <c r="J1378" t="s">
        <v>5228</v>
      </c>
    </row>
    <row r="1379" hidden="1" spans="1:10">
      <c r="A1379" t="s">
        <v>2832</v>
      </c>
      <c r="B1379" t="s">
        <v>2105</v>
      </c>
      <c r="C1379">
        <v>529717</v>
      </c>
      <c r="D1379" t="s">
        <v>2833</v>
      </c>
      <c r="E1379">
        <v>1375</v>
      </c>
      <c r="F1379" t="s">
        <v>9</v>
      </c>
      <c r="G1379" t="s">
        <v>9</v>
      </c>
      <c r="H1379" t="s">
        <v>9</v>
      </c>
      <c r="I1379" t="s">
        <v>9</v>
      </c>
      <c r="J1379" t="s">
        <v>5229</v>
      </c>
    </row>
    <row r="1380" hidden="1" spans="1:10">
      <c r="A1380" t="s">
        <v>2840</v>
      </c>
      <c r="B1380" t="s">
        <v>2105</v>
      </c>
      <c r="C1380">
        <v>529855</v>
      </c>
      <c r="D1380" t="s">
        <v>2841</v>
      </c>
      <c r="E1380">
        <v>1375</v>
      </c>
      <c r="F1380" t="s">
        <v>9</v>
      </c>
      <c r="G1380" t="s">
        <v>9</v>
      </c>
      <c r="H1380" t="s">
        <v>9</v>
      </c>
      <c r="I1380" t="s">
        <v>9</v>
      </c>
      <c r="J1380" t="s">
        <v>5230</v>
      </c>
    </row>
    <row r="1381" hidden="1" spans="1:10">
      <c r="A1381" t="s">
        <v>2836</v>
      </c>
      <c r="B1381" t="s">
        <v>404</v>
      </c>
      <c r="C1381">
        <v>529329</v>
      </c>
      <c r="D1381" t="s">
        <v>2837</v>
      </c>
      <c r="E1381">
        <v>1375</v>
      </c>
      <c r="F1381" t="s">
        <v>9</v>
      </c>
      <c r="G1381" t="s">
        <v>9</v>
      </c>
      <c r="H1381" t="s">
        <v>9</v>
      </c>
      <c r="I1381" t="s">
        <v>9</v>
      </c>
      <c r="J1381" t="s">
        <v>5231</v>
      </c>
    </row>
    <row r="1382" hidden="1" spans="1:10">
      <c r="A1382" t="s">
        <v>2080</v>
      </c>
      <c r="B1382" t="s">
        <v>997</v>
      </c>
      <c r="C1382">
        <v>502904</v>
      </c>
      <c r="D1382" t="s">
        <v>2829</v>
      </c>
      <c r="E1382">
        <v>1375</v>
      </c>
      <c r="F1382" t="s">
        <v>9</v>
      </c>
      <c r="G1382" t="s">
        <v>9</v>
      </c>
      <c r="H1382" t="s">
        <v>9</v>
      </c>
      <c r="I1382" t="s">
        <v>9</v>
      </c>
      <c r="J1382" t="s">
        <v>5232</v>
      </c>
    </row>
    <row r="1383" hidden="1" spans="1:10">
      <c r="A1383" t="s">
        <v>2845</v>
      </c>
      <c r="B1383" t="s">
        <v>690</v>
      </c>
      <c r="C1383">
        <v>530230</v>
      </c>
      <c r="D1383" t="s">
        <v>2846</v>
      </c>
      <c r="E1383">
        <v>1383</v>
      </c>
      <c r="F1383" t="s">
        <v>9</v>
      </c>
      <c r="G1383" t="s">
        <v>9</v>
      </c>
      <c r="H1383" t="s">
        <v>9</v>
      </c>
      <c r="I1383" t="s">
        <v>9</v>
      </c>
      <c r="J1383" t="s">
        <v>5233</v>
      </c>
    </row>
    <row r="1384" hidden="1" spans="1:10">
      <c r="A1384" t="s">
        <v>474</v>
      </c>
      <c r="B1384" t="s">
        <v>93</v>
      </c>
      <c r="C1384">
        <v>529289</v>
      </c>
      <c r="D1384" t="s">
        <v>2844</v>
      </c>
      <c r="E1384">
        <v>1383</v>
      </c>
      <c r="F1384" t="s">
        <v>9</v>
      </c>
      <c r="G1384" t="s">
        <v>9</v>
      </c>
      <c r="H1384" t="s">
        <v>9</v>
      </c>
      <c r="I1384" t="s">
        <v>9</v>
      </c>
      <c r="J1384" t="s">
        <v>5234</v>
      </c>
    </row>
    <row r="1385" hidden="1" spans="1:10">
      <c r="A1385" t="s">
        <v>1803</v>
      </c>
      <c r="B1385" t="s">
        <v>931</v>
      </c>
      <c r="C1385">
        <v>529632</v>
      </c>
      <c r="D1385" t="s">
        <v>2843</v>
      </c>
      <c r="E1385">
        <v>1383</v>
      </c>
      <c r="F1385" t="s">
        <v>9</v>
      </c>
      <c r="G1385" t="s">
        <v>4057</v>
      </c>
      <c r="H1385" t="s">
        <v>9</v>
      </c>
      <c r="I1385" t="s">
        <v>9</v>
      </c>
      <c r="J1385" t="s">
        <v>5235</v>
      </c>
    </row>
    <row r="1386" hidden="1" spans="1:10">
      <c r="A1386" t="s">
        <v>2854</v>
      </c>
      <c r="B1386" t="s">
        <v>2055</v>
      </c>
      <c r="C1386">
        <v>529706</v>
      </c>
      <c r="D1386" t="s">
        <v>2855</v>
      </c>
      <c r="E1386">
        <v>1386</v>
      </c>
      <c r="F1386" t="s">
        <v>2856</v>
      </c>
      <c r="G1386" t="s">
        <v>9</v>
      </c>
      <c r="H1386" t="s">
        <v>9</v>
      </c>
      <c r="I1386" t="s">
        <v>9</v>
      </c>
      <c r="J1386" t="s">
        <v>5236</v>
      </c>
    </row>
    <row r="1387" hidden="1" spans="1:10">
      <c r="A1387" t="s">
        <v>2848</v>
      </c>
      <c r="B1387" t="s">
        <v>704</v>
      </c>
      <c r="C1387">
        <v>510086</v>
      </c>
      <c r="D1387" t="s">
        <v>2849</v>
      </c>
      <c r="E1387">
        <v>1386</v>
      </c>
      <c r="F1387">
        <f>364</f>
        <v>364</v>
      </c>
      <c r="G1387" t="s">
        <v>4057</v>
      </c>
      <c r="H1387" t="s">
        <v>9</v>
      </c>
      <c r="I1387" t="s">
        <v>9</v>
      </c>
      <c r="J1387" t="s">
        <v>5237</v>
      </c>
    </row>
    <row r="1388" hidden="1" spans="1:10">
      <c r="A1388" t="s">
        <v>2852</v>
      </c>
      <c r="B1388" t="s">
        <v>1450</v>
      </c>
      <c r="C1388">
        <v>529756</v>
      </c>
      <c r="D1388" t="s">
        <v>2853</v>
      </c>
      <c r="E1388">
        <v>1386</v>
      </c>
      <c r="F1388" t="s">
        <v>9</v>
      </c>
      <c r="G1388" t="s">
        <v>9</v>
      </c>
      <c r="H1388" t="s">
        <v>9</v>
      </c>
      <c r="I1388" t="s">
        <v>9</v>
      </c>
      <c r="J1388" t="s">
        <v>5238</v>
      </c>
    </row>
    <row r="1389" hidden="1" spans="1:10">
      <c r="A1389" t="s">
        <v>598</v>
      </c>
      <c r="B1389" t="s">
        <v>198</v>
      </c>
      <c r="C1389">
        <v>529905</v>
      </c>
      <c r="D1389" t="s">
        <v>2850</v>
      </c>
      <c r="E1389">
        <v>1386</v>
      </c>
      <c r="F1389" t="s">
        <v>9</v>
      </c>
      <c r="G1389" t="s">
        <v>9</v>
      </c>
      <c r="H1389" t="s">
        <v>9</v>
      </c>
      <c r="I1389" t="s">
        <v>9</v>
      </c>
      <c r="J1389" t="s">
        <v>5239</v>
      </c>
    </row>
    <row r="1390" hidden="1" spans="1:10">
      <c r="A1390" t="s">
        <v>553</v>
      </c>
      <c r="B1390" t="s">
        <v>93</v>
      </c>
      <c r="C1390">
        <v>529285</v>
      </c>
      <c r="D1390" t="s">
        <v>2851</v>
      </c>
      <c r="E1390">
        <v>1386</v>
      </c>
      <c r="F1390" t="s">
        <v>9</v>
      </c>
      <c r="G1390" t="s">
        <v>9</v>
      </c>
      <c r="H1390" t="s">
        <v>9</v>
      </c>
      <c r="I1390" t="s">
        <v>9</v>
      </c>
      <c r="J1390" t="s">
        <v>5240</v>
      </c>
    </row>
    <row r="1391" spans="1:10">
      <c r="A1391" t="s">
        <v>2858</v>
      </c>
      <c r="B1391" t="s">
        <v>5</v>
      </c>
      <c r="C1391">
        <v>110556</v>
      </c>
      <c r="D1391" t="s">
        <v>2859</v>
      </c>
      <c r="E1391">
        <v>1391</v>
      </c>
      <c r="F1391" t="s">
        <v>9</v>
      </c>
      <c r="G1391" t="s">
        <v>9</v>
      </c>
      <c r="H1391" t="s">
        <v>9</v>
      </c>
      <c r="I1391" t="s">
        <v>9</v>
      </c>
      <c r="J1391" t="s">
        <v>5241</v>
      </c>
    </row>
    <row r="1392" hidden="1" spans="1:10">
      <c r="A1392" t="s">
        <v>640</v>
      </c>
      <c r="B1392" t="s">
        <v>641</v>
      </c>
      <c r="C1392">
        <v>529251</v>
      </c>
      <c r="D1392" t="s">
        <v>2864</v>
      </c>
      <c r="E1392">
        <v>1391</v>
      </c>
      <c r="F1392" t="s">
        <v>9</v>
      </c>
      <c r="G1392" t="s">
        <v>4356</v>
      </c>
      <c r="H1392" t="s">
        <v>9</v>
      </c>
      <c r="I1392" t="s">
        <v>9</v>
      </c>
      <c r="J1392" t="s">
        <v>5242</v>
      </c>
    </row>
    <row r="1393" hidden="1" spans="1:10">
      <c r="A1393" t="s">
        <v>2614</v>
      </c>
      <c r="B1393" t="s">
        <v>489</v>
      </c>
      <c r="C1393">
        <v>529316</v>
      </c>
      <c r="D1393" t="s">
        <v>2863</v>
      </c>
      <c r="E1393">
        <v>1391</v>
      </c>
      <c r="F1393" t="s">
        <v>9</v>
      </c>
      <c r="G1393" t="s">
        <v>9</v>
      </c>
      <c r="H1393" t="s">
        <v>9</v>
      </c>
      <c r="I1393" t="s">
        <v>9</v>
      </c>
      <c r="J1393" t="s">
        <v>5243</v>
      </c>
    </row>
    <row r="1394" hidden="1" spans="1:10">
      <c r="A1394" t="s">
        <v>461</v>
      </c>
      <c r="B1394" t="s">
        <v>93</v>
      </c>
      <c r="C1394">
        <v>529719</v>
      </c>
      <c r="D1394" t="s">
        <v>2862</v>
      </c>
      <c r="E1394">
        <v>1391</v>
      </c>
      <c r="F1394" t="s">
        <v>9</v>
      </c>
      <c r="G1394" t="s">
        <v>9</v>
      </c>
      <c r="H1394" t="s">
        <v>9</v>
      </c>
      <c r="I1394" t="s">
        <v>9</v>
      </c>
      <c r="J1394" t="s">
        <v>5244</v>
      </c>
    </row>
    <row r="1395" hidden="1" spans="1:10">
      <c r="A1395" t="s">
        <v>2860</v>
      </c>
      <c r="B1395" t="s">
        <v>194</v>
      </c>
      <c r="C1395">
        <v>529396</v>
      </c>
      <c r="D1395" t="s">
        <v>2861</v>
      </c>
      <c r="E1395">
        <v>1391</v>
      </c>
      <c r="F1395" t="s">
        <v>9</v>
      </c>
      <c r="G1395" t="s">
        <v>9</v>
      </c>
      <c r="H1395" t="s">
        <v>9</v>
      </c>
      <c r="I1395" t="s">
        <v>9</v>
      </c>
      <c r="J1395" t="s">
        <v>5245</v>
      </c>
    </row>
    <row r="1396" hidden="1" spans="1:10">
      <c r="A1396" t="s">
        <v>2881</v>
      </c>
      <c r="B1396" t="s">
        <v>417</v>
      </c>
      <c r="C1396">
        <v>503344</v>
      </c>
      <c r="D1396" t="s">
        <v>2882</v>
      </c>
      <c r="E1396">
        <v>1396</v>
      </c>
      <c r="F1396" t="s">
        <v>9</v>
      </c>
      <c r="G1396" t="s">
        <v>4356</v>
      </c>
      <c r="H1396" t="s">
        <v>9</v>
      </c>
      <c r="I1396" t="s">
        <v>9</v>
      </c>
      <c r="J1396" t="s">
        <v>5246</v>
      </c>
    </row>
    <row r="1397" hidden="1" spans="1:10">
      <c r="A1397" t="s">
        <v>2883</v>
      </c>
      <c r="B1397" t="s">
        <v>997</v>
      </c>
      <c r="C1397">
        <v>530232</v>
      </c>
      <c r="D1397" t="s">
        <v>2884</v>
      </c>
      <c r="E1397">
        <v>1396</v>
      </c>
      <c r="F1397" t="s">
        <v>9</v>
      </c>
      <c r="G1397" t="s">
        <v>9</v>
      </c>
      <c r="H1397" t="s">
        <v>9</v>
      </c>
      <c r="I1397" t="s">
        <v>9</v>
      </c>
      <c r="J1397" t="s">
        <v>5247</v>
      </c>
    </row>
    <row r="1398" hidden="1" spans="1:10">
      <c r="A1398" t="s">
        <v>2885</v>
      </c>
      <c r="B1398" t="s">
        <v>489</v>
      </c>
      <c r="C1398">
        <v>529484</v>
      </c>
      <c r="D1398" t="s">
        <v>2886</v>
      </c>
      <c r="E1398">
        <v>1396</v>
      </c>
      <c r="F1398" t="s">
        <v>9</v>
      </c>
      <c r="G1398" t="s">
        <v>4145</v>
      </c>
      <c r="H1398" t="s">
        <v>9</v>
      </c>
      <c r="I1398" t="s">
        <v>9</v>
      </c>
      <c r="J1398" t="s">
        <v>5248</v>
      </c>
    </row>
    <row r="1399" hidden="1" spans="1:10">
      <c r="A1399" t="s">
        <v>491</v>
      </c>
      <c r="B1399" t="s">
        <v>1364</v>
      </c>
      <c r="C1399">
        <v>530184</v>
      </c>
      <c r="D1399" t="s">
        <v>2875</v>
      </c>
      <c r="E1399">
        <v>1396</v>
      </c>
      <c r="F1399" t="s">
        <v>9</v>
      </c>
      <c r="G1399" t="s">
        <v>9</v>
      </c>
      <c r="H1399" t="s">
        <v>9</v>
      </c>
      <c r="I1399" t="s">
        <v>9</v>
      </c>
      <c r="J1399" t="s">
        <v>5249</v>
      </c>
    </row>
    <row r="1400" hidden="1" spans="1:10">
      <c r="A1400" t="s">
        <v>2866</v>
      </c>
      <c r="B1400" t="s">
        <v>284</v>
      </c>
      <c r="C1400">
        <v>505737</v>
      </c>
      <c r="D1400" t="s">
        <v>2867</v>
      </c>
      <c r="E1400">
        <v>1396</v>
      </c>
      <c r="F1400" t="s">
        <v>9</v>
      </c>
      <c r="G1400" t="s">
        <v>4356</v>
      </c>
      <c r="H1400" t="s">
        <v>9</v>
      </c>
      <c r="I1400" t="s">
        <v>9</v>
      </c>
      <c r="J1400" t="s">
        <v>5250</v>
      </c>
    </row>
    <row r="1401" hidden="1" spans="1:10">
      <c r="A1401" t="s">
        <v>62</v>
      </c>
      <c r="B1401" t="s">
        <v>10</v>
      </c>
      <c r="C1401">
        <v>529433</v>
      </c>
      <c r="D1401" t="s">
        <v>2865</v>
      </c>
      <c r="E1401">
        <v>1396</v>
      </c>
      <c r="F1401" t="s">
        <v>9</v>
      </c>
      <c r="G1401" t="s">
        <v>9</v>
      </c>
      <c r="H1401" t="s">
        <v>9</v>
      </c>
      <c r="I1401" t="s">
        <v>9</v>
      </c>
      <c r="J1401" t="s">
        <v>5251</v>
      </c>
    </row>
    <row r="1402" hidden="1" spans="1:10">
      <c r="A1402" t="s">
        <v>2868</v>
      </c>
      <c r="B1402" t="s">
        <v>1096</v>
      </c>
      <c r="C1402">
        <v>507733</v>
      </c>
      <c r="D1402" t="s">
        <v>2869</v>
      </c>
      <c r="E1402">
        <v>1396</v>
      </c>
      <c r="F1402" t="s">
        <v>9</v>
      </c>
      <c r="G1402" t="s">
        <v>9</v>
      </c>
      <c r="H1402" t="s">
        <v>9</v>
      </c>
      <c r="I1402" t="s">
        <v>9</v>
      </c>
      <c r="J1402" t="s">
        <v>5252</v>
      </c>
    </row>
    <row r="1403" hidden="1" spans="1:10">
      <c r="A1403" t="s">
        <v>553</v>
      </c>
      <c r="B1403" t="s">
        <v>93</v>
      </c>
      <c r="C1403">
        <v>529604</v>
      </c>
      <c r="D1403" t="s">
        <v>2870</v>
      </c>
      <c r="E1403">
        <v>1396</v>
      </c>
      <c r="F1403" t="s">
        <v>9</v>
      </c>
      <c r="G1403" t="s">
        <v>9</v>
      </c>
      <c r="H1403" t="s">
        <v>9</v>
      </c>
      <c r="I1403" t="s">
        <v>9</v>
      </c>
      <c r="J1403" t="s">
        <v>5253</v>
      </c>
    </row>
    <row r="1404" hidden="1" spans="1:10">
      <c r="A1404" t="s">
        <v>2873</v>
      </c>
      <c r="B1404" t="s">
        <v>1893</v>
      </c>
      <c r="C1404">
        <v>530231</v>
      </c>
      <c r="D1404" t="s">
        <v>2874</v>
      </c>
      <c r="E1404">
        <v>1396</v>
      </c>
      <c r="F1404" t="s">
        <v>9</v>
      </c>
      <c r="G1404" t="s">
        <v>9</v>
      </c>
      <c r="H1404" t="s">
        <v>9</v>
      </c>
      <c r="I1404" t="s">
        <v>9</v>
      </c>
      <c r="J1404" t="s">
        <v>5254</v>
      </c>
    </row>
    <row r="1405" hidden="1" spans="1:10">
      <c r="A1405" t="s">
        <v>2871</v>
      </c>
      <c r="B1405" t="s">
        <v>10</v>
      </c>
      <c r="C1405">
        <v>529552</v>
      </c>
      <c r="D1405" t="s">
        <v>2872</v>
      </c>
      <c r="E1405">
        <v>1396</v>
      </c>
      <c r="F1405" t="s">
        <v>9</v>
      </c>
      <c r="G1405" t="s">
        <v>487</v>
      </c>
      <c r="H1405" t="s">
        <v>9</v>
      </c>
      <c r="I1405" t="s">
        <v>9</v>
      </c>
      <c r="J1405" t="s">
        <v>5255</v>
      </c>
    </row>
    <row r="1406" hidden="1" spans="1:10">
      <c r="A1406" t="s">
        <v>2876</v>
      </c>
      <c r="B1406" t="s">
        <v>2877</v>
      </c>
      <c r="C1406">
        <v>529546</v>
      </c>
      <c r="D1406" t="s">
        <v>2878</v>
      </c>
      <c r="E1406">
        <v>1396</v>
      </c>
      <c r="F1406" t="s">
        <v>9</v>
      </c>
      <c r="G1406" t="s">
        <v>9</v>
      </c>
      <c r="H1406" t="s">
        <v>9</v>
      </c>
      <c r="I1406" t="s">
        <v>9</v>
      </c>
      <c r="J1406" t="s">
        <v>5256</v>
      </c>
    </row>
    <row r="1407" hidden="1" spans="1:10">
      <c r="A1407" t="s">
        <v>2879</v>
      </c>
      <c r="B1407" t="s">
        <v>93</v>
      </c>
      <c r="C1407">
        <v>529086</v>
      </c>
      <c r="D1407" t="s">
        <v>2880</v>
      </c>
      <c r="E1407">
        <v>1396</v>
      </c>
      <c r="F1407" t="s">
        <v>9</v>
      </c>
      <c r="G1407" t="s">
        <v>4883</v>
      </c>
      <c r="H1407" t="s">
        <v>9</v>
      </c>
      <c r="I1407" t="s">
        <v>9</v>
      </c>
      <c r="J1407" t="s">
        <v>5257</v>
      </c>
    </row>
    <row r="1408" hidden="1" spans="1:10">
      <c r="A1408" t="s">
        <v>2894</v>
      </c>
      <c r="B1408" t="s">
        <v>417</v>
      </c>
      <c r="C1408">
        <v>500476</v>
      </c>
      <c r="D1408" t="s">
        <v>2895</v>
      </c>
      <c r="E1408">
        <v>1408</v>
      </c>
      <c r="F1408" t="s">
        <v>9</v>
      </c>
      <c r="G1408" t="s">
        <v>4356</v>
      </c>
      <c r="H1408" t="s">
        <v>9</v>
      </c>
      <c r="I1408" t="s">
        <v>9</v>
      </c>
      <c r="J1408" t="s">
        <v>5258</v>
      </c>
    </row>
    <row r="1409" hidden="1" spans="1:10">
      <c r="A1409" t="s">
        <v>2890</v>
      </c>
      <c r="B1409" t="s">
        <v>489</v>
      </c>
      <c r="C1409">
        <v>529050</v>
      </c>
      <c r="D1409" t="s">
        <v>2891</v>
      </c>
      <c r="E1409">
        <v>1408</v>
      </c>
      <c r="F1409" t="s">
        <v>9</v>
      </c>
      <c r="G1409" t="s">
        <v>4356</v>
      </c>
      <c r="H1409" t="s">
        <v>9</v>
      </c>
      <c r="I1409" t="s">
        <v>9</v>
      </c>
      <c r="J1409" t="s">
        <v>5259</v>
      </c>
    </row>
    <row r="1410" hidden="1" spans="1:10">
      <c r="A1410" t="s">
        <v>2888</v>
      </c>
      <c r="B1410" t="s">
        <v>731</v>
      </c>
      <c r="C1410">
        <v>509246</v>
      </c>
      <c r="D1410" t="s">
        <v>2889</v>
      </c>
      <c r="E1410">
        <v>1408</v>
      </c>
      <c r="F1410" t="s">
        <v>9</v>
      </c>
      <c r="G1410" t="s">
        <v>4023</v>
      </c>
      <c r="H1410" t="s">
        <v>9</v>
      </c>
      <c r="I1410" t="s">
        <v>9</v>
      </c>
      <c r="J1410" t="s">
        <v>5260</v>
      </c>
    </row>
    <row r="1411" hidden="1" spans="1:10">
      <c r="A1411" t="s">
        <v>374</v>
      </c>
      <c r="B1411" t="s">
        <v>93</v>
      </c>
      <c r="C1411">
        <v>529497</v>
      </c>
      <c r="D1411" t="s">
        <v>2893</v>
      </c>
      <c r="E1411">
        <v>1408</v>
      </c>
      <c r="F1411" t="s">
        <v>9</v>
      </c>
      <c r="G1411" t="s">
        <v>9</v>
      </c>
      <c r="H1411" t="s">
        <v>9</v>
      </c>
      <c r="I1411" t="s">
        <v>9</v>
      </c>
      <c r="J1411" t="s">
        <v>5261</v>
      </c>
    </row>
    <row r="1412" hidden="1" spans="1:10">
      <c r="A1412" t="s">
        <v>212</v>
      </c>
      <c r="B1412" t="s">
        <v>93</v>
      </c>
      <c r="C1412">
        <v>505505</v>
      </c>
      <c r="D1412" t="s">
        <v>2892</v>
      </c>
      <c r="E1412">
        <v>1408</v>
      </c>
      <c r="F1412" t="s">
        <v>9</v>
      </c>
      <c r="G1412" t="s">
        <v>9</v>
      </c>
      <c r="H1412" t="s">
        <v>9</v>
      </c>
      <c r="I1412" t="s">
        <v>9</v>
      </c>
      <c r="J1412" t="s">
        <v>5262</v>
      </c>
    </row>
    <row r="1413" hidden="1" spans="1:10">
      <c r="A1413" t="s">
        <v>1213</v>
      </c>
      <c r="B1413" t="s">
        <v>489</v>
      </c>
      <c r="C1413">
        <v>529321</v>
      </c>
      <c r="D1413" t="s">
        <v>2887</v>
      </c>
      <c r="E1413">
        <v>1408</v>
      </c>
      <c r="F1413" t="s">
        <v>9</v>
      </c>
      <c r="G1413" t="s">
        <v>487</v>
      </c>
      <c r="H1413" t="s">
        <v>9</v>
      </c>
      <c r="I1413" t="s">
        <v>9</v>
      </c>
      <c r="J1413" t="s">
        <v>5263</v>
      </c>
    </row>
    <row r="1414" spans="1:10">
      <c r="A1414" t="s">
        <v>1040</v>
      </c>
      <c r="B1414" t="s">
        <v>5</v>
      </c>
      <c r="C1414">
        <v>159373</v>
      </c>
      <c r="D1414" t="s">
        <v>2897</v>
      </c>
      <c r="E1414">
        <v>1414</v>
      </c>
      <c r="F1414" t="s">
        <v>9</v>
      </c>
      <c r="G1414" t="s">
        <v>9</v>
      </c>
      <c r="H1414" t="s">
        <v>9</v>
      </c>
      <c r="I1414" t="s">
        <v>9</v>
      </c>
      <c r="J1414" t="s">
        <v>5264</v>
      </c>
    </row>
    <row r="1415" spans="1:10">
      <c r="A1415" t="s">
        <v>2908</v>
      </c>
      <c r="B1415" t="s">
        <v>5</v>
      </c>
      <c r="C1415">
        <v>136215</v>
      </c>
      <c r="D1415" t="s">
        <v>2909</v>
      </c>
      <c r="E1415">
        <v>1414</v>
      </c>
      <c r="F1415" t="s">
        <v>9</v>
      </c>
      <c r="G1415" t="s">
        <v>376</v>
      </c>
      <c r="H1415" t="s">
        <v>9</v>
      </c>
      <c r="I1415" t="s">
        <v>9</v>
      </c>
      <c r="J1415" t="s">
        <v>5265</v>
      </c>
    </row>
    <row r="1416" hidden="1" spans="1:10">
      <c r="A1416" t="s">
        <v>2902</v>
      </c>
      <c r="B1416" t="s">
        <v>10</v>
      </c>
      <c r="C1416">
        <v>530046</v>
      </c>
      <c r="D1416" t="s">
        <v>2903</v>
      </c>
      <c r="E1416">
        <v>1414</v>
      </c>
      <c r="F1416" t="s">
        <v>9</v>
      </c>
      <c r="G1416" t="s">
        <v>4057</v>
      </c>
      <c r="H1416" t="s">
        <v>9</v>
      </c>
      <c r="I1416" t="s">
        <v>9</v>
      </c>
      <c r="J1416" t="s">
        <v>5266</v>
      </c>
    </row>
    <row r="1417" hidden="1" spans="1:10">
      <c r="A1417" t="s">
        <v>1363</v>
      </c>
      <c r="B1417" t="s">
        <v>1364</v>
      </c>
      <c r="C1417">
        <v>530233</v>
      </c>
      <c r="D1417" t="s">
        <v>2907</v>
      </c>
      <c r="E1417">
        <v>1414</v>
      </c>
      <c r="F1417" t="s">
        <v>9</v>
      </c>
      <c r="G1417" t="s">
        <v>9</v>
      </c>
      <c r="H1417" t="s">
        <v>9</v>
      </c>
      <c r="I1417" t="s">
        <v>9</v>
      </c>
      <c r="J1417" t="s">
        <v>5267</v>
      </c>
    </row>
    <row r="1418" hidden="1" spans="1:10">
      <c r="A1418" t="s">
        <v>92</v>
      </c>
      <c r="B1418" t="s">
        <v>93</v>
      </c>
      <c r="C1418">
        <v>529765</v>
      </c>
      <c r="D1418" t="s">
        <v>2898</v>
      </c>
      <c r="E1418">
        <v>1414</v>
      </c>
      <c r="F1418" t="s">
        <v>9</v>
      </c>
      <c r="G1418" t="s">
        <v>9</v>
      </c>
      <c r="H1418" t="s">
        <v>9</v>
      </c>
      <c r="I1418" t="s">
        <v>9</v>
      </c>
      <c r="J1418" t="s">
        <v>5268</v>
      </c>
    </row>
    <row r="1419" hidden="1" spans="1:10">
      <c r="A1419" t="s">
        <v>2900</v>
      </c>
      <c r="B1419" t="s">
        <v>93</v>
      </c>
      <c r="C1419">
        <v>529043</v>
      </c>
      <c r="D1419" t="s">
        <v>2901</v>
      </c>
      <c r="E1419">
        <v>1414</v>
      </c>
      <c r="F1419" t="s">
        <v>9</v>
      </c>
      <c r="G1419" t="s">
        <v>9</v>
      </c>
      <c r="H1419" t="s">
        <v>9</v>
      </c>
      <c r="I1419" t="s">
        <v>9</v>
      </c>
      <c r="J1419" t="s">
        <v>5269</v>
      </c>
    </row>
    <row r="1420" hidden="1" spans="1:10">
      <c r="A1420" t="s">
        <v>416</v>
      </c>
      <c r="B1420" t="s">
        <v>417</v>
      </c>
      <c r="C1420">
        <v>529280</v>
      </c>
      <c r="D1420" t="s">
        <v>2899</v>
      </c>
      <c r="E1420">
        <v>1414</v>
      </c>
      <c r="F1420" t="s">
        <v>9</v>
      </c>
      <c r="G1420" t="s">
        <v>9</v>
      </c>
      <c r="H1420" t="s">
        <v>9</v>
      </c>
      <c r="I1420" t="s">
        <v>9</v>
      </c>
      <c r="J1420" t="s">
        <v>5270</v>
      </c>
    </row>
    <row r="1421" hidden="1" spans="1:10">
      <c r="A1421" t="s">
        <v>2904</v>
      </c>
      <c r="B1421" t="s">
        <v>931</v>
      </c>
      <c r="C1421">
        <v>529588</v>
      </c>
      <c r="D1421" t="s">
        <v>2905</v>
      </c>
      <c r="E1421">
        <v>1414</v>
      </c>
      <c r="F1421" t="s">
        <v>9</v>
      </c>
      <c r="G1421" t="s">
        <v>9</v>
      </c>
      <c r="H1421" t="s">
        <v>9</v>
      </c>
      <c r="I1421" t="s">
        <v>9</v>
      </c>
      <c r="J1421" t="s">
        <v>5271</v>
      </c>
    </row>
    <row r="1422" spans="1:10">
      <c r="A1422" t="s">
        <v>54</v>
      </c>
      <c r="B1422" t="s">
        <v>5</v>
      </c>
      <c r="C1422">
        <v>204024</v>
      </c>
      <c r="D1422" t="s">
        <v>2910</v>
      </c>
      <c r="E1422">
        <v>1422</v>
      </c>
      <c r="F1422" t="s">
        <v>9</v>
      </c>
      <c r="G1422" t="s">
        <v>9</v>
      </c>
      <c r="H1422" t="s">
        <v>9</v>
      </c>
      <c r="I1422" t="s">
        <v>9</v>
      </c>
      <c r="J1422" t="s">
        <v>5272</v>
      </c>
    </row>
    <row r="1423" hidden="1" spans="1:10">
      <c r="A1423" t="s">
        <v>2914</v>
      </c>
      <c r="B1423" t="s">
        <v>731</v>
      </c>
      <c r="C1423">
        <v>530234</v>
      </c>
      <c r="D1423" t="s">
        <v>2915</v>
      </c>
      <c r="E1423">
        <v>1422</v>
      </c>
      <c r="F1423" t="s">
        <v>9</v>
      </c>
      <c r="G1423" t="s">
        <v>4455</v>
      </c>
      <c r="H1423" t="s">
        <v>9</v>
      </c>
      <c r="I1423" t="s">
        <v>9</v>
      </c>
      <c r="J1423" t="s">
        <v>5273</v>
      </c>
    </row>
    <row r="1424" hidden="1" spans="1:10">
      <c r="A1424" t="s">
        <v>2428</v>
      </c>
      <c r="B1424" t="s">
        <v>93</v>
      </c>
      <c r="C1424">
        <v>529481</v>
      </c>
      <c r="D1424" t="s">
        <v>2911</v>
      </c>
      <c r="E1424">
        <v>1422</v>
      </c>
      <c r="F1424" t="s">
        <v>9</v>
      </c>
      <c r="G1424" t="s">
        <v>9</v>
      </c>
      <c r="H1424" t="s">
        <v>9</v>
      </c>
      <c r="I1424" t="s">
        <v>9</v>
      </c>
      <c r="J1424" t="s">
        <v>5274</v>
      </c>
    </row>
    <row r="1425" hidden="1" spans="1:10">
      <c r="A1425" t="s">
        <v>2031</v>
      </c>
      <c r="B1425" t="s">
        <v>397</v>
      </c>
      <c r="C1425">
        <v>529597</v>
      </c>
      <c r="D1425" t="s">
        <v>2916</v>
      </c>
      <c r="E1425">
        <v>1422</v>
      </c>
      <c r="F1425" t="s">
        <v>9</v>
      </c>
      <c r="G1425" t="s">
        <v>9</v>
      </c>
      <c r="H1425" t="s">
        <v>9</v>
      </c>
      <c r="I1425" t="s">
        <v>9</v>
      </c>
      <c r="J1425" t="s">
        <v>5275</v>
      </c>
    </row>
    <row r="1426" hidden="1" spans="1:10">
      <c r="A1426" t="s">
        <v>2912</v>
      </c>
      <c r="B1426" t="s">
        <v>93</v>
      </c>
      <c r="C1426">
        <v>529853</v>
      </c>
      <c r="D1426" t="s">
        <v>2913</v>
      </c>
      <c r="E1426">
        <v>1422</v>
      </c>
      <c r="F1426" t="s">
        <v>9</v>
      </c>
      <c r="G1426" t="s">
        <v>9</v>
      </c>
      <c r="H1426" t="s">
        <v>9</v>
      </c>
      <c r="I1426" t="s">
        <v>9</v>
      </c>
      <c r="J1426" t="s">
        <v>5276</v>
      </c>
    </row>
    <row r="1427" spans="1:10">
      <c r="A1427" t="s">
        <v>2922</v>
      </c>
      <c r="B1427" t="s">
        <v>5</v>
      </c>
      <c r="C1427">
        <v>181002</v>
      </c>
      <c r="D1427" t="s">
        <v>2923</v>
      </c>
      <c r="E1427">
        <v>1427</v>
      </c>
      <c r="F1427" t="s">
        <v>9</v>
      </c>
      <c r="G1427" t="s">
        <v>4145</v>
      </c>
      <c r="H1427" t="s">
        <v>9</v>
      </c>
      <c r="I1427" t="s">
        <v>9</v>
      </c>
      <c r="J1427" t="s">
        <v>5277</v>
      </c>
    </row>
    <row r="1428" hidden="1" spans="1:10">
      <c r="A1428" t="s">
        <v>2246</v>
      </c>
      <c r="B1428" t="s">
        <v>2247</v>
      </c>
      <c r="C1428">
        <v>528844</v>
      </c>
      <c r="D1428" t="s">
        <v>2930</v>
      </c>
      <c r="E1428">
        <v>1427</v>
      </c>
      <c r="F1428" t="s">
        <v>619</v>
      </c>
      <c r="G1428" t="s">
        <v>4883</v>
      </c>
      <c r="H1428" t="s">
        <v>9</v>
      </c>
      <c r="I1428" t="s">
        <v>9</v>
      </c>
      <c r="J1428" t="s">
        <v>5278</v>
      </c>
    </row>
    <row r="1429" hidden="1" spans="1:10">
      <c r="A1429" t="s">
        <v>2918</v>
      </c>
      <c r="B1429" t="s">
        <v>93</v>
      </c>
      <c r="C1429">
        <v>529606</v>
      </c>
      <c r="D1429" t="s">
        <v>2919</v>
      </c>
      <c r="E1429">
        <v>1427</v>
      </c>
      <c r="F1429" t="s">
        <v>9</v>
      </c>
      <c r="G1429" t="s">
        <v>9</v>
      </c>
      <c r="H1429" t="s">
        <v>9</v>
      </c>
      <c r="I1429" t="s">
        <v>9</v>
      </c>
      <c r="J1429" t="s">
        <v>5279</v>
      </c>
    </row>
    <row r="1430" hidden="1" spans="1:10">
      <c r="A1430" t="s">
        <v>2924</v>
      </c>
      <c r="B1430" t="s">
        <v>93</v>
      </c>
      <c r="C1430">
        <v>529802</v>
      </c>
      <c r="D1430" t="s">
        <v>2925</v>
      </c>
      <c r="E1430">
        <v>1427</v>
      </c>
      <c r="F1430" t="s">
        <v>9</v>
      </c>
      <c r="G1430" t="s">
        <v>9</v>
      </c>
      <c r="H1430" t="s">
        <v>9</v>
      </c>
      <c r="I1430" t="s">
        <v>9</v>
      </c>
      <c r="J1430" t="s">
        <v>5280</v>
      </c>
    </row>
    <row r="1431" hidden="1" spans="1:10">
      <c r="A1431" t="s">
        <v>1074</v>
      </c>
      <c r="B1431" t="s">
        <v>93</v>
      </c>
      <c r="C1431">
        <v>530235</v>
      </c>
      <c r="D1431" t="s">
        <v>2926</v>
      </c>
      <c r="E1431">
        <v>1427</v>
      </c>
      <c r="F1431" t="s">
        <v>9</v>
      </c>
      <c r="G1431" t="s">
        <v>9</v>
      </c>
      <c r="H1431" t="s">
        <v>9</v>
      </c>
      <c r="I1431" t="s">
        <v>9</v>
      </c>
      <c r="J1431" t="s">
        <v>5281</v>
      </c>
    </row>
    <row r="1432" hidden="1" spans="1:10">
      <c r="A1432" t="s">
        <v>2927</v>
      </c>
      <c r="B1432" t="s">
        <v>731</v>
      </c>
      <c r="C1432">
        <v>529787</v>
      </c>
      <c r="D1432" t="s">
        <v>2928</v>
      </c>
      <c r="E1432">
        <v>1427</v>
      </c>
      <c r="F1432" t="s">
        <v>9</v>
      </c>
      <c r="G1432" t="s">
        <v>4455</v>
      </c>
      <c r="H1432" t="s">
        <v>9</v>
      </c>
      <c r="I1432" t="s">
        <v>9</v>
      </c>
      <c r="J1432" t="s">
        <v>5282</v>
      </c>
    </row>
    <row r="1433" hidden="1" spans="1:10">
      <c r="A1433" t="s">
        <v>2138</v>
      </c>
      <c r="B1433" t="s">
        <v>93</v>
      </c>
      <c r="C1433">
        <v>529111</v>
      </c>
      <c r="D1433" t="s">
        <v>2929</v>
      </c>
      <c r="E1433">
        <v>1427</v>
      </c>
      <c r="F1433" t="s">
        <v>9</v>
      </c>
      <c r="G1433" t="s">
        <v>9</v>
      </c>
      <c r="H1433" t="s">
        <v>9</v>
      </c>
      <c r="I1433" t="s">
        <v>9</v>
      </c>
      <c r="J1433" t="s">
        <v>5283</v>
      </c>
    </row>
    <row r="1434" hidden="1" spans="1:10">
      <c r="A1434" t="s">
        <v>2920</v>
      </c>
      <c r="B1434" t="s">
        <v>194</v>
      </c>
      <c r="C1434">
        <v>528867</v>
      </c>
      <c r="D1434" t="s">
        <v>2921</v>
      </c>
      <c r="E1434">
        <v>1427</v>
      </c>
      <c r="F1434" t="s">
        <v>9</v>
      </c>
      <c r="G1434" t="s">
        <v>4057</v>
      </c>
      <c r="H1434" t="s">
        <v>9</v>
      </c>
      <c r="I1434" t="s">
        <v>9</v>
      </c>
      <c r="J1434" t="s">
        <v>5284</v>
      </c>
    </row>
    <row r="1435" hidden="1" spans="1:10">
      <c r="A1435" t="s">
        <v>2937</v>
      </c>
      <c r="B1435" t="s">
        <v>1096</v>
      </c>
      <c r="C1435">
        <v>530236</v>
      </c>
      <c r="D1435" t="s">
        <v>2938</v>
      </c>
      <c r="E1435">
        <v>1435</v>
      </c>
      <c r="F1435" t="s">
        <v>9</v>
      </c>
      <c r="G1435" t="s">
        <v>487</v>
      </c>
      <c r="H1435" t="s">
        <v>9</v>
      </c>
      <c r="I1435" t="s">
        <v>9</v>
      </c>
      <c r="J1435" t="s">
        <v>5285</v>
      </c>
    </row>
    <row r="1436" hidden="1" spans="1:10">
      <c r="A1436" t="s">
        <v>2935</v>
      </c>
      <c r="B1436" t="s">
        <v>605</v>
      </c>
      <c r="C1436">
        <v>529213</v>
      </c>
      <c r="D1436" t="s">
        <v>2936</v>
      </c>
      <c r="E1436">
        <v>1435</v>
      </c>
      <c r="F1436" t="s">
        <v>9</v>
      </c>
      <c r="G1436" t="s">
        <v>4356</v>
      </c>
      <c r="H1436" t="s">
        <v>9</v>
      </c>
      <c r="I1436" t="s">
        <v>9</v>
      </c>
      <c r="J1436" t="s">
        <v>5286</v>
      </c>
    </row>
    <row r="1437" hidden="1" spans="1:10">
      <c r="A1437" t="s">
        <v>2931</v>
      </c>
      <c r="B1437" t="s">
        <v>194</v>
      </c>
      <c r="C1437">
        <v>529085</v>
      </c>
      <c r="D1437" t="s">
        <v>2932</v>
      </c>
      <c r="E1437">
        <v>1435</v>
      </c>
      <c r="F1437" t="s">
        <v>9</v>
      </c>
      <c r="G1437" t="s">
        <v>9</v>
      </c>
      <c r="H1437" t="s">
        <v>9</v>
      </c>
      <c r="I1437" t="s">
        <v>9</v>
      </c>
      <c r="J1437" t="s">
        <v>5287</v>
      </c>
    </row>
    <row r="1438" hidden="1" spans="1:10">
      <c r="A1438" t="s">
        <v>2933</v>
      </c>
      <c r="B1438" t="s">
        <v>284</v>
      </c>
      <c r="C1438">
        <v>501284</v>
      </c>
      <c r="D1438" t="s">
        <v>2934</v>
      </c>
      <c r="E1438">
        <v>1435</v>
      </c>
      <c r="F1438" t="s">
        <v>9</v>
      </c>
      <c r="G1438" t="s">
        <v>4356</v>
      </c>
      <c r="H1438" t="s">
        <v>9</v>
      </c>
      <c r="I1438" t="s">
        <v>9</v>
      </c>
      <c r="J1438" t="s">
        <v>5288</v>
      </c>
    </row>
    <row r="1439" spans="1:10">
      <c r="A1439" t="s">
        <v>2939</v>
      </c>
      <c r="B1439" t="s">
        <v>5</v>
      </c>
      <c r="C1439">
        <v>237011</v>
      </c>
      <c r="D1439" t="s">
        <v>2940</v>
      </c>
      <c r="E1439">
        <v>1435</v>
      </c>
      <c r="F1439" t="s">
        <v>9</v>
      </c>
      <c r="G1439" t="s">
        <v>9</v>
      </c>
      <c r="H1439" t="s">
        <v>9</v>
      </c>
      <c r="I1439" t="s">
        <v>9</v>
      </c>
      <c r="J1439" t="s">
        <v>5289</v>
      </c>
    </row>
    <row r="1440" hidden="1" spans="1:10">
      <c r="A1440" t="s">
        <v>416</v>
      </c>
      <c r="B1440" t="s">
        <v>417</v>
      </c>
      <c r="C1440">
        <v>529014</v>
      </c>
      <c r="D1440" t="s">
        <v>2941</v>
      </c>
      <c r="E1440">
        <v>1440</v>
      </c>
      <c r="F1440">
        <f>509</f>
        <v>509</v>
      </c>
      <c r="G1440" t="s">
        <v>4145</v>
      </c>
      <c r="H1440" t="s">
        <v>9</v>
      </c>
      <c r="I1440" t="s">
        <v>9</v>
      </c>
      <c r="J1440" t="s">
        <v>5290</v>
      </c>
    </row>
    <row r="1441" hidden="1" spans="1:10">
      <c r="A1441" t="s">
        <v>2951</v>
      </c>
      <c r="B1441" t="s">
        <v>1263</v>
      </c>
      <c r="C1441">
        <v>529405</v>
      </c>
      <c r="D1441" t="s">
        <v>2952</v>
      </c>
      <c r="E1441">
        <v>1440</v>
      </c>
      <c r="F1441" t="s">
        <v>9</v>
      </c>
      <c r="G1441" t="s">
        <v>4883</v>
      </c>
      <c r="H1441" t="s">
        <v>9</v>
      </c>
      <c r="I1441" t="s">
        <v>9</v>
      </c>
      <c r="J1441" t="s">
        <v>5291</v>
      </c>
    </row>
    <row r="1442" hidden="1" spans="1:10">
      <c r="A1442" t="s">
        <v>2945</v>
      </c>
      <c r="B1442" t="s">
        <v>175</v>
      </c>
      <c r="C1442">
        <v>529696</v>
      </c>
      <c r="D1442" t="s">
        <v>2946</v>
      </c>
      <c r="E1442">
        <v>1440</v>
      </c>
      <c r="F1442" t="s">
        <v>9</v>
      </c>
      <c r="G1442" t="s">
        <v>9</v>
      </c>
      <c r="H1442" t="s">
        <v>9</v>
      </c>
      <c r="I1442" t="s">
        <v>9</v>
      </c>
      <c r="J1442" t="s">
        <v>5292</v>
      </c>
    </row>
    <row r="1443" hidden="1" spans="1:10">
      <c r="A1443" t="s">
        <v>2949</v>
      </c>
      <c r="B1443" t="s">
        <v>1450</v>
      </c>
      <c r="C1443">
        <v>529446</v>
      </c>
      <c r="D1443" t="s">
        <v>2950</v>
      </c>
      <c r="E1443">
        <v>1440</v>
      </c>
      <c r="F1443" t="s">
        <v>9</v>
      </c>
      <c r="G1443" t="s">
        <v>9</v>
      </c>
      <c r="H1443" t="s">
        <v>9</v>
      </c>
      <c r="I1443" t="s">
        <v>9</v>
      </c>
      <c r="J1443" t="s">
        <v>5293</v>
      </c>
    </row>
    <row r="1444" hidden="1" spans="1:10">
      <c r="A1444" t="s">
        <v>2947</v>
      </c>
      <c r="B1444" t="s">
        <v>284</v>
      </c>
      <c r="C1444">
        <v>528981</v>
      </c>
      <c r="D1444" t="s">
        <v>2948</v>
      </c>
      <c r="E1444">
        <v>1440</v>
      </c>
      <c r="F1444" t="s">
        <v>9</v>
      </c>
      <c r="G1444" t="s">
        <v>9</v>
      </c>
      <c r="H1444" t="s">
        <v>9</v>
      </c>
      <c r="I1444" t="s">
        <v>9</v>
      </c>
      <c r="J1444" t="s">
        <v>5294</v>
      </c>
    </row>
    <row r="1445" hidden="1" spans="1:10">
      <c r="A1445" t="s">
        <v>2942</v>
      </c>
      <c r="B1445" t="s">
        <v>2943</v>
      </c>
      <c r="C1445">
        <v>530237</v>
      </c>
      <c r="D1445" t="s">
        <v>2944</v>
      </c>
      <c r="E1445">
        <v>1440</v>
      </c>
      <c r="F1445" t="s">
        <v>9</v>
      </c>
      <c r="G1445" t="s">
        <v>9</v>
      </c>
      <c r="H1445" t="s">
        <v>9</v>
      </c>
      <c r="I1445" t="s">
        <v>9</v>
      </c>
      <c r="J1445" t="s">
        <v>5295</v>
      </c>
    </row>
    <row r="1446" spans="1:10">
      <c r="A1446" t="s">
        <v>2961</v>
      </c>
      <c r="B1446" t="s">
        <v>5</v>
      </c>
      <c r="C1446">
        <v>219356</v>
      </c>
      <c r="D1446" t="s">
        <v>2962</v>
      </c>
      <c r="E1446">
        <v>1446</v>
      </c>
      <c r="F1446" t="s">
        <v>9</v>
      </c>
      <c r="G1446" t="s">
        <v>9</v>
      </c>
      <c r="H1446" t="s">
        <v>9</v>
      </c>
      <c r="I1446" t="s">
        <v>9</v>
      </c>
      <c r="J1446" t="s">
        <v>5296</v>
      </c>
    </row>
    <row r="1447" hidden="1" spans="1:10">
      <c r="A1447" t="s">
        <v>2968</v>
      </c>
      <c r="B1447" t="s">
        <v>10</v>
      </c>
      <c r="C1447">
        <v>529003</v>
      </c>
      <c r="D1447" t="s">
        <v>2969</v>
      </c>
      <c r="E1447">
        <v>1446</v>
      </c>
      <c r="F1447" t="s">
        <v>1017</v>
      </c>
      <c r="G1447" t="s">
        <v>4145</v>
      </c>
      <c r="H1447" t="s">
        <v>9</v>
      </c>
      <c r="I1447" t="s">
        <v>9</v>
      </c>
      <c r="J1447" t="s">
        <v>5297</v>
      </c>
    </row>
    <row r="1448" hidden="1" spans="1:10">
      <c r="A1448" t="s">
        <v>341</v>
      </c>
      <c r="B1448" t="s">
        <v>93</v>
      </c>
      <c r="C1448">
        <v>529492</v>
      </c>
      <c r="D1448" t="s">
        <v>2958</v>
      </c>
      <c r="E1448">
        <v>1446</v>
      </c>
      <c r="F1448" t="s">
        <v>9</v>
      </c>
      <c r="G1448" t="s">
        <v>9</v>
      </c>
      <c r="H1448" t="s">
        <v>9</v>
      </c>
      <c r="I1448" t="s">
        <v>9</v>
      </c>
      <c r="J1448" t="s">
        <v>5298</v>
      </c>
    </row>
    <row r="1449" hidden="1" spans="1:10">
      <c r="A1449" t="s">
        <v>2560</v>
      </c>
      <c r="B1449" t="s">
        <v>1450</v>
      </c>
      <c r="C1449">
        <v>529534</v>
      </c>
      <c r="D1449" t="s">
        <v>2967</v>
      </c>
      <c r="E1449">
        <v>1446</v>
      </c>
      <c r="F1449" t="s">
        <v>9</v>
      </c>
      <c r="G1449" t="s">
        <v>9</v>
      </c>
      <c r="H1449" t="s">
        <v>9</v>
      </c>
      <c r="I1449" t="s">
        <v>9</v>
      </c>
      <c r="J1449" t="s">
        <v>5299</v>
      </c>
    </row>
    <row r="1450" hidden="1" spans="1:10">
      <c r="A1450" t="s">
        <v>2953</v>
      </c>
      <c r="B1450" t="s">
        <v>274</v>
      </c>
      <c r="C1450">
        <v>529210</v>
      </c>
      <c r="D1450" t="s">
        <v>2954</v>
      </c>
      <c r="E1450">
        <v>1446</v>
      </c>
      <c r="F1450" t="s">
        <v>9</v>
      </c>
      <c r="G1450" t="s">
        <v>9</v>
      </c>
      <c r="H1450" t="s">
        <v>9</v>
      </c>
      <c r="I1450" t="s">
        <v>9</v>
      </c>
      <c r="J1450" t="s">
        <v>5300</v>
      </c>
    </row>
    <row r="1451" hidden="1" spans="1:10">
      <c r="A1451" t="s">
        <v>2959</v>
      </c>
      <c r="B1451" t="s">
        <v>397</v>
      </c>
      <c r="C1451">
        <v>529105</v>
      </c>
      <c r="D1451" t="s">
        <v>2960</v>
      </c>
      <c r="E1451">
        <v>1446</v>
      </c>
      <c r="F1451" t="s">
        <v>9</v>
      </c>
      <c r="G1451" t="s">
        <v>9</v>
      </c>
      <c r="H1451" t="s">
        <v>9</v>
      </c>
      <c r="I1451" t="s">
        <v>9</v>
      </c>
      <c r="J1451" t="s">
        <v>5301</v>
      </c>
    </row>
    <row r="1452" hidden="1" spans="1:10">
      <c r="A1452" t="s">
        <v>2955</v>
      </c>
      <c r="B1452" t="s">
        <v>175</v>
      </c>
      <c r="C1452">
        <v>529196</v>
      </c>
      <c r="D1452" t="s">
        <v>2956</v>
      </c>
      <c r="E1452">
        <v>1446</v>
      </c>
      <c r="F1452" t="s">
        <v>9</v>
      </c>
      <c r="G1452" t="s">
        <v>9</v>
      </c>
      <c r="H1452" t="s">
        <v>9</v>
      </c>
      <c r="I1452" t="s">
        <v>9</v>
      </c>
      <c r="J1452" t="s">
        <v>5302</v>
      </c>
    </row>
    <row r="1453" hidden="1" spans="1:10">
      <c r="A1453" t="s">
        <v>2963</v>
      </c>
      <c r="B1453" t="s">
        <v>1450</v>
      </c>
      <c r="C1453">
        <v>530238</v>
      </c>
      <c r="D1453" t="s">
        <v>2964</v>
      </c>
      <c r="E1453">
        <v>1446</v>
      </c>
      <c r="F1453" t="s">
        <v>9</v>
      </c>
      <c r="G1453" t="s">
        <v>9</v>
      </c>
      <c r="H1453" t="s">
        <v>9</v>
      </c>
      <c r="I1453" t="s">
        <v>9</v>
      </c>
      <c r="J1453" t="s">
        <v>5303</v>
      </c>
    </row>
    <row r="1454" hidden="1" spans="1:10">
      <c r="A1454" t="s">
        <v>2711</v>
      </c>
      <c r="B1454" t="s">
        <v>2167</v>
      </c>
      <c r="C1454">
        <v>510905</v>
      </c>
      <c r="D1454" t="s">
        <v>2965</v>
      </c>
      <c r="E1454">
        <v>1446</v>
      </c>
      <c r="F1454" t="s">
        <v>9</v>
      </c>
      <c r="G1454" t="s">
        <v>9</v>
      </c>
      <c r="H1454" t="s">
        <v>9</v>
      </c>
      <c r="I1454" t="s">
        <v>9</v>
      </c>
      <c r="J1454" t="s">
        <v>5304</v>
      </c>
    </row>
    <row r="1455" hidden="1" spans="1:10">
      <c r="A1455" t="s">
        <v>2975</v>
      </c>
      <c r="B1455" t="s">
        <v>284</v>
      </c>
      <c r="C1455">
        <v>506304</v>
      </c>
      <c r="D1455" t="s">
        <v>2976</v>
      </c>
      <c r="E1455">
        <v>1455</v>
      </c>
      <c r="F1455" t="s">
        <v>1237</v>
      </c>
      <c r="G1455" t="s">
        <v>4356</v>
      </c>
      <c r="H1455" t="s">
        <v>9</v>
      </c>
      <c r="I1455" t="s">
        <v>9</v>
      </c>
      <c r="J1455" t="s">
        <v>5305</v>
      </c>
    </row>
    <row r="1456" hidden="1" spans="1:10">
      <c r="A1456" t="s">
        <v>2972</v>
      </c>
      <c r="B1456" t="s">
        <v>207</v>
      </c>
      <c r="C1456">
        <v>529159</v>
      </c>
      <c r="D1456" t="s">
        <v>2973</v>
      </c>
      <c r="E1456">
        <v>1455</v>
      </c>
      <c r="F1456" t="s">
        <v>9</v>
      </c>
      <c r="G1456" t="s">
        <v>9</v>
      </c>
      <c r="H1456" t="s">
        <v>9</v>
      </c>
      <c r="I1456" t="s">
        <v>9</v>
      </c>
      <c r="J1456" t="s">
        <v>5306</v>
      </c>
    </row>
    <row r="1457" hidden="1" spans="1:10">
      <c r="A1457" t="s">
        <v>2970</v>
      </c>
      <c r="B1457" t="s">
        <v>774</v>
      </c>
      <c r="C1457">
        <v>530048</v>
      </c>
      <c r="D1457" t="s">
        <v>2971</v>
      </c>
      <c r="E1457">
        <v>1455</v>
      </c>
      <c r="F1457" t="s">
        <v>9</v>
      </c>
      <c r="G1457" t="s">
        <v>9</v>
      </c>
      <c r="H1457" t="s">
        <v>9</v>
      </c>
      <c r="I1457" t="s">
        <v>9</v>
      </c>
      <c r="J1457" t="s">
        <v>5307</v>
      </c>
    </row>
    <row r="1458" hidden="1" spans="1:10">
      <c r="A1458" t="s">
        <v>984</v>
      </c>
      <c r="B1458" t="s">
        <v>397</v>
      </c>
      <c r="C1458">
        <v>529299</v>
      </c>
      <c r="D1458" t="s">
        <v>2974</v>
      </c>
      <c r="E1458">
        <v>1455</v>
      </c>
      <c r="F1458" t="s">
        <v>9</v>
      </c>
      <c r="G1458" t="s">
        <v>9</v>
      </c>
      <c r="H1458" t="s">
        <v>9</v>
      </c>
      <c r="I1458" t="s">
        <v>9</v>
      </c>
      <c r="J1458" t="s">
        <v>5308</v>
      </c>
    </row>
    <row r="1459" hidden="1" spans="1:10">
      <c r="A1459" t="s">
        <v>2978</v>
      </c>
      <c r="B1459" t="s">
        <v>93</v>
      </c>
      <c r="C1459">
        <v>530011</v>
      </c>
      <c r="D1459" t="s">
        <v>2979</v>
      </c>
      <c r="E1459">
        <v>1459</v>
      </c>
      <c r="F1459" t="s">
        <v>9</v>
      </c>
      <c r="G1459" t="s">
        <v>9</v>
      </c>
      <c r="H1459" t="s">
        <v>9</v>
      </c>
      <c r="I1459" t="s">
        <v>9</v>
      </c>
      <c r="J1459" t="s">
        <v>5309</v>
      </c>
    </row>
    <row r="1460" hidden="1" spans="1:10">
      <c r="A1460" t="s">
        <v>2981</v>
      </c>
      <c r="B1460" t="s">
        <v>2055</v>
      </c>
      <c r="C1460">
        <v>529995</v>
      </c>
      <c r="D1460" t="s">
        <v>2982</v>
      </c>
      <c r="E1460">
        <v>1459</v>
      </c>
      <c r="F1460" t="s">
        <v>9</v>
      </c>
      <c r="G1460" t="s">
        <v>9</v>
      </c>
      <c r="H1460" t="s">
        <v>9</v>
      </c>
      <c r="I1460" t="s">
        <v>9</v>
      </c>
      <c r="J1460" t="s">
        <v>5310</v>
      </c>
    </row>
    <row r="1461" hidden="1" spans="1:10">
      <c r="A1461" t="s">
        <v>1447</v>
      </c>
      <c r="B1461" t="s">
        <v>93</v>
      </c>
      <c r="C1461">
        <v>529313</v>
      </c>
      <c r="D1461" t="s">
        <v>2980</v>
      </c>
      <c r="E1461">
        <v>1459</v>
      </c>
      <c r="F1461" t="s">
        <v>9</v>
      </c>
      <c r="G1461" t="s">
        <v>9</v>
      </c>
      <c r="H1461" t="s">
        <v>9</v>
      </c>
      <c r="I1461" t="s">
        <v>9</v>
      </c>
      <c r="J1461" t="s">
        <v>5311</v>
      </c>
    </row>
    <row r="1462" hidden="1" spans="1:10">
      <c r="A1462" t="s">
        <v>283</v>
      </c>
      <c r="B1462" t="s">
        <v>284</v>
      </c>
      <c r="C1462">
        <v>530497</v>
      </c>
      <c r="D1462" t="s">
        <v>2977</v>
      </c>
      <c r="E1462">
        <v>1459</v>
      </c>
      <c r="F1462" t="s">
        <v>9</v>
      </c>
      <c r="G1462" t="s">
        <v>9</v>
      </c>
      <c r="H1462" t="s">
        <v>9</v>
      </c>
      <c r="I1462" t="s">
        <v>9</v>
      </c>
      <c r="J1462" t="s">
        <v>5312</v>
      </c>
    </row>
    <row r="1463" hidden="1" spans="1:10">
      <c r="A1463" t="s">
        <v>2983</v>
      </c>
      <c r="B1463" t="s">
        <v>274</v>
      </c>
      <c r="C1463">
        <v>529228</v>
      </c>
      <c r="D1463" t="s">
        <v>2984</v>
      </c>
      <c r="E1463">
        <v>1459</v>
      </c>
      <c r="F1463" t="s">
        <v>9</v>
      </c>
      <c r="G1463" t="s">
        <v>9</v>
      </c>
      <c r="H1463" t="s">
        <v>9</v>
      </c>
      <c r="I1463" t="s">
        <v>9</v>
      </c>
      <c r="J1463" t="s">
        <v>5313</v>
      </c>
    </row>
    <row r="1464" spans="1:10">
      <c r="A1464" t="s">
        <v>2986</v>
      </c>
      <c r="B1464" t="s">
        <v>5</v>
      </c>
      <c r="C1464">
        <v>172699</v>
      </c>
      <c r="D1464" t="s">
        <v>2987</v>
      </c>
      <c r="E1464">
        <v>1459</v>
      </c>
      <c r="F1464" t="s">
        <v>9</v>
      </c>
      <c r="G1464" t="s">
        <v>4356</v>
      </c>
      <c r="H1464" t="s">
        <v>9</v>
      </c>
      <c r="I1464" t="s">
        <v>9</v>
      </c>
      <c r="J1464" t="s">
        <v>5314</v>
      </c>
    </row>
    <row r="1465" spans="1:10">
      <c r="A1465" t="s">
        <v>2988</v>
      </c>
      <c r="B1465" t="s">
        <v>5</v>
      </c>
      <c r="C1465">
        <v>111948</v>
      </c>
      <c r="D1465" t="s">
        <v>2989</v>
      </c>
      <c r="E1465">
        <v>1465</v>
      </c>
      <c r="F1465" t="s">
        <v>9</v>
      </c>
      <c r="G1465" t="s">
        <v>487</v>
      </c>
      <c r="H1465" t="s">
        <v>9</v>
      </c>
      <c r="I1465" t="s">
        <v>9</v>
      </c>
      <c r="J1465" t="s">
        <v>5315</v>
      </c>
    </row>
    <row r="1466" hidden="1" spans="1:10">
      <c r="A1466" t="s">
        <v>2997</v>
      </c>
      <c r="B1466" t="s">
        <v>284</v>
      </c>
      <c r="C1466">
        <v>529208</v>
      </c>
      <c r="D1466" t="s">
        <v>2998</v>
      </c>
      <c r="E1466">
        <v>1465</v>
      </c>
      <c r="F1466" t="s">
        <v>9</v>
      </c>
      <c r="G1466" t="s">
        <v>487</v>
      </c>
      <c r="H1466" t="s">
        <v>9</v>
      </c>
      <c r="I1466" t="s">
        <v>9</v>
      </c>
      <c r="J1466" t="s">
        <v>5316</v>
      </c>
    </row>
    <row r="1467" hidden="1" spans="1:10">
      <c r="A1467" t="s">
        <v>561</v>
      </c>
      <c r="B1467" t="s">
        <v>93</v>
      </c>
      <c r="C1467">
        <v>529488</v>
      </c>
      <c r="D1467" t="s">
        <v>2990</v>
      </c>
      <c r="E1467">
        <v>1465</v>
      </c>
      <c r="F1467" t="s">
        <v>9</v>
      </c>
      <c r="G1467" t="s">
        <v>4145</v>
      </c>
      <c r="H1467" t="s">
        <v>9</v>
      </c>
      <c r="I1467" t="s">
        <v>9</v>
      </c>
      <c r="J1467" t="s">
        <v>5317</v>
      </c>
    </row>
    <row r="1468" hidden="1" spans="1:10">
      <c r="A1468" t="s">
        <v>1060</v>
      </c>
      <c r="B1468" t="s">
        <v>93</v>
      </c>
      <c r="C1468">
        <v>529491</v>
      </c>
      <c r="D1468" t="s">
        <v>2996</v>
      </c>
      <c r="E1468">
        <v>1465</v>
      </c>
      <c r="F1468" t="s">
        <v>9</v>
      </c>
      <c r="G1468" t="s">
        <v>9</v>
      </c>
      <c r="H1468" t="s">
        <v>9</v>
      </c>
      <c r="I1468" t="s">
        <v>9</v>
      </c>
      <c r="J1468" t="s">
        <v>5318</v>
      </c>
    </row>
    <row r="1469" hidden="1" spans="1:10">
      <c r="A1469" t="s">
        <v>2994</v>
      </c>
      <c r="B1469" t="s">
        <v>184</v>
      </c>
      <c r="C1469">
        <v>529554</v>
      </c>
      <c r="D1469" t="s">
        <v>2995</v>
      </c>
      <c r="E1469">
        <v>1465</v>
      </c>
      <c r="F1469" t="s">
        <v>9</v>
      </c>
      <c r="G1469" t="s">
        <v>487</v>
      </c>
      <c r="H1469" t="s">
        <v>9</v>
      </c>
      <c r="I1469" t="s">
        <v>9</v>
      </c>
      <c r="J1469" t="s">
        <v>5319</v>
      </c>
    </row>
    <row r="1470" hidden="1" spans="1:10">
      <c r="A1470" t="s">
        <v>2629</v>
      </c>
      <c r="B1470" t="s">
        <v>740</v>
      </c>
      <c r="C1470">
        <v>529425</v>
      </c>
      <c r="D1470" t="s">
        <v>2993</v>
      </c>
      <c r="E1470">
        <v>1465</v>
      </c>
      <c r="F1470" t="s">
        <v>9</v>
      </c>
      <c r="G1470" t="s">
        <v>9</v>
      </c>
      <c r="H1470" t="s">
        <v>9</v>
      </c>
      <c r="I1470" t="s">
        <v>9</v>
      </c>
      <c r="J1470" t="s">
        <v>5320</v>
      </c>
    </row>
    <row r="1471" hidden="1" spans="1:10">
      <c r="A1471" t="s">
        <v>2991</v>
      </c>
      <c r="B1471" t="s">
        <v>740</v>
      </c>
      <c r="C1471">
        <v>529421</v>
      </c>
      <c r="D1471" t="s">
        <v>2992</v>
      </c>
      <c r="E1471">
        <v>1465</v>
      </c>
      <c r="F1471" t="s">
        <v>9</v>
      </c>
      <c r="G1471" t="s">
        <v>9</v>
      </c>
      <c r="H1471" t="s">
        <v>9</v>
      </c>
      <c r="I1471" t="s">
        <v>9</v>
      </c>
      <c r="J1471" t="s">
        <v>5321</v>
      </c>
    </row>
    <row r="1472" hidden="1" spans="1:10">
      <c r="A1472" t="s">
        <v>3001</v>
      </c>
      <c r="B1472" t="s">
        <v>93</v>
      </c>
      <c r="C1472">
        <v>529970</v>
      </c>
      <c r="D1472" t="s">
        <v>3002</v>
      </c>
      <c r="E1472">
        <v>1472</v>
      </c>
      <c r="F1472" t="s">
        <v>9</v>
      </c>
      <c r="G1472" t="s">
        <v>9</v>
      </c>
      <c r="H1472" t="s">
        <v>9</v>
      </c>
      <c r="I1472" t="s">
        <v>9</v>
      </c>
      <c r="J1472" t="s">
        <v>5322</v>
      </c>
    </row>
    <row r="1473" hidden="1" spans="1:10">
      <c r="A1473" t="s">
        <v>3005</v>
      </c>
      <c r="B1473" t="s">
        <v>194</v>
      </c>
      <c r="C1473">
        <v>529550</v>
      </c>
      <c r="D1473" t="s">
        <v>3006</v>
      </c>
      <c r="E1473">
        <v>1472</v>
      </c>
      <c r="F1473" t="s">
        <v>9</v>
      </c>
      <c r="G1473" t="s">
        <v>9</v>
      </c>
      <c r="H1473" t="s">
        <v>9</v>
      </c>
      <c r="I1473" t="s">
        <v>9</v>
      </c>
      <c r="J1473" t="s">
        <v>5323</v>
      </c>
    </row>
    <row r="1474" hidden="1" spans="1:10">
      <c r="A1474" t="s">
        <v>3003</v>
      </c>
      <c r="B1474" t="s">
        <v>757</v>
      </c>
      <c r="C1474">
        <v>529797</v>
      </c>
      <c r="D1474" t="s">
        <v>3004</v>
      </c>
      <c r="E1474">
        <v>1472</v>
      </c>
      <c r="F1474" t="s">
        <v>9</v>
      </c>
      <c r="G1474" t="s">
        <v>9</v>
      </c>
      <c r="H1474" t="s">
        <v>9</v>
      </c>
      <c r="I1474" t="s">
        <v>9</v>
      </c>
      <c r="J1474" t="s">
        <v>5324</v>
      </c>
    </row>
    <row r="1475" hidden="1" spans="1:10">
      <c r="A1475" t="s">
        <v>3007</v>
      </c>
      <c r="B1475" t="s">
        <v>740</v>
      </c>
      <c r="C1475">
        <v>529540</v>
      </c>
      <c r="D1475" t="s">
        <v>3008</v>
      </c>
      <c r="E1475">
        <v>1472</v>
      </c>
      <c r="F1475" t="s">
        <v>9</v>
      </c>
      <c r="G1475" t="s">
        <v>9</v>
      </c>
      <c r="H1475" t="s">
        <v>9</v>
      </c>
      <c r="I1475" t="s">
        <v>9</v>
      </c>
      <c r="J1475" t="s">
        <v>5325</v>
      </c>
    </row>
    <row r="1476" hidden="1" spans="1:10">
      <c r="A1476" t="s">
        <v>2999</v>
      </c>
      <c r="B1476" t="s">
        <v>194</v>
      </c>
      <c r="C1476">
        <v>529402</v>
      </c>
      <c r="D1476" t="s">
        <v>3000</v>
      </c>
      <c r="E1476">
        <v>1472</v>
      </c>
      <c r="F1476" t="s">
        <v>9</v>
      </c>
      <c r="G1476" t="s">
        <v>9</v>
      </c>
      <c r="H1476" t="s">
        <v>9</v>
      </c>
      <c r="I1476" t="s">
        <v>9</v>
      </c>
      <c r="J1476" t="s">
        <v>5326</v>
      </c>
    </row>
    <row r="1477" hidden="1" spans="1:10">
      <c r="A1477" t="s">
        <v>2634</v>
      </c>
      <c r="B1477" t="s">
        <v>997</v>
      </c>
      <c r="C1477">
        <v>529007</v>
      </c>
      <c r="D1477" t="s">
        <v>3009</v>
      </c>
      <c r="E1477">
        <v>1477</v>
      </c>
      <c r="F1477" t="s">
        <v>1237</v>
      </c>
      <c r="G1477" t="s">
        <v>4883</v>
      </c>
      <c r="H1477" t="s">
        <v>9</v>
      </c>
      <c r="I1477" t="s">
        <v>9</v>
      </c>
      <c r="J1477" t="s">
        <v>5327</v>
      </c>
    </row>
    <row r="1478" spans="1:10">
      <c r="A1478" t="s">
        <v>3011</v>
      </c>
      <c r="B1478" t="s">
        <v>5</v>
      </c>
      <c r="C1478">
        <v>185590</v>
      </c>
      <c r="D1478" t="s">
        <v>3012</v>
      </c>
      <c r="E1478">
        <v>1478</v>
      </c>
      <c r="F1478" t="s">
        <v>9</v>
      </c>
      <c r="G1478" t="s">
        <v>9</v>
      </c>
      <c r="H1478" t="s">
        <v>9</v>
      </c>
      <c r="I1478" t="s">
        <v>9</v>
      </c>
      <c r="J1478" t="s">
        <v>5328</v>
      </c>
    </row>
    <row r="1479" hidden="1" spans="1:10">
      <c r="A1479" t="s">
        <v>1303</v>
      </c>
      <c r="B1479" t="s">
        <v>1304</v>
      </c>
      <c r="C1479">
        <v>529510</v>
      </c>
      <c r="D1479" t="s">
        <v>3010</v>
      </c>
      <c r="E1479">
        <v>1478</v>
      </c>
      <c r="F1479">
        <f>600</f>
        <v>600</v>
      </c>
      <c r="G1479" t="s">
        <v>4356</v>
      </c>
      <c r="H1479" t="s">
        <v>9</v>
      </c>
      <c r="I1479" t="s">
        <v>9</v>
      </c>
      <c r="J1479" t="s">
        <v>5329</v>
      </c>
    </row>
    <row r="1480" hidden="1" spans="1:10">
      <c r="A1480" t="s">
        <v>3017</v>
      </c>
      <c r="B1480" t="s">
        <v>1450</v>
      </c>
      <c r="C1480">
        <v>529695</v>
      </c>
      <c r="D1480" t="s">
        <v>3018</v>
      </c>
      <c r="E1480">
        <v>1478</v>
      </c>
      <c r="F1480" t="s">
        <v>9</v>
      </c>
      <c r="G1480" t="s">
        <v>9</v>
      </c>
      <c r="H1480" t="s">
        <v>9</v>
      </c>
      <c r="I1480" t="s">
        <v>9</v>
      </c>
      <c r="J1480" t="s">
        <v>5330</v>
      </c>
    </row>
    <row r="1481" hidden="1" spans="1:10">
      <c r="A1481" t="s">
        <v>1719</v>
      </c>
      <c r="B1481" t="s">
        <v>641</v>
      </c>
      <c r="C1481">
        <v>530063</v>
      </c>
      <c r="D1481" t="s">
        <v>2416</v>
      </c>
      <c r="E1481">
        <v>1478</v>
      </c>
      <c r="F1481" t="s">
        <v>9</v>
      </c>
      <c r="G1481" t="s">
        <v>4356</v>
      </c>
      <c r="H1481" t="s">
        <v>9</v>
      </c>
      <c r="I1481" t="s">
        <v>9</v>
      </c>
      <c r="J1481" t="s">
        <v>5331</v>
      </c>
    </row>
    <row r="1482" hidden="1" spans="1:10">
      <c r="A1482" t="s">
        <v>3013</v>
      </c>
      <c r="B1482" t="s">
        <v>93</v>
      </c>
      <c r="C1482">
        <v>530004</v>
      </c>
      <c r="D1482" t="s">
        <v>3014</v>
      </c>
      <c r="E1482">
        <v>1478</v>
      </c>
      <c r="F1482" t="s">
        <v>9</v>
      </c>
      <c r="G1482" t="s">
        <v>9</v>
      </c>
      <c r="H1482" t="s">
        <v>9</v>
      </c>
      <c r="I1482" t="s">
        <v>9</v>
      </c>
      <c r="J1482" t="s">
        <v>5332</v>
      </c>
    </row>
    <row r="1483" hidden="1" spans="1:10">
      <c r="A1483" t="s">
        <v>2138</v>
      </c>
      <c r="B1483" t="s">
        <v>93</v>
      </c>
      <c r="C1483">
        <v>529841</v>
      </c>
      <c r="D1483" t="s">
        <v>3015</v>
      </c>
      <c r="E1483">
        <v>1478</v>
      </c>
      <c r="F1483" t="s">
        <v>9</v>
      </c>
      <c r="G1483" t="s">
        <v>9</v>
      </c>
      <c r="H1483" t="s">
        <v>9</v>
      </c>
      <c r="I1483" t="s">
        <v>9</v>
      </c>
      <c r="J1483" t="s">
        <v>5333</v>
      </c>
    </row>
    <row r="1484" hidden="1" spans="1:10">
      <c r="A1484" t="s">
        <v>1089</v>
      </c>
      <c r="B1484" t="s">
        <v>1090</v>
      </c>
      <c r="C1484">
        <v>500675</v>
      </c>
      <c r="D1484" t="s">
        <v>1091</v>
      </c>
      <c r="E1484">
        <v>1478</v>
      </c>
      <c r="F1484" t="s">
        <v>9</v>
      </c>
      <c r="G1484" t="s">
        <v>9</v>
      </c>
      <c r="H1484" t="s">
        <v>9</v>
      </c>
      <c r="I1484" t="s">
        <v>9</v>
      </c>
      <c r="J1484" t="s">
        <v>5334</v>
      </c>
    </row>
    <row r="1485" hidden="1" spans="1:10">
      <c r="A1485" t="s">
        <v>341</v>
      </c>
      <c r="B1485" t="s">
        <v>93</v>
      </c>
      <c r="C1485">
        <v>530239</v>
      </c>
      <c r="D1485" t="s">
        <v>3016</v>
      </c>
      <c r="E1485">
        <v>1478</v>
      </c>
      <c r="F1485" t="s">
        <v>9</v>
      </c>
      <c r="G1485" t="s">
        <v>9</v>
      </c>
      <c r="H1485" t="s">
        <v>9</v>
      </c>
      <c r="I1485" t="s">
        <v>9</v>
      </c>
      <c r="J1485" t="s">
        <v>5335</v>
      </c>
    </row>
    <row r="1486" hidden="1" spans="1:10">
      <c r="A1486" t="s">
        <v>3019</v>
      </c>
      <c r="B1486" t="s">
        <v>93</v>
      </c>
      <c r="C1486">
        <v>529084</v>
      </c>
      <c r="D1486" t="s">
        <v>3020</v>
      </c>
      <c r="E1486">
        <v>1486</v>
      </c>
      <c r="F1486" t="s">
        <v>9</v>
      </c>
      <c r="G1486" t="s">
        <v>9</v>
      </c>
      <c r="H1486" t="s">
        <v>9</v>
      </c>
      <c r="I1486" t="s">
        <v>9</v>
      </c>
      <c r="J1486" t="s">
        <v>5336</v>
      </c>
    </row>
    <row r="1487" hidden="1" spans="1:10">
      <c r="A1487" t="s">
        <v>212</v>
      </c>
      <c r="B1487" t="s">
        <v>93</v>
      </c>
      <c r="C1487">
        <v>529292</v>
      </c>
      <c r="D1487" t="s">
        <v>3021</v>
      </c>
      <c r="E1487">
        <v>1486</v>
      </c>
      <c r="F1487" t="s">
        <v>9</v>
      </c>
      <c r="G1487" t="s">
        <v>9</v>
      </c>
      <c r="H1487" t="s">
        <v>9</v>
      </c>
      <c r="I1487" t="s">
        <v>9</v>
      </c>
      <c r="J1487" t="s">
        <v>5337</v>
      </c>
    </row>
    <row r="1488" hidden="1" spans="1:10">
      <c r="A1488" t="s">
        <v>328</v>
      </c>
      <c r="B1488" t="s">
        <v>93</v>
      </c>
      <c r="C1488">
        <v>529883</v>
      </c>
      <c r="D1488" t="s">
        <v>3022</v>
      </c>
      <c r="E1488">
        <v>1486</v>
      </c>
      <c r="F1488" t="s">
        <v>9</v>
      </c>
      <c r="G1488" t="s">
        <v>4356</v>
      </c>
      <c r="H1488" t="s">
        <v>9</v>
      </c>
      <c r="I1488" t="s">
        <v>9</v>
      </c>
      <c r="J1488" t="s">
        <v>5338</v>
      </c>
    </row>
    <row r="1489" hidden="1" spans="1:10">
      <c r="A1489" t="s">
        <v>976</v>
      </c>
      <c r="B1489" t="s">
        <v>977</v>
      </c>
      <c r="C1489">
        <v>529723</v>
      </c>
      <c r="D1489" t="s">
        <v>3023</v>
      </c>
      <c r="E1489">
        <v>1489</v>
      </c>
      <c r="F1489">
        <f>577</f>
        <v>577</v>
      </c>
      <c r="G1489" t="s">
        <v>4145</v>
      </c>
      <c r="H1489" t="s">
        <v>9</v>
      </c>
      <c r="I1489" t="s">
        <v>9</v>
      </c>
      <c r="J1489" t="s">
        <v>5339</v>
      </c>
    </row>
    <row r="1490" hidden="1" spans="1:10">
      <c r="A1490" t="s">
        <v>3026</v>
      </c>
      <c r="B1490" t="s">
        <v>417</v>
      </c>
      <c r="C1490">
        <v>529118</v>
      </c>
      <c r="D1490" t="s">
        <v>3027</v>
      </c>
      <c r="E1490">
        <v>1489</v>
      </c>
      <c r="F1490" t="s">
        <v>9</v>
      </c>
      <c r="G1490" t="s">
        <v>4356</v>
      </c>
      <c r="H1490" t="s">
        <v>9</v>
      </c>
      <c r="I1490" t="s">
        <v>9</v>
      </c>
      <c r="J1490" t="s">
        <v>5340</v>
      </c>
    </row>
    <row r="1491" hidden="1" spans="1:10">
      <c r="A1491" t="s">
        <v>1617</v>
      </c>
      <c r="B1491" t="s">
        <v>1095</v>
      </c>
      <c r="C1491">
        <v>530009</v>
      </c>
      <c r="D1491" t="s">
        <v>3029</v>
      </c>
      <c r="E1491">
        <v>1489</v>
      </c>
      <c r="F1491" t="s">
        <v>1232</v>
      </c>
      <c r="G1491" t="s">
        <v>9</v>
      </c>
      <c r="H1491" t="s">
        <v>9</v>
      </c>
      <c r="I1491" t="s">
        <v>9</v>
      </c>
      <c r="J1491" t="s">
        <v>5341</v>
      </c>
    </row>
    <row r="1492" hidden="1" spans="1:10">
      <c r="A1492" t="s">
        <v>2378</v>
      </c>
      <c r="B1492" t="s">
        <v>931</v>
      </c>
      <c r="C1492">
        <v>529585</v>
      </c>
      <c r="D1492" t="s">
        <v>3025</v>
      </c>
      <c r="E1492">
        <v>1489</v>
      </c>
      <c r="F1492" t="s">
        <v>9</v>
      </c>
      <c r="G1492" t="s">
        <v>9</v>
      </c>
      <c r="H1492" t="s">
        <v>9</v>
      </c>
      <c r="I1492" t="s">
        <v>9</v>
      </c>
      <c r="J1492" t="s">
        <v>5342</v>
      </c>
    </row>
    <row r="1493" hidden="1" spans="1:10">
      <c r="A1493" t="s">
        <v>1765</v>
      </c>
      <c r="B1493" t="s">
        <v>774</v>
      </c>
      <c r="C1493">
        <v>530013</v>
      </c>
      <c r="D1493" t="s">
        <v>3024</v>
      </c>
      <c r="E1493">
        <v>1489</v>
      </c>
      <c r="F1493" t="s">
        <v>9</v>
      </c>
      <c r="G1493" t="s">
        <v>4145</v>
      </c>
      <c r="H1493" t="s">
        <v>9</v>
      </c>
      <c r="I1493" t="s">
        <v>9</v>
      </c>
      <c r="J1493" t="s">
        <v>5343</v>
      </c>
    </row>
    <row r="1494" spans="1:10">
      <c r="A1494" t="s">
        <v>89</v>
      </c>
      <c r="B1494" t="s">
        <v>5</v>
      </c>
      <c r="C1494">
        <v>122597</v>
      </c>
      <c r="D1494" t="s">
        <v>3040</v>
      </c>
      <c r="E1494">
        <v>1494</v>
      </c>
      <c r="F1494" t="s">
        <v>9</v>
      </c>
      <c r="G1494" t="s">
        <v>9</v>
      </c>
      <c r="H1494" t="s">
        <v>9</v>
      </c>
      <c r="I1494" t="s">
        <v>9</v>
      </c>
      <c r="J1494" t="s">
        <v>5344</v>
      </c>
    </row>
    <row r="1495" hidden="1" spans="1:10">
      <c r="A1495" t="s">
        <v>429</v>
      </c>
      <c r="B1495" t="s">
        <v>10</v>
      </c>
      <c r="C1495">
        <v>529564</v>
      </c>
      <c r="D1495" t="s">
        <v>3037</v>
      </c>
      <c r="E1495">
        <v>1494</v>
      </c>
      <c r="F1495" t="s">
        <v>9</v>
      </c>
      <c r="G1495" t="s">
        <v>487</v>
      </c>
      <c r="H1495" t="s">
        <v>9</v>
      </c>
      <c r="I1495" t="s">
        <v>9</v>
      </c>
      <c r="J1495" t="s">
        <v>5345</v>
      </c>
    </row>
    <row r="1496" hidden="1" spans="1:10">
      <c r="A1496" t="s">
        <v>1647</v>
      </c>
      <c r="B1496" t="s">
        <v>417</v>
      </c>
      <c r="C1496">
        <v>506231</v>
      </c>
      <c r="D1496" t="s">
        <v>3038</v>
      </c>
      <c r="E1496">
        <v>1494</v>
      </c>
      <c r="F1496" t="s">
        <v>9</v>
      </c>
      <c r="G1496" t="s">
        <v>9</v>
      </c>
      <c r="H1496" t="s">
        <v>9</v>
      </c>
      <c r="I1496" t="s">
        <v>9</v>
      </c>
      <c r="J1496" t="s">
        <v>5346</v>
      </c>
    </row>
    <row r="1497" hidden="1" spans="1:10">
      <c r="A1497" t="s">
        <v>674</v>
      </c>
      <c r="B1497" t="s">
        <v>93</v>
      </c>
      <c r="C1497">
        <v>529956</v>
      </c>
      <c r="D1497" t="s">
        <v>3036</v>
      </c>
      <c r="E1497">
        <v>1494</v>
      </c>
      <c r="F1497" t="s">
        <v>9</v>
      </c>
      <c r="G1497" t="s">
        <v>9</v>
      </c>
      <c r="H1497" t="s">
        <v>9</v>
      </c>
      <c r="I1497" t="s">
        <v>9</v>
      </c>
      <c r="J1497" t="s">
        <v>5347</v>
      </c>
    </row>
    <row r="1498" hidden="1" spans="1:10">
      <c r="A1498" t="s">
        <v>3034</v>
      </c>
      <c r="B1498" t="s">
        <v>207</v>
      </c>
      <c r="C1498">
        <v>529993</v>
      </c>
      <c r="D1498" t="s">
        <v>3035</v>
      </c>
      <c r="E1498">
        <v>1494</v>
      </c>
      <c r="F1498" t="s">
        <v>9</v>
      </c>
      <c r="G1498" t="s">
        <v>487</v>
      </c>
      <c r="H1498" t="s">
        <v>9</v>
      </c>
      <c r="I1498" t="s">
        <v>9</v>
      </c>
      <c r="J1498" t="s">
        <v>5348</v>
      </c>
    </row>
    <row r="1499" hidden="1" spans="1:10">
      <c r="A1499" t="s">
        <v>3032</v>
      </c>
      <c r="B1499" t="s">
        <v>1090</v>
      </c>
      <c r="C1499">
        <v>529203</v>
      </c>
      <c r="D1499" t="s">
        <v>3033</v>
      </c>
      <c r="E1499">
        <v>1494</v>
      </c>
      <c r="F1499" t="s">
        <v>9</v>
      </c>
      <c r="G1499" t="s">
        <v>9</v>
      </c>
      <c r="H1499" t="s">
        <v>9</v>
      </c>
      <c r="I1499" t="s">
        <v>9</v>
      </c>
      <c r="J1499" t="s">
        <v>5349</v>
      </c>
    </row>
    <row r="1500" hidden="1" spans="1:10">
      <c r="A1500" t="s">
        <v>689</v>
      </c>
      <c r="B1500" t="s">
        <v>690</v>
      </c>
      <c r="C1500">
        <v>529066</v>
      </c>
      <c r="D1500" t="s">
        <v>3031</v>
      </c>
      <c r="E1500">
        <v>1494</v>
      </c>
      <c r="F1500" t="s">
        <v>9</v>
      </c>
      <c r="G1500" t="s">
        <v>9</v>
      </c>
      <c r="H1500" t="s">
        <v>9</v>
      </c>
      <c r="I1500" t="s">
        <v>9</v>
      </c>
      <c r="J1500" t="s">
        <v>5350</v>
      </c>
    </row>
    <row r="1501" hidden="1" spans="1:10">
      <c r="A1501" t="s">
        <v>1486</v>
      </c>
      <c r="B1501" t="s">
        <v>1450</v>
      </c>
      <c r="C1501">
        <v>529221</v>
      </c>
      <c r="D1501" t="s">
        <v>3041</v>
      </c>
      <c r="E1501">
        <v>1501</v>
      </c>
      <c r="F1501">
        <f>526</f>
        <v>526</v>
      </c>
      <c r="G1501" t="s">
        <v>9</v>
      </c>
      <c r="H1501" t="s">
        <v>9</v>
      </c>
      <c r="I1501" t="s">
        <v>9</v>
      </c>
      <c r="J1501" t="s">
        <v>5351</v>
      </c>
    </row>
    <row r="1502" hidden="1" spans="1:10">
      <c r="A1502" t="s">
        <v>92</v>
      </c>
      <c r="B1502" t="s">
        <v>93</v>
      </c>
      <c r="C1502">
        <v>529730</v>
      </c>
      <c r="D1502" t="s">
        <v>3051</v>
      </c>
      <c r="E1502">
        <v>1501</v>
      </c>
      <c r="F1502" t="s">
        <v>9</v>
      </c>
      <c r="G1502" t="s">
        <v>9</v>
      </c>
      <c r="H1502" t="s">
        <v>9</v>
      </c>
      <c r="I1502" t="s">
        <v>9</v>
      </c>
      <c r="J1502" t="s">
        <v>5352</v>
      </c>
    </row>
    <row r="1503" hidden="1" spans="1:10">
      <c r="A1503" t="s">
        <v>922</v>
      </c>
      <c r="B1503" t="s">
        <v>284</v>
      </c>
      <c r="C1503">
        <v>529222</v>
      </c>
      <c r="D1503" t="s">
        <v>3052</v>
      </c>
      <c r="E1503">
        <v>1501</v>
      </c>
      <c r="F1503" t="s">
        <v>9</v>
      </c>
      <c r="G1503" t="s">
        <v>9</v>
      </c>
      <c r="H1503" t="s">
        <v>9</v>
      </c>
      <c r="I1503" t="s">
        <v>9</v>
      </c>
      <c r="J1503" t="s">
        <v>5353</v>
      </c>
    </row>
    <row r="1504" hidden="1" spans="1:10">
      <c r="A1504" t="s">
        <v>1486</v>
      </c>
      <c r="B1504" t="s">
        <v>1450</v>
      </c>
      <c r="C1504">
        <v>529021</v>
      </c>
      <c r="D1504" t="s">
        <v>3042</v>
      </c>
      <c r="E1504">
        <v>1501</v>
      </c>
      <c r="F1504" t="s">
        <v>9</v>
      </c>
      <c r="G1504" t="s">
        <v>9</v>
      </c>
      <c r="H1504" t="s">
        <v>9</v>
      </c>
      <c r="I1504" t="s">
        <v>9</v>
      </c>
      <c r="J1504" t="s">
        <v>5354</v>
      </c>
    </row>
    <row r="1505" hidden="1" spans="1:10">
      <c r="A1505" t="s">
        <v>3043</v>
      </c>
      <c r="B1505" t="s">
        <v>93</v>
      </c>
      <c r="C1505">
        <v>529877</v>
      </c>
      <c r="D1505" t="s">
        <v>3044</v>
      </c>
      <c r="E1505">
        <v>1501</v>
      </c>
      <c r="F1505" t="s">
        <v>9</v>
      </c>
      <c r="G1505" t="s">
        <v>9</v>
      </c>
      <c r="H1505" t="s">
        <v>9</v>
      </c>
      <c r="I1505" t="s">
        <v>9</v>
      </c>
      <c r="J1505" t="s">
        <v>5355</v>
      </c>
    </row>
    <row r="1506" hidden="1" spans="1:10">
      <c r="A1506" t="s">
        <v>260</v>
      </c>
      <c r="B1506" t="s">
        <v>260</v>
      </c>
      <c r="C1506">
        <v>508814</v>
      </c>
      <c r="D1506" t="s">
        <v>3045</v>
      </c>
      <c r="E1506">
        <v>1501</v>
      </c>
      <c r="F1506" t="s">
        <v>9</v>
      </c>
      <c r="G1506" t="s">
        <v>4455</v>
      </c>
      <c r="H1506" t="s">
        <v>9</v>
      </c>
      <c r="I1506" t="s">
        <v>9</v>
      </c>
      <c r="J1506" t="s">
        <v>5356</v>
      </c>
    </row>
    <row r="1507" hidden="1" spans="1:10">
      <c r="A1507" t="s">
        <v>461</v>
      </c>
      <c r="B1507" t="s">
        <v>93</v>
      </c>
      <c r="C1507">
        <v>529461</v>
      </c>
      <c r="D1507" t="s">
        <v>3050</v>
      </c>
      <c r="E1507">
        <v>1501</v>
      </c>
      <c r="F1507" t="s">
        <v>9</v>
      </c>
      <c r="G1507" t="s">
        <v>9</v>
      </c>
      <c r="H1507" t="s">
        <v>9</v>
      </c>
      <c r="I1507" t="s">
        <v>9</v>
      </c>
      <c r="J1507" t="s">
        <v>5357</v>
      </c>
    </row>
    <row r="1508" hidden="1" spans="1:10">
      <c r="A1508" t="s">
        <v>3048</v>
      </c>
      <c r="B1508" t="s">
        <v>397</v>
      </c>
      <c r="C1508">
        <v>529218</v>
      </c>
      <c r="D1508" t="s">
        <v>3049</v>
      </c>
      <c r="E1508">
        <v>1501</v>
      </c>
      <c r="F1508" t="s">
        <v>9</v>
      </c>
      <c r="G1508" t="s">
        <v>9</v>
      </c>
      <c r="H1508" t="s">
        <v>9</v>
      </c>
      <c r="I1508" t="s">
        <v>9</v>
      </c>
      <c r="J1508" t="s">
        <v>5358</v>
      </c>
    </row>
    <row r="1509" hidden="1" spans="1:10">
      <c r="A1509" t="s">
        <v>3046</v>
      </c>
      <c r="B1509" t="s">
        <v>10</v>
      </c>
      <c r="C1509">
        <v>530240</v>
      </c>
      <c r="D1509" t="s">
        <v>3047</v>
      </c>
      <c r="E1509">
        <v>1501</v>
      </c>
      <c r="F1509" t="s">
        <v>9</v>
      </c>
      <c r="G1509" t="s">
        <v>4145</v>
      </c>
      <c r="H1509" t="s">
        <v>9</v>
      </c>
      <c r="I1509" t="s">
        <v>9</v>
      </c>
      <c r="J1509" t="s">
        <v>5359</v>
      </c>
    </row>
    <row r="1510" spans="1:10">
      <c r="A1510" t="s">
        <v>3055</v>
      </c>
      <c r="B1510" t="s">
        <v>5</v>
      </c>
      <c r="C1510">
        <v>142115</v>
      </c>
      <c r="D1510" t="s">
        <v>3056</v>
      </c>
      <c r="E1510">
        <v>1510</v>
      </c>
      <c r="F1510" t="s">
        <v>9</v>
      </c>
      <c r="G1510" t="s">
        <v>9</v>
      </c>
      <c r="H1510" t="s">
        <v>9</v>
      </c>
      <c r="I1510" t="s">
        <v>9</v>
      </c>
      <c r="J1510" t="s">
        <v>5360</v>
      </c>
    </row>
    <row r="1511" hidden="1" spans="1:10">
      <c r="A1511" t="s">
        <v>3065</v>
      </c>
      <c r="B1511" t="s">
        <v>1450</v>
      </c>
      <c r="C1511">
        <v>529710</v>
      </c>
      <c r="D1511" t="s">
        <v>3066</v>
      </c>
      <c r="E1511">
        <v>1510</v>
      </c>
      <c r="F1511" t="s">
        <v>884</v>
      </c>
      <c r="G1511" t="s">
        <v>9</v>
      </c>
      <c r="H1511" t="s">
        <v>9</v>
      </c>
      <c r="I1511" t="s">
        <v>9</v>
      </c>
      <c r="J1511" t="s">
        <v>5361</v>
      </c>
    </row>
    <row r="1512" hidden="1" spans="1:10">
      <c r="A1512" t="s">
        <v>3057</v>
      </c>
      <c r="B1512" t="s">
        <v>774</v>
      </c>
      <c r="C1512">
        <v>529662</v>
      </c>
      <c r="D1512" t="s">
        <v>3058</v>
      </c>
      <c r="E1512">
        <v>1510</v>
      </c>
      <c r="F1512" t="s">
        <v>9</v>
      </c>
      <c r="G1512" t="s">
        <v>9</v>
      </c>
      <c r="H1512" t="s">
        <v>9</v>
      </c>
      <c r="I1512" t="s">
        <v>9</v>
      </c>
      <c r="J1512" t="s">
        <v>5362</v>
      </c>
    </row>
    <row r="1513" hidden="1" spans="1:10">
      <c r="A1513" t="s">
        <v>3059</v>
      </c>
      <c r="B1513" t="s">
        <v>1450</v>
      </c>
      <c r="C1513">
        <v>529648</v>
      </c>
      <c r="D1513" t="s">
        <v>3060</v>
      </c>
      <c r="E1513">
        <v>1510</v>
      </c>
      <c r="F1513" t="s">
        <v>9</v>
      </c>
      <c r="G1513" t="s">
        <v>9</v>
      </c>
      <c r="H1513" t="s">
        <v>9</v>
      </c>
      <c r="I1513" t="s">
        <v>9</v>
      </c>
      <c r="J1513" t="s">
        <v>5363</v>
      </c>
    </row>
    <row r="1514" hidden="1" spans="1:10">
      <c r="A1514" t="s">
        <v>2042</v>
      </c>
      <c r="B1514" t="s">
        <v>997</v>
      </c>
      <c r="C1514">
        <v>529181</v>
      </c>
      <c r="D1514" t="s">
        <v>3063</v>
      </c>
      <c r="E1514">
        <v>1510</v>
      </c>
      <c r="F1514" t="s">
        <v>9</v>
      </c>
      <c r="G1514" t="s">
        <v>4356</v>
      </c>
      <c r="H1514" t="s">
        <v>9</v>
      </c>
      <c r="I1514" t="s">
        <v>9</v>
      </c>
      <c r="J1514" t="s">
        <v>5364</v>
      </c>
    </row>
    <row r="1515" hidden="1" spans="1:10">
      <c r="A1515" t="s">
        <v>2372</v>
      </c>
      <c r="B1515" t="s">
        <v>931</v>
      </c>
      <c r="C1515">
        <v>529409</v>
      </c>
      <c r="D1515" t="s">
        <v>3054</v>
      </c>
      <c r="E1515">
        <v>1510</v>
      </c>
      <c r="F1515" t="s">
        <v>9</v>
      </c>
      <c r="G1515" t="s">
        <v>9</v>
      </c>
      <c r="H1515" t="s">
        <v>9</v>
      </c>
      <c r="I1515" t="s">
        <v>9</v>
      </c>
      <c r="J1515" t="s">
        <v>5365</v>
      </c>
    </row>
    <row r="1516" hidden="1" spans="1:10">
      <c r="A1516" t="s">
        <v>3061</v>
      </c>
      <c r="B1516" t="s">
        <v>175</v>
      </c>
      <c r="C1516">
        <v>501758</v>
      </c>
      <c r="D1516" t="s">
        <v>3062</v>
      </c>
      <c r="E1516">
        <v>1510</v>
      </c>
      <c r="F1516" t="s">
        <v>9</v>
      </c>
      <c r="G1516" t="s">
        <v>9</v>
      </c>
      <c r="H1516" t="s">
        <v>9</v>
      </c>
      <c r="I1516" t="s">
        <v>9</v>
      </c>
      <c r="J1516" t="s">
        <v>5366</v>
      </c>
    </row>
    <row r="1517" hidden="1" spans="1:10">
      <c r="A1517" t="s">
        <v>600</v>
      </c>
      <c r="B1517" t="s">
        <v>93</v>
      </c>
      <c r="C1517">
        <v>529759</v>
      </c>
      <c r="D1517" t="s">
        <v>3071</v>
      </c>
      <c r="E1517">
        <v>1517</v>
      </c>
      <c r="F1517" t="s">
        <v>9</v>
      </c>
      <c r="G1517" t="s">
        <v>9</v>
      </c>
      <c r="H1517" t="s">
        <v>9</v>
      </c>
      <c r="I1517" t="s">
        <v>9</v>
      </c>
      <c r="J1517" t="s">
        <v>5367</v>
      </c>
    </row>
    <row r="1518" hidden="1" spans="1:10">
      <c r="A1518" t="s">
        <v>3072</v>
      </c>
      <c r="B1518" t="s">
        <v>207</v>
      </c>
      <c r="C1518">
        <v>529366</v>
      </c>
      <c r="D1518" t="s">
        <v>3073</v>
      </c>
      <c r="E1518">
        <v>1517</v>
      </c>
      <c r="F1518" t="s">
        <v>9</v>
      </c>
      <c r="G1518" t="s">
        <v>9</v>
      </c>
      <c r="H1518" t="s">
        <v>9</v>
      </c>
      <c r="I1518" t="s">
        <v>9</v>
      </c>
      <c r="J1518" t="s">
        <v>5368</v>
      </c>
    </row>
    <row r="1519" hidden="1" spans="1:10">
      <c r="A1519" t="s">
        <v>3068</v>
      </c>
      <c r="B1519" t="s">
        <v>997</v>
      </c>
      <c r="C1519">
        <v>529424</v>
      </c>
      <c r="D1519" t="s">
        <v>3069</v>
      </c>
      <c r="E1519">
        <v>1517</v>
      </c>
      <c r="F1519" t="s">
        <v>9</v>
      </c>
      <c r="G1519" t="s">
        <v>9</v>
      </c>
      <c r="H1519" t="s">
        <v>9</v>
      </c>
      <c r="I1519" t="s">
        <v>9</v>
      </c>
      <c r="J1519" t="s">
        <v>5369</v>
      </c>
    </row>
    <row r="1520" hidden="1" spans="1:10">
      <c r="A1520" t="s">
        <v>2042</v>
      </c>
      <c r="B1520" t="s">
        <v>997</v>
      </c>
      <c r="C1520">
        <v>529261</v>
      </c>
      <c r="D1520" t="s">
        <v>3070</v>
      </c>
      <c r="E1520">
        <v>1517</v>
      </c>
      <c r="F1520" t="s">
        <v>9</v>
      </c>
      <c r="G1520" t="s">
        <v>4356</v>
      </c>
      <c r="H1520" t="s">
        <v>9</v>
      </c>
      <c r="I1520" t="s">
        <v>9</v>
      </c>
      <c r="J1520" t="s">
        <v>5370</v>
      </c>
    </row>
    <row r="1521" hidden="1" spans="1:10">
      <c r="A1521" t="s">
        <v>3074</v>
      </c>
      <c r="B1521" t="s">
        <v>335</v>
      </c>
      <c r="C1521">
        <v>529689</v>
      </c>
      <c r="D1521" t="s">
        <v>3075</v>
      </c>
      <c r="E1521">
        <v>1517</v>
      </c>
      <c r="F1521" t="s">
        <v>9</v>
      </c>
      <c r="G1521" t="s">
        <v>9</v>
      </c>
      <c r="H1521" t="s">
        <v>9</v>
      </c>
      <c r="I1521" t="s">
        <v>9</v>
      </c>
      <c r="J1521" t="s">
        <v>5371</v>
      </c>
    </row>
    <row r="1522" spans="1:10">
      <c r="A1522" t="s">
        <v>3076</v>
      </c>
      <c r="B1522" t="s">
        <v>5</v>
      </c>
      <c r="C1522">
        <v>110608</v>
      </c>
      <c r="D1522" t="s">
        <v>3077</v>
      </c>
      <c r="E1522">
        <v>1522</v>
      </c>
      <c r="F1522" t="s">
        <v>9</v>
      </c>
      <c r="G1522" t="s">
        <v>9</v>
      </c>
      <c r="H1522" t="s">
        <v>9</v>
      </c>
      <c r="I1522" t="s">
        <v>9</v>
      </c>
      <c r="J1522" t="s">
        <v>5372</v>
      </c>
    </row>
    <row r="1523" spans="1:10">
      <c r="A1523" t="s">
        <v>3084</v>
      </c>
      <c r="B1523" t="s">
        <v>5</v>
      </c>
      <c r="C1523">
        <v>529728</v>
      </c>
      <c r="D1523" t="s">
        <v>3085</v>
      </c>
      <c r="E1523">
        <v>1522</v>
      </c>
      <c r="F1523" t="s">
        <v>9</v>
      </c>
      <c r="G1523" t="s">
        <v>9</v>
      </c>
      <c r="H1523" t="s">
        <v>9</v>
      </c>
      <c r="I1523" t="s">
        <v>9</v>
      </c>
      <c r="J1523" t="s">
        <v>5373</v>
      </c>
    </row>
    <row r="1524" hidden="1" spans="1:10">
      <c r="A1524" t="s">
        <v>2634</v>
      </c>
      <c r="B1524" t="s">
        <v>997</v>
      </c>
      <c r="C1524">
        <v>529225</v>
      </c>
      <c r="D1524" t="s">
        <v>3086</v>
      </c>
      <c r="E1524">
        <v>1522</v>
      </c>
      <c r="F1524" t="s">
        <v>9</v>
      </c>
      <c r="G1524" t="s">
        <v>4883</v>
      </c>
      <c r="H1524" t="s">
        <v>9</v>
      </c>
      <c r="I1524" t="s">
        <v>9</v>
      </c>
      <c r="J1524" t="s">
        <v>5374</v>
      </c>
    </row>
    <row r="1525" hidden="1" spans="1:10">
      <c r="A1525" t="s">
        <v>3087</v>
      </c>
      <c r="B1525" t="s">
        <v>931</v>
      </c>
      <c r="C1525">
        <v>529584</v>
      </c>
      <c r="D1525" t="s">
        <v>3088</v>
      </c>
      <c r="E1525">
        <v>1522</v>
      </c>
      <c r="F1525" t="s">
        <v>9</v>
      </c>
      <c r="G1525" t="s">
        <v>9</v>
      </c>
      <c r="H1525" t="s">
        <v>9</v>
      </c>
      <c r="I1525" t="s">
        <v>9</v>
      </c>
      <c r="J1525" t="s">
        <v>5375</v>
      </c>
    </row>
    <row r="1526" hidden="1" spans="1:10">
      <c r="A1526" t="s">
        <v>3078</v>
      </c>
      <c r="B1526" t="s">
        <v>489</v>
      </c>
      <c r="C1526">
        <v>529789</v>
      </c>
      <c r="D1526" t="s">
        <v>3079</v>
      </c>
      <c r="E1526">
        <v>1522</v>
      </c>
      <c r="F1526" t="s">
        <v>9</v>
      </c>
      <c r="G1526" t="s">
        <v>9</v>
      </c>
      <c r="H1526" t="s">
        <v>9</v>
      </c>
      <c r="I1526" t="s">
        <v>9</v>
      </c>
      <c r="J1526" t="s">
        <v>5376</v>
      </c>
    </row>
    <row r="1527" hidden="1" spans="1:10">
      <c r="A1527" t="s">
        <v>3080</v>
      </c>
      <c r="B1527" t="s">
        <v>731</v>
      </c>
      <c r="C1527">
        <v>508118</v>
      </c>
      <c r="D1527" t="s">
        <v>3081</v>
      </c>
      <c r="E1527">
        <v>1522</v>
      </c>
      <c r="F1527" t="s">
        <v>9</v>
      </c>
      <c r="G1527" t="s">
        <v>9</v>
      </c>
      <c r="H1527" t="s">
        <v>9</v>
      </c>
      <c r="I1527" t="s">
        <v>9</v>
      </c>
      <c r="J1527" t="s">
        <v>5377</v>
      </c>
    </row>
    <row r="1528" hidden="1" spans="1:10">
      <c r="A1528" t="s">
        <v>1526</v>
      </c>
      <c r="B1528" t="s">
        <v>1090</v>
      </c>
      <c r="C1528">
        <v>529185</v>
      </c>
      <c r="D1528" t="s">
        <v>3089</v>
      </c>
      <c r="E1528">
        <v>1522</v>
      </c>
      <c r="F1528" t="s">
        <v>9</v>
      </c>
      <c r="G1528" t="s">
        <v>9</v>
      </c>
      <c r="H1528" t="s">
        <v>9</v>
      </c>
      <c r="I1528" t="s">
        <v>9</v>
      </c>
      <c r="J1528" t="s">
        <v>5378</v>
      </c>
    </row>
    <row r="1529" hidden="1" spans="1:10">
      <c r="A1529" t="s">
        <v>3082</v>
      </c>
      <c r="B1529" t="s">
        <v>1182</v>
      </c>
      <c r="C1529">
        <v>529699</v>
      </c>
      <c r="D1529" t="s">
        <v>3083</v>
      </c>
      <c r="E1529">
        <v>1522</v>
      </c>
      <c r="F1529" t="s">
        <v>9</v>
      </c>
      <c r="G1529" t="s">
        <v>9</v>
      </c>
      <c r="H1529" t="s">
        <v>9</v>
      </c>
      <c r="I1529" t="s">
        <v>9</v>
      </c>
      <c r="J1529" t="s">
        <v>5379</v>
      </c>
    </row>
    <row r="1530" spans="1:10">
      <c r="A1530" t="s">
        <v>3091</v>
      </c>
      <c r="B1530" t="s">
        <v>5</v>
      </c>
      <c r="C1530">
        <v>201441</v>
      </c>
      <c r="D1530" t="s">
        <v>3092</v>
      </c>
      <c r="E1530">
        <v>1530</v>
      </c>
      <c r="F1530" t="s">
        <v>9</v>
      </c>
      <c r="G1530" t="s">
        <v>9</v>
      </c>
      <c r="H1530" t="s">
        <v>9</v>
      </c>
      <c r="I1530" t="s">
        <v>9</v>
      </c>
      <c r="J1530" t="s">
        <v>5380</v>
      </c>
    </row>
    <row r="1531" hidden="1" spans="1:10">
      <c r="A1531" t="s">
        <v>374</v>
      </c>
      <c r="B1531" t="s">
        <v>93</v>
      </c>
      <c r="C1531">
        <v>529997</v>
      </c>
      <c r="D1531" t="s">
        <v>3096</v>
      </c>
      <c r="E1531">
        <v>1530</v>
      </c>
      <c r="F1531" t="s">
        <v>9</v>
      </c>
      <c r="G1531" t="s">
        <v>9</v>
      </c>
      <c r="H1531" t="s">
        <v>9</v>
      </c>
      <c r="I1531" t="s">
        <v>9</v>
      </c>
      <c r="J1531" t="s">
        <v>5381</v>
      </c>
    </row>
    <row r="1532" hidden="1" spans="1:10">
      <c r="A1532" t="s">
        <v>283</v>
      </c>
      <c r="B1532" t="s">
        <v>284</v>
      </c>
      <c r="C1532">
        <v>504934</v>
      </c>
      <c r="D1532" t="s">
        <v>3094</v>
      </c>
      <c r="E1532">
        <v>1530</v>
      </c>
      <c r="F1532" t="s">
        <v>9</v>
      </c>
      <c r="G1532" t="s">
        <v>9</v>
      </c>
      <c r="H1532" t="s">
        <v>9</v>
      </c>
      <c r="I1532" t="s">
        <v>9</v>
      </c>
      <c r="J1532" t="s">
        <v>5382</v>
      </c>
    </row>
    <row r="1533" hidden="1" spans="1:10">
      <c r="A1533" t="s">
        <v>212</v>
      </c>
      <c r="B1533" t="s">
        <v>93</v>
      </c>
      <c r="C1533">
        <v>529644</v>
      </c>
      <c r="D1533" t="s">
        <v>3095</v>
      </c>
      <c r="E1533">
        <v>1530</v>
      </c>
      <c r="F1533" t="s">
        <v>9</v>
      </c>
      <c r="G1533" t="s">
        <v>9</v>
      </c>
      <c r="H1533" t="s">
        <v>9</v>
      </c>
      <c r="I1533" t="s">
        <v>9</v>
      </c>
      <c r="J1533" t="s">
        <v>5383</v>
      </c>
    </row>
    <row r="1534" hidden="1" spans="1:10">
      <c r="A1534" t="s">
        <v>62</v>
      </c>
      <c r="B1534" t="s">
        <v>10</v>
      </c>
      <c r="C1534">
        <v>529061</v>
      </c>
      <c r="D1534" t="s">
        <v>3093</v>
      </c>
      <c r="E1534">
        <v>1530</v>
      </c>
      <c r="F1534" t="s">
        <v>9</v>
      </c>
      <c r="G1534" t="s">
        <v>9</v>
      </c>
      <c r="H1534" t="s">
        <v>9</v>
      </c>
      <c r="I1534" t="s">
        <v>9</v>
      </c>
      <c r="J1534" t="s">
        <v>5384</v>
      </c>
    </row>
    <row r="1535" hidden="1" spans="1:10">
      <c r="A1535" t="s">
        <v>174</v>
      </c>
      <c r="B1535" t="s">
        <v>175</v>
      </c>
      <c r="C1535">
        <v>529693</v>
      </c>
      <c r="D1535" t="s">
        <v>3101</v>
      </c>
      <c r="E1535">
        <v>1535</v>
      </c>
      <c r="F1535" t="s">
        <v>9</v>
      </c>
      <c r="G1535" t="s">
        <v>9</v>
      </c>
      <c r="H1535" t="s">
        <v>9</v>
      </c>
      <c r="I1535" t="s">
        <v>9</v>
      </c>
      <c r="J1535" t="s">
        <v>5385</v>
      </c>
    </row>
    <row r="1536" hidden="1" spans="1:10">
      <c r="A1536" t="s">
        <v>3097</v>
      </c>
      <c r="B1536" t="s">
        <v>489</v>
      </c>
      <c r="C1536">
        <v>529430</v>
      </c>
      <c r="D1536" t="s">
        <v>3098</v>
      </c>
      <c r="E1536">
        <v>1535</v>
      </c>
      <c r="F1536" t="s">
        <v>9</v>
      </c>
      <c r="G1536" t="s">
        <v>4356</v>
      </c>
      <c r="H1536" t="s">
        <v>9</v>
      </c>
      <c r="I1536" t="s">
        <v>9</v>
      </c>
      <c r="J1536" t="s">
        <v>5386</v>
      </c>
    </row>
    <row r="1537" hidden="1" spans="1:10">
      <c r="A1537" t="s">
        <v>3099</v>
      </c>
      <c r="B1537" t="s">
        <v>1450</v>
      </c>
      <c r="C1537">
        <v>529309</v>
      </c>
      <c r="D1537" t="s">
        <v>3100</v>
      </c>
      <c r="E1537">
        <v>1535</v>
      </c>
      <c r="F1537" t="s">
        <v>9</v>
      </c>
      <c r="G1537" t="s">
        <v>9</v>
      </c>
      <c r="H1537" t="s">
        <v>9</v>
      </c>
      <c r="I1537" t="s">
        <v>9</v>
      </c>
      <c r="J1537" t="s">
        <v>5387</v>
      </c>
    </row>
    <row r="1538" hidden="1" spans="1:10">
      <c r="A1538" t="s">
        <v>3102</v>
      </c>
      <c r="B1538" t="s">
        <v>774</v>
      </c>
      <c r="C1538">
        <v>530241</v>
      </c>
      <c r="D1538" t="s">
        <v>3103</v>
      </c>
      <c r="E1538">
        <v>1535</v>
      </c>
      <c r="F1538" t="s">
        <v>9</v>
      </c>
      <c r="G1538" t="s">
        <v>9</v>
      </c>
      <c r="H1538" t="s">
        <v>9</v>
      </c>
      <c r="I1538" t="s">
        <v>9</v>
      </c>
      <c r="J1538" t="s">
        <v>5388</v>
      </c>
    </row>
    <row r="1539" hidden="1" spans="1:10">
      <c r="A1539" t="s">
        <v>3108</v>
      </c>
      <c r="B1539" t="s">
        <v>489</v>
      </c>
      <c r="C1539">
        <v>528942</v>
      </c>
      <c r="D1539" t="s">
        <v>3109</v>
      </c>
      <c r="E1539">
        <v>1535</v>
      </c>
      <c r="F1539" t="s">
        <v>9</v>
      </c>
      <c r="G1539" t="s">
        <v>9</v>
      </c>
      <c r="H1539" t="s">
        <v>9</v>
      </c>
      <c r="I1539" t="s">
        <v>9</v>
      </c>
      <c r="J1539" t="s">
        <v>5389</v>
      </c>
    </row>
    <row r="1540" hidden="1" spans="1:10">
      <c r="A1540" t="s">
        <v>3110</v>
      </c>
      <c r="B1540" t="s">
        <v>489</v>
      </c>
      <c r="C1540">
        <v>529726</v>
      </c>
      <c r="D1540" t="s">
        <v>3111</v>
      </c>
      <c r="E1540">
        <v>1535</v>
      </c>
      <c r="F1540" t="s">
        <v>9</v>
      </c>
      <c r="G1540" t="s">
        <v>4145</v>
      </c>
      <c r="H1540" t="s">
        <v>9</v>
      </c>
      <c r="I1540" t="s">
        <v>9</v>
      </c>
      <c r="J1540" t="s">
        <v>5390</v>
      </c>
    </row>
    <row r="1541" hidden="1" spans="1:10">
      <c r="A1541" t="s">
        <v>776</v>
      </c>
      <c r="B1541" t="s">
        <v>93</v>
      </c>
      <c r="C1541">
        <v>530179</v>
      </c>
      <c r="D1541" t="s">
        <v>3112</v>
      </c>
      <c r="E1541">
        <v>1535</v>
      </c>
      <c r="F1541" t="s">
        <v>9</v>
      </c>
      <c r="G1541" t="s">
        <v>9</v>
      </c>
      <c r="H1541" t="s">
        <v>9</v>
      </c>
      <c r="I1541" t="s">
        <v>9</v>
      </c>
      <c r="J1541" t="s">
        <v>5391</v>
      </c>
    </row>
    <row r="1542" hidden="1" spans="1:10">
      <c r="A1542" t="s">
        <v>3114</v>
      </c>
      <c r="B1542" t="s">
        <v>397</v>
      </c>
      <c r="C1542">
        <v>529248</v>
      </c>
      <c r="D1542" t="s">
        <v>3115</v>
      </c>
      <c r="E1542">
        <v>1535</v>
      </c>
      <c r="F1542" t="s">
        <v>9</v>
      </c>
      <c r="G1542" t="s">
        <v>9</v>
      </c>
      <c r="H1542" t="s">
        <v>9</v>
      </c>
      <c r="I1542" t="s">
        <v>9</v>
      </c>
      <c r="J1542" t="s">
        <v>5392</v>
      </c>
    </row>
    <row r="1543" hidden="1" spans="1:10">
      <c r="A1543" t="s">
        <v>1716</v>
      </c>
      <c r="B1543" t="s">
        <v>1717</v>
      </c>
      <c r="C1543">
        <v>530242</v>
      </c>
      <c r="D1543" t="s">
        <v>3104</v>
      </c>
      <c r="E1543">
        <v>1535</v>
      </c>
      <c r="F1543" t="s">
        <v>9</v>
      </c>
      <c r="G1543" t="s">
        <v>9</v>
      </c>
      <c r="H1543" t="s">
        <v>9</v>
      </c>
      <c r="I1543" t="s">
        <v>9</v>
      </c>
      <c r="J1543" t="s">
        <v>5393</v>
      </c>
    </row>
    <row r="1544" hidden="1" spans="1:10">
      <c r="A1544" t="s">
        <v>3105</v>
      </c>
      <c r="B1544" t="s">
        <v>3106</v>
      </c>
      <c r="C1544">
        <v>529362</v>
      </c>
      <c r="D1544" t="s">
        <v>3107</v>
      </c>
      <c r="E1544">
        <v>1535</v>
      </c>
      <c r="F1544" t="s">
        <v>9</v>
      </c>
      <c r="G1544" t="s">
        <v>9</v>
      </c>
      <c r="H1544" t="s">
        <v>9</v>
      </c>
      <c r="I1544" t="s">
        <v>9</v>
      </c>
      <c r="J1544" t="s">
        <v>5394</v>
      </c>
    </row>
    <row r="1545" hidden="1" spans="1:10">
      <c r="A1545" t="s">
        <v>204</v>
      </c>
      <c r="B1545" t="s">
        <v>93</v>
      </c>
      <c r="C1545">
        <v>529822</v>
      </c>
      <c r="D1545" t="s">
        <v>3113</v>
      </c>
      <c r="E1545">
        <v>1535</v>
      </c>
      <c r="F1545" t="s">
        <v>9</v>
      </c>
      <c r="G1545" t="s">
        <v>9</v>
      </c>
      <c r="H1545" t="s">
        <v>9</v>
      </c>
      <c r="I1545" t="s">
        <v>9</v>
      </c>
      <c r="J1545" t="s">
        <v>5395</v>
      </c>
    </row>
    <row r="1546" hidden="1" spans="1:10">
      <c r="A1546" t="s">
        <v>3124</v>
      </c>
      <c r="B1546" t="s">
        <v>931</v>
      </c>
      <c r="C1546">
        <v>530243</v>
      </c>
      <c r="D1546" t="s">
        <v>3125</v>
      </c>
      <c r="E1546">
        <v>1546</v>
      </c>
      <c r="F1546" t="s">
        <v>9</v>
      </c>
      <c r="G1546" t="s">
        <v>9</v>
      </c>
      <c r="H1546" t="s">
        <v>9</v>
      </c>
      <c r="I1546" t="s">
        <v>9</v>
      </c>
      <c r="J1546" t="s">
        <v>5396</v>
      </c>
    </row>
    <row r="1547" hidden="1" spans="1:10">
      <c r="A1547" t="s">
        <v>3122</v>
      </c>
      <c r="B1547" t="s">
        <v>833</v>
      </c>
      <c r="C1547">
        <v>529557</v>
      </c>
      <c r="D1547" t="s">
        <v>3123</v>
      </c>
      <c r="E1547">
        <v>1546</v>
      </c>
      <c r="F1547" t="s">
        <v>9</v>
      </c>
      <c r="G1547" t="s">
        <v>4356</v>
      </c>
      <c r="H1547" t="s">
        <v>9</v>
      </c>
      <c r="I1547" t="s">
        <v>9</v>
      </c>
      <c r="J1547" t="s">
        <v>5397</v>
      </c>
    </row>
    <row r="1548" hidden="1" spans="1:10">
      <c r="A1548" t="s">
        <v>2204</v>
      </c>
      <c r="B1548" t="s">
        <v>274</v>
      </c>
      <c r="C1548">
        <v>529033</v>
      </c>
      <c r="D1548" t="s">
        <v>3117</v>
      </c>
      <c r="E1548">
        <v>1546</v>
      </c>
      <c r="F1548" t="s">
        <v>9</v>
      </c>
      <c r="G1548" t="s">
        <v>9</v>
      </c>
      <c r="H1548" t="s">
        <v>9</v>
      </c>
      <c r="I1548" t="s">
        <v>9</v>
      </c>
      <c r="J1548" t="s">
        <v>5398</v>
      </c>
    </row>
    <row r="1549" hidden="1" spans="1:10">
      <c r="A1549" t="s">
        <v>3118</v>
      </c>
      <c r="B1549" t="s">
        <v>1639</v>
      </c>
      <c r="C1549">
        <v>509582</v>
      </c>
      <c r="D1549" t="s">
        <v>3119</v>
      </c>
      <c r="E1549">
        <v>1546</v>
      </c>
      <c r="F1549" t="s">
        <v>9</v>
      </c>
      <c r="G1549" t="s">
        <v>9</v>
      </c>
      <c r="H1549" t="s">
        <v>9</v>
      </c>
      <c r="I1549" t="s">
        <v>9</v>
      </c>
      <c r="J1549" t="s">
        <v>5399</v>
      </c>
    </row>
    <row r="1550" hidden="1" spans="1:10">
      <c r="A1550" t="s">
        <v>3120</v>
      </c>
      <c r="B1550" t="s">
        <v>404</v>
      </c>
      <c r="C1550">
        <v>529691</v>
      </c>
      <c r="D1550" t="s">
        <v>3121</v>
      </c>
      <c r="E1550">
        <v>1546</v>
      </c>
      <c r="F1550" t="s">
        <v>9</v>
      </c>
      <c r="G1550" t="s">
        <v>4057</v>
      </c>
      <c r="H1550" t="s">
        <v>9</v>
      </c>
      <c r="I1550" t="s">
        <v>9</v>
      </c>
      <c r="J1550" t="s">
        <v>5400</v>
      </c>
    </row>
    <row r="1551" spans="1:10">
      <c r="A1551" t="s">
        <v>3131</v>
      </c>
      <c r="B1551" t="s">
        <v>5</v>
      </c>
      <c r="C1551">
        <v>139931</v>
      </c>
      <c r="D1551" t="s">
        <v>3132</v>
      </c>
      <c r="E1551">
        <v>1551</v>
      </c>
      <c r="F1551" t="s">
        <v>9</v>
      </c>
      <c r="G1551" t="s">
        <v>4356</v>
      </c>
      <c r="H1551" t="s">
        <v>9</v>
      </c>
      <c r="I1551" t="s">
        <v>9</v>
      </c>
      <c r="J1551" t="s">
        <v>5401</v>
      </c>
    </row>
    <row r="1552" spans="1:10">
      <c r="A1552" t="s">
        <v>136</v>
      </c>
      <c r="B1552" t="s">
        <v>5</v>
      </c>
      <c r="C1552">
        <v>178420</v>
      </c>
      <c r="D1552" t="s">
        <v>3126</v>
      </c>
      <c r="E1552">
        <v>1551</v>
      </c>
      <c r="F1552" t="s">
        <v>9</v>
      </c>
      <c r="G1552" t="s">
        <v>487</v>
      </c>
      <c r="H1552" t="s">
        <v>9</v>
      </c>
      <c r="I1552" t="s">
        <v>9</v>
      </c>
      <c r="J1552" t="s">
        <v>5402</v>
      </c>
    </row>
    <row r="1553" spans="1:10">
      <c r="A1553" t="s">
        <v>3129</v>
      </c>
      <c r="B1553" t="s">
        <v>5</v>
      </c>
      <c r="C1553">
        <v>102094</v>
      </c>
      <c r="D1553" t="s">
        <v>3130</v>
      </c>
      <c r="E1553">
        <v>1551</v>
      </c>
      <c r="F1553" t="s">
        <v>9</v>
      </c>
      <c r="G1553" t="s">
        <v>9</v>
      </c>
      <c r="H1553" t="s">
        <v>9</v>
      </c>
      <c r="I1553" t="s">
        <v>9</v>
      </c>
      <c r="J1553" t="s">
        <v>5403</v>
      </c>
    </row>
    <row r="1554" hidden="1" spans="1:10">
      <c r="A1554" t="s">
        <v>3136</v>
      </c>
      <c r="B1554" t="s">
        <v>2055</v>
      </c>
      <c r="C1554">
        <v>530244</v>
      </c>
      <c r="D1554" t="s">
        <v>3137</v>
      </c>
      <c r="E1554">
        <v>1551</v>
      </c>
      <c r="F1554" t="s">
        <v>1443</v>
      </c>
      <c r="G1554" t="s">
        <v>4883</v>
      </c>
      <c r="H1554" t="s">
        <v>9</v>
      </c>
      <c r="I1554" t="s">
        <v>9</v>
      </c>
      <c r="J1554" t="s">
        <v>5404</v>
      </c>
    </row>
    <row r="1555" hidden="1" spans="1:10">
      <c r="A1555" t="s">
        <v>3127</v>
      </c>
      <c r="B1555" t="s">
        <v>175</v>
      </c>
      <c r="C1555">
        <v>529720</v>
      </c>
      <c r="D1555" t="s">
        <v>3128</v>
      </c>
      <c r="E1555">
        <v>1551</v>
      </c>
      <c r="F1555" t="s">
        <v>9</v>
      </c>
      <c r="G1555" t="s">
        <v>9</v>
      </c>
      <c r="H1555" t="s">
        <v>9</v>
      </c>
      <c r="I1555" t="s">
        <v>9</v>
      </c>
      <c r="J1555" t="s">
        <v>5405</v>
      </c>
    </row>
    <row r="1556" hidden="1" spans="1:10">
      <c r="A1556" t="s">
        <v>3133</v>
      </c>
      <c r="B1556" t="s">
        <v>740</v>
      </c>
      <c r="C1556">
        <v>529831</v>
      </c>
      <c r="D1556" t="s">
        <v>3134</v>
      </c>
      <c r="E1556">
        <v>1551</v>
      </c>
      <c r="F1556" t="s">
        <v>9</v>
      </c>
      <c r="G1556" t="s">
        <v>4145</v>
      </c>
      <c r="H1556" t="s">
        <v>9</v>
      </c>
      <c r="I1556" t="s">
        <v>9</v>
      </c>
      <c r="J1556" t="s">
        <v>5406</v>
      </c>
    </row>
    <row r="1557" hidden="1" spans="1:10">
      <c r="A1557" t="s">
        <v>2645</v>
      </c>
      <c r="B1557" t="s">
        <v>740</v>
      </c>
      <c r="C1557">
        <v>530162</v>
      </c>
      <c r="D1557" t="s">
        <v>3135</v>
      </c>
      <c r="E1557">
        <v>1551</v>
      </c>
      <c r="F1557" t="s">
        <v>9</v>
      </c>
      <c r="G1557" t="s">
        <v>376</v>
      </c>
      <c r="H1557" t="s">
        <v>9</v>
      </c>
      <c r="I1557" t="s">
        <v>9</v>
      </c>
      <c r="J1557" t="s">
        <v>5407</v>
      </c>
    </row>
    <row r="1558" hidden="1" spans="1:10">
      <c r="A1558" t="s">
        <v>3140</v>
      </c>
      <c r="B1558" t="s">
        <v>417</v>
      </c>
      <c r="C1558">
        <v>529412</v>
      </c>
      <c r="D1558" t="s">
        <v>3141</v>
      </c>
      <c r="E1558">
        <v>1558</v>
      </c>
      <c r="F1558" t="s">
        <v>9</v>
      </c>
      <c r="G1558" t="s">
        <v>4356</v>
      </c>
      <c r="H1558" t="s">
        <v>9</v>
      </c>
      <c r="I1558" t="s">
        <v>9</v>
      </c>
      <c r="J1558" t="s">
        <v>5408</v>
      </c>
    </row>
    <row r="1559" hidden="1" spans="1:10">
      <c r="A1559" t="s">
        <v>1213</v>
      </c>
      <c r="B1559" t="s">
        <v>489</v>
      </c>
      <c r="C1559">
        <v>529954</v>
      </c>
      <c r="D1559" t="s">
        <v>3142</v>
      </c>
      <c r="E1559">
        <v>1558</v>
      </c>
      <c r="F1559" t="s">
        <v>9</v>
      </c>
      <c r="G1559" t="s">
        <v>487</v>
      </c>
      <c r="H1559" t="s">
        <v>9</v>
      </c>
      <c r="I1559" t="s">
        <v>9</v>
      </c>
      <c r="J1559" t="s">
        <v>5409</v>
      </c>
    </row>
    <row r="1560" hidden="1" spans="1:10">
      <c r="A1560" t="s">
        <v>1716</v>
      </c>
      <c r="B1560" t="s">
        <v>1717</v>
      </c>
      <c r="C1560">
        <v>529214</v>
      </c>
      <c r="D1560" t="s">
        <v>3143</v>
      </c>
      <c r="E1560">
        <v>1558</v>
      </c>
      <c r="F1560" t="s">
        <v>9</v>
      </c>
      <c r="G1560" t="s">
        <v>9</v>
      </c>
      <c r="H1560" t="s">
        <v>9</v>
      </c>
      <c r="I1560" t="s">
        <v>9</v>
      </c>
      <c r="J1560" t="s">
        <v>5410</v>
      </c>
    </row>
    <row r="1561" hidden="1" spans="1:10">
      <c r="A1561" t="s">
        <v>3138</v>
      </c>
      <c r="B1561" t="s">
        <v>641</v>
      </c>
      <c r="C1561">
        <v>529460</v>
      </c>
      <c r="D1561" t="s">
        <v>3139</v>
      </c>
      <c r="E1561">
        <v>1558</v>
      </c>
      <c r="F1561" t="s">
        <v>9</v>
      </c>
      <c r="G1561" t="s">
        <v>9</v>
      </c>
      <c r="H1561" t="s">
        <v>9</v>
      </c>
      <c r="I1561" t="s">
        <v>9</v>
      </c>
      <c r="J1561" t="s">
        <v>5411</v>
      </c>
    </row>
    <row r="1562" spans="1:10">
      <c r="A1562" t="s">
        <v>69</v>
      </c>
      <c r="B1562" t="s">
        <v>5</v>
      </c>
      <c r="C1562">
        <v>190594</v>
      </c>
      <c r="D1562" t="s">
        <v>3144</v>
      </c>
      <c r="E1562">
        <v>1571</v>
      </c>
      <c r="F1562" t="s">
        <v>9</v>
      </c>
      <c r="G1562" t="s">
        <v>9</v>
      </c>
      <c r="H1562" t="s">
        <v>9</v>
      </c>
      <c r="I1562" t="s">
        <v>9</v>
      </c>
      <c r="J1562" t="s">
        <v>5412</v>
      </c>
    </row>
    <row r="1563" hidden="1" spans="1:10">
      <c r="A1563" t="s">
        <v>1447</v>
      </c>
      <c r="B1563" t="s">
        <v>93</v>
      </c>
      <c r="C1563">
        <v>530180</v>
      </c>
      <c r="D1563" t="s">
        <v>3151</v>
      </c>
      <c r="E1563">
        <v>1571</v>
      </c>
      <c r="F1563" t="s">
        <v>9</v>
      </c>
      <c r="G1563" t="s">
        <v>9</v>
      </c>
      <c r="H1563" t="s">
        <v>9</v>
      </c>
      <c r="I1563" t="s">
        <v>9</v>
      </c>
      <c r="J1563" t="s">
        <v>5413</v>
      </c>
    </row>
    <row r="1564" hidden="1" spans="1:10">
      <c r="A1564" t="s">
        <v>3149</v>
      </c>
      <c r="B1564" t="s">
        <v>1450</v>
      </c>
      <c r="C1564">
        <v>529846</v>
      </c>
      <c r="D1564" t="s">
        <v>3150</v>
      </c>
      <c r="E1564">
        <v>1571</v>
      </c>
      <c r="F1564" t="s">
        <v>9</v>
      </c>
      <c r="G1564" t="s">
        <v>9</v>
      </c>
      <c r="H1564" t="s">
        <v>9</v>
      </c>
      <c r="I1564" t="s">
        <v>9</v>
      </c>
      <c r="J1564" t="s">
        <v>5414</v>
      </c>
    </row>
    <row r="1565" hidden="1" spans="1:10">
      <c r="A1565" t="s">
        <v>212</v>
      </c>
      <c r="B1565" t="s">
        <v>93</v>
      </c>
      <c r="C1565">
        <v>529812</v>
      </c>
      <c r="D1565" t="s">
        <v>3156</v>
      </c>
      <c r="E1565">
        <v>1571</v>
      </c>
      <c r="F1565" t="s">
        <v>9</v>
      </c>
      <c r="G1565" t="s">
        <v>9</v>
      </c>
      <c r="H1565" t="s">
        <v>9</v>
      </c>
      <c r="I1565" t="s">
        <v>9</v>
      </c>
      <c r="J1565" t="s">
        <v>5415</v>
      </c>
    </row>
    <row r="1566" hidden="1" spans="1:10">
      <c r="A1566" t="s">
        <v>3147</v>
      </c>
      <c r="B1566" t="s">
        <v>1893</v>
      </c>
      <c r="C1566">
        <v>530071</v>
      </c>
      <c r="D1566" t="s">
        <v>3148</v>
      </c>
      <c r="E1566">
        <v>1571</v>
      </c>
      <c r="F1566" t="s">
        <v>9</v>
      </c>
      <c r="G1566" t="s">
        <v>9</v>
      </c>
      <c r="H1566" t="s">
        <v>9</v>
      </c>
      <c r="I1566" t="s">
        <v>9</v>
      </c>
      <c r="J1566" t="s">
        <v>5416</v>
      </c>
    </row>
    <row r="1567" hidden="1" spans="1:10">
      <c r="A1567" t="s">
        <v>3145</v>
      </c>
      <c r="B1567" t="s">
        <v>690</v>
      </c>
      <c r="C1567">
        <v>529411</v>
      </c>
      <c r="D1567" t="s">
        <v>3146</v>
      </c>
      <c r="E1567">
        <v>1571</v>
      </c>
      <c r="F1567" t="s">
        <v>9</v>
      </c>
      <c r="G1567" t="s">
        <v>9</v>
      </c>
      <c r="H1567" t="s">
        <v>9</v>
      </c>
      <c r="I1567" t="s">
        <v>9</v>
      </c>
      <c r="J1567" t="s">
        <v>5417</v>
      </c>
    </row>
    <row r="1568" hidden="1" spans="1:10">
      <c r="A1568" t="s">
        <v>3154</v>
      </c>
      <c r="B1568" t="s">
        <v>397</v>
      </c>
      <c r="C1568">
        <v>529586</v>
      </c>
      <c r="D1568" t="s">
        <v>3155</v>
      </c>
      <c r="E1568">
        <v>1571</v>
      </c>
      <c r="F1568" t="s">
        <v>9</v>
      </c>
      <c r="G1568" t="s">
        <v>487</v>
      </c>
      <c r="H1568" t="s">
        <v>9</v>
      </c>
      <c r="I1568" t="s">
        <v>9</v>
      </c>
      <c r="J1568" t="s">
        <v>5418</v>
      </c>
    </row>
    <row r="1569" hidden="1" spans="1:10">
      <c r="A1569" t="s">
        <v>3152</v>
      </c>
      <c r="B1569" t="s">
        <v>404</v>
      </c>
      <c r="C1569">
        <v>529840</v>
      </c>
      <c r="D1569" t="s">
        <v>3153</v>
      </c>
      <c r="E1569">
        <v>1571</v>
      </c>
      <c r="F1569" t="s">
        <v>9</v>
      </c>
      <c r="G1569" t="s">
        <v>9</v>
      </c>
      <c r="H1569" t="s">
        <v>9</v>
      </c>
      <c r="I1569" t="s">
        <v>9</v>
      </c>
      <c r="J1569" t="s">
        <v>5419</v>
      </c>
    </row>
    <row r="1570" hidden="1" spans="1:10">
      <c r="A1570" t="s">
        <v>3157</v>
      </c>
      <c r="B1570" t="s">
        <v>1450</v>
      </c>
      <c r="C1570">
        <v>529447</v>
      </c>
      <c r="D1570" t="s">
        <v>3158</v>
      </c>
      <c r="E1570">
        <v>1571</v>
      </c>
      <c r="F1570" t="s">
        <v>9</v>
      </c>
      <c r="G1570" t="s">
        <v>9</v>
      </c>
      <c r="H1570" t="s">
        <v>9</v>
      </c>
      <c r="I1570" t="s">
        <v>9</v>
      </c>
      <c r="J1570" t="s">
        <v>5420</v>
      </c>
    </row>
    <row r="1571" spans="1:10">
      <c r="A1571" t="s">
        <v>804</v>
      </c>
      <c r="B1571" t="s">
        <v>5</v>
      </c>
      <c r="C1571">
        <v>133650</v>
      </c>
      <c r="D1571" t="s">
        <v>3159</v>
      </c>
      <c r="E1571">
        <v>1581</v>
      </c>
      <c r="F1571" t="s">
        <v>9</v>
      </c>
      <c r="G1571" t="s">
        <v>487</v>
      </c>
      <c r="H1571" t="s">
        <v>9</v>
      </c>
      <c r="I1571" t="s">
        <v>9</v>
      </c>
      <c r="J1571" t="s">
        <v>5421</v>
      </c>
    </row>
    <row r="1572" hidden="1" spans="1:10">
      <c r="A1572" t="s">
        <v>3163</v>
      </c>
      <c r="B1572" t="s">
        <v>489</v>
      </c>
      <c r="C1572">
        <v>529229</v>
      </c>
      <c r="D1572" t="s">
        <v>3164</v>
      </c>
      <c r="E1572">
        <v>1581</v>
      </c>
      <c r="F1572" t="s">
        <v>9</v>
      </c>
      <c r="G1572" t="s">
        <v>4356</v>
      </c>
      <c r="H1572" t="s">
        <v>9</v>
      </c>
      <c r="I1572" t="s">
        <v>9</v>
      </c>
      <c r="J1572" t="s">
        <v>5422</v>
      </c>
    </row>
    <row r="1573" hidden="1" spans="1:10">
      <c r="A1573" t="s">
        <v>3160</v>
      </c>
      <c r="B1573" t="s">
        <v>1450</v>
      </c>
      <c r="C1573">
        <v>529835</v>
      </c>
      <c r="D1573" t="s">
        <v>3161</v>
      </c>
      <c r="E1573">
        <v>1581</v>
      </c>
      <c r="F1573" t="s">
        <v>9</v>
      </c>
      <c r="G1573" t="s">
        <v>4057</v>
      </c>
      <c r="H1573" t="s">
        <v>9</v>
      </c>
      <c r="I1573" t="s">
        <v>9</v>
      </c>
      <c r="J1573" t="s">
        <v>5423</v>
      </c>
    </row>
    <row r="1574" hidden="1" spans="1:10">
      <c r="A1574" t="s">
        <v>1574</v>
      </c>
      <c r="B1574" t="s">
        <v>1575</v>
      </c>
      <c r="C1574">
        <v>530246</v>
      </c>
      <c r="D1574" t="s">
        <v>3162</v>
      </c>
      <c r="E1574">
        <v>1581</v>
      </c>
      <c r="F1574" t="s">
        <v>9</v>
      </c>
      <c r="G1574" t="s">
        <v>4023</v>
      </c>
      <c r="H1574" t="s">
        <v>9</v>
      </c>
      <c r="I1574" t="s">
        <v>9</v>
      </c>
      <c r="J1574" t="s">
        <v>5424</v>
      </c>
    </row>
    <row r="1575" hidden="1" spans="1:10">
      <c r="A1575" t="s">
        <v>3169</v>
      </c>
      <c r="B1575" t="s">
        <v>1450</v>
      </c>
      <c r="C1575">
        <v>529410</v>
      </c>
      <c r="D1575" t="s">
        <v>3170</v>
      </c>
      <c r="E1575">
        <v>1585</v>
      </c>
      <c r="F1575" t="s">
        <v>9</v>
      </c>
      <c r="G1575" t="s">
        <v>4145</v>
      </c>
      <c r="H1575" t="s">
        <v>9</v>
      </c>
      <c r="I1575" t="s">
        <v>9</v>
      </c>
      <c r="J1575" t="s">
        <v>5425</v>
      </c>
    </row>
    <row r="1576" hidden="1" spans="1:10">
      <c r="A1576" t="s">
        <v>1429</v>
      </c>
      <c r="B1576" t="s">
        <v>194</v>
      </c>
      <c r="C1576">
        <v>528936</v>
      </c>
      <c r="D1576" t="s">
        <v>3168</v>
      </c>
      <c r="E1576">
        <v>1585</v>
      </c>
      <c r="F1576" t="s">
        <v>9</v>
      </c>
      <c r="G1576" t="s">
        <v>9</v>
      </c>
      <c r="H1576" t="s">
        <v>9</v>
      </c>
      <c r="I1576" t="s">
        <v>9</v>
      </c>
      <c r="J1576" t="s">
        <v>5426</v>
      </c>
    </row>
    <row r="1577" hidden="1" spans="1:10">
      <c r="A1577" t="s">
        <v>1649</v>
      </c>
      <c r="B1577" t="s">
        <v>1650</v>
      </c>
      <c r="C1577">
        <v>529184</v>
      </c>
      <c r="D1577" t="s">
        <v>3167</v>
      </c>
      <c r="E1577">
        <v>1585</v>
      </c>
      <c r="F1577" t="s">
        <v>9</v>
      </c>
      <c r="G1577" t="s">
        <v>9</v>
      </c>
      <c r="H1577" t="s">
        <v>9</v>
      </c>
      <c r="I1577" t="s">
        <v>9</v>
      </c>
      <c r="J1577" t="s">
        <v>5427</v>
      </c>
    </row>
    <row r="1578" hidden="1" spans="1:10">
      <c r="A1578" t="s">
        <v>1716</v>
      </c>
      <c r="B1578" t="s">
        <v>1717</v>
      </c>
      <c r="C1578">
        <v>529805</v>
      </c>
      <c r="D1578" t="s">
        <v>3171</v>
      </c>
      <c r="E1578">
        <v>1585</v>
      </c>
      <c r="F1578" t="s">
        <v>9</v>
      </c>
      <c r="G1578" t="s">
        <v>9</v>
      </c>
      <c r="H1578" t="s">
        <v>9</v>
      </c>
      <c r="I1578" t="s">
        <v>9</v>
      </c>
      <c r="J1578" t="s">
        <v>5428</v>
      </c>
    </row>
    <row r="1579" hidden="1" spans="1:10">
      <c r="A1579" t="s">
        <v>3165</v>
      </c>
      <c r="B1579" t="s">
        <v>175</v>
      </c>
      <c r="C1579">
        <v>529182</v>
      </c>
      <c r="D1579" t="s">
        <v>3166</v>
      </c>
      <c r="E1579">
        <v>1585</v>
      </c>
      <c r="F1579" t="s">
        <v>9</v>
      </c>
      <c r="G1579" t="s">
        <v>9</v>
      </c>
      <c r="H1579" t="s">
        <v>9</v>
      </c>
      <c r="I1579" t="s">
        <v>9</v>
      </c>
      <c r="J1579" t="s">
        <v>5429</v>
      </c>
    </row>
    <row r="1580" spans="1:10">
      <c r="A1580" t="s">
        <v>3173</v>
      </c>
      <c r="B1580" t="s">
        <v>5</v>
      </c>
      <c r="C1580">
        <v>530053</v>
      </c>
      <c r="D1580" t="s">
        <v>3174</v>
      </c>
      <c r="E1580">
        <v>1590</v>
      </c>
      <c r="F1580" t="s">
        <v>9</v>
      </c>
      <c r="G1580" t="s">
        <v>9</v>
      </c>
      <c r="H1580" t="s">
        <v>9</v>
      </c>
      <c r="I1580" t="s">
        <v>9</v>
      </c>
      <c r="J1580" t="s">
        <v>5430</v>
      </c>
    </row>
    <row r="1581" hidden="1" spans="1:10">
      <c r="A1581" t="s">
        <v>283</v>
      </c>
      <c r="B1581" t="s">
        <v>284</v>
      </c>
      <c r="C1581">
        <v>529655</v>
      </c>
      <c r="D1581" t="s">
        <v>3180</v>
      </c>
      <c r="E1581">
        <v>1590</v>
      </c>
      <c r="F1581" t="s">
        <v>9</v>
      </c>
      <c r="G1581" t="s">
        <v>4145</v>
      </c>
      <c r="H1581" t="s">
        <v>9</v>
      </c>
      <c r="I1581" t="s">
        <v>9</v>
      </c>
      <c r="J1581" t="s">
        <v>5431</v>
      </c>
    </row>
    <row r="1582" hidden="1" spans="1:10">
      <c r="A1582" t="s">
        <v>3176</v>
      </c>
      <c r="B1582" t="s">
        <v>489</v>
      </c>
      <c r="C1582">
        <v>528972</v>
      </c>
      <c r="D1582" t="s">
        <v>3177</v>
      </c>
      <c r="E1582">
        <v>1590</v>
      </c>
      <c r="F1582" t="s">
        <v>9</v>
      </c>
      <c r="G1582" t="s">
        <v>4883</v>
      </c>
      <c r="H1582" t="s">
        <v>9</v>
      </c>
      <c r="I1582" t="s">
        <v>9</v>
      </c>
      <c r="J1582" t="s">
        <v>5432</v>
      </c>
    </row>
    <row r="1583" hidden="1" spans="1:10">
      <c r="A1583" t="s">
        <v>693</v>
      </c>
      <c r="B1583" t="s">
        <v>694</v>
      </c>
      <c r="C1583">
        <v>530247</v>
      </c>
      <c r="D1583" t="s">
        <v>3175</v>
      </c>
      <c r="E1583">
        <v>1590</v>
      </c>
      <c r="F1583" t="s">
        <v>9</v>
      </c>
      <c r="G1583" t="s">
        <v>9</v>
      </c>
      <c r="H1583" t="s">
        <v>9</v>
      </c>
      <c r="I1583" t="s">
        <v>9</v>
      </c>
      <c r="J1583" t="s">
        <v>5433</v>
      </c>
    </row>
    <row r="1584" hidden="1" spans="1:10">
      <c r="A1584" t="s">
        <v>3178</v>
      </c>
      <c r="B1584" t="s">
        <v>997</v>
      </c>
      <c r="C1584">
        <v>529107</v>
      </c>
      <c r="D1584" t="s">
        <v>3179</v>
      </c>
      <c r="E1584">
        <v>1590</v>
      </c>
      <c r="F1584" t="s">
        <v>9</v>
      </c>
      <c r="G1584" t="s">
        <v>9</v>
      </c>
      <c r="H1584" t="s">
        <v>9</v>
      </c>
      <c r="I1584" t="s">
        <v>9</v>
      </c>
      <c r="J1584" t="s">
        <v>5434</v>
      </c>
    </row>
    <row r="1585" spans="1:10">
      <c r="A1585" t="s">
        <v>3181</v>
      </c>
      <c r="B1585" t="s">
        <v>5</v>
      </c>
      <c r="C1585">
        <v>228459</v>
      </c>
      <c r="D1585" t="s">
        <v>3182</v>
      </c>
      <c r="E1585">
        <v>1595</v>
      </c>
      <c r="F1585" t="s">
        <v>9</v>
      </c>
      <c r="G1585" t="s">
        <v>4356</v>
      </c>
      <c r="H1585" t="s">
        <v>9</v>
      </c>
      <c r="I1585" t="s">
        <v>9</v>
      </c>
      <c r="J1585" t="s">
        <v>5435</v>
      </c>
    </row>
    <row r="1586" hidden="1" spans="1:10">
      <c r="A1586" t="s">
        <v>3184</v>
      </c>
      <c r="B1586" t="s">
        <v>740</v>
      </c>
      <c r="C1586">
        <v>529463</v>
      </c>
      <c r="D1586" t="s">
        <v>3185</v>
      </c>
      <c r="E1586">
        <v>1595</v>
      </c>
      <c r="F1586" t="s">
        <v>9</v>
      </c>
      <c r="G1586" t="s">
        <v>9</v>
      </c>
      <c r="H1586" t="s">
        <v>9</v>
      </c>
      <c r="I1586" t="s">
        <v>9</v>
      </c>
      <c r="J1586" t="s">
        <v>5436</v>
      </c>
    </row>
    <row r="1587" hidden="1" spans="1:10">
      <c r="A1587" t="s">
        <v>778</v>
      </c>
      <c r="B1587" t="s">
        <v>93</v>
      </c>
      <c r="C1587">
        <v>529903</v>
      </c>
      <c r="D1587" t="s">
        <v>3187</v>
      </c>
      <c r="E1587">
        <v>1595</v>
      </c>
      <c r="F1587" t="s">
        <v>9</v>
      </c>
      <c r="G1587" t="s">
        <v>9</v>
      </c>
      <c r="H1587" t="s">
        <v>9</v>
      </c>
      <c r="I1587" t="s">
        <v>9</v>
      </c>
      <c r="J1587" t="s">
        <v>5437</v>
      </c>
    </row>
    <row r="1588" hidden="1" spans="1:10">
      <c r="A1588" t="s">
        <v>474</v>
      </c>
      <c r="B1588" t="s">
        <v>93</v>
      </c>
      <c r="C1588">
        <v>529965</v>
      </c>
      <c r="D1588" t="s">
        <v>3188</v>
      </c>
      <c r="E1588">
        <v>1595</v>
      </c>
      <c r="F1588" t="s">
        <v>9</v>
      </c>
      <c r="G1588" t="s">
        <v>9</v>
      </c>
      <c r="H1588" t="s">
        <v>9</v>
      </c>
      <c r="I1588" t="s">
        <v>9</v>
      </c>
      <c r="J1588" t="s">
        <v>5438</v>
      </c>
    </row>
    <row r="1589" hidden="1" spans="1:10">
      <c r="A1589" t="s">
        <v>2156</v>
      </c>
      <c r="B1589" t="s">
        <v>997</v>
      </c>
      <c r="C1589">
        <v>530189</v>
      </c>
      <c r="D1589" t="s">
        <v>3183</v>
      </c>
      <c r="E1589">
        <v>1595</v>
      </c>
      <c r="F1589" t="s">
        <v>9</v>
      </c>
      <c r="G1589" t="s">
        <v>4356</v>
      </c>
      <c r="H1589" t="s">
        <v>9</v>
      </c>
      <c r="I1589" t="s">
        <v>9</v>
      </c>
      <c r="J1589" t="s">
        <v>5439</v>
      </c>
    </row>
    <row r="1590" hidden="1" spans="1:10">
      <c r="A1590" t="s">
        <v>3189</v>
      </c>
      <c r="B1590" t="s">
        <v>274</v>
      </c>
      <c r="C1590">
        <v>529561</v>
      </c>
      <c r="D1590" t="s">
        <v>3190</v>
      </c>
      <c r="E1590">
        <v>1595</v>
      </c>
      <c r="F1590" t="s">
        <v>9</v>
      </c>
      <c r="G1590" t="s">
        <v>9</v>
      </c>
      <c r="H1590" t="s">
        <v>9</v>
      </c>
      <c r="I1590" t="s">
        <v>9</v>
      </c>
      <c r="J1590" t="s">
        <v>5440</v>
      </c>
    </row>
    <row r="1591" spans="1:10">
      <c r="A1591" t="s">
        <v>3202</v>
      </c>
      <c r="B1591" t="s">
        <v>5</v>
      </c>
      <c r="C1591">
        <v>176372</v>
      </c>
      <c r="D1591" t="s">
        <v>3203</v>
      </c>
      <c r="E1591">
        <v>1601</v>
      </c>
      <c r="F1591" t="s">
        <v>9</v>
      </c>
      <c r="G1591" t="s">
        <v>9</v>
      </c>
      <c r="H1591" t="s">
        <v>9</v>
      </c>
      <c r="I1591" t="s">
        <v>9</v>
      </c>
      <c r="J1591" t="s">
        <v>5441</v>
      </c>
    </row>
    <row r="1592" hidden="1" spans="1:10">
      <c r="A1592" t="s">
        <v>3017</v>
      </c>
      <c r="B1592" t="s">
        <v>1450</v>
      </c>
      <c r="C1592">
        <v>529406</v>
      </c>
      <c r="D1592" t="s">
        <v>3194</v>
      </c>
      <c r="E1592">
        <v>1601</v>
      </c>
      <c r="F1592" t="s">
        <v>9</v>
      </c>
      <c r="G1592" t="s">
        <v>487</v>
      </c>
      <c r="H1592" t="s">
        <v>9</v>
      </c>
      <c r="I1592" t="s">
        <v>9</v>
      </c>
      <c r="J1592" t="s">
        <v>5442</v>
      </c>
    </row>
    <row r="1593" hidden="1" spans="1:10">
      <c r="A1593" t="s">
        <v>739</v>
      </c>
      <c r="B1593" t="s">
        <v>740</v>
      </c>
      <c r="C1593">
        <v>530055</v>
      </c>
      <c r="D1593" t="s">
        <v>3197</v>
      </c>
      <c r="E1593">
        <v>1601</v>
      </c>
      <c r="F1593" t="s">
        <v>9</v>
      </c>
      <c r="G1593" t="s">
        <v>4356</v>
      </c>
      <c r="H1593" t="s">
        <v>9</v>
      </c>
      <c r="I1593" t="s">
        <v>9</v>
      </c>
      <c r="J1593" t="s">
        <v>5443</v>
      </c>
    </row>
    <row r="1594" hidden="1" spans="1:10">
      <c r="A1594" t="s">
        <v>3198</v>
      </c>
      <c r="B1594" t="s">
        <v>1893</v>
      </c>
      <c r="C1594">
        <v>530248</v>
      </c>
      <c r="D1594" t="s">
        <v>3199</v>
      </c>
      <c r="E1594">
        <v>1601</v>
      </c>
      <c r="F1594" t="s">
        <v>9</v>
      </c>
      <c r="G1594" t="s">
        <v>9</v>
      </c>
      <c r="H1594" t="s">
        <v>9</v>
      </c>
      <c r="I1594" t="s">
        <v>9</v>
      </c>
      <c r="J1594" t="s">
        <v>5444</v>
      </c>
    </row>
    <row r="1595" hidden="1" spans="1:10">
      <c r="A1595" t="s">
        <v>3195</v>
      </c>
      <c r="B1595" t="s">
        <v>1450</v>
      </c>
      <c r="C1595">
        <v>530249</v>
      </c>
      <c r="D1595" t="s">
        <v>3196</v>
      </c>
      <c r="E1595">
        <v>1601</v>
      </c>
      <c r="F1595" t="s">
        <v>9</v>
      </c>
      <c r="G1595" t="s">
        <v>9</v>
      </c>
      <c r="H1595" t="s">
        <v>9</v>
      </c>
      <c r="I1595" t="s">
        <v>9</v>
      </c>
      <c r="J1595" t="s">
        <v>5445</v>
      </c>
    </row>
    <row r="1596" hidden="1" spans="1:10">
      <c r="A1596" t="s">
        <v>3191</v>
      </c>
      <c r="B1596" t="s">
        <v>740</v>
      </c>
      <c r="C1596">
        <v>529810</v>
      </c>
      <c r="D1596" t="s">
        <v>3192</v>
      </c>
      <c r="E1596">
        <v>1601</v>
      </c>
      <c r="F1596" t="s">
        <v>9</v>
      </c>
      <c r="G1596" t="s">
        <v>9</v>
      </c>
      <c r="H1596" t="s">
        <v>9</v>
      </c>
      <c r="I1596" t="s">
        <v>9</v>
      </c>
      <c r="J1596" t="s">
        <v>5446</v>
      </c>
    </row>
    <row r="1597" hidden="1" spans="1:10">
      <c r="A1597" t="s">
        <v>780</v>
      </c>
      <c r="B1597" t="s">
        <v>175</v>
      </c>
      <c r="C1597">
        <v>529136</v>
      </c>
      <c r="D1597" t="s">
        <v>3204</v>
      </c>
      <c r="E1597">
        <v>1601</v>
      </c>
      <c r="F1597" t="s">
        <v>9</v>
      </c>
      <c r="G1597" t="s">
        <v>9</v>
      </c>
      <c r="H1597" t="s">
        <v>9</v>
      </c>
      <c r="I1597" t="s">
        <v>9</v>
      </c>
      <c r="J1597" t="s">
        <v>5447</v>
      </c>
    </row>
    <row r="1598" hidden="1" spans="1:10">
      <c r="A1598" t="s">
        <v>3200</v>
      </c>
      <c r="B1598" t="s">
        <v>198</v>
      </c>
      <c r="C1598">
        <v>529001</v>
      </c>
      <c r="D1598" t="s">
        <v>3201</v>
      </c>
      <c r="E1598">
        <v>1601</v>
      </c>
      <c r="F1598" t="s">
        <v>9</v>
      </c>
      <c r="G1598" t="s">
        <v>487</v>
      </c>
      <c r="H1598" t="s">
        <v>9</v>
      </c>
      <c r="I1598" t="s">
        <v>9</v>
      </c>
      <c r="J1598" t="s">
        <v>5448</v>
      </c>
    </row>
    <row r="1599" hidden="1" spans="1:10">
      <c r="A1599" t="s">
        <v>3210</v>
      </c>
      <c r="B1599" t="s">
        <v>690</v>
      </c>
      <c r="C1599">
        <v>529565</v>
      </c>
      <c r="D1599" t="s">
        <v>3211</v>
      </c>
      <c r="E1599">
        <v>1609</v>
      </c>
      <c r="F1599" t="s">
        <v>9</v>
      </c>
      <c r="G1599" t="s">
        <v>4356</v>
      </c>
      <c r="H1599" t="s">
        <v>9</v>
      </c>
      <c r="I1599" t="s">
        <v>9</v>
      </c>
      <c r="J1599" t="s">
        <v>5449</v>
      </c>
    </row>
    <row r="1600" hidden="1" spans="1:10">
      <c r="A1600" t="s">
        <v>3065</v>
      </c>
      <c r="B1600" t="s">
        <v>1450</v>
      </c>
      <c r="C1600">
        <v>529541</v>
      </c>
      <c r="D1600" t="s">
        <v>3206</v>
      </c>
      <c r="E1600">
        <v>1609</v>
      </c>
      <c r="F1600" t="s">
        <v>9</v>
      </c>
      <c r="G1600" t="s">
        <v>9</v>
      </c>
      <c r="H1600" t="s">
        <v>9</v>
      </c>
      <c r="I1600" t="s">
        <v>9</v>
      </c>
      <c r="J1600" t="s">
        <v>5450</v>
      </c>
    </row>
    <row r="1601" hidden="1" spans="1:10">
      <c r="A1601" t="s">
        <v>778</v>
      </c>
      <c r="B1601" t="s">
        <v>93</v>
      </c>
      <c r="C1601">
        <v>529283</v>
      </c>
      <c r="D1601" t="s">
        <v>3207</v>
      </c>
      <c r="E1601">
        <v>1609</v>
      </c>
      <c r="F1601" t="s">
        <v>9</v>
      </c>
      <c r="G1601" t="s">
        <v>9</v>
      </c>
      <c r="H1601" t="s">
        <v>9</v>
      </c>
      <c r="I1601" t="s">
        <v>9</v>
      </c>
      <c r="J1601" t="s">
        <v>5451</v>
      </c>
    </row>
    <row r="1602" hidden="1" spans="1:10">
      <c r="A1602" t="s">
        <v>1218</v>
      </c>
      <c r="B1602" t="s">
        <v>93</v>
      </c>
      <c r="C1602">
        <v>529509</v>
      </c>
      <c r="D1602" t="s">
        <v>3208</v>
      </c>
      <c r="E1602">
        <v>1609</v>
      </c>
      <c r="F1602" t="s">
        <v>9</v>
      </c>
      <c r="G1602" t="s">
        <v>9</v>
      </c>
      <c r="H1602" t="s">
        <v>9</v>
      </c>
      <c r="I1602" t="s">
        <v>9</v>
      </c>
      <c r="J1602" t="s">
        <v>5452</v>
      </c>
    </row>
    <row r="1603" hidden="1" spans="1:10">
      <c r="A1603" t="s">
        <v>922</v>
      </c>
      <c r="B1603" t="s">
        <v>284</v>
      </c>
      <c r="C1603">
        <v>529360</v>
      </c>
      <c r="D1603" t="s">
        <v>3209</v>
      </c>
      <c r="E1603">
        <v>1609</v>
      </c>
      <c r="F1603" t="s">
        <v>9</v>
      </c>
      <c r="G1603" t="s">
        <v>9</v>
      </c>
      <c r="H1603" t="s">
        <v>9</v>
      </c>
      <c r="I1603" t="s">
        <v>9</v>
      </c>
      <c r="J1603" t="s">
        <v>5453</v>
      </c>
    </row>
    <row r="1604" hidden="1" spans="1:10">
      <c r="A1604" t="s">
        <v>283</v>
      </c>
      <c r="B1604" t="s">
        <v>284</v>
      </c>
      <c r="C1604">
        <v>529126</v>
      </c>
      <c r="D1604" t="s">
        <v>3218</v>
      </c>
      <c r="E1604">
        <v>1614</v>
      </c>
      <c r="F1604" t="s">
        <v>9</v>
      </c>
      <c r="G1604" t="s">
        <v>9</v>
      </c>
      <c r="H1604" t="s">
        <v>9</v>
      </c>
      <c r="I1604" t="s">
        <v>9</v>
      </c>
      <c r="J1604" t="s">
        <v>5454</v>
      </c>
    </row>
    <row r="1605" hidden="1" spans="1:10">
      <c r="A1605" t="s">
        <v>416</v>
      </c>
      <c r="B1605" t="s">
        <v>417</v>
      </c>
      <c r="C1605">
        <v>529227</v>
      </c>
      <c r="D1605" t="s">
        <v>3217</v>
      </c>
      <c r="E1605">
        <v>1614</v>
      </c>
      <c r="F1605" t="s">
        <v>9</v>
      </c>
      <c r="G1605" t="s">
        <v>9</v>
      </c>
      <c r="H1605" t="s">
        <v>9</v>
      </c>
      <c r="I1605" t="s">
        <v>9</v>
      </c>
      <c r="J1605" t="s">
        <v>5455</v>
      </c>
    </row>
    <row r="1606" hidden="1" spans="1:10">
      <c r="A1606" t="s">
        <v>3215</v>
      </c>
      <c r="B1606" t="s">
        <v>740</v>
      </c>
      <c r="C1606">
        <v>529465</v>
      </c>
      <c r="D1606" t="s">
        <v>3216</v>
      </c>
      <c r="E1606">
        <v>1614</v>
      </c>
      <c r="F1606" t="s">
        <v>9</v>
      </c>
      <c r="G1606" t="s">
        <v>4145</v>
      </c>
      <c r="H1606" t="s">
        <v>9</v>
      </c>
      <c r="I1606" t="s">
        <v>9</v>
      </c>
      <c r="J1606" t="s">
        <v>5456</v>
      </c>
    </row>
    <row r="1607" hidden="1" spans="1:10">
      <c r="A1607" t="s">
        <v>3213</v>
      </c>
      <c r="B1607" t="s">
        <v>1650</v>
      </c>
      <c r="C1607">
        <v>528995</v>
      </c>
      <c r="D1607" t="s">
        <v>3214</v>
      </c>
      <c r="E1607">
        <v>1614</v>
      </c>
      <c r="F1607" t="s">
        <v>9</v>
      </c>
      <c r="G1607" t="s">
        <v>9</v>
      </c>
      <c r="H1607" t="s">
        <v>9</v>
      </c>
      <c r="I1607" t="s">
        <v>9</v>
      </c>
      <c r="J1607" t="s">
        <v>5457</v>
      </c>
    </row>
    <row r="1608" hidden="1" spans="1:10">
      <c r="A1608" t="s">
        <v>3224</v>
      </c>
      <c r="B1608" t="s">
        <v>284</v>
      </c>
      <c r="C1608">
        <v>503027</v>
      </c>
      <c r="D1608" t="s">
        <v>3225</v>
      </c>
      <c r="E1608">
        <v>1618</v>
      </c>
      <c r="F1608" t="s">
        <v>9</v>
      </c>
      <c r="G1608" t="s">
        <v>4356</v>
      </c>
      <c r="H1608" t="s">
        <v>9</v>
      </c>
      <c r="I1608" t="s">
        <v>9</v>
      </c>
      <c r="J1608" t="s">
        <v>5458</v>
      </c>
    </row>
    <row r="1609" hidden="1" spans="1:10">
      <c r="A1609" t="s">
        <v>3226</v>
      </c>
      <c r="B1609" t="s">
        <v>3226</v>
      </c>
      <c r="C1609">
        <v>530250</v>
      </c>
      <c r="D1609" t="s">
        <v>3227</v>
      </c>
      <c r="E1609">
        <v>1618</v>
      </c>
      <c r="F1609" t="s">
        <v>9</v>
      </c>
      <c r="G1609" t="s">
        <v>9</v>
      </c>
      <c r="H1609" t="s">
        <v>9</v>
      </c>
      <c r="I1609" t="s">
        <v>9</v>
      </c>
      <c r="J1609" t="s">
        <v>5459</v>
      </c>
    </row>
    <row r="1610" hidden="1" spans="1:10">
      <c r="A1610" t="s">
        <v>501</v>
      </c>
      <c r="B1610" t="s">
        <v>284</v>
      </c>
      <c r="C1610">
        <v>528871</v>
      </c>
      <c r="D1610" t="s">
        <v>3229</v>
      </c>
      <c r="E1610">
        <v>1618</v>
      </c>
      <c r="F1610" t="s">
        <v>1033</v>
      </c>
      <c r="G1610" t="s">
        <v>4356</v>
      </c>
      <c r="H1610" t="s">
        <v>9</v>
      </c>
      <c r="I1610" t="s">
        <v>9</v>
      </c>
      <c r="J1610" t="s">
        <v>5460</v>
      </c>
    </row>
    <row r="1611" hidden="1" spans="1:10">
      <c r="A1611" t="s">
        <v>474</v>
      </c>
      <c r="B1611" t="s">
        <v>93</v>
      </c>
      <c r="C1611">
        <v>529815</v>
      </c>
      <c r="D1611" t="s">
        <v>3219</v>
      </c>
      <c r="E1611">
        <v>1618</v>
      </c>
      <c r="F1611" t="s">
        <v>9</v>
      </c>
      <c r="G1611" t="s">
        <v>9</v>
      </c>
      <c r="H1611" t="s">
        <v>9</v>
      </c>
      <c r="I1611" t="s">
        <v>9</v>
      </c>
      <c r="J1611" t="s">
        <v>5461</v>
      </c>
    </row>
    <row r="1612" hidden="1" spans="1:10">
      <c r="A1612" t="s">
        <v>3220</v>
      </c>
      <c r="B1612" t="s">
        <v>207</v>
      </c>
      <c r="C1612">
        <v>529796</v>
      </c>
      <c r="D1612" t="s">
        <v>3221</v>
      </c>
      <c r="E1612">
        <v>1618</v>
      </c>
      <c r="F1612" t="s">
        <v>9</v>
      </c>
      <c r="G1612" t="s">
        <v>9</v>
      </c>
      <c r="H1612" t="s">
        <v>9</v>
      </c>
      <c r="I1612" t="s">
        <v>9</v>
      </c>
      <c r="J1612" t="s">
        <v>5462</v>
      </c>
    </row>
    <row r="1613" hidden="1" spans="1:10">
      <c r="A1613" t="s">
        <v>3222</v>
      </c>
      <c r="B1613" t="s">
        <v>740</v>
      </c>
      <c r="C1613">
        <v>529459</v>
      </c>
      <c r="D1613" t="s">
        <v>3223</v>
      </c>
      <c r="E1613">
        <v>1618</v>
      </c>
      <c r="F1613" t="s">
        <v>9</v>
      </c>
      <c r="G1613" t="s">
        <v>4356</v>
      </c>
      <c r="H1613" t="s">
        <v>9</v>
      </c>
      <c r="I1613" t="s">
        <v>9</v>
      </c>
      <c r="J1613" t="s">
        <v>5463</v>
      </c>
    </row>
    <row r="1614" spans="1:10">
      <c r="A1614" t="s">
        <v>3234</v>
      </c>
      <c r="B1614" t="s">
        <v>5</v>
      </c>
      <c r="C1614">
        <v>122755</v>
      </c>
      <c r="D1614" t="s">
        <v>3235</v>
      </c>
      <c r="E1614">
        <v>1624</v>
      </c>
      <c r="F1614" t="s">
        <v>9</v>
      </c>
      <c r="G1614" t="s">
        <v>9</v>
      </c>
      <c r="H1614" t="s">
        <v>9</v>
      </c>
      <c r="I1614" t="s">
        <v>9</v>
      </c>
      <c r="J1614" t="s">
        <v>5464</v>
      </c>
    </row>
    <row r="1615" hidden="1" spans="1:10">
      <c r="A1615" t="s">
        <v>3240</v>
      </c>
      <c r="B1615" t="s">
        <v>284</v>
      </c>
      <c r="C1615">
        <v>500650</v>
      </c>
      <c r="D1615" t="s">
        <v>3241</v>
      </c>
      <c r="E1615">
        <v>1624</v>
      </c>
      <c r="F1615" t="s">
        <v>9</v>
      </c>
      <c r="G1615" t="s">
        <v>4883</v>
      </c>
      <c r="H1615" t="s">
        <v>9</v>
      </c>
      <c r="I1615" t="s">
        <v>9</v>
      </c>
      <c r="J1615" t="s">
        <v>5465</v>
      </c>
    </row>
    <row r="1616" hidden="1" spans="1:10">
      <c r="A1616" t="s">
        <v>3242</v>
      </c>
      <c r="B1616" t="s">
        <v>489</v>
      </c>
      <c r="C1616">
        <v>528971</v>
      </c>
      <c r="D1616" t="s">
        <v>3243</v>
      </c>
      <c r="E1616">
        <v>1624</v>
      </c>
      <c r="F1616" t="s">
        <v>9</v>
      </c>
      <c r="G1616" t="s">
        <v>9</v>
      </c>
      <c r="H1616" t="s">
        <v>9</v>
      </c>
      <c r="I1616" t="s">
        <v>9</v>
      </c>
      <c r="J1616" t="s">
        <v>5466</v>
      </c>
    </row>
    <row r="1617" hidden="1" spans="1:10">
      <c r="A1617" t="s">
        <v>3238</v>
      </c>
      <c r="B1617" t="s">
        <v>93</v>
      </c>
      <c r="C1617">
        <v>529478</v>
      </c>
      <c r="D1617" t="s">
        <v>3239</v>
      </c>
      <c r="E1617">
        <v>1624</v>
      </c>
      <c r="F1617" t="s">
        <v>9</v>
      </c>
      <c r="G1617" t="s">
        <v>9</v>
      </c>
      <c r="H1617" t="s">
        <v>9</v>
      </c>
      <c r="I1617" t="s">
        <v>9</v>
      </c>
      <c r="J1617" t="s">
        <v>5467</v>
      </c>
    </row>
    <row r="1618" hidden="1" spans="1:10">
      <c r="A1618" t="s">
        <v>3230</v>
      </c>
      <c r="B1618" t="s">
        <v>489</v>
      </c>
      <c r="C1618">
        <v>529187</v>
      </c>
      <c r="D1618" t="s">
        <v>3231</v>
      </c>
      <c r="E1618">
        <v>1624</v>
      </c>
      <c r="F1618" t="s">
        <v>9</v>
      </c>
      <c r="G1618" t="s">
        <v>4883</v>
      </c>
      <c r="H1618" t="s">
        <v>9</v>
      </c>
      <c r="I1618" t="s">
        <v>9</v>
      </c>
      <c r="J1618" t="s">
        <v>5468</v>
      </c>
    </row>
    <row r="1619" hidden="1" spans="1:10">
      <c r="A1619" t="s">
        <v>3232</v>
      </c>
      <c r="B1619" t="s">
        <v>175</v>
      </c>
      <c r="C1619">
        <v>529018</v>
      </c>
      <c r="D1619" t="s">
        <v>3233</v>
      </c>
      <c r="E1619">
        <v>1624</v>
      </c>
      <c r="F1619" t="s">
        <v>9</v>
      </c>
      <c r="G1619" t="s">
        <v>9</v>
      </c>
      <c r="H1619" t="s">
        <v>9</v>
      </c>
      <c r="I1619" t="s">
        <v>9</v>
      </c>
      <c r="J1619" t="s">
        <v>5469</v>
      </c>
    </row>
    <row r="1620" hidden="1" spans="1:10">
      <c r="A1620" t="s">
        <v>3236</v>
      </c>
      <c r="B1620" t="s">
        <v>93</v>
      </c>
      <c r="C1620">
        <v>530024</v>
      </c>
      <c r="D1620" t="s">
        <v>3237</v>
      </c>
      <c r="E1620">
        <v>1624</v>
      </c>
      <c r="F1620" t="s">
        <v>9</v>
      </c>
      <c r="G1620" t="s">
        <v>9</v>
      </c>
      <c r="H1620" t="s">
        <v>9</v>
      </c>
      <c r="I1620" t="s">
        <v>9</v>
      </c>
      <c r="J1620" t="s">
        <v>5470</v>
      </c>
    </row>
    <row r="1621" spans="1:10">
      <c r="A1621" t="s">
        <v>3234</v>
      </c>
      <c r="B1621" t="s">
        <v>5</v>
      </c>
      <c r="C1621">
        <v>122931</v>
      </c>
      <c r="D1621" t="s">
        <v>3249</v>
      </c>
      <c r="E1621">
        <v>1631</v>
      </c>
      <c r="F1621" t="s">
        <v>9</v>
      </c>
      <c r="G1621" t="s">
        <v>9</v>
      </c>
      <c r="H1621" t="s">
        <v>9</v>
      </c>
      <c r="I1621" t="s">
        <v>9</v>
      </c>
      <c r="J1621" t="s">
        <v>5471</v>
      </c>
    </row>
    <row r="1622" hidden="1" spans="1:10">
      <c r="A1622" t="s">
        <v>3250</v>
      </c>
      <c r="B1622" t="s">
        <v>833</v>
      </c>
      <c r="C1622">
        <v>529574</v>
      </c>
      <c r="D1622" t="s">
        <v>3251</v>
      </c>
      <c r="E1622">
        <v>1631</v>
      </c>
      <c r="F1622" t="s">
        <v>1071</v>
      </c>
      <c r="G1622" t="s">
        <v>4356</v>
      </c>
      <c r="H1622" t="s">
        <v>9</v>
      </c>
      <c r="I1622" t="s">
        <v>9</v>
      </c>
      <c r="J1622" t="s">
        <v>5472</v>
      </c>
    </row>
    <row r="1623" hidden="1" spans="1:10">
      <c r="A1623" t="s">
        <v>3245</v>
      </c>
      <c r="B1623" t="s">
        <v>740</v>
      </c>
      <c r="C1623">
        <v>530251</v>
      </c>
      <c r="D1623" t="s">
        <v>3246</v>
      </c>
      <c r="E1623">
        <v>1631</v>
      </c>
      <c r="F1623" t="s">
        <v>9</v>
      </c>
      <c r="G1623" t="s">
        <v>9</v>
      </c>
      <c r="H1623" t="s">
        <v>9</v>
      </c>
      <c r="I1623" t="s">
        <v>9</v>
      </c>
      <c r="J1623" t="s">
        <v>5473</v>
      </c>
    </row>
    <row r="1624" hidden="1" spans="1:10">
      <c r="A1624" t="s">
        <v>3247</v>
      </c>
      <c r="B1624" t="s">
        <v>17</v>
      </c>
      <c r="C1624">
        <v>529599</v>
      </c>
      <c r="D1624" t="s">
        <v>3248</v>
      </c>
      <c r="E1624">
        <v>1631</v>
      </c>
      <c r="F1624" t="s">
        <v>9</v>
      </c>
      <c r="G1624" t="s">
        <v>9</v>
      </c>
      <c r="H1624" t="s">
        <v>9</v>
      </c>
      <c r="I1624" t="s">
        <v>9</v>
      </c>
      <c r="J1624" t="s">
        <v>5474</v>
      </c>
    </row>
    <row r="1625" spans="1:10">
      <c r="A1625" t="s">
        <v>566</v>
      </c>
      <c r="B1625" t="s">
        <v>5</v>
      </c>
      <c r="C1625">
        <v>171571</v>
      </c>
      <c r="D1625" t="s">
        <v>3252</v>
      </c>
      <c r="E1625">
        <v>1635</v>
      </c>
      <c r="F1625" t="s">
        <v>9</v>
      </c>
      <c r="G1625" t="s">
        <v>4145</v>
      </c>
      <c r="H1625" t="s">
        <v>9</v>
      </c>
      <c r="I1625" t="s">
        <v>9</v>
      </c>
      <c r="J1625" t="s">
        <v>5475</v>
      </c>
    </row>
    <row r="1626" hidden="1" spans="1:10">
      <c r="A1626" t="s">
        <v>3255</v>
      </c>
      <c r="B1626" t="s">
        <v>1304</v>
      </c>
      <c r="C1626">
        <v>529335</v>
      </c>
      <c r="D1626" t="s">
        <v>3256</v>
      </c>
      <c r="E1626">
        <v>1635</v>
      </c>
      <c r="F1626" t="s">
        <v>9</v>
      </c>
      <c r="G1626" t="s">
        <v>4356</v>
      </c>
      <c r="H1626" t="s">
        <v>9</v>
      </c>
      <c r="I1626" t="s">
        <v>9</v>
      </c>
      <c r="J1626" t="s">
        <v>5476</v>
      </c>
    </row>
    <row r="1627" hidden="1" spans="1:10">
      <c r="A1627" t="s">
        <v>3260</v>
      </c>
      <c r="B1627" t="s">
        <v>1450</v>
      </c>
      <c r="C1627">
        <v>529514</v>
      </c>
      <c r="D1627" t="s">
        <v>3261</v>
      </c>
      <c r="E1627">
        <v>1635</v>
      </c>
      <c r="F1627" t="s">
        <v>1232</v>
      </c>
      <c r="G1627" t="s">
        <v>4057</v>
      </c>
      <c r="H1627" t="s">
        <v>9</v>
      </c>
      <c r="I1627" t="s">
        <v>9</v>
      </c>
      <c r="J1627" t="s">
        <v>5477</v>
      </c>
    </row>
    <row r="1628" hidden="1" spans="1:10">
      <c r="A1628" t="s">
        <v>62</v>
      </c>
      <c r="B1628" t="s">
        <v>10</v>
      </c>
      <c r="C1628">
        <v>529456</v>
      </c>
      <c r="D1628" t="s">
        <v>3262</v>
      </c>
      <c r="E1628">
        <v>1635</v>
      </c>
      <c r="F1628" t="s">
        <v>1232</v>
      </c>
      <c r="G1628" t="s">
        <v>4145</v>
      </c>
      <c r="H1628" t="s">
        <v>9</v>
      </c>
      <c r="I1628" t="s">
        <v>9</v>
      </c>
      <c r="J1628" t="s">
        <v>5478</v>
      </c>
    </row>
    <row r="1629" hidden="1" spans="1:10">
      <c r="A1629" t="s">
        <v>742</v>
      </c>
      <c r="B1629" t="s">
        <v>274</v>
      </c>
      <c r="C1629">
        <v>529746</v>
      </c>
      <c r="D1629" t="s">
        <v>3254</v>
      </c>
      <c r="E1629">
        <v>1635</v>
      </c>
      <c r="F1629" t="s">
        <v>9</v>
      </c>
      <c r="G1629" t="s">
        <v>4145</v>
      </c>
      <c r="H1629" t="s">
        <v>9</v>
      </c>
      <c r="I1629" t="s">
        <v>9</v>
      </c>
      <c r="J1629" t="s">
        <v>5479</v>
      </c>
    </row>
    <row r="1630" hidden="1" spans="1:10">
      <c r="A1630" t="s">
        <v>1547</v>
      </c>
      <c r="B1630" t="s">
        <v>774</v>
      </c>
      <c r="C1630">
        <v>530022</v>
      </c>
      <c r="D1630" t="s">
        <v>3253</v>
      </c>
      <c r="E1630">
        <v>1635</v>
      </c>
      <c r="F1630" t="s">
        <v>9</v>
      </c>
      <c r="G1630" t="s">
        <v>4356</v>
      </c>
      <c r="H1630" t="s">
        <v>9</v>
      </c>
      <c r="I1630" t="s">
        <v>9</v>
      </c>
      <c r="J1630" t="s">
        <v>5480</v>
      </c>
    </row>
    <row r="1631" hidden="1" spans="1:10">
      <c r="A1631" t="s">
        <v>1089</v>
      </c>
      <c r="B1631" t="s">
        <v>1090</v>
      </c>
      <c r="C1631">
        <v>528932</v>
      </c>
      <c r="D1631" t="s">
        <v>3258</v>
      </c>
      <c r="E1631">
        <v>1635</v>
      </c>
      <c r="F1631" t="s">
        <v>9</v>
      </c>
      <c r="G1631" t="s">
        <v>9</v>
      </c>
      <c r="H1631" t="s">
        <v>9</v>
      </c>
      <c r="I1631" t="s">
        <v>9</v>
      </c>
      <c r="J1631" t="s">
        <v>5481</v>
      </c>
    </row>
    <row r="1632" spans="1:10">
      <c r="A1632" t="s">
        <v>2521</v>
      </c>
      <c r="B1632" t="s">
        <v>5</v>
      </c>
      <c r="C1632">
        <v>199102</v>
      </c>
      <c r="D1632" t="s">
        <v>3263</v>
      </c>
      <c r="E1632">
        <v>1642</v>
      </c>
      <c r="F1632" t="s">
        <v>9</v>
      </c>
      <c r="G1632" t="s">
        <v>9</v>
      </c>
      <c r="H1632" t="s">
        <v>9</v>
      </c>
      <c r="I1632" t="s">
        <v>9</v>
      </c>
      <c r="J1632" t="s">
        <v>5482</v>
      </c>
    </row>
    <row r="1633" hidden="1" spans="1:10">
      <c r="A1633" t="s">
        <v>2042</v>
      </c>
      <c r="B1633" t="s">
        <v>997</v>
      </c>
      <c r="C1633">
        <v>529439</v>
      </c>
      <c r="D1633" t="s">
        <v>3268</v>
      </c>
      <c r="E1633">
        <v>1642</v>
      </c>
      <c r="F1633" t="s">
        <v>619</v>
      </c>
      <c r="G1633" t="s">
        <v>9</v>
      </c>
      <c r="H1633" t="s">
        <v>9</v>
      </c>
      <c r="I1633" t="s">
        <v>9</v>
      </c>
      <c r="J1633" t="s">
        <v>5483</v>
      </c>
    </row>
    <row r="1634" hidden="1" spans="1:10">
      <c r="A1634" t="s">
        <v>553</v>
      </c>
      <c r="B1634" t="s">
        <v>93</v>
      </c>
      <c r="C1634">
        <v>529963</v>
      </c>
      <c r="D1634" t="s">
        <v>3267</v>
      </c>
      <c r="E1634">
        <v>1642</v>
      </c>
      <c r="F1634" t="s">
        <v>9</v>
      </c>
      <c r="G1634" t="s">
        <v>9</v>
      </c>
      <c r="H1634" t="s">
        <v>9</v>
      </c>
      <c r="I1634" t="s">
        <v>9</v>
      </c>
      <c r="J1634" t="s">
        <v>5484</v>
      </c>
    </row>
    <row r="1635" hidden="1" spans="1:10">
      <c r="A1635" t="s">
        <v>3265</v>
      </c>
      <c r="B1635" t="s">
        <v>1095</v>
      </c>
      <c r="C1635">
        <v>530035</v>
      </c>
      <c r="D1635" t="s">
        <v>3266</v>
      </c>
      <c r="E1635">
        <v>1642</v>
      </c>
      <c r="F1635" t="s">
        <v>9</v>
      </c>
      <c r="G1635" t="s">
        <v>9</v>
      </c>
      <c r="H1635" t="s">
        <v>9</v>
      </c>
      <c r="I1635" t="s">
        <v>9</v>
      </c>
      <c r="J1635" t="s">
        <v>5485</v>
      </c>
    </row>
    <row r="1636" hidden="1" spans="1:10">
      <c r="A1636" t="s">
        <v>838</v>
      </c>
      <c r="B1636" t="s">
        <v>194</v>
      </c>
      <c r="C1636">
        <v>529714</v>
      </c>
      <c r="D1636" t="s">
        <v>3264</v>
      </c>
      <c r="E1636">
        <v>1642</v>
      </c>
      <c r="F1636" t="s">
        <v>9</v>
      </c>
      <c r="G1636" t="s">
        <v>9</v>
      </c>
      <c r="H1636" t="s">
        <v>9</v>
      </c>
      <c r="I1636" t="s">
        <v>9</v>
      </c>
      <c r="J1636" t="s">
        <v>5486</v>
      </c>
    </row>
    <row r="1637" hidden="1" spans="1:10">
      <c r="A1637" t="s">
        <v>3269</v>
      </c>
      <c r="B1637" t="s">
        <v>93</v>
      </c>
      <c r="C1637">
        <v>529314</v>
      </c>
      <c r="D1637" t="s">
        <v>3270</v>
      </c>
      <c r="E1637">
        <v>1647</v>
      </c>
      <c r="F1637" t="s">
        <v>9</v>
      </c>
      <c r="G1637" t="s">
        <v>9</v>
      </c>
      <c r="H1637" t="s">
        <v>9</v>
      </c>
      <c r="I1637" t="s">
        <v>9</v>
      </c>
      <c r="J1637" t="s">
        <v>5487</v>
      </c>
    </row>
    <row r="1638" hidden="1" spans="1:10">
      <c r="A1638" t="s">
        <v>674</v>
      </c>
      <c r="B1638" t="s">
        <v>93</v>
      </c>
      <c r="C1638">
        <v>530005</v>
      </c>
      <c r="D1638" t="s">
        <v>3277</v>
      </c>
      <c r="E1638">
        <v>1647</v>
      </c>
      <c r="F1638" t="s">
        <v>9</v>
      </c>
      <c r="G1638" t="s">
        <v>9</v>
      </c>
      <c r="H1638" t="s">
        <v>9</v>
      </c>
      <c r="I1638" t="s">
        <v>9</v>
      </c>
      <c r="J1638" t="s">
        <v>5488</v>
      </c>
    </row>
    <row r="1639" hidden="1" spans="1:10">
      <c r="A1639" t="s">
        <v>283</v>
      </c>
      <c r="B1639" t="s">
        <v>284</v>
      </c>
      <c r="C1639">
        <v>529125</v>
      </c>
      <c r="D1639" t="s">
        <v>3276</v>
      </c>
      <c r="E1639">
        <v>1647</v>
      </c>
      <c r="F1639" t="s">
        <v>9</v>
      </c>
      <c r="G1639" t="s">
        <v>4356</v>
      </c>
      <c r="H1639" t="s">
        <v>9</v>
      </c>
      <c r="I1639" t="s">
        <v>9</v>
      </c>
      <c r="J1639" t="s">
        <v>5489</v>
      </c>
    </row>
    <row r="1640" hidden="1" spans="1:10">
      <c r="A1640" t="s">
        <v>3272</v>
      </c>
      <c r="B1640" t="s">
        <v>175</v>
      </c>
      <c r="C1640">
        <v>528946</v>
      </c>
      <c r="D1640" t="s">
        <v>3273</v>
      </c>
      <c r="E1640">
        <v>1647</v>
      </c>
      <c r="F1640" t="s">
        <v>9</v>
      </c>
      <c r="G1640" t="s">
        <v>9</v>
      </c>
      <c r="H1640" t="s">
        <v>9</v>
      </c>
      <c r="I1640" t="s">
        <v>9</v>
      </c>
      <c r="J1640" t="s">
        <v>5490</v>
      </c>
    </row>
    <row r="1641" hidden="1" spans="1:10">
      <c r="A1641" t="s">
        <v>1765</v>
      </c>
      <c r="B1641" t="s">
        <v>774</v>
      </c>
      <c r="C1641">
        <v>530076</v>
      </c>
      <c r="D1641" t="s">
        <v>3271</v>
      </c>
      <c r="E1641">
        <v>1647</v>
      </c>
      <c r="F1641" t="s">
        <v>9</v>
      </c>
      <c r="G1641" t="s">
        <v>9</v>
      </c>
      <c r="H1641" t="s">
        <v>9</v>
      </c>
      <c r="I1641" t="s">
        <v>9</v>
      </c>
      <c r="J1641" t="s">
        <v>5491</v>
      </c>
    </row>
    <row r="1642" hidden="1" spans="1:10">
      <c r="A1642" t="s">
        <v>3274</v>
      </c>
      <c r="B1642" t="s">
        <v>93</v>
      </c>
      <c r="C1642">
        <v>529490</v>
      </c>
      <c r="D1642" t="s">
        <v>3275</v>
      </c>
      <c r="E1642">
        <v>1647</v>
      </c>
      <c r="F1642" t="s">
        <v>9</v>
      </c>
      <c r="G1642" t="s">
        <v>9</v>
      </c>
      <c r="H1642" t="s">
        <v>9</v>
      </c>
      <c r="I1642" t="s">
        <v>9</v>
      </c>
      <c r="J1642" t="s">
        <v>5492</v>
      </c>
    </row>
    <row r="1643" hidden="1" spans="1:10">
      <c r="A1643" t="s">
        <v>3285</v>
      </c>
      <c r="B1643" t="s">
        <v>10</v>
      </c>
      <c r="C1643">
        <v>529572</v>
      </c>
      <c r="D1643" t="s">
        <v>3286</v>
      </c>
      <c r="E1643">
        <v>1653</v>
      </c>
      <c r="F1643" t="s">
        <v>9</v>
      </c>
      <c r="G1643" t="s">
        <v>4057</v>
      </c>
      <c r="H1643" t="s">
        <v>9</v>
      </c>
      <c r="I1643" t="s">
        <v>9</v>
      </c>
      <c r="J1643" t="s">
        <v>5493</v>
      </c>
    </row>
    <row r="1644" hidden="1" spans="1:10">
      <c r="A1644" t="s">
        <v>3287</v>
      </c>
      <c r="B1644" t="s">
        <v>2013</v>
      </c>
      <c r="C1644">
        <v>529304</v>
      </c>
      <c r="D1644" t="s">
        <v>3288</v>
      </c>
      <c r="E1644">
        <v>1653</v>
      </c>
      <c r="F1644" t="s">
        <v>619</v>
      </c>
      <c r="G1644" t="s">
        <v>4356</v>
      </c>
      <c r="H1644" t="s">
        <v>9</v>
      </c>
      <c r="I1644" t="s">
        <v>9</v>
      </c>
      <c r="J1644" t="s">
        <v>5494</v>
      </c>
    </row>
    <row r="1645" hidden="1" spans="1:10">
      <c r="A1645" t="s">
        <v>3278</v>
      </c>
      <c r="B1645" t="s">
        <v>489</v>
      </c>
      <c r="C1645">
        <v>530058</v>
      </c>
      <c r="D1645" t="s">
        <v>3279</v>
      </c>
      <c r="E1645">
        <v>1653</v>
      </c>
      <c r="F1645" t="s">
        <v>9</v>
      </c>
      <c r="G1645" t="s">
        <v>9</v>
      </c>
      <c r="H1645" t="s">
        <v>9</v>
      </c>
      <c r="I1645" t="s">
        <v>9</v>
      </c>
      <c r="J1645" t="s">
        <v>5495</v>
      </c>
    </row>
    <row r="1646" hidden="1" spans="1:10">
      <c r="A1646" t="s">
        <v>3280</v>
      </c>
      <c r="B1646" t="s">
        <v>740</v>
      </c>
      <c r="C1646">
        <v>529417</v>
      </c>
      <c r="D1646" t="s">
        <v>3281</v>
      </c>
      <c r="E1646">
        <v>1653</v>
      </c>
      <c r="F1646" t="s">
        <v>9</v>
      </c>
      <c r="G1646" t="s">
        <v>9</v>
      </c>
      <c r="H1646" t="s">
        <v>9</v>
      </c>
      <c r="I1646" t="s">
        <v>9</v>
      </c>
      <c r="J1646" t="s">
        <v>5496</v>
      </c>
    </row>
    <row r="1647" hidden="1" spans="1:10">
      <c r="A1647" t="s">
        <v>1218</v>
      </c>
      <c r="B1647" t="s">
        <v>93</v>
      </c>
      <c r="C1647">
        <v>529736</v>
      </c>
      <c r="D1647" t="s">
        <v>3282</v>
      </c>
      <c r="E1647">
        <v>1653</v>
      </c>
      <c r="F1647" t="s">
        <v>9</v>
      </c>
      <c r="G1647" t="s">
        <v>9</v>
      </c>
      <c r="H1647" t="s">
        <v>9</v>
      </c>
      <c r="I1647" t="s">
        <v>9</v>
      </c>
      <c r="J1647" t="s">
        <v>5497</v>
      </c>
    </row>
    <row r="1648" hidden="1" spans="1:10">
      <c r="A1648" t="s">
        <v>3283</v>
      </c>
      <c r="B1648" t="s">
        <v>489</v>
      </c>
      <c r="C1648">
        <v>529206</v>
      </c>
      <c r="D1648" t="s">
        <v>3284</v>
      </c>
      <c r="E1648">
        <v>1653</v>
      </c>
      <c r="F1648" t="s">
        <v>9</v>
      </c>
      <c r="G1648" t="s">
        <v>9</v>
      </c>
      <c r="H1648" t="s">
        <v>9</v>
      </c>
      <c r="I1648" t="s">
        <v>9</v>
      </c>
      <c r="J1648" t="s">
        <v>5498</v>
      </c>
    </row>
    <row r="1649" hidden="1" spans="1:10">
      <c r="A1649" t="s">
        <v>3291</v>
      </c>
      <c r="B1649" t="s">
        <v>1450</v>
      </c>
      <c r="C1649">
        <v>529893</v>
      </c>
      <c r="D1649" t="s">
        <v>3292</v>
      </c>
      <c r="E1649">
        <v>1659</v>
      </c>
      <c r="F1649" t="s">
        <v>9</v>
      </c>
      <c r="G1649" t="s">
        <v>376</v>
      </c>
      <c r="H1649" t="s">
        <v>9</v>
      </c>
      <c r="I1649" t="s">
        <v>9</v>
      </c>
      <c r="J1649" t="s">
        <v>5499</v>
      </c>
    </row>
    <row r="1650" hidden="1" spans="1:10">
      <c r="A1650" t="s">
        <v>3289</v>
      </c>
      <c r="B1650" t="s">
        <v>175</v>
      </c>
      <c r="C1650">
        <v>529353</v>
      </c>
      <c r="D1650" t="s">
        <v>3290</v>
      </c>
      <c r="E1650">
        <v>1659</v>
      </c>
      <c r="F1650" t="s">
        <v>9</v>
      </c>
      <c r="G1650" t="s">
        <v>9</v>
      </c>
      <c r="H1650" t="s">
        <v>9</v>
      </c>
      <c r="I1650" t="s">
        <v>9</v>
      </c>
      <c r="J1650" t="s">
        <v>5500</v>
      </c>
    </row>
    <row r="1651" hidden="1" spans="1:10">
      <c r="A1651" t="s">
        <v>1447</v>
      </c>
      <c r="B1651" t="s">
        <v>93</v>
      </c>
      <c r="C1651">
        <v>530062</v>
      </c>
      <c r="D1651" t="s">
        <v>3293</v>
      </c>
      <c r="E1651">
        <v>1659</v>
      </c>
      <c r="F1651" t="s">
        <v>9</v>
      </c>
      <c r="G1651" t="s">
        <v>9</v>
      </c>
      <c r="H1651" t="s">
        <v>9</v>
      </c>
      <c r="I1651" t="s">
        <v>9</v>
      </c>
      <c r="J1651" t="s">
        <v>5501</v>
      </c>
    </row>
    <row r="1652" hidden="1" spans="1:10">
      <c r="A1652" t="s">
        <v>3296</v>
      </c>
      <c r="B1652" t="s">
        <v>397</v>
      </c>
      <c r="C1652">
        <v>529322</v>
      </c>
      <c r="D1652" t="s">
        <v>3297</v>
      </c>
      <c r="E1652">
        <v>1667</v>
      </c>
      <c r="F1652" t="s">
        <v>9</v>
      </c>
      <c r="G1652" t="s">
        <v>9</v>
      </c>
      <c r="H1652" t="s">
        <v>9</v>
      </c>
      <c r="I1652" t="s">
        <v>9</v>
      </c>
      <c r="J1652" t="s">
        <v>5502</v>
      </c>
    </row>
    <row r="1653" hidden="1" spans="1:10">
      <c r="A1653" t="s">
        <v>3294</v>
      </c>
      <c r="B1653" t="s">
        <v>397</v>
      </c>
      <c r="C1653">
        <v>529672</v>
      </c>
      <c r="D1653" t="s">
        <v>3295</v>
      </c>
      <c r="E1653">
        <v>1667</v>
      </c>
      <c r="F1653" t="s">
        <v>9</v>
      </c>
      <c r="G1653" t="s">
        <v>9</v>
      </c>
      <c r="H1653" t="s">
        <v>9</v>
      </c>
      <c r="I1653" t="s">
        <v>9</v>
      </c>
      <c r="J1653" t="s">
        <v>5503</v>
      </c>
    </row>
    <row r="1654" hidden="1" spans="1:10">
      <c r="A1654" t="s">
        <v>3301</v>
      </c>
      <c r="B1654" t="s">
        <v>641</v>
      </c>
      <c r="C1654">
        <v>529013</v>
      </c>
      <c r="D1654" t="s">
        <v>3302</v>
      </c>
      <c r="E1654">
        <v>1674</v>
      </c>
      <c r="F1654" t="s">
        <v>9</v>
      </c>
      <c r="G1654" t="s">
        <v>4145</v>
      </c>
      <c r="H1654" t="s">
        <v>9</v>
      </c>
      <c r="I1654" t="s">
        <v>9</v>
      </c>
      <c r="J1654" t="s">
        <v>5504</v>
      </c>
    </row>
    <row r="1655" hidden="1" spans="1:10">
      <c r="A1655" t="s">
        <v>3303</v>
      </c>
      <c r="B1655" t="s">
        <v>130</v>
      </c>
      <c r="C1655">
        <v>529708</v>
      </c>
      <c r="D1655" t="s">
        <v>3304</v>
      </c>
      <c r="E1655">
        <v>1674</v>
      </c>
      <c r="F1655" t="s">
        <v>9</v>
      </c>
      <c r="G1655" t="s">
        <v>9</v>
      </c>
      <c r="H1655" t="s">
        <v>9</v>
      </c>
      <c r="I1655" t="s">
        <v>9</v>
      </c>
      <c r="J1655" t="s">
        <v>5505</v>
      </c>
    </row>
    <row r="1656" hidden="1" spans="1:10">
      <c r="A1656" t="s">
        <v>2904</v>
      </c>
      <c r="B1656" t="s">
        <v>931</v>
      </c>
      <c r="C1656">
        <v>529879</v>
      </c>
      <c r="D1656" t="s">
        <v>3298</v>
      </c>
      <c r="E1656">
        <v>1674</v>
      </c>
      <c r="F1656" t="s">
        <v>9</v>
      </c>
      <c r="G1656" t="s">
        <v>9</v>
      </c>
      <c r="H1656" t="s">
        <v>9</v>
      </c>
      <c r="I1656" t="s">
        <v>9</v>
      </c>
      <c r="J1656" t="s">
        <v>5506</v>
      </c>
    </row>
    <row r="1657" hidden="1" spans="1:10">
      <c r="A1657" t="s">
        <v>3299</v>
      </c>
      <c r="B1657" t="s">
        <v>627</v>
      </c>
      <c r="C1657">
        <v>529266</v>
      </c>
      <c r="D1657" t="s">
        <v>3300</v>
      </c>
      <c r="E1657">
        <v>1674</v>
      </c>
      <c r="F1657" t="s">
        <v>9</v>
      </c>
      <c r="G1657" t="s">
        <v>9</v>
      </c>
      <c r="H1657" t="s">
        <v>9</v>
      </c>
      <c r="I1657" t="s">
        <v>9</v>
      </c>
      <c r="J1657" t="s">
        <v>5507</v>
      </c>
    </row>
    <row r="1658" hidden="1" spans="1:10">
      <c r="A1658" t="s">
        <v>3308</v>
      </c>
      <c r="B1658" t="s">
        <v>93</v>
      </c>
      <c r="C1658">
        <v>529504</v>
      </c>
      <c r="D1658" t="s">
        <v>3309</v>
      </c>
      <c r="E1658">
        <v>1678</v>
      </c>
      <c r="F1658" t="s">
        <v>9</v>
      </c>
      <c r="G1658" t="s">
        <v>9</v>
      </c>
      <c r="H1658" t="s">
        <v>9</v>
      </c>
      <c r="I1658" t="s">
        <v>9</v>
      </c>
      <c r="J1658" t="s">
        <v>5508</v>
      </c>
    </row>
    <row r="1659" hidden="1" spans="1:10">
      <c r="A1659" t="s">
        <v>3306</v>
      </c>
      <c r="B1659" t="s">
        <v>1893</v>
      </c>
      <c r="C1659">
        <v>530253</v>
      </c>
      <c r="D1659" t="s">
        <v>3307</v>
      </c>
      <c r="E1659">
        <v>1678</v>
      </c>
      <c r="F1659" t="s">
        <v>9</v>
      </c>
      <c r="G1659" t="s">
        <v>9</v>
      </c>
      <c r="H1659" t="s">
        <v>9</v>
      </c>
      <c r="I1659" t="s">
        <v>9</v>
      </c>
      <c r="J1659" t="s">
        <v>5509</v>
      </c>
    </row>
    <row r="1660" spans="1:10">
      <c r="A1660" t="s">
        <v>3310</v>
      </c>
      <c r="B1660" t="s">
        <v>5</v>
      </c>
      <c r="C1660">
        <v>228875</v>
      </c>
      <c r="D1660" t="s">
        <v>3311</v>
      </c>
      <c r="E1660">
        <v>1680</v>
      </c>
      <c r="F1660" t="s">
        <v>9</v>
      </c>
      <c r="G1660" t="s">
        <v>9</v>
      </c>
      <c r="H1660" t="s">
        <v>9</v>
      </c>
      <c r="I1660" t="s">
        <v>9</v>
      </c>
      <c r="J1660" t="s">
        <v>5510</v>
      </c>
    </row>
    <row r="1661" spans="1:10">
      <c r="A1661" t="s">
        <v>3313</v>
      </c>
      <c r="B1661" t="s">
        <v>5</v>
      </c>
      <c r="C1661">
        <v>219471</v>
      </c>
      <c r="D1661" t="s">
        <v>3314</v>
      </c>
      <c r="E1661">
        <v>1680</v>
      </c>
      <c r="F1661" t="s">
        <v>9</v>
      </c>
      <c r="G1661" t="s">
        <v>4145</v>
      </c>
      <c r="H1661" t="s">
        <v>9</v>
      </c>
      <c r="I1661" t="s">
        <v>9</v>
      </c>
      <c r="J1661" t="s">
        <v>5511</v>
      </c>
    </row>
    <row r="1662" hidden="1" spans="1:10">
      <c r="A1662" t="s">
        <v>3318</v>
      </c>
      <c r="B1662" t="s">
        <v>397</v>
      </c>
      <c r="C1662">
        <v>529115</v>
      </c>
      <c r="D1662" t="s">
        <v>3319</v>
      </c>
      <c r="E1662">
        <v>1680</v>
      </c>
      <c r="F1662" t="s">
        <v>9</v>
      </c>
      <c r="G1662" t="s">
        <v>9</v>
      </c>
      <c r="H1662" t="s">
        <v>9</v>
      </c>
      <c r="I1662" t="s">
        <v>9</v>
      </c>
      <c r="J1662" t="s">
        <v>5512</v>
      </c>
    </row>
    <row r="1663" hidden="1" spans="1:10">
      <c r="A1663" t="s">
        <v>501</v>
      </c>
      <c r="B1663" t="s">
        <v>284</v>
      </c>
      <c r="C1663">
        <v>529120</v>
      </c>
      <c r="D1663" t="s">
        <v>3312</v>
      </c>
      <c r="E1663">
        <v>1680</v>
      </c>
      <c r="F1663" t="s">
        <v>9</v>
      </c>
      <c r="G1663" t="s">
        <v>4145</v>
      </c>
      <c r="H1663" t="s">
        <v>9</v>
      </c>
      <c r="I1663" t="s">
        <v>9</v>
      </c>
      <c r="J1663" t="s">
        <v>5513</v>
      </c>
    </row>
    <row r="1664" hidden="1" spans="1:10">
      <c r="A1664" t="s">
        <v>1357</v>
      </c>
      <c r="B1664" t="s">
        <v>93</v>
      </c>
      <c r="C1664">
        <v>529926</v>
      </c>
      <c r="D1664" t="s">
        <v>3317</v>
      </c>
      <c r="E1664">
        <v>1680</v>
      </c>
      <c r="F1664" t="s">
        <v>9</v>
      </c>
      <c r="G1664" t="s">
        <v>4356</v>
      </c>
      <c r="H1664" t="s">
        <v>9</v>
      </c>
      <c r="I1664" t="s">
        <v>9</v>
      </c>
      <c r="J1664" t="s">
        <v>5514</v>
      </c>
    </row>
    <row r="1665" hidden="1" spans="1:10">
      <c r="A1665" t="s">
        <v>3315</v>
      </c>
      <c r="B1665" t="s">
        <v>284</v>
      </c>
      <c r="C1665">
        <v>529042</v>
      </c>
      <c r="D1665" t="s">
        <v>3316</v>
      </c>
      <c r="E1665">
        <v>1680</v>
      </c>
      <c r="F1665" t="s">
        <v>9</v>
      </c>
      <c r="G1665" t="s">
        <v>4356</v>
      </c>
      <c r="H1665" t="s">
        <v>9</v>
      </c>
      <c r="I1665" t="s">
        <v>9</v>
      </c>
      <c r="J1665" t="s">
        <v>5515</v>
      </c>
    </row>
    <row r="1666" hidden="1" spans="1:10">
      <c r="A1666" t="s">
        <v>3330</v>
      </c>
      <c r="B1666" t="s">
        <v>194</v>
      </c>
      <c r="C1666">
        <v>529851</v>
      </c>
      <c r="D1666" t="s">
        <v>3331</v>
      </c>
      <c r="E1666">
        <v>1686</v>
      </c>
      <c r="F1666" t="s">
        <v>9</v>
      </c>
      <c r="G1666" t="s">
        <v>9</v>
      </c>
      <c r="H1666" t="s">
        <v>9</v>
      </c>
      <c r="I1666" t="s">
        <v>9</v>
      </c>
      <c r="J1666" t="s">
        <v>5516</v>
      </c>
    </row>
    <row r="1667" hidden="1" spans="1:10">
      <c r="A1667" t="s">
        <v>3327</v>
      </c>
      <c r="B1667" t="s">
        <v>93</v>
      </c>
      <c r="C1667">
        <v>530254</v>
      </c>
      <c r="D1667" t="s">
        <v>3328</v>
      </c>
      <c r="E1667">
        <v>1686</v>
      </c>
      <c r="F1667" t="s">
        <v>9</v>
      </c>
      <c r="G1667" t="s">
        <v>9</v>
      </c>
      <c r="H1667" t="s">
        <v>9</v>
      </c>
      <c r="I1667" t="s">
        <v>9</v>
      </c>
      <c r="J1667" t="s">
        <v>5517</v>
      </c>
    </row>
    <row r="1668" hidden="1" spans="1:10">
      <c r="A1668" t="s">
        <v>3043</v>
      </c>
      <c r="B1668" t="s">
        <v>93</v>
      </c>
      <c r="C1668">
        <v>529732</v>
      </c>
      <c r="D1668" t="s">
        <v>3329</v>
      </c>
      <c r="E1668">
        <v>1686</v>
      </c>
      <c r="F1668" t="s">
        <v>9</v>
      </c>
      <c r="G1668" t="s">
        <v>9</v>
      </c>
      <c r="H1668" t="s">
        <v>9</v>
      </c>
      <c r="I1668" t="s">
        <v>9</v>
      </c>
      <c r="J1668" t="s">
        <v>5518</v>
      </c>
    </row>
    <row r="1669" hidden="1" spans="1:10">
      <c r="A1669" t="s">
        <v>3332</v>
      </c>
      <c r="B1669" t="s">
        <v>284</v>
      </c>
      <c r="C1669">
        <v>529279</v>
      </c>
      <c r="D1669" t="s">
        <v>3333</v>
      </c>
      <c r="E1669">
        <v>1686</v>
      </c>
      <c r="F1669" t="s">
        <v>9</v>
      </c>
      <c r="G1669" t="s">
        <v>4356</v>
      </c>
      <c r="H1669" t="s">
        <v>9</v>
      </c>
      <c r="I1669" t="s">
        <v>9</v>
      </c>
      <c r="J1669" t="s">
        <v>5519</v>
      </c>
    </row>
    <row r="1670" hidden="1" spans="1:10">
      <c r="A1670" t="s">
        <v>3325</v>
      </c>
      <c r="B1670" t="s">
        <v>194</v>
      </c>
      <c r="C1670">
        <v>530255</v>
      </c>
      <c r="D1670" t="s">
        <v>3326</v>
      </c>
      <c r="E1670">
        <v>1686</v>
      </c>
      <c r="F1670" t="s">
        <v>9</v>
      </c>
      <c r="G1670" t="s">
        <v>9</v>
      </c>
      <c r="H1670" t="s">
        <v>9</v>
      </c>
      <c r="I1670" t="s">
        <v>9</v>
      </c>
      <c r="J1670" t="s">
        <v>5520</v>
      </c>
    </row>
    <row r="1671" hidden="1" spans="1:10">
      <c r="A1671" t="s">
        <v>3320</v>
      </c>
      <c r="B1671" t="s">
        <v>3321</v>
      </c>
      <c r="C1671">
        <v>530256</v>
      </c>
      <c r="D1671" t="s">
        <v>3322</v>
      </c>
      <c r="E1671">
        <v>1686</v>
      </c>
      <c r="F1671" t="s">
        <v>9</v>
      </c>
      <c r="G1671" t="s">
        <v>9</v>
      </c>
      <c r="H1671" t="s">
        <v>9</v>
      </c>
      <c r="I1671" t="s">
        <v>9</v>
      </c>
      <c r="J1671" t="s">
        <v>5521</v>
      </c>
    </row>
    <row r="1672" hidden="1" spans="1:10">
      <c r="A1672" t="s">
        <v>3323</v>
      </c>
      <c r="B1672" t="s">
        <v>1263</v>
      </c>
      <c r="C1672">
        <v>529579</v>
      </c>
      <c r="D1672" t="s">
        <v>3324</v>
      </c>
      <c r="E1672">
        <v>1686</v>
      </c>
      <c r="F1672" t="s">
        <v>9</v>
      </c>
      <c r="G1672" t="s">
        <v>9</v>
      </c>
      <c r="H1672" t="s">
        <v>9</v>
      </c>
      <c r="I1672" t="s">
        <v>9</v>
      </c>
      <c r="J1672" t="s">
        <v>5522</v>
      </c>
    </row>
    <row r="1673" spans="1:10">
      <c r="A1673" t="s">
        <v>121</v>
      </c>
      <c r="B1673" t="s">
        <v>5</v>
      </c>
      <c r="C1673">
        <v>144740</v>
      </c>
      <c r="D1673" t="s">
        <v>3334</v>
      </c>
      <c r="E1673">
        <v>1693</v>
      </c>
      <c r="F1673" t="s">
        <v>9</v>
      </c>
      <c r="G1673" t="s">
        <v>9</v>
      </c>
      <c r="H1673" t="s">
        <v>9</v>
      </c>
      <c r="I1673" t="s">
        <v>9</v>
      </c>
      <c r="J1673" t="s">
        <v>5523</v>
      </c>
    </row>
    <row r="1674" hidden="1" spans="1:10">
      <c r="A1674" t="s">
        <v>3335</v>
      </c>
      <c r="B1674" t="s">
        <v>757</v>
      </c>
      <c r="C1674">
        <v>530050</v>
      </c>
      <c r="D1674" t="s">
        <v>3336</v>
      </c>
      <c r="E1674">
        <v>1693</v>
      </c>
      <c r="F1674" t="s">
        <v>9</v>
      </c>
      <c r="G1674" t="s">
        <v>9</v>
      </c>
      <c r="H1674" t="s">
        <v>9</v>
      </c>
      <c r="I1674" t="s">
        <v>9</v>
      </c>
      <c r="J1674" t="s">
        <v>5524</v>
      </c>
    </row>
    <row r="1675" hidden="1" spans="1:10">
      <c r="A1675" t="s">
        <v>3337</v>
      </c>
      <c r="B1675" t="s">
        <v>10</v>
      </c>
      <c r="C1675">
        <v>530257</v>
      </c>
      <c r="D1675" t="s">
        <v>3338</v>
      </c>
      <c r="E1675">
        <v>1693</v>
      </c>
      <c r="F1675" t="s">
        <v>9</v>
      </c>
      <c r="G1675" t="s">
        <v>9</v>
      </c>
      <c r="H1675" t="s">
        <v>9</v>
      </c>
      <c r="I1675" t="s">
        <v>9</v>
      </c>
      <c r="J1675" t="s">
        <v>5525</v>
      </c>
    </row>
    <row r="1676" spans="1:10">
      <c r="A1676" t="s">
        <v>3343</v>
      </c>
      <c r="B1676" t="s">
        <v>5</v>
      </c>
      <c r="C1676">
        <v>190044</v>
      </c>
      <c r="D1676" t="s">
        <v>3344</v>
      </c>
      <c r="E1676">
        <v>1696</v>
      </c>
      <c r="F1676" t="s">
        <v>1159</v>
      </c>
      <c r="G1676" t="s">
        <v>4145</v>
      </c>
      <c r="H1676" t="s">
        <v>9</v>
      </c>
      <c r="I1676" t="s">
        <v>9</v>
      </c>
      <c r="J1676" t="s">
        <v>5526</v>
      </c>
    </row>
    <row r="1677" hidden="1" spans="1:10">
      <c r="A1677" t="s">
        <v>3341</v>
      </c>
      <c r="B1677" t="s">
        <v>274</v>
      </c>
      <c r="C1677">
        <v>530258</v>
      </c>
      <c r="D1677" t="s">
        <v>3342</v>
      </c>
      <c r="E1677">
        <v>1696</v>
      </c>
      <c r="F1677" t="s">
        <v>9</v>
      </c>
      <c r="G1677" t="s">
        <v>487</v>
      </c>
      <c r="H1677" t="s">
        <v>9</v>
      </c>
      <c r="I1677" t="s">
        <v>9</v>
      </c>
      <c r="J1677" t="s">
        <v>5527</v>
      </c>
    </row>
    <row r="1678" hidden="1" spans="1:10">
      <c r="A1678" t="s">
        <v>3339</v>
      </c>
      <c r="B1678" t="s">
        <v>2055</v>
      </c>
      <c r="C1678">
        <v>529875</v>
      </c>
      <c r="D1678" t="s">
        <v>3340</v>
      </c>
      <c r="E1678">
        <v>1696</v>
      </c>
      <c r="F1678" t="s">
        <v>9</v>
      </c>
      <c r="G1678" t="s">
        <v>9</v>
      </c>
      <c r="H1678" t="s">
        <v>9</v>
      </c>
      <c r="I1678" t="s">
        <v>9</v>
      </c>
      <c r="J1678" t="s">
        <v>5528</v>
      </c>
    </row>
    <row r="1679" hidden="1" spans="1:10">
      <c r="A1679" t="s">
        <v>739</v>
      </c>
      <c r="B1679" t="s">
        <v>740</v>
      </c>
      <c r="C1679">
        <v>529531</v>
      </c>
      <c r="D1679" t="s">
        <v>3345</v>
      </c>
      <c r="E1679">
        <v>1699</v>
      </c>
      <c r="F1679" t="s">
        <v>9</v>
      </c>
      <c r="G1679" t="s">
        <v>9</v>
      </c>
      <c r="H1679" t="s">
        <v>9</v>
      </c>
      <c r="I1679" t="s">
        <v>9</v>
      </c>
      <c r="J1679" t="s">
        <v>5529</v>
      </c>
    </row>
    <row r="1680" hidden="1" spans="1:10">
      <c r="A1680" t="s">
        <v>600</v>
      </c>
      <c r="B1680" t="s">
        <v>93</v>
      </c>
      <c r="C1680">
        <v>529673</v>
      </c>
      <c r="D1680" t="s">
        <v>3346</v>
      </c>
      <c r="E1680">
        <v>1699</v>
      </c>
      <c r="F1680" t="s">
        <v>9</v>
      </c>
      <c r="G1680" t="s">
        <v>9</v>
      </c>
      <c r="H1680" t="s">
        <v>9</v>
      </c>
      <c r="I1680" t="s">
        <v>9</v>
      </c>
      <c r="J1680" t="s">
        <v>5530</v>
      </c>
    </row>
    <row r="1681" hidden="1" spans="1:10">
      <c r="A1681" t="s">
        <v>3347</v>
      </c>
      <c r="B1681" t="s">
        <v>93</v>
      </c>
      <c r="C1681">
        <v>529962</v>
      </c>
      <c r="D1681" t="s">
        <v>3348</v>
      </c>
      <c r="E1681">
        <v>1699</v>
      </c>
      <c r="F1681" t="s">
        <v>9</v>
      </c>
      <c r="G1681" t="s">
        <v>9</v>
      </c>
      <c r="H1681" t="s">
        <v>9</v>
      </c>
      <c r="I1681" t="s">
        <v>9</v>
      </c>
      <c r="J1681" t="s">
        <v>5531</v>
      </c>
    </row>
    <row r="1682" hidden="1" spans="1:10">
      <c r="A1682" t="s">
        <v>3349</v>
      </c>
      <c r="B1682" t="s">
        <v>194</v>
      </c>
      <c r="C1682">
        <v>529274</v>
      </c>
      <c r="D1682" t="s">
        <v>3350</v>
      </c>
      <c r="E1682">
        <v>1699</v>
      </c>
      <c r="F1682" t="s">
        <v>9</v>
      </c>
      <c r="G1682" t="s">
        <v>9</v>
      </c>
      <c r="H1682" t="s">
        <v>9</v>
      </c>
      <c r="I1682" t="s">
        <v>9</v>
      </c>
      <c r="J1682" t="s">
        <v>5532</v>
      </c>
    </row>
    <row r="1683" hidden="1" spans="1:10">
      <c r="A1683" t="s">
        <v>3354</v>
      </c>
      <c r="B1683" t="s">
        <v>833</v>
      </c>
      <c r="C1683">
        <v>529281</v>
      </c>
      <c r="D1683" t="s">
        <v>3355</v>
      </c>
      <c r="E1683">
        <v>1703</v>
      </c>
      <c r="F1683" t="s">
        <v>800</v>
      </c>
      <c r="G1683" t="s">
        <v>4356</v>
      </c>
      <c r="H1683" t="s">
        <v>9</v>
      </c>
      <c r="I1683" t="s">
        <v>9</v>
      </c>
      <c r="J1683" t="s">
        <v>5533</v>
      </c>
    </row>
    <row r="1684" hidden="1" spans="1:10">
      <c r="A1684" t="s">
        <v>3352</v>
      </c>
      <c r="B1684" t="s">
        <v>997</v>
      </c>
      <c r="C1684">
        <v>529239</v>
      </c>
      <c r="D1684" t="s">
        <v>3353</v>
      </c>
      <c r="E1684">
        <v>1703</v>
      </c>
      <c r="F1684" t="s">
        <v>9</v>
      </c>
      <c r="G1684" t="s">
        <v>9</v>
      </c>
      <c r="H1684" t="s">
        <v>9</v>
      </c>
      <c r="I1684" t="s">
        <v>9</v>
      </c>
      <c r="J1684" t="s">
        <v>5534</v>
      </c>
    </row>
    <row r="1685" hidden="1" spans="1:10">
      <c r="A1685" t="s">
        <v>1765</v>
      </c>
      <c r="B1685" t="s">
        <v>774</v>
      </c>
      <c r="C1685">
        <v>530259</v>
      </c>
      <c r="D1685" t="s">
        <v>3351</v>
      </c>
      <c r="E1685">
        <v>1703</v>
      </c>
      <c r="F1685" t="s">
        <v>9</v>
      </c>
      <c r="G1685" t="s">
        <v>4145</v>
      </c>
      <c r="H1685" t="s">
        <v>9</v>
      </c>
      <c r="I1685" t="s">
        <v>9</v>
      </c>
      <c r="J1685" t="s">
        <v>5535</v>
      </c>
    </row>
    <row r="1686" hidden="1" spans="1:10">
      <c r="A1686" t="s">
        <v>2466</v>
      </c>
      <c r="B1686" t="s">
        <v>641</v>
      </c>
      <c r="C1686">
        <v>529072</v>
      </c>
      <c r="D1686" t="s">
        <v>3361</v>
      </c>
      <c r="E1686">
        <v>1706</v>
      </c>
      <c r="F1686" t="s">
        <v>9</v>
      </c>
      <c r="G1686" t="s">
        <v>4356</v>
      </c>
      <c r="H1686" t="s">
        <v>9</v>
      </c>
      <c r="I1686" t="s">
        <v>9</v>
      </c>
      <c r="J1686" t="s">
        <v>5536</v>
      </c>
    </row>
    <row r="1687" hidden="1" spans="1:10">
      <c r="A1687" t="s">
        <v>3357</v>
      </c>
      <c r="B1687" t="s">
        <v>1450</v>
      </c>
      <c r="C1687">
        <v>529523</v>
      </c>
      <c r="D1687" t="s">
        <v>3358</v>
      </c>
      <c r="E1687">
        <v>1706</v>
      </c>
      <c r="F1687" t="s">
        <v>9</v>
      </c>
      <c r="G1687" t="s">
        <v>9</v>
      </c>
      <c r="H1687" t="s">
        <v>9</v>
      </c>
      <c r="I1687" t="s">
        <v>9</v>
      </c>
      <c r="J1687" t="s">
        <v>5537</v>
      </c>
    </row>
    <row r="1688" hidden="1" spans="1:10">
      <c r="A1688" t="s">
        <v>283</v>
      </c>
      <c r="B1688" t="s">
        <v>284</v>
      </c>
      <c r="C1688">
        <v>529265</v>
      </c>
      <c r="D1688" t="s">
        <v>3356</v>
      </c>
      <c r="E1688">
        <v>1706</v>
      </c>
      <c r="F1688" t="s">
        <v>9</v>
      </c>
      <c r="G1688" t="s">
        <v>4356</v>
      </c>
      <c r="H1688" t="s">
        <v>9</v>
      </c>
      <c r="I1688" t="s">
        <v>9</v>
      </c>
      <c r="J1688" t="s">
        <v>5538</v>
      </c>
    </row>
    <row r="1689" hidden="1" spans="1:10">
      <c r="A1689" t="s">
        <v>3359</v>
      </c>
      <c r="B1689" t="s">
        <v>740</v>
      </c>
      <c r="C1689">
        <v>529429</v>
      </c>
      <c r="D1689" t="s">
        <v>3360</v>
      </c>
      <c r="E1689">
        <v>1706</v>
      </c>
      <c r="F1689" t="s">
        <v>9</v>
      </c>
      <c r="G1689" t="s">
        <v>4145</v>
      </c>
      <c r="H1689" t="s">
        <v>9</v>
      </c>
      <c r="I1689" t="s">
        <v>9</v>
      </c>
      <c r="J1689" t="s">
        <v>5539</v>
      </c>
    </row>
    <row r="1690" hidden="1" spans="1:10">
      <c r="A1690" t="s">
        <v>1274</v>
      </c>
      <c r="B1690" t="s">
        <v>740</v>
      </c>
      <c r="C1690">
        <v>530260</v>
      </c>
      <c r="D1690" t="s">
        <v>3362</v>
      </c>
      <c r="E1690">
        <v>1710</v>
      </c>
      <c r="F1690" t="s">
        <v>9</v>
      </c>
      <c r="G1690" t="s">
        <v>4057</v>
      </c>
      <c r="H1690" t="s">
        <v>9</v>
      </c>
      <c r="I1690" t="s">
        <v>9</v>
      </c>
      <c r="J1690" t="s">
        <v>5540</v>
      </c>
    </row>
    <row r="1691" hidden="1" spans="1:10">
      <c r="A1691" t="s">
        <v>1882</v>
      </c>
      <c r="B1691" t="s">
        <v>694</v>
      </c>
      <c r="C1691">
        <v>529712</v>
      </c>
      <c r="D1691" t="s">
        <v>3363</v>
      </c>
      <c r="E1691">
        <v>1710</v>
      </c>
      <c r="F1691" t="s">
        <v>9</v>
      </c>
      <c r="G1691" t="s">
        <v>9</v>
      </c>
      <c r="H1691" t="s">
        <v>9</v>
      </c>
      <c r="I1691" t="s">
        <v>9</v>
      </c>
      <c r="J1691" t="s">
        <v>5541</v>
      </c>
    </row>
    <row r="1692" spans="1:10">
      <c r="A1692" t="s">
        <v>3364</v>
      </c>
      <c r="B1692" t="s">
        <v>5</v>
      </c>
      <c r="C1692">
        <v>160658</v>
      </c>
      <c r="D1692" t="s">
        <v>3365</v>
      </c>
      <c r="E1692">
        <v>1717</v>
      </c>
      <c r="F1692" t="s">
        <v>9</v>
      </c>
      <c r="G1692" t="s">
        <v>9</v>
      </c>
      <c r="H1692" t="s">
        <v>9</v>
      </c>
      <c r="I1692" t="s">
        <v>9</v>
      </c>
      <c r="J1692" t="s">
        <v>5542</v>
      </c>
    </row>
    <row r="1693" hidden="1" spans="1:10">
      <c r="A1693" t="s">
        <v>2120</v>
      </c>
      <c r="B1693" t="s">
        <v>284</v>
      </c>
      <c r="C1693">
        <v>529211</v>
      </c>
      <c r="D1693" t="s">
        <v>3368</v>
      </c>
      <c r="E1693">
        <v>1717</v>
      </c>
      <c r="F1693" t="s">
        <v>9</v>
      </c>
      <c r="G1693" t="s">
        <v>4356</v>
      </c>
      <c r="H1693" t="s">
        <v>9</v>
      </c>
      <c r="I1693" t="s">
        <v>9</v>
      </c>
      <c r="J1693" t="s">
        <v>5543</v>
      </c>
    </row>
    <row r="1694" hidden="1" spans="1:10">
      <c r="A1694" t="s">
        <v>3366</v>
      </c>
      <c r="B1694" t="s">
        <v>274</v>
      </c>
      <c r="C1694">
        <v>529556</v>
      </c>
      <c r="D1694" t="s">
        <v>3367</v>
      </c>
      <c r="E1694">
        <v>1717</v>
      </c>
      <c r="F1694" t="s">
        <v>9</v>
      </c>
      <c r="G1694" t="s">
        <v>9</v>
      </c>
      <c r="H1694" t="s">
        <v>9</v>
      </c>
      <c r="I1694" t="s">
        <v>9</v>
      </c>
      <c r="J1694" t="s">
        <v>5544</v>
      </c>
    </row>
    <row r="1695" hidden="1" spans="1:10">
      <c r="A1695" t="s">
        <v>3371</v>
      </c>
      <c r="B1695" t="s">
        <v>397</v>
      </c>
      <c r="C1695">
        <v>530198</v>
      </c>
      <c r="D1695" t="s">
        <v>3372</v>
      </c>
      <c r="E1695">
        <v>1725</v>
      </c>
      <c r="F1695" t="s">
        <v>9</v>
      </c>
      <c r="G1695" t="s">
        <v>9</v>
      </c>
      <c r="H1695" t="s">
        <v>9</v>
      </c>
      <c r="I1695" t="s">
        <v>9</v>
      </c>
      <c r="J1695" t="s">
        <v>5545</v>
      </c>
    </row>
    <row r="1696" hidden="1" spans="1:10">
      <c r="A1696" t="s">
        <v>742</v>
      </c>
      <c r="B1696" t="s">
        <v>274</v>
      </c>
      <c r="C1696">
        <v>529230</v>
      </c>
      <c r="D1696" t="s">
        <v>3373</v>
      </c>
      <c r="E1696">
        <v>1725</v>
      </c>
      <c r="F1696" t="s">
        <v>9</v>
      </c>
      <c r="G1696" t="s">
        <v>9</v>
      </c>
      <c r="H1696" t="s">
        <v>9</v>
      </c>
      <c r="I1696" t="s">
        <v>9</v>
      </c>
      <c r="J1696" t="s">
        <v>5546</v>
      </c>
    </row>
    <row r="1697" hidden="1" spans="1:10">
      <c r="A1697" t="s">
        <v>3369</v>
      </c>
      <c r="B1697" t="s">
        <v>740</v>
      </c>
      <c r="C1697">
        <v>529472</v>
      </c>
      <c r="D1697" t="s">
        <v>3370</v>
      </c>
      <c r="E1697">
        <v>1725</v>
      </c>
      <c r="F1697" t="s">
        <v>9</v>
      </c>
      <c r="G1697" t="s">
        <v>4145</v>
      </c>
      <c r="H1697" t="s">
        <v>9</v>
      </c>
      <c r="I1697" t="s">
        <v>9</v>
      </c>
      <c r="J1697" t="s">
        <v>5547</v>
      </c>
    </row>
    <row r="1698" hidden="1" spans="1:10">
      <c r="A1698" t="s">
        <v>3374</v>
      </c>
      <c r="B1698" t="s">
        <v>1117</v>
      </c>
      <c r="C1698">
        <v>529197</v>
      </c>
      <c r="D1698" t="s">
        <v>3375</v>
      </c>
      <c r="E1698">
        <v>1725</v>
      </c>
      <c r="F1698" t="s">
        <v>9</v>
      </c>
      <c r="G1698" t="s">
        <v>9</v>
      </c>
      <c r="H1698" t="s">
        <v>9</v>
      </c>
      <c r="I1698" t="s">
        <v>9</v>
      </c>
      <c r="J1698" t="s">
        <v>5548</v>
      </c>
    </row>
    <row r="1699" hidden="1" spans="1:10">
      <c r="A1699" t="s">
        <v>3382</v>
      </c>
      <c r="B1699" t="s">
        <v>3383</v>
      </c>
      <c r="C1699">
        <v>512401</v>
      </c>
      <c r="D1699" t="s">
        <v>3384</v>
      </c>
      <c r="E1699">
        <v>1729</v>
      </c>
      <c r="F1699" t="s">
        <v>9</v>
      </c>
      <c r="G1699" t="s">
        <v>9</v>
      </c>
      <c r="H1699" t="s">
        <v>9</v>
      </c>
      <c r="I1699" t="s">
        <v>9</v>
      </c>
      <c r="J1699" t="s">
        <v>5549</v>
      </c>
    </row>
    <row r="1700" hidden="1" spans="1:10">
      <c r="A1700" t="s">
        <v>3377</v>
      </c>
      <c r="B1700" t="s">
        <v>2105</v>
      </c>
      <c r="C1700">
        <v>530056</v>
      </c>
      <c r="D1700" t="s">
        <v>3378</v>
      </c>
      <c r="E1700">
        <v>1729</v>
      </c>
      <c r="F1700" t="s">
        <v>9</v>
      </c>
      <c r="G1700" t="s">
        <v>9</v>
      </c>
      <c r="H1700" t="s">
        <v>9</v>
      </c>
      <c r="I1700" t="s">
        <v>9</v>
      </c>
      <c r="J1700" t="s">
        <v>5550</v>
      </c>
    </row>
    <row r="1701" hidden="1" spans="1:10">
      <c r="A1701" t="s">
        <v>3380</v>
      </c>
      <c r="B1701" t="s">
        <v>284</v>
      </c>
      <c r="C1701">
        <v>529099</v>
      </c>
      <c r="D1701" t="s">
        <v>3381</v>
      </c>
      <c r="E1701">
        <v>1729</v>
      </c>
      <c r="F1701" t="s">
        <v>9</v>
      </c>
      <c r="G1701" t="s">
        <v>4356</v>
      </c>
      <c r="H1701" t="s">
        <v>9</v>
      </c>
      <c r="I1701" t="s">
        <v>9</v>
      </c>
      <c r="J1701" t="s">
        <v>5551</v>
      </c>
    </row>
    <row r="1702" hidden="1" spans="1:10">
      <c r="A1702" t="s">
        <v>922</v>
      </c>
      <c r="B1702" t="s">
        <v>284</v>
      </c>
      <c r="C1702">
        <v>529259</v>
      </c>
      <c r="D1702" t="s">
        <v>3385</v>
      </c>
      <c r="E1702">
        <v>1739</v>
      </c>
      <c r="F1702" t="s">
        <v>9</v>
      </c>
      <c r="G1702" t="s">
        <v>4883</v>
      </c>
      <c r="H1702" t="s">
        <v>9</v>
      </c>
      <c r="I1702" t="s">
        <v>9</v>
      </c>
      <c r="J1702" t="s">
        <v>5552</v>
      </c>
    </row>
    <row r="1703" hidden="1" spans="1:10">
      <c r="A1703" t="s">
        <v>3308</v>
      </c>
      <c r="B1703" t="s">
        <v>93</v>
      </c>
      <c r="C1703">
        <v>529886</v>
      </c>
      <c r="D1703" t="s">
        <v>3386</v>
      </c>
      <c r="E1703">
        <v>1739</v>
      </c>
      <c r="F1703" t="s">
        <v>9</v>
      </c>
      <c r="G1703" t="s">
        <v>9</v>
      </c>
      <c r="H1703" t="s">
        <v>9</v>
      </c>
      <c r="I1703" t="s">
        <v>9</v>
      </c>
      <c r="J1703" t="s">
        <v>5553</v>
      </c>
    </row>
    <row r="1704" hidden="1" spans="1:10">
      <c r="A1704" t="s">
        <v>3388</v>
      </c>
      <c r="B1704" t="s">
        <v>489</v>
      </c>
      <c r="C1704">
        <v>530263</v>
      </c>
      <c r="D1704" t="s">
        <v>3389</v>
      </c>
      <c r="E1704">
        <v>1739</v>
      </c>
      <c r="F1704" t="s">
        <v>9</v>
      </c>
      <c r="G1704" t="s">
        <v>9</v>
      </c>
      <c r="H1704" t="s">
        <v>9</v>
      </c>
      <c r="I1704" t="s">
        <v>9</v>
      </c>
      <c r="J1704" t="s">
        <v>5554</v>
      </c>
    </row>
    <row r="1705" hidden="1" spans="1:10">
      <c r="A1705" t="s">
        <v>283</v>
      </c>
      <c r="B1705" t="s">
        <v>284</v>
      </c>
      <c r="C1705">
        <v>529005</v>
      </c>
      <c r="D1705" t="s">
        <v>3387</v>
      </c>
      <c r="E1705">
        <v>1739</v>
      </c>
      <c r="F1705" t="s">
        <v>9</v>
      </c>
      <c r="G1705" t="s">
        <v>9</v>
      </c>
      <c r="H1705" t="s">
        <v>9</v>
      </c>
      <c r="I1705" t="s">
        <v>9</v>
      </c>
      <c r="J1705" t="s">
        <v>5555</v>
      </c>
    </row>
    <row r="1706" hidden="1" spans="1:10">
      <c r="A1706" t="s">
        <v>328</v>
      </c>
      <c r="B1706" t="s">
        <v>93</v>
      </c>
      <c r="C1706">
        <v>530264</v>
      </c>
      <c r="D1706" t="s">
        <v>3390</v>
      </c>
      <c r="E1706">
        <v>1746</v>
      </c>
      <c r="F1706" t="s">
        <v>9</v>
      </c>
      <c r="G1706" t="s">
        <v>9</v>
      </c>
      <c r="H1706" t="s">
        <v>9</v>
      </c>
      <c r="I1706" t="s">
        <v>9</v>
      </c>
      <c r="J1706" t="s">
        <v>5556</v>
      </c>
    </row>
    <row r="1707" hidden="1" spans="1:10">
      <c r="A1707" t="s">
        <v>3400</v>
      </c>
      <c r="B1707" t="s">
        <v>284</v>
      </c>
      <c r="C1707">
        <v>505526</v>
      </c>
      <c r="D1707" t="s">
        <v>3401</v>
      </c>
      <c r="E1707">
        <v>1747</v>
      </c>
      <c r="F1707" t="s">
        <v>9</v>
      </c>
      <c r="G1707" t="s">
        <v>4883</v>
      </c>
      <c r="H1707" t="s">
        <v>9</v>
      </c>
      <c r="I1707" t="s">
        <v>9</v>
      </c>
      <c r="J1707" t="s">
        <v>5557</v>
      </c>
    </row>
    <row r="1708" hidden="1" spans="1:10">
      <c r="A1708" t="s">
        <v>1717</v>
      </c>
      <c r="B1708" t="s">
        <v>1717</v>
      </c>
      <c r="C1708">
        <v>530265</v>
      </c>
      <c r="D1708" t="s">
        <v>3403</v>
      </c>
      <c r="E1708">
        <v>1747</v>
      </c>
      <c r="F1708" t="s">
        <v>9</v>
      </c>
      <c r="G1708" t="s">
        <v>4883</v>
      </c>
      <c r="H1708" t="s">
        <v>9</v>
      </c>
      <c r="I1708" t="s">
        <v>9</v>
      </c>
      <c r="J1708" t="s">
        <v>5558</v>
      </c>
    </row>
    <row r="1709" hidden="1" spans="1:10">
      <c r="A1709" t="s">
        <v>3391</v>
      </c>
      <c r="B1709" t="s">
        <v>93</v>
      </c>
      <c r="C1709">
        <v>529833</v>
      </c>
      <c r="D1709" t="s">
        <v>3392</v>
      </c>
      <c r="E1709">
        <v>1747</v>
      </c>
      <c r="F1709" t="s">
        <v>9</v>
      </c>
      <c r="G1709" t="s">
        <v>9</v>
      </c>
      <c r="H1709" t="s">
        <v>9</v>
      </c>
      <c r="I1709" t="s">
        <v>9</v>
      </c>
      <c r="J1709" t="s">
        <v>5559</v>
      </c>
    </row>
    <row r="1710" hidden="1" spans="1:10">
      <c r="A1710" t="s">
        <v>174</v>
      </c>
      <c r="B1710" t="s">
        <v>175</v>
      </c>
      <c r="C1710">
        <v>529697</v>
      </c>
      <c r="D1710" t="s">
        <v>3395</v>
      </c>
      <c r="E1710">
        <v>1747</v>
      </c>
      <c r="F1710" t="s">
        <v>9</v>
      </c>
      <c r="G1710" t="s">
        <v>9</v>
      </c>
      <c r="H1710" t="s">
        <v>9</v>
      </c>
      <c r="I1710" t="s">
        <v>9</v>
      </c>
      <c r="J1710" t="s">
        <v>5560</v>
      </c>
    </row>
    <row r="1711" hidden="1" spans="1:10">
      <c r="A1711" t="s">
        <v>3398</v>
      </c>
      <c r="B1711" t="s">
        <v>1131</v>
      </c>
      <c r="C1711">
        <v>529046</v>
      </c>
      <c r="D1711" t="s">
        <v>3399</v>
      </c>
      <c r="E1711">
        <v>1747</v>
      </c>
      <c r="F1711" t="s">
        <v>9</v>
      </c>
      <c r="G1711" t="s">
        <v>9</v>
      </c>
      <c r="H1711" t="s">
        <v>9</v>
      </c>
      <c r="I1711" t="s">
        <v>9</v>
      </c>
      <c r="J1711" t="s">
        <v>5561</v>
      </c>
    </row>
    <row r="1712" hidden="1" spans="1:10">
      <c r="A1712" t="s">
        <v>3396</v>
      </c>
      <c r="B1712" t="s">
        <v>17</v>
      </c>
      <c r="C1712">
        <v>529999</v>
      </c>
      <c r="D1712" t="s">
        <v>3397</v>
      </c>
      <c r="E1712">
        <v>1747</v>
      </c>
      <c r="F1712" t="s">
        <v>9</v>
      </c>
      <c r="G1712" t="s">
        <v>9</v>
      </c>
      <c r="H1712" t="s">
        <v>9</v>
      </c>
      <c r="I1712" t="s">
        <v>9</v>
      </c>
      <c r="J1712" t="s">
        <v>5562</v>
      </c>
    </row>
    <row r="1713" hidden="1" spans="1:10">
      <c r="A1713" t="s">
        <v>3393</v>
      </c>
      <c r="B1713" t="s">
        <v>175</v>
      </c>
      <c r="C1713">
        <v>529725</v>
      </c>
      <c r="D1713" t="s">
        <v>3394</v>
      </c>
      <c r="E1713">
        <v>1747</v>
      </c>
      <c r="F1713" t="s">
        <v>9</v>
      </c>
      <c r="G1713" t="s">
        <v>9</v>
      </c>
      <c r="H1713" t="s">
        <v>9</v>
      </c>
      <c r="I1713" t="s">
        <v>9</v>
      </c>
      <c r="J1713" t="s">
        <v>5563</v>
      </c>
    </row>
    <row r="1714" hidden="1" spans="1:10">
      <c r="A1714" t="s">
        <v>3406</v>
      </c>
      <c r="B1714" t="s">
        <v>417</v>
      </c>
      <c r="C1714">
        <v>529236</v>
      </c>
      <c r="D1714" t="s">
        <v>3407</v>
      </c>
      <c r="E1714">
        <v>1754</v>
      </c>
      <c r="F1714" t="s">
        <v>9</v>
      </c>
      <c r="G1714" t="s">
        <v>4356</v>
      </c>
      <c r="H1714" t="s">
        <v>9</v>
      </c>
      <c r="I1714" t="s">
        <v>9</v>
      </c>
      <c r="J1714" t="s">
        <v>5564</v>
      </c>
    </row>
    <row r="1715" hidden="1" spans="1:10">
      <c r="A1715" t="s">
        <v>2340</v>
      </c>
      <c r="B1715" t="s">
        <v>93</v>
      </c>
      <c r="C1715">
        <v>529729</v>
      </c>
      <c r="D1715" t="s">
        <v>3404</v>
      </c>
      <c r="E1715">
        <v>1754</v>
      </c>
      <c r="F1715" t="s">
        <v>9</v>
      </c>
      <c r="G1715" t="s">
        <v>9</v>
      </c>
      <c r="H1715" t="s">
        <v>9</v>
      </c>
      <c r="I1715" t="s">
        <v>9</v>
      </c>
      <c r="J1715" t="s">
        <v>5565</v>
      </c>
    </row>
    <row r="1716" hidden="1" spans="1:10">
      <c r="A1716" t="s">
        <v>1218</v>
      </c>
      <c r="B1716" t="s">
        <v>93</v>
      </c>
      <c r="C1716">
        <v>501409</v>
      </c>
      <c r="D1716" t="s">
        <v>3405</v>
      </c>
      <c r="E1716">
        <v>1754</v>
      </c>
      <c r="F1716" t="s">
        <v>9</v>
      </c>
      <c r="G1716" t="s">
        <v>9</v>
      </c>
      <c r="H1716" t="s">
        <v>9</v>
      </c>
      <c r="I1716" t="s">
        <v>9</v>
      </c>
      <c r="J1716" t="s">
        <v>5566</v>
      </c>
    </row>
    <row r="1717" hidden="1" spans="1:10">
      <c r="A1717" t="s">
        <v>3411</v>
      </c>
      <c r="B1717" t="s">
        <v>93</v>
      </c>
      <c r="C1717">
        <v>529809</v>
      </c>
      <c r="D1717" t="s">
        <v>3412</v>
      </c>
      <c r="E1717">
        <v>1757</v>
      </c>
      <c r="F1717" t="s">
        <v>9</v>
      </c>
      <c r="G1717" t="s">
        <v>9</v>
      </c>
      <c r="H1717" t="s">
        <v>9</v>
      </c>
      <c r="I1717" t="s">
        <v>9</v>
      </c>
      <c r="J1717" t="s">
        <v>5567</v>
      </c>
    </row>
    <row r="1718" hidden="1" spans="1:10">
      <c r="A1718" t="s">
        <v>2545</v>
      </c>
      <c r="B1718" t="s">
        <v>1717</v>
      </c>
      <c r="C1718">
        <v>529464</v>
      </c>
      <c r="D1718" t="s">
        <v>3409</v>
      </c>
      <c r="E1718">
        <v>1757</v>
      </c>
      <c r="F1718" t="s">
        <v>9</v>
      </c>
      <c r="G1718" t="s">
        <v>9</v>
      </c>
      <c r="H1718" t="s">
        <v>9</v>
      </c>
      <c r="I1718" t="s">
        <v>9</v>
      </c>
      <c r="J1718" t="s">
        <v>5568</v>
      </c>
    </row>
    <row r="1719" hidden="1" spans="1:10">
      <c r="A1719" t="s">
        <v>3418</v>
      </c>
      <c r="B1719" t="s">
        <v>194</v>
      </c>
      <c r="C1719">
        <v>529347</v>
      </c>
      <c r="D1719" t="s">
        <v>3419</v>
      </c>
      <c r="E1719">
        <v>1757</v>
      </c>
      <c r="F1719" t="s">
        <v>9</v>
      </c>
      <c r="G1719" t="s">
        <v>9</v>
      </c>
      <c r="H1719" t="s">
        <v>9</v>
      </c>
      <c r="I1719" t="s">
        <v>9</v>
      </c>
      <c r="J1719" t="s">
        <v>5569</v>
      </c>
    </row>
    <row r="1720" hidden="1" spans="1:10">
      <c r="A1720" t="s">
        <v>3413</v>
      </c>
      <c r="B1720" t="s">
        <v>1095</v>
      </c>
      <c r="C1720">
        <v>530266</v>
      </c>
      <c r="D1720" t="s">
        <v>3414</v>
      </c>
      <c r="E1720">
        <v>1757</v>
      </c>
      <c r="F1720" t="s">
        <v>9</v>
      </c>
      <c r="G1720" t="s">
        <v>9</v>
      </c>
      <c r="H1720" t="s">
        <v>9</v>
      </c>
      <c r="I1720" t="s">
        <v>9</v>
      </c>
      <c r="J1720" t="s">
        <v>5570</v>
      </c>
    </row>
    <row r="1721" hidden="1" spans="1:10">
      <c r="A1721" t="s">
        <v>3415</v>
      </c>
      <c r="B1721" t="s">
        <v>3416</v>
      </c>
      <c r="C1721">
        <v>530267</v>
      </c>
      <c r="D1721" t="s">
        <v>3417</v>
      </c>
      <c r="E1721">
        <v>1757</v>
      </c>
      <c r="F1721" t="s">
        <v>9</v>
      </c>
      <c r="G1721" t="s">
        <v>9</v>
      </c>
      <c r="H1721" t="s">
        <v>9</v>
      </c>
      <c r="I1721" t="s">
        <v>9</v>
      </c>
      <c r="J1721" t="s">
        <v>5571</v>
      </c>
    </row>
    <row r="1722" hidden="1" spans="1:10">
      <c r="A1722" t="s">
        <v>3423</v>
      </c>
      <c r="B1722" t="s">
        <v>489</v>
      </c>
      <c r="C1722">
        <v>530069</v>
      </c>
      <c r="D1722" t="s">
        <v>3424</v>
      </c>
      <c r="E1722">
        <v>1762</v>
      </c>
      <c r="F1722" t="s">
        <v>9</v>
      </c>
      <c r="G1722" t="s">
        <v>487</v>
      </c>
      <c r="H1722" t="s">
        <v>9</v>
      </c>
      <c r="I1722" t="s">
        <v>9</v>
      </c>
      <c r="J1722" t="s">
        <v>5572</v>
      </c>
    </row>
    <row r="1723" hidden="1" spans="1:10">
      <c r="A1723" t="s">
        <v>3428</v>
      </c>
      <c r="B1723" t="s">
        <v>1893</v>
      </c>
      <c r="C1723">
        <v>530268</v>
      </c>
      <c r="D1723" t="s">
        <v>3429</v>
      </c>
      <c r="E1723">
        <v>1762</v>
      </c>
      <c r="F1723" t="s">
        <v>9</v>
      </c>
      <c r="G1723" t="s">
        <v>9</v>
      </c>
      <c r="H1723" t="s">
        <v>9</v>
      </c>
      <c r="I1723" t="s">
        <v>9</v>
      </c>
      <c r="J1723" t="s">
        <v>5573</v>
      </c>
    </row>
    <row r="1724" hidden="1" spans="1:10">
      <c r="A1724" t="s">
        <v>3430</v>
      </c>
      <c r="B1724" t="s">
        <v>489</v>
      </c>
      <c r="C1724">
        <v>504179</v>
      </c>
      <c r="D1724" t="s">
        <v>3431</v>
      </c>
      <c r="E1724">
        <v>1762</v>
      </c>
      <c r="F1724" t="s">
        <v>9</v>
      </c>
      <c r="G1724" t="s">
        <v>4883</v>
      </c>
      <c r="H1724" t="s">
        <v>9</v>
      </c>
      <c r="I1724" t="s">
        <v>9</v>
      </c>
      <c r="J1724" t="s">
        <v>5574</v>
      </c>
    </row>
    <row r="1725" hidden="1" spans="1:10">
      <c r="A1725" t="s">
        <v>3425</v>
      </c>
      <c r="B1725" t="s">
        <v>397</v>
      </c>
      <c r="C1725">
        <v>529117</v>
      </c>
      <c r="D1725" t="s">
        <v>3426</v>
      </c>
      <c r="E1725">
        <v>1762</v>
      </c>
      <c r="F1725" t="s">
        <v>9</v>
      </c>
      <c r="G1725" t="s">
        <v>9</v>
      </c>
      <c r="H1725" t="s">
        <v>9</v>
      </c>
      <c r="I1725" t="s">
        <v>9</v>
      </c>
      <c r="J1725" t="s">
        <v>5575</v>
      </c>
    </row>
    <row r="1726" hidden="1" spans="1:10">
      <c r="A1726" t="s">
        <v>525</v>
      </c>
      <c r="B1726" t="s">
        <v>93</v>
      </c>
      <c r="C1726">
        <v>529890</v>
      </c>
      <c r="D1726" t="s">
        <v>2636</v>
      </c>
      <c r="E1726">
        <v>1762</v>
      </c>
      <c r="F1726" t="s">
        <v>9</v>
      </c>
      <c r="G1726" t="s">
        <v>9</v>
      </c>
      <c r="H1726" t="s">
        <v>9</v>
      </c>
      <c r="I1726" t="s">
        <v>9</v>
      </c>
      <c r="J1726" t="s">
        <v>5576</v>
      </c>
    </row>
    <row r="1727" hidden="1" spans="1:10">
      <c r="A1727" t="s">
        <v>204</v>
      </c>
      <c r="B1727" t="s">
        <v>93</v>
      </c>
      <c r="C1727">
        <v>530269</v>
      </c>
      <c r="D1727" t="s">
        <v>3432</v>
      </c>
      <c r="E1727">
        <v>1762</v>
      </c>
      <c r="F1727" t="s">
        <v>9</v>
      </c>
      <c r="G1727" t="s">
        <v>9</v>
      </c>
      <c r="H1727" t="s">
        <v>9</v>
      </c>
      <c r="I1727" t="s">
        <v>9</v>
      </c>
      <c r="J1727" t="s">
        <v>5577</v>
      </c>
    </row>
    <row r="1728" spans="1:10">
      <c r="A1728" t="s">
        <v>3421</v>
      </c>
      <c r="B1728" t="s">
        <v>5</v>
      </c>
      <c r="C1728">
        <v>206604</v>
      </c>
      <c r="D1728" t="s">
        <v>3422</v>
      </c>
      <c r="E1728">
        <v>1762</v>
      </c>
      <c r="F1728" t="s">
        <v>9</v>
      </c>
      <c r="G1728" t="s">
        <v>9</v>
      </c>
      <c r="H1728" t="s">
        <v>9</v>
      </c>
      <c r="I1728" t="s">
        <v>9</v>
      </c>
      <c r="J1728" t="s">
        <v>5578</v>
      </c>
    </row>
    <row r="1729" hidden="1" spans="1:10">
      <c r="A1729" t="s">
        <v>204</v>
      </c>
      <c r="B1729" t="s">
        <v>93</v>
      </c>
      <c r="C1729">
        <v>529306</v>
      </c>
      <c r="D1729" t="s">
        <v>3437</v>
      </c>
      <c r="E1729">
        <v>1769</v>
      </c>
      <c r="F1729" t="s">
        <v>9</v>
      </c>
      <c r="G1729" t="s">
        <v>9</v>
      </c>
      <c r="H1729" t="s">
        <v>9</v>
      </c>
      <c r="I1729" t="s">
        <v>9</v>
      </c>
      <c r="J1729" t="s">
        <v>5579</v>
      </c>
    </row>
    <row r="1730" hidden="1" spans="1:10">
      <c r="A1730" t="s">
        <v>3435</v>
      </c>
      <c r="B1730" t="s">
        <v>1450</v>
      </c>
      <c r="C1730">
        <v>529980</v>
      </c>
      <c r="D1730" t="s">
        <v>3436</v>
      </c>
      <c r="E1730">
        <v>1769</v>
      </c>
      <c r="F1730" t="s">
        <v>9</v>
      </c>
      <c r="G1730" t="s">
        <v>9</v>
      </c>
      <c r="H1730" t="s">
        <v>9</v>
      </c>
      <c r="I1730" t="s">
        <v>9</v>
      </c>
      <c r="J1730" t="s">
        <v>5580</v>
      </c>
    </row>
    <row r="1731" hidden="1" spans="1:10">
      <c r="A1731" t="s">
        <v>3433</v>
      </c>
      <c r="B1731" t="s">
        <v>489</v>
      </c>
      <c r="C1731">
        <v>530174</v>
      </c>
      <c r="D1731" t="s">
        <v>3434</v>
      </c>
      <c r="E1731">
        <v>1769</v>
      </c>
      <c r="F1731" t="s">
        <v>9</v>
      </c>
      <c r="G1731" t="s">
        <v>9</v>
      </c>
      <c r="H1731" t="s">
        <v>9</v>
      </c>
      <c r="I1731" t="s">
        <v>9</v>
      </c>
      <c r="J1731" t="s">
        <v>5581</v>
      </c>
    </row>
    <row r="1732" hidden="1" spans="1:10">
      <c r="A1732" t="s">
        <v>1811</v>
      </c>
      <c r="B1732" t="s">
        <v>1812</v>
      </c>
      <c r="C1732">
        <v>530272</v>
      </c>
      <c r="D1732" t="s">
        <v>3440</v>
      </c>
      <c r="E1732">
        <v>1778</v>
      </c>
      <c r="F1732" t="s">
        <v>1017</v>
      </c>
      <c r="G1732" t="s">
        <v>4883</v>
      </c>
      <c r="H1732" t="s">
        <v>9</v>
      </c>
      <c r="I1732" t="s">
        <v>9</v>
      </c>
      <c r="J1732" t="s">
        <v>5582</v>
      </c>
    </row>
    <row r="1733" hidden="1" spans="1:10">
      <c r="A1733" t="s">
        <v>3438</v>
      </c>
      <c r="B1733" t="s">
        <v>284</v>
      </c>
      <c r="C1733">
        <v>529232</v>
      </c>
      <c r="D1733" t="s">
        <v>3439</v>
      </c>
      <c r="E1733">
        <v>1778</v>
      </c>
      <c r="F1733" t="s">
        <v>9</v>
      </c>
      <c r="G1733" t="s">
        <v>4356</v>
      </c>
      <c r="H1733" t="s">
        <v>9</v>
      </c>
      <c r="I1733" t="s">
        <v>9</v>
      </c>
      <c r="J1733" t="s">
        <v>5583</v>
      </c>
    </row>
    <row r="1734" spans="1:10">
      <c r="A1734" t="s">
        <v>3421</v>
      </c>
      <c r="B1734" t="s">
        <v>5</v>
      </c>
      <c r="C1734">
        <v>202480</v>
      </c>
      <c r="D1734" t="s">
        <v>3441</v>
      </c>
      <c r="E1734">
        <v>1784</v>
      </c>
      <c r="F1734" t="s">
        <v>9</v>
      </c>
      <c r="G1734" t="s">
        <v>487</v>
      </c>
      <c r="H1734" t="s">
        <v>9</v>
      </c>
      <c r="I1734" t="s">
        <v>9</v>
      </c>
      <c r="J1734" t="s">
        <v>5584</v>
      </c>
    </row>
    <row r="1735" hidden="1" spans="1:10">
      <c r="A1735" t="s">
        <v>3449</v>
      </c>
      <c r="B1735" t="s">
        <v>1450</v>
      </c>
      <c r="C1735">
        <v>529502</v>
      </c>
      <c r="D1735" t="s">
        <v>3450</v>
      </c>
      <c r="E1735">
        <v>1784</v>
      </c>
      <c r="F1735" t="s">
        <v>9</v>
      </c>
      <c r="G1735" t="s">
        <v>4145</v>
      </c>
      <c r="H1735" t="s">
        <v>9</v>
      </c>
      <c r="I1735" t="s">
        <v>9</v>
      </c>
      <c r="J1735" t="s">
        <v>5585</v>
      </c>
    </row>
    <row r="1736" hidden="1" spans="1:10">
      <c r="A1736" t="s">
        <v>283</v>
      </c>
      <c r="B1736" t="s">
        <v>284</v>
      </c>
      <c r="C1736">
        <v>529361</v>
      </c>
      <c r="D1736" t="s">
        <v>3448</v>
      </c>
      <c r="E1736">
        <v>1784</v>
      </c>
      <c r="F1736" t="s">
        <v>9</v>
      </c>
      <c r="G1736" t="s">
        <v>9</v>
      </c>
      <c r="H1736" t="s">
        <v>9</v>
      </c>
      <c r="I1736" t="s">
        <v>9</v>
      </c>
      <c r="J1736" t="s">
        <v>5586</v>
      </c>
    </row>
    <row r="1737" hidden="1" spans="1:10">
      <c r="A1737" t="s">
        <v>3442</v>
      </c>
      <c r="B1737" t="s">
        <v>17</v>
      </c>
      <c r="C1737">
        <v>499979</v>
      </c>
      <c r="D1737" t="s">
        <v>3443</v>
      </c>
      <c r="E1737">
        <v>1784</v>
      </c>
      <c r="F1737" t="s">
        <v>9</v>
      </c>
      <c r="G1737" t="s">
        <v>9</v>
      </c>
      <c r="H1737" t="s">
        <v>9</v>
      </c>
      <c r="I1737" t="s">
        <v>9</v>
      </c>
      <c r="J1737" t="s">
        <v>5587</v>
      </c>
    </row>
    <row r="1738" hidden="1" spans="1:10">
      <c r="A1738" t="s">
        <v>3446</v>
      </c>
      <c r="B1738" t="s">
        <v>1090</v>
      </c>
      <c r="C1738">
        <v>530176</v>
      </c>
      <c r="D1738" t="s">
        <v>3447</v>
      </c>
      <c r="E1738">
        <v>1784</v>
      </c>
      <c r="F1738" t="s">
        <v>9</v>
      </c>
      <c r="G1738" t="s">
        <v>9</v>
      </c>
      <c r="H1738" t="s">
        <v>9</v>
      </c>
      <c r="I1738" t="s">
        <v>9</v>
      </c>
      <c r="J1738" t="s">
        <v>5588</v>
      </c>
    </row>
    <row r="1739" hidden="1" spans="1:10">
      <c r="A1739" t="s">
        <v>3444</v>
      </c>
      <c r="B1739" t="s">
        <v>274</v>
      </c>
      <c r="C1739">
        <v>529193</v>
      </c>
      <c r="D1739" t="s">
        <v>3445</v>
      </c>
      <c r="E1739">
        <v>1784</v>
      </c>
      <c r="F1739" t="s">
        <v>9</v>
      </c>
      <c r="G1739" t="s">
        <v>9</v>
      </c>
      <c r="H1739" t="s">
        <v>9</v>
      </c>
      <c r="I1739" t="s">
        <v>9</v>
      </c>
      <c r="J1739" t="s">
        <v>5589</v>
      </c>
    </row>
    <row r="1740" spans="1:10">
      <c r="A1740" t="s">
        <v>3468</v>
      </c>
      <c r="B1740" t="s">
        <v>5</v>
      </c>
      <c r="C1740">
        <v>110583</v>
      </c>
      <c r="D1740" t="s">
        <v>5590</v>
      </c>
      <c r="E1740">
        <v>1790</v>
      </c>
      <c r="F1740" t="s">
        <v>9</v>
      </c>
      <c r="G1740" t="s">
        <v>9</v>
      </c>
      <c r="H1740" t="s">
        <v>9</v>
      </c>
      <c r="I1740" t="s">
        <v>9</v>
      </c>
      <c r="J1740" t="s">
        <v>5591</v>
      </c>
    </row>
    <row r="1741" spans="1:10">
      <c r="A1741" t="s">
        <v>3452</v>
      </c>
      <c r="B1741" t="s">
        <v>5</v>
      </c>
      <c r="C1741">
        <v>220075</v>
      </c>
      <c r="D1741" t="s">
        <v>3453</v>
      </c>
      <c r="E1741">
        <v>1790</v>
      </c>
      <c r="F1741" t="s">
        <v>9</v>
      </c>
      <c r="G1741" t="s">
        <v>9</v>
      </c>
      <c r="H1741" t="s">
        <v>9</v>
      </c>
      <c r="I1741" t="s">
        <v>9</v>
      </c>
      <c r="J1741" t="s">
        <v>5592</v>
      </c>
    </row>
    <row r="1742" hidden="1" spans="1:10">
      <c r="A1742" t="s">
        <v>2012</v>
      </c>
      <c r="B1742" t="s">
        <v>2013</v>
      </c>
      <c r="C1742">
        <v>529345</v>
      </c>
      <c r="D1742" t="s">
        <v>3470</v>
      </c>
      <c r="E1742">
        <v>1790</v>
      </c>
      <c r="F1742" t="s">
        <v>619</v>
      </c>
      <c r="G1742" t="s">
        <v>9</v>
      </c>
      <c r="H1742" t="s">
        <v>9</v>
      </c>
      <c r="I1742" t="s">
        <v>9</v>
      </c>
      <c r="J1742" t="s">
        <v>5593</v>
      </c>
    </row>
    <row r="1743" hidden="1" spans="1:10">
      <c r="A1743" t="s">
        <v>996</v>
      </c>
      <c r="B1743" t="s">
        <v>997</v>
      </c>
      <c r="C1743">
        <v>529570</v>
      </c>
      <c r="D1743" t="s">
        <v>3456</v>
      </c>
      <c r="E1743">
        <v>1790</v>
      </c>
      <c r="F1743" t="s">
        <v>9</v>
      </c>
      <c r="G1743" t="s">
        <v>4883</v>
      </c>
      <c r="H1743" t="s">
        <v>9</v>
      </c>
      <c r="I1743" t="s">
        <v>9</v>
      </c>
      <c r="J1743" t="s">
        <v>5594</v>
      </c>
    </row>
    <row r="1744" hidden="1" spans="1:10">
      <c r="A1744" t="s">
        <v>3454</v>
      </c>
      <c r="B1744" t="s">
        <v>93</v>
      </c>
      <c r="C1744">
        <v>529857</v>
      </c>
      <c r="D1744" t="s">
        <v>3455</v>
      </c>
      <c r="E1744">
        <v>1790</v>
      </c>
      <c r="F1744" t="s">
        <v>9</v>
      </c>
      <c r="G1744" t="s">
        <v>9</v>
      </c>
      <c r="H1744" t="s">
        <v>9</v>
      </c>
      <c r="I1744" t="s">
        <v>9</v>
      </c>
      <c r="J1744" t="s">
        <v>5595</v>
      </c>
    </row>
    <row r="1745" hidden="1" spans="1:10">
      <c r="A1745" t="s">
        <v>283</v>
      </c>
      <c r="B1745" t="s">
        <v>284</v>
      </c>
      <c r="C1745">
        <v>505240</v>
      </c>
      <c r="D1745" t="s">
        <v>3451</v>
      </c>
      <c r="E1745">
        <v>1790</v>
      </c>
      <c r="F1745" t="s">
        <v>9</v>
      </c>
      <c r="G1745" t="s">
        <v>4356</v>
      </c>
      <c r="H1745" t="s">
        <v>9</v>
      </c>
      <c r="I1745" t="s">
        <v>9</v>
      </c>
      <c r="J1745" t="s">
        <v>5596</v>
      </c>
    </row>
    <row r="1746" hidden="1" spans="1:10">
      <c r="A1746" t="s">
        <v>3463</v>
      </c>
      <c r="B1746" t="s">
        <v>1450</v>
      </c>
      <c r="C1746">
        <v>529775</v>
      </c>
      <c r="D1746" t="s">
        <v>3464</v>
      </c>
      <c r="E1746">
        <v>1790</v>
      </c>
      <c r="F1746" t="s">
        <v>9</v>
      </c>
      <c r="G1746" t="s">
        <v>4057</v>
      </c>
      <c r="H1746" t="s">
        <v>9</v>
      </c>
      <c r="I1746" t="s">
        <v>9</v>
      </c>
      <c r="J1746" t="s">
        <v>5597</v>
      </c>
    </row>
    <row r="1747" hidden="1" spans="1:10">
      <c r="A1747" t="s">
        <v>3457</v>
      </c>
      <c r="B1747" t="s">
        <v>575</v>
      </c>
      <c r="C1747">
        <v>529074</v>
      </c>
      <c r="D1747" t="s">
        <v>3458</v>
      </c>
      <c r="E1747">
        <v>1790</v>
      </c>
      <c r="F1747" t="s">
        <v>9</v>
      </c>
      <c r="G1747" t="s">
        <v>9</v>
      </c>
      <c r="H1747" t="s">
        <v>9</v>
      </c>
      <c r="I1747" t="s">
        <v>9</v>
      </c>
      <c r="J1747" t="s">
        <v>5598</v>
      </c>
    </row>
    <row r="1748" hidden="1" spans="1:10">
      <c r="A1748" t="s">
        <v>3465</v>
      </c>
      <c r="B1748" t="s">
        <v>997</v>
      </c>
      <c r="C1748">
        <v>529560</v>
      </c>
      <c r="D1748" t="s">
        <v>3466</v>
      </c>
      <c r="E1748">
        <v>1790</v>
      </c>
      <c r="F1748" t="s">
        <v>9</v>
      </c>
      <c r="G1748" t="s">
        <v>9</v>
      </c>
      <c r="H1748" t="s">
        <v>9</v>
      </c>
      <c r="I1748" t="s">
        <v>9</v>
      </c>
      <c r="J1748" t="s">
        <v>5599</v>
      </c>
    </row>
    <row r="1749" hidden="1" spans="1:10">
      <c r="A1749" t="s">
        <v>3459</v>
      </c>
      <c r="B1749" t="s">
        <v>93</v>
      </c>
      <c r="C1749">
        <v>529496</v>
      </c>
      <c r="D1749" t="s">
        <v>3460</v>
      </c>
      <c r="E1749">
        <v>1790</v>
      </c>
      <c r="F1749" t="s">
        <v>9</v>
      </c>
      <c r="G1749" t="s">
        <v>9</v>
      </c>
      <c r="H1749" t="s">
        <v>9</v>
      </c>
      <c r="I1749" t="s">
        <v>9</v>
      </c>
      <c r="J1749" t="s">
        <v>5600</v>
      </c>
    </row>
    <row r="1750" hidden="1" spans="1:10">
      <c r="A1750" t="s">
        <v>3461</v>
      </c>
      <c r="B1750" t="s">
        <v>93</v>
      </c>
      <c r="C1750">
        <v>530153</v>
      </c>
      <c r="D1750" t="s">
        <v>3462</v>
      </c>
      <c r="E1750">
        <v>1790</v>
      </c>
      <c r="F1750" t="s">
        <v>9</v>
      </c>
      <c r="G1750" t="s">
        <v>9</v>
      </c>
      <c r="H1750" t="s">
        <v>9</v>
      </c>
      <c r="I1750" t="s">
        <v>9</v>
      </c>
      <c r="J1750" t="s">
        <v>5601</v>
      </c>
    </row>
    <row r="1751" hidden="1" spans="1:10">
      <c r="A1751" t="s">
        <v>3475</v>
      </c>
      <c r="B1751" t="s">
        <v>93</v>
      </c>
      <c r="C1751">
        <v>529845</v>
      </c>
      <c r="D1751" t="s">
        <v>3476</v>
      </c>
      <c r="E1751">
        <v>1801</v>
      </c>
      <c r="F1751" t="s">
        <v>9</v>
      </c>
      <c r="G1751" t="s">
        <v>9</v>
      </c>
      <c r="H1751" t="s">
        <v>9</v>
      </c>
      <c r="I1751" t="s">
        <v>9</v>
      </c>
      <c r="J1751" t="s">
        <v>5602</v>
      </c>
    </row>
    <row r="1752" hidden="1" spans="1:10">
      <c r="A1752" t="s">
        <v>1864</v>
      </c>
      <c r="B1752" t="s">
        <v>274</v>
      </c>
      <c r="C1752">
        <v>529906</v>
      </c>
      <c r="D1752" t="s">
        <v>3474</v>
      </c>
      <c r="E1752">
        <v>1801</v>
      </c>
      <c r="F1752" t="s">
        <v>9</v>
      </c>
      <c r="G1752" t="s">
        <v>9</v>
      </c>
      <c r="H1752" t="s">
        <v>9</v>
      </c>
      <c r="I1752" t="s">
        <v>9</v>
      </c>
      <c r="J1752" t="s">
        <v>5603</v>
      </c>
    </row>
    <row r="1753" hidden="1" spans="1:10">
      <c r="A1753" t="s">
        <v>273</v>
      </c>
      <c r="B1753" t="s">
        <v>274</v>
      </c>
      <c r="C1753">
        <v>529916</v>
      </c>
      <c r="D1753" t="s">
        <v>3471</v>
      </c>
      <c r="E1753">
        <v>1801</v>
      </c>
      <c r="F1753" t="s">
        <v>9</v>
      </c>
      <c r="G1753" t="s">
        <v>487</v>
      </c>
      <c r="H1753" t="s">
        <v>9</v>
      </c>
      <c r="I1753" t="s">
        <v>9</v>
      </c>
      <c r="J1753" t="s">
        <v>5604</v>
      </c>
    </row>
    <row r="1754" hidden="1" spans="1:10">
      <c r="A1754" t="s">
        <v>3472</v>
      </c>
      <c r="B1754" t="s">
        <v>1131</v>
      </c>
      <c r="C1754">
        <v>529408</v>
      </c>
      <c r="D1754" t="s">
        <v>3473</v>
      </c>
      <c r="E1754">
        <v>1801</v>
      </c>
      <c r="F1754" t="s">
        <v>9</v>
      </c>
      <c r="G1754" t="s">
        <v>9</v>
      </c>
      <c r="H1754" t="s">
        <v>9</v>
      </c>
      <c r="I1754" t="s">
        <v>9</v>
      </c>
      <c r="J1754" t="s">
        <v>5605</v>
      </c>
    </row>
    <row r="1755" spans="1:10">
      <c r="A1755" t="s">
        <v>3477</v>
      </c>
      <c r="B1755" t="s">
        <v>5</v>
      </c>
      <c r="C1755">
        <v>530002</v>
      </c>
      <c r="D1755" t="s">
        <v>3478</v>
      </c>
      <c r="E1755">
        <v>1805</v>
      </c>
      <c r="F1755" t="s">
        <v>9</v>
      </c>
      <c r="G1755" t="s">
        <v>9</v>
      </c>
      <c r="H1755" t="s">
        <v>9</v>
      </c>
      <c r="I1755" t="s">
        <v>9</v>
      </c>
      <c r="J1755" t="s">
        <v>5606</v>
      </c>
    </row>
    <row r="1756" hidden="1" spans="1:10">
      <c r="A1756" t="s">
        <v>3479</v>
      </c>
      <c r="B1756" t="s">
        <v>284</v>
      </c>
      <c r="C1756">
        <v>504586</v>
      </c>
      <c r="D1756" t="s">
        <v>3480</v>
      </c>
      <c r="E1756">
        <v>1805</v>
      </c>
      <c r="F1756" t="s">
        <v>1237</v>
      </c>
      <c r="G1756" t="s">
        <v>4356</v>
      </c>
      <c r="H1756" t="s">
        <v>9</v>
      </c>
      <c r="I1756" t="s">
        <v>9</v>
      </c>
      <c r="J1756" t="s">
        <v>5607</v>
      </c>
    </row>
    <row r="1757" spans="1:10">
      <c r="A1757" t="s">
        <v>3485</v>
      </c>
      <c r="B1757" t="s">
        <v>5</v>
      </c>
      <c r="C1757">
        <v>145813</v>
      </c>
      <c r="D1757" t="s">
        <v>3486</v>
      </c>
      <c r="E1757">
        <v>1807</v>
      </c>
      <c r="F1757" t="s">
        <v>9</v>
      </c>
      <c r="G1757" t="s">
        <v>9</v>
      </c>
      <c r="H1757" t="s">
        <v>9</v>
      </c>
      <c r="I1757" t="s">
        <v>9</v>
      </c>
      <c r="J1757" t="s">
        <v>5608</v>
      </c>
    </row>
    <row r="1758" spans="1:10">
      <c r="A1758" t="s">
        <v>3481</v>
      </c>
      <c r="B1758" t="s">
        <v>5</v>
      </c>
      <c r="C1758">
        <v>184782</v>
      </c>
      <c r="D1758" t="s">
        <v>3482</v>
      </c>
      <c r="E1758">
        <v>1807</v>
      </c>
      <c r="F1758" t="s">
        <v>9</v>
      </c>
      <c r="G1758" t="s">
        <v>4145</v>
      </c>
      <c r="H1758" t="s">
        <v>9</v>
      </c>
      <c r="I1758" t="s">
        <v>9</v>
      </c>
      <c r="J1758" t="s">
        <v>5609</v>
      </c>
    </row>
    <row r="1759" hidden="1" spans="1:10">
      <c r="A1759" t="s">
        <v>3483</v>
      </c>
      <c r="B1759" t="s">
        <v>404</v>
      </c>
      <c r="C1759">
        <v>529577</v>
      </c>
      <c r="D1759" t="s">
        <v>3484</v>
      </c>
      <c r="E1759">
        <v>1807</v>
      </c>
      <c r="F1759" t="s">
        <v>9</v>
      </c>
      <c r="G1759" t="s">
        <v>9</v>
      </c>
      <c r="H1759" t="s">
        <v>9</v>
      </c>
      <c r="I1759" t="s">
        <v>9</v>
      </c>
      <c r="J1759" t="s">
        <v>5610</v>
      </c>
    </row>
    <row r="1760" hidden="1" spans="1:10">
      <c r="A1760" t="s">
        <v>3490</v>
      </c>
      <c r="B1760" t="s">
        <v>489</v>
      </c>
      <c r="C1760">
        <v>529950</v>
      </c>
      <c r="D1760" t="s">
        <v>3491</v>
      </c>
      <c r="E1760">
        <v>1810</v>
      </c>
      <c r="F1760" t="s">
        <v>9</v>
      </c>
      <c r="G1760" t="s">
        <v>4356</v>
      </c>
      <c r="H1760" t="s">
        <v>9</v>
      </c>
      <c r="I1760" t="s">
        <v>9</v>
      </c>
      <c r="J1760" t="s">
        <v>5611</v>
      </c>
    </row>
    <row r="1761" hidden="1" spans="1:10">
      <c r="A1761" t="s">
        <v>3488</v>
      </c>
      <c r="B1761" t="s">
        <v>489</v>
      </c>
      <c r="C1761">
        <v>529277</v>
      </c>
      <c r="D1761" t="s">
        <v>3489</v>
      </c>
      <c r="E1761">
        <v>1810</v>
      </c>
      <c r="F1761" t="s">
        <v>9</v>
      </c>
      <c r="G1761" t="s">
        <v>4883</v>
      </c>
      <c r="H1761" t="s">
        <v>9</v>
      </c>
      <c r="I1761" t="s">
        <v>9</v>
      </c>
      <c r="J1761" t="s">
        <v>5612</v>
      </c>
    </row>
    <row r="1762" hidden="1" spans="1:10">
      <c r="A1762" t="s">
        <v>283</v>
      </c>
      <c r="B1762" t="s">
        <v>284</v>
      </c>
      <c r="C1762">
        <v>529123</v>
      </c>
      <c r="D1762" t="s">
        <v>3487</v>
      </c>
      <c r="E1762">
        <v>1810</v>
      </c>
      <c r="F1762" t="s">
        <v>9</v>
      </c>
      <c r="G1762" t="s">
        <v>4356</v>
      </c>
      <c r="H1762" t="s">
        <v>9</v>
      </c>
      <c r="I1762" t="s">
        <v>9</v>
      </c>
      <c r="J1762" t="s">
        <v>5613</v>
      </c>
    </row>
    <row r="1763" hidden="1" spans="1:10">
      <c r="A1763" t="s">
        <v>3492</v>
      </c>
      <c r="B1763" t="s">
        <v>424</v>
      </c>
      <c r="C1763">
        <v>530014</v>
      </c>
      <c r="D1763" t="s">
        <v>3493</v>
      </c>
      <c r="E1763">
        <v>1813</v>
      </c>
      <c r="F1763" t="s">
        <v>9</v>
      </c>
      <c r="G1763" t="s">
        <v>4356</v>
      </c>
      <c r="H1763" t="s">
        <v>9</v>
      </c>
      <c r="I1763" t="s">
        <v>9</v>
      </c>
      <c r="J1763" t="s">
        <v>5614</v>
      </c>
    </row>
    <row r="1764" hidden="1" spans="1:10">
      <c r="A1764" t="s">
        <v>1074</v>
      </c>
      <c r="B1764" t="s">
        <v>93</v>
      </c>
      <c r="C1764">
        <v>530178</v>
      </c>
      <c r="D1764" t="s">
        <v>3495</v>
      </c>
      <c r="E1764">
        <v>1813</v>
      </c>
      <c r="F1764" t="s">
        <v>9</v>
      </c>
      <c r="G1764" t="s">
        <v>9</v>
      </c>
      <c r="H1764" t="s">
        <v>9</v>
      </c>
      <c r="I1764" t="s">
        <v>9</v>
      </c>
      <c r="J1764" t="s">
        <v>5615</v>
      </c>
    </row>
    <row r="1765" hidden="1" spans="1:10">
      <c r="A1765" t="s">
        <v>946</v>
      </c>
      <c r="B1765" t="s">
        <v>284</v>
      </c>
      <c r="C1765">
        <v>529083</v>
      </c>
      <c r="D1765" t="s">
        <v>3496</v>
      </c>
      <c r="E1765">
        <v>1813</v>
      </c>
      <c r="F1765" t="s">
        <v>9</v>
      </c>
      <c r="G1765" t="s">
        <v>4883</v>
      </c>
      <c r="H1765" t="s">
        <v>9</v>
      </c>
      <c r="I1765" t="s">
        <v>9</v>
      </c>
      <c r="J1765" t="s">
        <v>5616</v>
      </c>
    </row>
    <row r="1766" hidden="1" spans="1:10">
      <c r="A1766" t="s">
        <v>2031</v>
      </c>
      <c r="B1766" t="s">
        <v>397</v>
      </c>
      <c r="C1766">
        <v>529590</v>
      </c>
      <c r="D1766" t="s">
        <v>3494</v>
      </c>
      <c r="E1766">
        <v>1813</v>
      </c>
      <c r="F1766" t="s">
        <v>9</v>
      </c>
      <c r="G1766" t="s">
        <v>9</v>
      </c>
      <c r="H1766" t="s">
        <v>9</v>
      </c>
      <c r="I1766" t="s">
        <v>9</v>
      </c>
      <c r="J1766" t="s">
        <v>5617</v>
      </c>
    </row>
    <row r="1767" hidden="1" spans="1:10">
      <c r="A1767" t="s">
        <v>600</v>
      </c>
      <c r="B1767" t="s">
        <v>93</v>
      </c>
      <c r="C1767">
        <v>529838</v>
      </c>
      <c r="D1767" t="s">
        <v>3497</v>
      </c>
      <c r="E1767">
        <v>1813</v>
      </c>
      <c r="F1767" t="s">
        <v>9</v>
      </c>
      <c r="G1767" t="s">
        <v>9</v>
      </c>
      <c r="H1767" t="s">
        <v>9</v>
      </c>
      <c r="I1767" t="s">
        <v>9</v>
      </c>
      <c r="J1767" t="s">
        <v>5618</v>
      </c>
    </row>
    <row r="1768" hidden="1" spans="1:10">
      <c r="A1768" t="s">
        <v>3287</v>
      </c>
      <c r="B1768" t="s">
        <v>2013</v>
      </c>
      <c r="C1768">
        <v>530274</v>
      </c>
      <c r="D1768" t="s">
        <v>3505</v>
      </c>
      <c r="E1768">
        <v>1818</v>
      </c>
      <c r="F1768" t="s">
        <v>619</v>
      </c>
      <c r="G1768" t="s">
        <v>4356</v>
      </c>
      <c r="H1768" t="s">
        <v>9</v>
      </c>
      <c r="I1768" t="s">
        <v>9</v>
      </c>
      <c r="J1768" t="s">
        <v>5619</v>
      </c>
    </row>
    <row r="1769" hidden="1" spans="1:10">
      <c r="A1769" t="s">
        <v>1074</v>
      </c>
      <c r="B1769" t="s">
        <v>93</v>
      </c>
      <c r="C1769">
        <v>529622</v>
      </c>
      <c r="D1769" t="s">
        <v>3498</v>
      </c>
      <c r="E1769">
        <v>1818</v>
      </c>
      <c r="F1769" t="s">
        <v>9</v>
      </c>
      <c r="G1769" t="s">
        <v>9</v>
      </c>
      <c r="H1769" t="s">
        <v>9</v>
      </c>
      <c r="I1769" t="s">
        <v>9</v>
      </c>
      <c r="J1769" t="s">
        <v>5620</v>
      </c>
    </row>
    <row r="1770" hidden="1" spans="1:10">
      <c r="A1770" t="s">
        <v>416</v>
      </c>
      <c r="B1770" t="s">
        <v>417</v>
      </c>
      <c r="C1770">
        <v>529503</v>
      </c>
      <c r="D1770" t="s">
        <v>3499</v>
      </c>
      <c r="E1770">
        <v>1818</v>
      </c>
      <c r="F1770" t="s">
        <v>9</v>
      </c>
      <c r="G1770" t="s">
        <v>9</v>
      </c>
      <c r="H1770" t="s">
        <v>9</v>
      </c>
      <c r="I1770" t="s">
        <v>9</v>
      </c>
      <c r="J1770" t="s">
        <v>5621</v>
      </c>
    </row>
    <row r="1771" hidden="1" spans="1:10">
      <c r="A1771" t="s">
        <v>3500</v>
      </c>
      <c r="B1771" t="s">
        <v>284</v>
      </c>
      <c r="C1771">
        <v>529122</v>
      </c>
      <c r="D1771" t="s">
        <v>3501</v>
      </c>
      <c r="E1771">
        <v>1818</v>
      </c>
      <c r="F1771" t="s">
        <v>9</v>
      </c>
      <c r="G1771" t="s">
        <v>487</v>
      </c>
      <c r="H1771" t="s">
        <v>9</v>
      </c>
      <c r="I1771" t="s">
        <v>9</v>
      </c>
      <c r="J1771" t="s">
        <v>5622</v>
      </c>
    </row>
    <row r="1772" hidden="1" spans="1:10">
      <c r="A1772" t="s">
        <v>553</v>
      </c>
      <c r="B1772" t="s">
        <v>93</v>
      </c>
      <c r="C1772">
        <v>530273</v>
      </c>
      <c r="D1772" t="s">
        <v>3504</v>
      </c>
      <c r="E1772">
        <v>1818</v>
      </c>
      <c r="F1772" t="s">
        <v>9</v>
      </c>
      <c r="G1772" t="s">
        <v>9</v>
      </c>
      <c r="H1772" t="s">
        <v>9</v>
      </c>
      <c r="I1772" t="s">
        <v>9</v>
      </c>
      <c r="J1772" t="s">
        <v>5623</v>
      </c>
    </row>
    <row r="1773" hidden="1" spans="1:10">
      <c r="A1773" t="s">
        <v>3502</v>
      </c>
      <c r="B1773" t="s">
        <v>1450</v>
      </c>
      <c r="C1773">
        <v>530084</v>
      </c>
      <c r="D1773" t="s">
        <v>3503</v>
      </c>
      <c r="E1773">
        <v>1818</v>
      </c>
      <c r="F1773" t="s">
        <v>9</v>
      </c>
      <c r="G1773" t="s">
        <v>9</v>
      </c>
      <c r="H1773" t="s">
        <v>9</v>
      </c>
      <c r="I1773" t="s">
        <v>9</v>
      </c>
      <c r="J1773" t="s">
        <v>5624</v>
      </c>
    </row>
    <row r="1774" hidden="1" spans="1:10">
      <c r="A1774" t="s">
        <v>3515</v>
      </c>
      <c r="B1774" t="s">
        <v>175</v>
      </c>
      <c r="C1774">
        <v>529718</v>
      </c>
      <c r="D1774" t="s">
        <v>3516</v>
      </c>
      <c r="E1774">
        <v>1824</v>
      </c>
      <c r="F1774" t="s">
        <v>9</v>
      </c>
      <c r="G1774" t="s">
        <v>9</v>
      </c>
      <c r="H1774" t="s">
        <v>9</v>
      </c>
      <c r="I1774" t="s">
        <v>9</v>
      </c>
      <c r="J1774" t="s">
        <v>5625</v>
      </c>
    </row>
    <row r="1775" hidden="1" spans="1:10">
      <c r="A1775" t="s">
        <v>3510</v>
      </c>
      <c r="B1775" t="s">
        <v>175</v>
      </c>
      <c r="C1775">
        <v>529054</v>
      </c>
      <c r="D1775" t="s">
        <v>3511</v>
      </c>
      <c r="E1775">
        <v>1824</v>
      </c>
      <c r="F1775" t="s">
        <v>9</v>
      </c>
      <c r="G1775" t="s">
        <v>9</v>
      </c>
      <c r="H1775" t="s">
        <v>9</v>
      </c>
      <c r="I1775" t="s">
        <v>9</v>
      </c>
      <c r="J1775" t="s">
        <v>5626</v>
      </c>
    </row>
    <row r="1776" hidden="1" spans="1:10">
      <c r="A1776" t="s">
        <v>3506</v>
      </c>
      <c r="B1776" t="s">
        <v>1450</v>
      </c>
      <c r="C1776">
        <v>529968</v>
      </c>
      <c r="D1776" t="s">
        <v>3507</v>
      </c>
      <c r="E1776">
        <v>1824</v>
      </c>
      <c r="F1776" t="s">
        <v>9</v>
      </c>
      <c r="G1776" t="s">
        <v>9</v>
      </c>
      <c r="H1776" t="s">
        <v>9</v>
      </c>
      <c r="I1776" t="s">
        <v>9</v>
      </c>
      <c r="J1776" t="s">
        <v>5627</v>
      </c>
    </row>
    <row r="1777" hidden="1" spans="1:10">
      <c r="A1777" t="s">
        <v>3513</v>
      </c>
      <c r="B1777" t="s">
        <v>690</v>
      </c>
      <c r="C1777">
        <v>530194</v>
      </c>
      <c r="D1777" t="s">
        <v>3514</v>
      </c>
      <c r="E1777">
        <v>1824</v>
      </c>
      <c r="F1777" t="s">
        <v>9</v>
      </c>
      <c r="G1777" t="s">
        <v>9</v>
      </c>
      <c r="H1777" t="s">
        <v>9</v>
      </c>
      <c r="I1777" t="s">
        <v>9</v>
      </c>
      <c r="J1777" t="s">
        <v>5628</v>
      </c>
    </row>
    <row r="1778" hidden="1" spans="1:10">
      <c r="A1778" t="s">
        <v>3508</v>
      </c>
      <c r="B1778" t="s">
        <v>1717</v>
      </c>
      <c r="C1778">
        <v>530161</v>
      </c>
      <c r="D1778" t="s">
        <v>3509</v>
      </c>
      <c r="E1778">
        <v>1824</v>
      </c>
      <c r="F1778" t="s">
        <v>9</v>
      </c>
      <c r="G1778" t="s">
        <v>9</v>
      </c>
      <c r="H1778" t="s">
        <v>9</v>
      </c>
      <c r="I1778" t="s">
        <v>9</v>
      </c>
      <c r="J1778" t="s">
        <v>5629</v>
      </c>
    </row>
    <row r="1779" hidden="1" spans="1:10">
      <c r="A1779" t="s">
        <v>3520</v>
      </c>
      <c r="B1779" t="s">
        <v>417</v>
      </c>
      <c r="C1779">
        <v>529081</v>
      </c>
      <c r="D1779" t="s">
        <v>3521</v>
      </c>
      <c r="E1779">
        <v>1829</v>
      </c>
      <c r="F1779" t="s">
        <v>9</v>
      </c>
      <c r="G1779" t="s">
        <v>9</v>
      </c>
      <c r="H1779" t="s">
        <v>9</v>
      </c>
      <c r="I1779" t="s">
        <v>9</v>
      </c>
      <c r="J1779" t="s">
        <v>5630</v>
      </c>
    </row>
    <row r="1780" hidden="1" spans="1:10">
      <c r="A1780" t="s">
        <v>674</v>
      </c>
      <c r="B1780" t="s">
        <v>93</v>
      </c>
      <c r="C1780">
        <v>529852</v>
      </c>
      <c r="D1780" t="s">
        <v>3519</v>
      </c>
      <c r="E1780">
        <v>1829</v>
      </c>
      <c r="F1780" t="s">
        <v>9</v>
      </c>
      <c r="G1780" t="s">
        <v>9</v>
      </c>
      <c r="H1780" t="s">
        <v>9</v>
      </c>
      <c r="I1780" t="s">
        <v>9</v>
      </c>
      <c r="J1780" t="s">
        <v>5631</v>
      </c>
    </row>
    <row r="1781" hidden="1" spans="1:10">
      <c r="A1781" t="s">
        <v>328</v>
      </c>
      <c r="B1781" t="s">
        <v>93</v>
      </c>
      <c r="C1781">
        <v>529493</v>
      </c>
      <c r="D1781" t="s">
        <v>3518</v>
      </c>
      <c r="E1781">
        <v>1829</v>
      </c>
      <c r="F1781" t="s">
        <v>9</v>
      </c>
      <c r="G1781" t="s">
        <v>9</v>
      </c>
      <c r="H1781" t="s">
        <v>9</v>
      </c>
      <c r="I1781" t="s">
        <v>9</v>
      </c>
      <c r="J1781" t="s">
        <v>5632</v>
      </c>
    </row>
    <row r="1782" spans="1:10">
      <c r="A1782" t="s">
        <v>3523</v>
      </c>
      <c r="B1782" t="s">
        <v>5</v>
      </c>
      <c r="C1782">
        <v>529937</v>
      </c>
      <c r="D1782" t="s">
        <v>3524</v>
      </c>
      <c r="E1782">
        <v>1832</v>
      </c>
      <c r="F1782" t="s">
        <v>9</v>
      </c>
      <c r="G1782" t="s">
        <v>9</v>
      </c>
      <c r="H1782" t="s">
        <v>9</v>
      </c>
      <c r="I1782" t="s">
        <v>9</v>
      </c>
      <c r="J1782" t="s">
        <v>5633</v>
      </c>
    </row>
    <row r="1783" hidden="1" spans="1:10">
      <c r="A1783" t="s">
        <v>1015</v>
      </c>
      <c r="B1783" t="s">
        <v>731</v>
      </c>
      <c r="C1783">
        <v>512745</v>
      </c>
      <c r="D1783" t="s">
        <v>3529</v>
      </c>
      <c r="E1783">
        <v>1832</v>
      </c>
      <c r="F1783" t="s">
        <v>9</v>
      </c>
      <c r="G1783" t="s">
        <v>9</v>
      </c>
      <c r="H1783" t="s">
        <v>9</v>
      </c>
      <c r="I1783" t="s">
        <v>9</v>
      </c>
      <c r="J1783" t="s">
        <v>5634</v>
      </c>
    </row>
    <row r="1784" hidden="1" spans="1:10">
      <c r="A1784" t="s">
        <v>1447</v>
      </c>
      <c r="B1784" t="s">
        <v>93</v>
      </c>
      <c r="C1784">
        <v>529973</v>
      </c>
      <c r="D1784" t="s">
        <v>1386</v>
      </c>
      <c r="E1784">
        <v>1832</v>
      </c>
      <c r="F1784" t="s">
        <v>9</v>
      </c>
      <c r="G1784" t="s">
        <v>9</v>
      </c>
      <c r="H1784" t="s">
        <v>9</v>
      </c>
      <c r="I1784" t="s">
        <v>9</v>
      </c>
      <c r="J1784" t="s">
        <v>5635</v>
      </c>
    </row>
    <row r="1785" hidden="1" spans="1:10">
      <c r="A1785" t="s">
        <v>3525</v>
      </c>
      <c r="B1785" t="s">
        <v>93</v>
      </c>
      <c r="C1785">
        <v>529483</v>
      </c>
      <c r="D1785" t="s">
        <v>3526</v>
      </c>
      <c r="E1785">
        <v>1832</v>
      </c>
      <c r="F1785" t="s">
        <v>9</v>
      </c>
      <c r="G1785" t="s">
        <v>9</v>
      </c>
      <c r="H1785" t="s">
        <v>9</v>
      </c>
      <c r="I1785" t="s">
        <v>9</v>
      </c>
      <c r="J1785" t="s">
        <v>5636</v>
      </c>
    </row>
    <row r="1786" hidden="1" spans="1:10">
      <c r="A1786" t="s">
        <v>3527</v>
      </c>
      <c r="B1786" t="s">
        <v>1450</v>
      </c>
      <c r="C1786">
        <v>529438</v>
      </c>
      <c r="D1786" t="s">
        <v>3528</v>
      </c>
      <c r="E1786">
        <v>1832</v>
      </c>
      <c r="F1786" t="s">
        <v>9</v>
      </c>
      <c r="G1786" t="s">
        <v>9</v>
      </c>
      <c r="H1786" t="s">
        <v>9</v>
      </c>
      <c r="I1786" t="s">
        <v>9</v>
      </c>
      <c r="J1786" t="s">
        <v>5637</v>
      </c>
    </row>
    <row r="1787" hidden="1" spans="1:10">
      <c r="A1787" t="s">
        <v>640</v>
      </c>
      <c r="B1787" t="s">
        <v>641</v>
      </c>
      <c r="C1787">
        <v>529258</v>
      </c>
      <c r="D1787" t="s">
        <v>3539</v>
      </c>
      <c r="E1787">
        <v>1837</v>
      </c>
      <c r="F1787" t="s">
        <v>9</v>
      </c>
      <c r="G1787" t="s">
        <v>4145</v>
      </c>
      <c r="H1787" t="s">
        <v>9</v>
      </c>
      <c r="I1787" t="s">
        <v>9</v>
      </c>
      <c r="J1787" t="s">
        <v>5638</v>
      </c>
    </row>
    <row r="1788" hidden="1" spans="1:10">
      <c r="A1788" t="s">
        <v>3535</v>
      </c>
      <c r="B1788" t="s">
        <v>1450</v>
      </c>
      <c r="C1788">
        <v>530275</v>
      </c>
      <c r="D1788" t="s">
        <v>3536</v>
      </c>
      <c r="E1788">
        <v>1837</v>
      </c>
      <c r="F1788" t="s">
        <v>9</v>
      </c>
      <c r="G1788" t="s">
        <v>4455</v>
      </c>
      <c r="H1788" t="s">
        <v>9</v>
      </c>
      <c r="I1788" t="s">
        <v>9</v>
      </c>
      <c r="J1788" t="s">
        <v>5639</v>
      </c>
    </row>
    <row r="1789" hidden="1" spans="1:10">
      <c r="A1789" t="s">
        <v>3537</v>
      </c>
      <c r="B1789" t="s">
        <v>997</v>
      </c>
      <c r="C1789">
        <v>529276</v>
      </c>
      <c r="D1789" t="s">
        <v>3538</v>
      </c>
      <c r="E1789">
        <v>1837</v>
      </c>
      <c r="F1789" t="s">
        <v>9</v>
      </c>
      <c r="G1789" t="s">
        <v>9</v>
      </c>
      <c r="H1789" t="s">
        <v>9</v>
      </c>
      <c r="I1789" t="s">
        <v>9</v>
      </c>
      <c r="J1789" t="s">
        <v>5640</v>
      </c>
    </row>
    <row r="1790" hidden="1" spans="1:10">
      <c r="A1790" t="s">
        <v>3531</v>
      </c>
      <c r="B1790" t="s">
        <v>93</v>
      </c>
      <c r="C1790">
        <v>530276</v>
      </c>
      <c r="D1790" t="s">
        <v>3532</v>
      </c>
      <c r="E1790">
        <v>1837</v>
      </c>
      <c r="F1790" t="s">
        <v>9</v>
      </c>
      <c r="G1790" t="s">
        <v>9</v>
      </c>
      <c r="H1790" t="s">
        <v>9</v>
      </c>
      <c r="I1790" t="s">
        <v>9</v>
      </c>
      <c r="J1790" t="s">
        <v>5641</v>
      </c>
    </row>
    <row r="1791" hidden="1" spans="1:10">
      <c r="A1791" t="s">
        <v>3533</v>
      </c>
      <c r="B1791" t="s">
        <v>284</v>
      </c>
      <c r="C1791">
        <v>530054</v>
      </c>
      <c r="D1791" t="s">
        <v>3534</v>
      </c>
      <c r="E1791">
        <v>1837</v>
      </c>
      <c r="F1791" t="s">
        <v>9</v>
      </c>
      <c r="G1791" t="s">
        <v>9</v>
      </c>
      <c r="H1791" t="s">
        <v>9</v>
      </c>
      <c r="I1791" t="s">
        <v>9</v>
      </c>
      <c r="J1791" t="s">
        <v>5642</v>
      </c>
    </row>
    <row r="1792" hidden="1" spans="1:10">
      <c r="A1792" t="s">
        <v>3544</v>
      </c>
      <c r="B1792" t="s">
        <v>1197</v>
      </c>
      <c r="C1792">
        <v>529455</v>
      </c>
      <c r="D1792" t="s">
        <v>3545</v>
      </c>
      <c r="E1792">
        <v>1842</v>
      </c>
      <c r="F1792" t="s">
        <v>9</v>
      </c>
      <c r="G1792" t="s">
        <v>9</v>
      </c>
      <c r="H1792" t="s">
        <v>9</v>
      </c>
      <c r="I1792" t="s">
        <v>9</v>
      </c>
      <c r="J1792" t="s">
        <v>5643</v>
      </c>
    </row>
    <row r="1793" hidden="1" spans="1:10">
      <c r="A1793" t="s">
        <v>3542</v>
      </c>
      <c r="B1793" t="s">
        <v>284</v>
      </c>
      <c r="C1793">
        <v>529216</v>
      </c>
      <c r="D1793" t="s">
        <v>3543</v>
      </c>
      <c r="E1793">
        <v>1842</v>
      </c>
      <c r="F1793" t="s">
        <v>9</v>
      </c>
      <c r="G1793" t="s">
        <v>4356</v>
      </c>
      <c r="H1793" t="s">
        <v>9</v>
      </c>
      <c r="I1793" t="s">
        <v>9</v>
      </c>
      <c r="J1793" t="s">
        <v>5644</v>
      </c>
    </row>
    <row r="1794" hidden="1" spans="1:10">
      <c r="A1794" t="s">
        <v>3540</v>
      </c>
      <c r="B1794" t="s">
        <v>175</v>
      </c>
      <c r="C1794">
        <v>529767</v>
      </c>
      <c r="D1794" t="s">
        <v>3541</v>
      </c>
      <c r="E1794">
        <v>1842</v>
      </c>
      <c r="F1794" t="s">
        <v>9</v>
      </c>
      <c r="G1794" t="s">
        <v>9</v>
      </c>
      <c r="H1794" t="s">
        <v>9</v>
      </c>
      <c r="I1794" t="s">
        <v>9</v>
      </c>
      <c r="J1794" t="s">
        <v>5645</v>
      </c>
    </row>
    <row r="1795" spans="1:10">
      <c r="A1795" t="s">
        <v>482</v>
      </c>
      <c r="B1795" t="s">
        <v>5</v>
      </c>
      <c r="C1795">
        <v>202134</v>
      </c>
      <c r="D1795" t="s">
        <v>3552</v>
      </c>
      <c r="E1795">
        <v>1845</v>
      </c>
      <c r="F1795" t="s">
        <v>9</v>
      </c>
      <c r="G1795" t="s">
        <v>9</v>
      </c>
      <c r="H1795" t="s">
        <v>9</v>
      </c>
      <c r="I1795" t="s">
        <v>9</v>
      </c>
      <c r="J1795" t="s">
        <v>5646</v>
      </c>
    </row>
    <row r="1796" hidden="1" spans="1:10">
      <c r="A1796" t="s">
        <v>416</v>
      </c>
      <c r="B1796" t="s">
        <v>417</v>
      </c>
      <c r="C1796">
        <v>530006</v>
      </c>
      <c r="D1796" t="s">
        <v>3553</v>
      </c>
      <c r="E1796">
        <v>1845</v>
      </c>
      <c r="F1796" t="s">
        <v>9</v>
      </c>
      <c r="G1796" t="s">
        <v>9</v>
      </c>
      <c r="H1796" t="s">
        <v>9</v>
      </c>
      <c r="I1796" t="s">
        <v>9</v>
      </c>
      <c r="J1796" t="s">
        <v>5647</v>
      </c>
    </row>
    <row r="1797" hidden="1" spans="1:10">
      <c r="A1797" t="s">
        <v>3550</v>
      </c>
      <c r="B1797" t="s">
        <v>93</v>
      </c>
      <c r="C1797">
        <v>530277</v>
      </c>
      <c r="D1797" t="s">
        <v>3551</v>
      </c>
      <c r="E1797">
        <v>1845</v>
      </c>
      <c r="F1797" t="s">
        <v>9</v>
      </c>
      <c r="G1797" t="s">
        <v>9</v>
      </c>
      <c r="H1797" t="s">
        <v>9</v>
      </c>
      <c r="I1797" t="s">
        <v>9</v>
      </c>
      <c r="J1797" t="s">
        <v>5648</v>
      </c>
    </row>
    <row r="1798" hidden="1" spans="1:10">
      <c r="A1798" t="s">
        <v>3546</v>
      </c>
      <c r="B1798" t="s">
        <v>1639</v>
      </c>
      <c r="C1798">
        <v>529722</v>
      </c>
      <c r="D1798" t="s">
        <v>3547</v>
      </c>
      <c r="E1798">
        <v>1845</v>
      </c>
      <c r="F1798" t="s">
        <v>9</v>
      </c>
      <c r="G1798" t="s">
        <v>9</v>
      </c>
      <c r="H1798" t="s">
        <v>9</v>
      </c>
      <c r="I1798" t="s">
        <v>9</v>
      </c>
      <c r="J1798" t="s">
        <v>5649</v>
      </c>
    </row>
    <row r="1799" hidden="1" spans="1:10">
      <c r="A1799" t="s">
        <v>2080</v>
      </c>
      <c r="B1799" t="s">
        <v>997</v>
      </c>
      <c r="C1799">
        <v>529558</v>
      </c>
      <c r="D1799" t="s">
        <v>3549</v>
      </c>
      <c r="E1799">
        <v>1845</v>
      </c>
      <c r="F1799" t="s">
        <v>9</v>
      </c>
      <c r="G1799" t="s">
        <v>9</v>
      </c>
      <c r="H1799" t="s">
        <v>9</v>
      </c>
      <c r="I1799" t="s">
        <v>9</v>
      </c>
      <c r="J1799" t="s">
        <v>5650</v>
      </c>
    </row>
    <row r="1800" hidden="1" spans="1:10">
      <c r="A1800" t="s">
        <v>3555</v>
      </c>
      <c r="B1800" t="s">
        <v>489</v>
      </c>
      <c r="C1800">
        <v>529785</v>
      </c>
      <c r="D1800" t="s">
        <v>3556</v>
      </c>
      <c r="E1800">
        <v>1850</v>
      </c>
      <c r="F1800" t="s">
        <v>9</v>
      </c>
      <c r="G1800" t="s">
        <v>9</v>
      </c>
      <c r="H1800" t="s">
        <v>9</v>
      </c>
      <c r="I1800" t="s">
        <v>9</v>
      </c>
      <c r="J1800" t="s">
        <v>5651</v>
      </c>
    </row>
    <row r="1801" hidden="1" spans="1:10">
      <c r="A1801" t="s">
        <v>318</v>
      </c>
      <c r="B1801" t="s">
        <v>93</v>
      </c>
      <c r="C1801">
        <v>530278</v>
      </c>
      <c r="D1801" t="s">
        <v>3557</v>
      </c>
      <c r="E1801">
        <v>1850</v>
      </c>
      <c r="F1801" t="s">
        <v>9</v>
      </c>
      <c r="G1801" t="s">
        <v>9</v>
      </c>
      <c r="H1801" t="s">
        <v>9</v>
      </c>
      <c r="I1801" t="s">
        <v>9</v>
      </c>
      <c r="J1801" t="s">
        <v>5652</v>
      </c>
    </row>
    <row r="1802" hidden="1" spans="1:10">
      <c r="A1802" t="s">
        <v>3564</v>
      </c>
      <c r="B1802" t="s">
        <v>284</v>
      </c>
      <c r="C1802">
        <v>529077</v>
      </c>
      <c r="D1802" t="s">
        <v>3565</v>
      </c>
      <c r="E1802">
        <v>1852</v>
      </c>
      <c r="F1802" t="s">
        <v>9</v>
      </c>
      <c r="G1802" t="s">
        <v>4356</v>
      </c>
      <c r="H1802" t="s">
        <v>9</v>
      </c>
      <c r="I1802" t="s">
        <v>9</v>
      </c>
      <c r="J1802" t="s">
        <v>5653</v>
      </c>
    </row>
    <row r="1803" hidden="1" spans="1:10">
      <c r="A1803" t="s">
        <v>3560</v>
      </c>
      <c r="B1803" t="s">
        <v>833</v>
      </c>
      <c r="C1803">
        <v>529902</v>
      </c>
      <c r="D1803" t="s">
        <v>3561</v>
      </c>
      <c r="E1803">
        <v>1852</v>
      </c>
      <c r="F1803" t="s">
        <v>9</v>
      </c>
      <c r="G1803" t="s">
        <v>9</v>
      </c>
      <c r="H1803" t="s">
        <v>9</v>
      </c>
      <c r="I1803" t="s">
        <v>9</v>
      </c>
      <c r="J1803" t="s">
        <v>5654</v>
      </c>
    </row>
    <row r="1804" hidden="1" spans="1:10">
      <c r="A1804" t="s">
        <v>3562</v>
      </c>
      <c r="B1804" t="s">
        <v>489</v>
      </c>
      <c r="C1804">
        <v>529790</v>
      </c>
      <c r="D1804" t="s">
        <v>3563</v>
      </c>
      <c r="E1804">
        <v>1852</v>
      </c>
      <c r="F1804" t="s">
        <v>9</v>
      </c>
      <c r="G1804" t="s">
        <v>9</v>
      </c>
      <c r="H1804" t="s">
        <v>9</v>
      </c>
      <c r="I1804" t="s">
        <v>9</v>
      </c>
      <c r="J1804" t="s">
        <v>5655</v>
      </c>
    </row>
    <row r="1805" hidden="1" spans="1:10">
      <c r="A1805" t="s">
        <v>3558</v>
      </c>
      <c r="B1805" t="s">
        <v>175</v>
      </c>
      <c r="C1805">
        <v>529344</v>
      </c>
      <c r="D1805" t="s">
        <v>3559</v>
      </c>
      <c r="E1805">
        <v>1852</v>
      </c>
      <c r="F1805" t="s">
        <v>9</v>
      </c>
      <c r="G1805" t="s">
        <v>9</v>
      </c>
      <c r="H1805" t="s">
        <v>9</v>
      </c>
      <c r="I1805" t="s">
        <v>9</v>
      </c>
      <c r="J1805" t="s">
        <v>5656</v>
      </c>
    </row>
    <row r="1806" hidden="1" spans="1:10">
      <c r="A1806" t="s">
        <v>92</v>
      </c>
      <c r="B1806" t="s">
        <v>93</v>
      </c>
      <c r="C1806">
        <v>530279</v>
      </c>
      <c r="D1806" t="s">
        <v>3567</v>
      </c>
      <c r="E1806">
        <v>1856</v>
      </c>
      <c r="F1806" t="s">
        <v>9</v>
      </c>
      <c r="G1806" t="s">
        <v>9</v>
      </c>
      <c r="H1806" t="s">
        <v>9</v>
      </c>
      <c r="I1806" t="s">
        <v>9</v>
      </c>
      <c r="J1806" t="s">
        <v>5657</v>
      </c>
    </row>
    <row r="1807" hidden="1" spans="1:10">
      <c r="A1807" t="s">
        <v>3068</v>
      </c>
      <c r="B1807" t="s">
        <v>997</v>
      </c>
      <c r="C1807">
        <v>529891</v>
      </c>
      <c r="D1807" t="s">
        <v>3566</v>
      </c>
      <c r="E1807">
        <v>1856</v>
      </c>
      <c r="F1807" t="s">
        <v>9</v>
      </c>
      <c r="G1807" t="s">
        <v>9</v>
      </c>
      <c r="H1807" t="s">
        <v>9</v>
      </c>
      <c r="I1807" t="s">
        <v>9</v>
      </c>
      <c r="J1807" t="s">
        <v>5658</v>
      </c>
    </row>
    <row r="1808" hidden="1" spans="1:10">
      <c r="A1808" t="s">
        <v>3568</v>
      </c>
      <c r="B1808" t="s">
        <v>93</v>
      </c>
      <c r="C1808">
        <v>530074</v>
      </c>
      <c r="D1808" t="s">
        <v>3569</v>
      </c>
      <c r="E1808">
        <v>1858</v>
      </c>
      <c r="F1808" t="s">
        <v>9</v>
      </c>
      <c r="G1808" t="s">
        <v>9</v>
      </c>
      <c r="H1808" t="s">
        <v>9</v>
      </c>
      <c r="I1808" t="s">
        <v>9</v>
      </c>
      <c r="J1808" t="s">
        <v>5659</v>
      </c>
    </row>
    <row r="1809" hidden="1" spans="1:10">
      <c r="A1809" t="s">
        <v>434</v>
      </c>
      <c r="B1809" t="s">
        <v>260</v>
      </c>
      <c r="C1809">
        <v>514022</v>
      </c>
      <c r="D1809" t="s">
        <v>3574</v>
      </c>
      <c r="E1809">
        <v>1858</v>
      </c>
      <c r="F1809" t="s">
        <v>9</v>
      </c>
      <c r="G1809" t="s">
        <v>9</v>
      </c>
      <c r="H1809" t="s">
        <v>9</v>
      </c>
      <c r="I1809" t="s">
        <v>9</v>
      </c>
      <c r="J1809" t="s">
        <v>5660</v>
      </c>
    </row>
    <row r="1810" hidden="1" spans="1:10">
      <c r="A1810" t="s">
        <v>3570</v>
      </c>
      <c r="B1810" t="s">
        <v>284</v>
      </c>
      <c r="C1810">
        <v>503668</v>
      </c>
      <c r="D1810" t="s">
        <v>3571</v>
      </c>
      <c r="E1810">
        <v>1858</v>
      </c>
      <c r="F1810" t="s">
        <v>9</v>
      </c>
      <c r="G1810" t="s">
        <v>4883</v>
      </c>
      <c r="H1810" t="s">
        <v>9</v>
      </c>
      <c r="I1810" t="s">
        <v>9</v>
      </c>
      <c r="J1810" t="s">
        <v>5661</v>
      </c>
    </row>
    <row r="1811" hidden="1" spans="1:10">
      <c r="A1811" t="s">
        <v>3572</v>
      </c>
      <c r="B1811" t="s">
        <v>284</v>
      </c>
      <c r="C1811">
        <v>529530</v>
      </c>
      <c r="D1811" t="s">
        <v>3573</v>
      </c>
      <c r="E1811">
        <v>1858</v>
      </c>
      <c r="F1811" t="s">
        <v>9</v>
      </c>
      <c r="G1811" t="s">
        <v>4883</v>
      </c>
      <c r="H1811" t="s">
        <v>9</v>
      </c>
      <c r="I1811" t="s">
        <v>9</v>
      </c>
      <c r="J1811" t="s">
        <v>5662</v>
      </c>
    </row>
    <row r="1812" hidden="1" spans="1:10">
      <c r="A1812" t="s">
        <v>92</v>
      </c>
      <c r="B1812" t="s">
        <v>93</v>
      </c>
      <c r="C1812">
        <v>530280</v>
      </c>
      <c r="D1812" t="s">
        <v>3578</v>
      </c>
      <c r="E1812">
        <v>1862</v>
      </c>
      <c r="F1812" t="s">
        <v>9</v>
      </c>
      <c r="G1812" t="s">
        <v>9</v>
      </c>
      <c r="H1812" t="s">
        <v>9</v>
      </c>
      <c r="I1812" t="s">
        <v>9</v>
      </c>
      <c r="J1812" t="s">
        <v>5663</v>
      </c>
    </row>
    <row r="1813" hidden="1" spans="1:10">
      <c r="A1813" t="s">
        <v>3576</v>
      </c>
      <c r="B1813" t="s">
        <v>417</v>
      </c>
      <c r="C1813">
        <v>500285</v>
      </c>
      <c r="D1813" t="s">
        <v>3577</v>
      </c>
      <c r="E1813">
        <v>1862</v>
      </c>
      <c r="F1813" t="s">
        <v>9</v>
      </c>
      <c r="G1813" t="s">
        <v>9</v>
      </c>
      <c r="H1813" t="s">
        <v>9</v>
      </c>
      <c r="I1813" t="s">
        <v>9</v>
      </c>
      <c r="J1813" t="s">
        <v>5664</v>
      </c>
    </row>
    <row r="1814" hidden="1" spans="1:10">
      <c r="A1814" t="s">
        <v>561</v>
      </c>
      <c r="B1814" t="s">
        <v>93</v>
      </c>
      <c r="C1814">
        <v>530020</v>
      </c>
      <c r="D1814" t="s">
        <v>3575</v>
      </c>
      <c r="E1814">
        <v>1862</v>
      </c>
      <c r="F1814" t="s">
        <v>9</v>
      </c>
      <c r="G1814" t="s">
        <v>9</v>
      </c>
      <c r="H1814" t="s">
        <v>9</v>
      </c>
      <c r="I1814" t="s">
        <v>9</v>
      </c>
      <c r="J1814" t="s">
        <v>5665</v>
      </c>
    </row>
    <row r="1815" hidden="1" spans="1:10">
      <c r="A1815" t="s">
        <v>3589</v>
      </c>
      <c r="B1815" t="s">
        <v>690</v>
      </c>
      <c r="C1815">
        <v>529711</v>
      </c>
      <c r="D1815" t="s">
        <v>3590</v>
      </c>
      <c r="E1815">
        <v>1865</v>
      </c>
      <c r="F1815" t="s">
        <v>9</v>
      </c>
      <c r="G1815" t="s">
        <v>4356</v>
      </c>
      <c r="H1815" t="s">
        <v>9</v>
      </c>
      <c r="I1815" t="s">
        <v>9</v>
      </c>
      <c r="J1815" t="s">
        <v>5666</v>
      </c>
    </row>
    <row r="1816" hidden="1" spans="1:10">
      <c r="A1816" t="s">
        <v>3581</v>
      </c>
      <c r="B1816" t="s">
        <v>1450</v>
      </c>
      <c r="C1816">
        <v>529871</v>
      </c>
      <c r="D1816" t="s">
        <v>3582</v>
      </c>
      <c r="E1816">
        <v>1865</v>
      </c>
      <c r="F1816" t="s">
        <v>9</v>
      </c>
      <c r="G1816" t="s">
        <v>9</v>
      </c>
      <c r="H1816" t="s">
        <v>9</v>
      </c>
      <c r="I1816" t="s">
        <v>9</v>
      </c>
      <c r="J1816" t="s">
        <v>5667</v>
      </c>
    </row>
    <row r="1817" hidden="1" spans="1:10">
      <c r="A1817" t="s">
        <v>3583</v>
      </c>
      <c r="B1817" t="s">
        <v>489</v>
      </c>
      <c r="C1817">
        <v>530281</v>
      </c>
      <c r="D1817" t="s">
        <v>3584</v>
      </c>
      <c r="E1817">
        <v>1865</v>
      </c>
      <c r="F1817" t="s">
        <v>9</v>
      </c>
      <c r="G1817" t="s">
        <v>4356</v>
      </c>
      <c r="H1817" t="s">
        <v>9</v>
      </c>
      <c r="I1817" t="s">
        <v>9</v>
      </c>
      <c r="J1817" t="s">
        <v>5668</v>
      </c>
    </row>
    <row r="1818" hidden="1" spans="1:10">
      <c r="A1818" t="s">
        <v>780</v>
      </c>
      <c r="B1818" t="s">
        <v>175</v>
      </c>
      <c r="C1818">
        <v>529876</v>
      </c>
      <c r="D1818" t="s">
        <v>3587</v>
      </c>
      <c r="E1818">
        <v>1865</v>
      </c>
      <c r="F1818" t="s">
        <v>9</v>
      </c>
      <c r="G1818" t="s">
        <v>9</v>
      </c>
      <c r="H1818" t="s">
        <v>9</v>
      </c>
      <c r="I1818" t="s">
        <v>9</v>
      </c>
      <c r="J1818" t="s">
        <v>5669</v>
      </c>
    </row>
    <row r="1819" hidden="1" spans="1:10">
      <c r="A1819" t="s">
        <v>3585</v>
      </c>
      <c r="B1819" t="s">
        <v>284</v>
      </c>
      <c r="C1819">
        <v>528839</v>
      </c>
      <c r="D1819" t="s">
        <v>3586</v>
      </c>
      <c r="E1819">
        <v>1865</v>
      </c>
      <c r="F1819" t="s">
        <v>9</v>
      </c>
      <c r="G1819" t="s">
        <v>4883</v>
      </c>
      <c r="H1819" t="s">
        <v>9</v>
      </c>
      <c r="I1819" t="s">
        <v>9</v>
      </c>
      <c r="J1819" t="s">
        <v>5670</v>
      </c>
    </row>
    <row r="1820" hidden="1" spans="1:10">
      <c r="A1820" t="s">
        <v>3579</v>
      </c>
      <c r="B1820" t="s">
        <v>404</v>
      </c>
      <c r="C1820">
        <v>530067</v>
      </c>
      <c r="D1820" t="s">
        <v>3580</v>
      </c>
      <c r="E1820">
        <v>1865</v>
      </c>
      <c r="F1820" t="s">
        <v>9</v>
      </c>
      <c r="G1820" t="s">
        <v>487</v>
      </c>
      <c r="H1820" t="s">
        <v>9</v>
      </c>
      <c r="I1820" t="s">
        <v>9</v>
      </c>
      <c r="J1820" t="s">
        <v>5671</v>
      </c>
    </row>
    <row r="1821" hidden="1" spans="1:10">
      <c r="A1821" t="s">
        <v>1213</v>
      </c>
      <c r="B1821" t="s">
        <v>489</v>
      </c>
      <c r="C1821">
        <v>529952</v>
      </c>
      <c r="D1821" t="s">
        <v>3588</v>
      </c>
      <c r="E1821">
        <v>1865</v>
      </c>
      <c r="F1821" t="s">
        <v>9</v>
      </c>
      <c r="G1821" t="s">
        <v>4883</v>
      </c>
      <c r="H1821" t="s">
        <v>9</v>
      </c>
      <c r="I1821" t="s">
        <v>9</v>
      </c>
      <c r="J1821" t="s">
        <v>5672</v>
      </c>
    </row>
    <row r="1822" hidden="1" spans="1:10">
      <c r="A1822" t="s">
        <v>3591</v>
      </c>
      <c r="B1822" t="s">
        <v>93</v>
      </c>
      <c r="C1822">
        <v>530282</v>
      </c>
      <c r="D1822" t="s">
        <v>3592</v>
      </c>
      <c r="E1822">
        <v>1872</v>
      </c>
      <c r="F1822" t="s">
        <v>9</v>
      </c>
      <c r="G1822" t="s">
        <v>9</v>
      </c>
      <c r="H1822" t="s">
        <v>9</v>
      </c>
      <c r="I1822" t="s">
        <v>9</v>
      </c>
      <c r="J1822" t="s">
        <v>5673</v>
      </c>
    </row>
    <row r="1823" hidden="1" spans="1:10">
      <c r="A1823" t="s">
        <v>3595</v>
      </c>
      <c r="B1823" t="s">
        <v>93</v>
      </c>
      <c r="C1823">
        <v>530283</v>
      </c>
      <c r="D1823" t="s">
        <v>3596</v>
      </c>
      <c r="E1823">
        <v>1872</v>
      </c>
      <c r="F1823" t="s">
        <v>9</v>
      </c>
      <c r="G1823" t="s">
        <v>9</v>
      </c>
      <c r="H1823" t="s">
        <v>9</v>
      </c>
      <c r="I1823" t="s">
        <v>9</v>
      </c>
      <c r="J1823" t="s">
        <v>5674</v>
      </c>
    </row>
    <row r="1824" hidden="1" spans="1:10">
      <c r="A1824" t="s">
        <v>1495</v>
      </c>
      <c r="B1824" t="s">
        <v>1450</v>
      </c>
      <c r="C1824">
        <v>529413</v>
      </c>
      <c r="D1824" t="s">
        <v>3597</v>
      </c>
      <c r="E1824">
        <v>1872</v>
      </c>
      <c r="F1824" t="s">
        <v>9</v>
      </c>
      <c r="G1824" t="s">
        <v>9</v>
      </c>
      <c r="H1824" t="s">
        <v>9</v>
      </c>
      <c r="I1824" t="s">
        <v>9</v>
      </c>
      <c r="J1824" t="s">
        <v>5675</v>
      </c>
    </row>
    <row r="1825" hidden="1" spans="1:10">
      <c r="A1825" t="s">
        <v>3593</v>
      </c>
      <c r="B1825" t="s">
        <v>93</v>
      </c>
      <c r="C1825">
        <v>529819</v>
      </c>
      <c r="D1825" t="s">
        <v>3594</v>
      </c>
      <c r="E1825">
        <v>1872</v>
      </c>
      <c r="F1825" t="s">
        <v>9</v>
      </c>
      <c r="G1825" t="s">
        <v>9</v>
      </c>
      <c r="H1825" t="s">
        <v>9</v>
      </c>
      <c r="I1825" t="s">
        <v>9</v>
      </c>
      <c r="J1825" t="s">
        <v>5676</v>
      </c>
    </row>
    <row r="1826" hidden="1" spans="1:10">
      <c r="A1826" t="s">
        <v>3598</v>
      </c>
      <c r="B1826" t="s">
        <v>284</v>
      </c>
      <c r="C1826">
        <v>529231</v>
      </c>
      <c r="D1826" t="s">
        <v>3599</v>
      </c>
      <c r="E1826">
        <v>1872</v>
      </c>
      <c r="F1826" t="s">
        <v>9</v>
      </c>
      <c r="G1826" t="s">
        <v>4356</v>
      </c>
      <c r="H1826" t="s">
        <v>9</v>
      </c>
      <c r="I1826" t="s">
        <v>9</v>
      </c>
      <c r="J1826" t="s">
        <v>5677</v>
      </c>
    </row>
    <row r="1827" hidden="1" spans="1:10">
      <c r="A1827" t="s">
        <v>416</v>
      </c>
      <c r="B1827" t="s">
        <v>417</v>
      </c>
      <c r="C1827">
        <v>529260</v>
      </c>
      <c r="D1827" t="s">
        <v>3603</v>
      </c>
      <c r="E1827">
        <v>1877</v>
      </c>
      <c r="F1827" t="s">
        <v>9</v>
      </c>
      <c r="G1827" t="s">
        <v>4356</v>
      </c>
      <c r="H1827" t="s">
        <v>9</v>
      </c>
      <c r="I1827" t="s">
        <v>9</v>
      </c>
      <c r="J1827" t="s">
        <v>5678</v>
      </c>
    </row>
    <row r="1828" hidden="1" spans="1:10">
      <c r="A1828" t="s">
        <v>3604</v>
      </c>
      <c r="B1828" t="s">
        <v>1131</v>
      </c>
      <c r="C1828">
        <v>529608</v>
      </c>
      <c r="D1828" t="s">
        <v>3605</v>
      </c>
      <c r="E1828">
        <v>1877</v>
      </c>
      <c r="F1828" t="s">
        <v>9</v>
      </c>
      <c r="G1828" t="s">
        <v>9</v>
      </c>
      <c r="H1828" t="s">
        <v>9</v>
      </c>
      <c r="I1828" t="s">
        <v>9</v>
      </c>
      <c r="J1828" t="s">
        <v>5679</v>
      </c>
    </row>
    <row r="1829" hidden="1" spans="1:10">
      <c r="A1829" t="s">
        <v>461</v>
      </c>
      <c r="B1829" t="s">
        <v>93</v>
      </c>
      <c r="C1829">
        <v>530083</v>
      </c>
      <c r="D1829" t="s">
        <v>3600</v>
      </c>
      <c r="E1829">
        <v>1877</v>
      </c>
      <c r="F1829" t="s">
        <v>9</v>
      </c>
      <c r="G1829" t="s">
        <v>9</v>
      </c>
      <c r="H1829" t="s">
        <v>9</v>
      </c>
      <c r="I1829" t="s">
        <v>9</v>
      </c>
      <c r="J1829" t="s">
        <v>5680</v>
      </c>
    </row>
    <row r="1830" hidden="1" spans="1:10">
      <c r="A1830" t="s">
        <v>3601</v>
      </c>
      <c r="B1830" t="s">
        <v>1450</v>
      </c>
      <c r="C1830">
        <v>529967</v>
      </c>
      <c r="D1830" t="s">
        <v>3602</v>
      </c>
      <c r="E1830">
        <v>1877</v>
      </c>
      <c r="F1830" t="s">
        <v>9</v>
      </c>
      <c r="G1830" t="s">
        <v>9</v>
      </c>
      <c r="H1830" t="s">
        <v>9</v>
      </c>
      <c r="I1830" t="s">
        <v>9</v>
      </c>
      <c r="J1830" t="s">
        <v>5681</v>
      </c>
    </row>
    <row r="1831" spans="1:10">
      <c r="A1831" t="s">
        <v>3606</v>
      </c>
      <c r="B1831" t="s">
        <v>5</v>
      </c>
      <c r="C1831">
        <v>197869</v>
      </c>
      <c r="D1831" t="s">
        <v>3607</v>
      </c>
      <c r="E1831">
        <v>1881</v>
      </c>
      <c r="F1831" t="s">
        <v>9</v>
      </c>
      <c r="G1831" t="s">
        <v>9</v>
      </c>
      <c r="H1831" t="s">
        <v>9</v>
      </c>
      <c r="I1831" t="s">
        <v>9</v>
      </c>
      <c r="J1831" t="s">
        <v>5682</v>
      </c>
    </row>
    <row r="1832" hidden="1" spans="1:10">
      <c r="A1832" t="s">
        <v>3608</v>
      </c>
      <c r="B1832" t="s">
        <v>489</v>
      </c>
      <c r="C1832">
        <v>529293</v>
      </c>
      <c r="D1832" t="s">
        <v>3609</v>
      </c>
      <c r="E1832">
        <v>1881</v>
      </c>
      <c r="F1832" t="s">
        <v>9</v>
      </c>
      <c r="G1832" t="s">
        <v>9</v>
      </c>
      <c r="H1832" t="s">
        <v>9</v>
      </c>
      <c r="I1832" t="s">
        <v>9</v>
      </c>
      <c r="J1832" t="s">
        <v>5683</v>
      </c>
    </row>
    <row r="1833" hidden="1" spans="1:10">
      <c r="A1833" t="s">
        <v>2039</v>
      </c>
      <c r="B1833" t="s">
        <v>93</v>
      </c>
      <c r="C1833">
        <v>529620</v>
      </c>
      <c r="D1833" t="s">
        <v>3611</v>
      </c>
      <c r="E1833">
        <v>1881</v>
      </c>
      <c r="F1833" t="s">
        <v>9</v>
      </c>
      <c r="G1833" t="s">
        <v>9</v>
      </c>
      <c r="H1833" t="s">
        <v>9</v>
      </c>
      <c r="I1833" t="s">
        <v>9</v>
      </c>
      <c r="J1833" t="s">
        <v>5684</v>
      </c>
    </row>
    <row r="1834" hidden="1" spans="1:10">
      <c r="A1834" t="s">
        <v>3612</v>
      </c>
      <c r="B1834" t="s">
        <v>397</v>
      </c>
      <c r="C1834">
        <v>530023</v>
      </c>
      <c r="D1834" t="s">
        <v>3613</v>
      </c>
      <c r="E1834">
        <v>1881</v>
      </c>
      <c r="F1834" t="s">
        <v>9</v>
      </c>
      <c r="G1834" t="s">
        <v>9</v>
      </c>
      <c r="H1834" t="s">
        <v>9</v>
      </c>
      <c r="I1834" t="s">
        <v>9</v>
      </c>
      <c r="J1834" t="s">
        <v>5685</v>
      </c>
    </row>
    <row r="1835" spans="1:10">
      <c r="A1835" t="s">
        <v>201</v>
      </c>
      <c r="B1835" t="s">
        <v>5</v>
      </c>
      <c r="C1835">
        <v>212106</v>
      </c>
      <c r="D1835" t="s">
        <v>3620</v>
      </c>
      <c r="E1835">
        <v>1885</v>
      </c>
      <c r="F1835" t="s">
        <v>9</v>
      </c>
      <c r="G1835" t="s">
        <v>9</v>
      </c>
      <c r="H1835" t="s">
        <v>9</v>
      </c>
      <c r="I1835" t="s">
        <v>9</v>
      </c>
      <c r="J1835" t="s">
        <v>5686</v>
      </c>
    </row>
    <row r="1836" hidden="1" spans="1:10">
      <c r="A1836" t="s">
        <v>3626</v>
      </c>
      <c r="B1836" t="s">
        <v>641</v>
      </c>
      <c r="C1836">
        <v>529192</v>
      </c>
      <c r="D1836" t="s">
        <v>3627</v>
      </c>
      <c r="E1836">
        <v>1885</v>
      </c>
      <c r="F1836" t="s">
        <v>1017</v>
      </c>
      <c r="G1836" t="s">
        <v>4356</v>
      </c>
      <c r="H1836" t="s">
        <v>9</v>
      </c>
      <c r="I1836" t="s">
        <v>9</v>
      </c>
      <c r="J1836" t="s">
        <v>5687</v>
      </c>
    </row>
    <row r="1837" hidden="1" spans="1:10">
      <c r="A1837" t="s">
        <v>3623</v>
      </c>
      <c r="B1837" t="s">
        <v>93</v>
      </c>
      <c r="C1837">
        <v>529612</v>
      </c>
      <c r="D1837" t="s">
        <v>3624</v>
      </c>
      <c r="E1837">
        <v>1885</v>
      </c>
      <c r="F1837" t="s">
        <v>9</v>
      </c>
      <c r="G1837" t="s">
        <v>9</v>
      </c>
      <c r="H1837" t="s">
        <v>9</v>
      </c>
      <c r="I1837" t="s">
        <v>9</v>
      </c>
      <c r="J1837" t="s">
        <v>5688</v>
      </c>
    </row>
    <row r="1838" hidden="1" spans="1:10">
      <c r="A1838" t="s">
        <v>3617</v>
      </c>
      <c r="B1838" t="s">
        <v>627</v>
      </c>
      <c r="C1838">
        <v>529114</v>
      </c>
      <c r="D1838" t="s">
        <v>3618</v>
      </c>
      <c r="E1838">
        <v>1885</v>
      </c>
      <c r="F1838" t="s">
        <v>9</v>
      </c>
      <c r="G1838" t="s">
        <v>9</v>
      </c>
      <c r="H1838" t="s">
        <v>9</v>
      </c>
      <c r="I1838" t="s">
        <v>9</v>
      </c>
      <c r="J1838" t="s">
        <v>5689</v>
      </c>
    </row>
    <row r="1839" hidden="1" spans="1:10">
      <c r="A1839" t="s">
        <v>1200</v>
      </c>
      <c r="B1839" t="s">
        <v>93</v>
      </c>
      <c r="C1839">
        <v>529641</v>
      </c>
      <c r="D1839" t="s">
        <v>3625</v>
      </c>
      <c r="E1839">
        <v>1885</v>
      </c>
      <c r="F1839" t="s">
        <v>9</v>
      </c>
      <c r="G1839" t="s">
        <v>9</v>
      </c>
      <c r="H1839" t="s">
        <v>9</v>
      </c>
      <c r="I1839" t="s">
        <v>9</v>
      </c>
      <c r="J1839" t="s">
        <v>5690</v>
      </c>
    </row>
    <row r="1840" hidden="1" spans="1:10">
      <c r="A1840" t="s">
        <v>3621</v>
      </c>
      <c r="B1840" t="s">
        <v>93</v>
      </c>
      <c r="C1840">
        <v>529518</v>
      </c>
      <c r="D1840" t="s">
        <v>3622</v>
      </c>
      <c r="E1840">
        <v>1885</v>
      </c>
      <c r="F1840" t="s">
        <v>9</v>
      </c>
      <c r="G1840" t="s">
        <v>9</v>
      </c>
      <c r="H1840" t="s">
        <v>9</v>
      </c>
      <c r="I1840" t="s">
        <v>9</v>
      </c>
      <c r="J1840" t="s">
        <v>5691</v>
      </c>
    </row>
    <row r="1841" hidden="1" spans="1:10">
      <c r="A1841" t="s">
        <v>3614</v>
      </c>
      <c r="B1841" t="s">
        <v>397</v>
      </c>
      <c r="C1841">
        <v>529580</v>
      </c>
      <c r="D1841" t="s">
        <v>3615</v>
      </c>
      <c r="E1841">
        <v>1885</v>
      </c>
      <c r="F1841" t="s">
        <v>9</v>
      </c>
      <c r="G1841" t="s">
        <v>9</v>
      </c>
      <c r="H1841" t="s">
        <v>9</v>
      </c>
      <c r="I1841" t="s">
        <v>9</v>
      </c>
      <c r="J1841" t="s">
        <v>5692</v>
      </c>
    </row>
    <row r="1842" hidden="1" spans="1:10">
      <c r="A1842" t="s">
        <v>2207</v>
      </c>
      <c r="B1842" t="s">
        <v>397</v>
      </c>
      <c r="C1842">
        <v>529592</v>
      </c>
      <c r="D1842" t="s">
        <v>3616</v>
      </c>
      <c r="E1842">
        <v>1885</v>
      </c>
      <c r="F1842" t="s">
        <v>9</v>
      </c>
      <c r="G1842" t="s">
        <v>9</v>
      </c>
      <c r="H1842" t="s">
        <v>9</v>
      </c>
      <c r="I1842" t="s">
        <v>9</v>
      </c>
      <c r="J1842" t="s">
        <v>5693</v>
      </c>
    </row>
    <row r="1843" hidden="1" spans="1:10">
      <c r="A1843" t="s">
        <v>1904</v>
      </c>
      <c r="B1843" t="s">
        <v>641</v>
      </c>
      <c r="C1843">
        <v>529138</v>
      </c>
      <c r="D1843" t="s">
        <v>3628</v>
      </c>
      <c r="E1843">
        <v>1893</v>
      </c>
      <c r="F1843">
        <f>567</f>
        <v>567</v>
      </c>
      <c r="G1843" t="s">
        <v>4356</v>
      </c>
      <c r="H1843" t="s">
        <v>9</v>
      </c>
      <c r="I1843" t="s">
        <v>9</v>
      </c>
      <c r="J1843" t="s">
        <v>5694</v>
      </c>
    </row>
    <row r="1844" hidden="1" spans="1:10">
      <c r="A1844" t="s">
        <v>1447</v>
      </c>
      <c r="B1844" t="s">
        <v>93</v>
      </c>
      <c r="C1844">
        <v>529827</v>
      </c>
      <c r="D1844" t="s">
        <v>3631</v>
      </c>
      <c r="E1844">
        <v>1893</v>
      </c>
      <c r="F1844" t="s">
        <v>9</v>
      </c>
      <c r="G1844" t="s">
        <v>9</v>
      </c>
      <c r="H1844" t="s">
        <v>9</v>
      </c>
      <c r="I1844" t="s">
        <v>9</v>
      </c>
      <c r="J1844" t="s">
        <v>5695</v>
      </c>
    </row>
    <row r="1845" hidden="1" spans="1:10">
      <c r="A1845" t="s">
        <v>2696</v>
      </c>
      <c r="B1845" t="s">
        <v>1717</v>
      </c>
      <c r="C1845">
        <v>529082</v>
      </c>
      <c r="D1845" t="s">
        <v>3632</v>
      </c>
      <c r="E1845">
        <v>1893</v>
      </c>
      <c r="F1845" t="s">
        <v>9</v>
      </c>
      <c r="G1845" t="s">
        <v>9</v>
      </c>
      <c r="H1845" t="s">
        <v>9</v>
      </c>
      <c r="I1845" t="s">
        <v>9</v>
      </c>
      <c r="J1845" t="s">
        <v>5696</v>
      </c>
    </row>
    <row r="1846" hidden="1" spans="1:10">
      <c r="A1846" t="s">
        <v>3629</v>
      </c>
      <c r="B1846" t="s">
        <v>284</v>
      </c>
      <c r="C1846">
        <v>529913</v>
      </c>
      <c r="D1846" t="s">
        <v>3630</v>
      </c>
      <c r="E1846">
        <v>1893</v>
      </c>
      <c r="F1846" t="s">
        <v>9</v>
      </c>
      <c r="G1846" t="s">
        <v>4057</v>
      </c>
      <c r="H1846" t="s">
        <v>9</v>
      </c>
      <c r="I1846" t="s">
        <v>9</v>
      </c>
      <c r="J1846" t="s">
        <v>5697</v>
      </c>
    </row>
    <row r="1847" hidden="1" spans="1:10">
      <c r="A1847" t="s">
        <v>1848</v>
      </c>
      <c r="B1847" t="s">
        <v>93</v>
      </c>
      <c r="C1847">
        <v>529921</v>
      </c>
      <c r="D1847" t="s">
        <v>3633</v>
      </c>
      <c r="E1847">
        <v>1893</v>
      </c>
      <c r="F1847" t="s">
        <v>9</v>
      </c>
      <c r="G1847" t="s">
        <v>9</v>
      </c>
      <c r="H1847" t="s">
        <v>9</v>
      </c>
      <c r="I1847" t="s">
        <v>9</v>
      </c>
      <c r="J1847" t="s">
        <v>5698</v>
      </c>
    </row>
    <row r="1848" hidden="1" spans="1:10">
      <c r="A1848" t="s">
        <v>283</v>
      </c>
      <c r="B1848" t="s">
        <v>284</v>
      </c>
      <c r="C1848">
        <v>529119</v>
      </c>
      <c r="D1848" t="s">
        <v>3634</v>
      </c>
      <c r="E1848">
        <v>1893</v>
      </c>
      <c r="F1848" t="s">
        <v>9</v>
      </c>
      <c r="G1848" t="s">
        <v>487</v>
      </c>
      <c r="H1848" t="s">
        <v>9</v>
      </c>
      <c r="I1848" t="s">
        <v>9</v>
      </c>
      <c r="J1848" t="s">
        <v>5699</v>
      </c>
    </row>
    <row r="1849" hidden="1" spans="1:10">
      <c r="A1849" t="s">
        <v>780</v>
      </c>
      <c r="B1849" t="s">
        <v>175</v>
      </c>
      <c r="C1849">
        <v>529701</v>
      </c>
      <c r="D1849" t="s">
        <v>3635</v>
      </c>
      <c r="E1849">
        <v>1893</v>
      </c>
      <c r="F1849" t="s">
        <v>9</v>
      </c>
      <c r="G1849" t="s">
        <v>9</v>
      </c>
      <c r="H1849" t="s">
        <v>9</v>
      </c>
      <c r="I1849" t="s">
        <v>9</v>
      </c>
      <c r="J1849" t="s">
        <v>5700</v>
      </c>
    </row>
    <row r="1850" hidden="1" spans="1:10">
      <c r="A1850" t="s">
        <v>899</v>
      </c>
      <c r="B1850" t="s">
        <v>93</v>
      </c>
      <c r="C1850">
        <v>529860</v>
      </c>
      <c r="D1850" t="s">
        <v>3636</v>
      </c>
      <c r="E1850">
        <v>1900</v>
      </c>
      <c r="F1850" t="s">
        <v>9</v>
      </c>
      <c r="G1850" t="s">
        <v>9</v>
      </c>
      <c r="H1850" t="s">
        <v>9</v>
      </c>
      <c r="I1850" t="s">
        <v>9</v>
      </c>
      <c r="J1850" t="s">
        <v>5701</v>
      </c>
    </row>
    <row r="1851" hidden="1" spans="1:10">
      <c r="A1851" t="s">
        <v>1053</v>
      </c>
      <c r="B1851" t="s">
        <v>833</v>
      </c>
      <c r="C1851">
        <v>529661</v>
      </c>
      <c r="D1851" t="s">
        <v>3637</v>
      </c>
      <c r="E1851">
        <v>1901</v>
      </c>
      <c r="F1851">
        <f>319</f>
        <v>319</v>
      </c>
      <c r="G1851" t="s">
        <v>4023</v>
      </c>
      <c r="H1851" t="s">
        <v>9</v>
      </c>
      <c r="I1851" t="s">
        <v>9</v>
      </c>
      <c r="J1851" t="s">
        <v>5702</v>
      </c>
    </row>
    <row r="1852" hidden="1" spans="1:10">
      <c r="A1852" t="s">
        <v>3274</v>
      </c>
      <c r="B1852" t="s">
        <v>93</v>
      </c>
      <c r="C1852">
        <v>530021</v>
      </c>
      <c r="D1852" t="s">
        <v>3642</v>
      </c>
      <c r="E1852">
        <v>1909</v>
      </c>
      <c r="F1852" t="s">
        <v>9</v>
      </c>
      <c r="G1852" t="s">
        <v>9</v>
      </c>
      <c r="H1852" t="s">
        <v>9</v>
      </c>
      <c r="I1852" t="s">
        <v>9</v>
      </c>
      <c r="J1852" t="s">
        <v>5703</v>
      </c>
    </row>
    <row r="1853" hidden="1" spans="1:10">
      <c r="A1853" t="s">
        <v>1803</v>
      </c>
      <c r="B1853" t="s">
        <v>931</v>
      </c>
      <c r="C1853">
        <v>530285</v>
      </c>
      <c r="D1853" t="s">
        <v>3643</v>
      </c>
      <c r="E1853">
        <v>1909</v>
      </c>
      <c r="F1853" t="s">
        <v>9</v>
      </c>
      <c r="G1853" t="s">
        <v>9</v>
      </c>
      <c r="H1853" t="s">
        <v>9</v>
      </c>
      <c r="I1853" t="s">
        <v>9</v>
      </c>
      <c r="J1853" t="s">
        <v>5704</v>
      </c>
    </row>
    <row r="1854" hidden="1" spans="1:10">
      <c r="A1854" t="s">
        <v>3640</v>
      </c>
      <c r="B1854" t="s">
        <v>17</v>
      </c>
      <c r="C1854">
        <v>530286</v>
      </c>
      <c r="D1854" t="s">
        <v>3641</v>
      </c>
      <c r="E1854">
        <v>1909</v>
      </c>
      <c r="F1854" t="s">
        <v>9</v>
      </c>
      <c r="G1854" t="s">
        <v>9</v>
      </c>
      <c r="H1854" t="s">
        <v>9</v>
      </c>
      <c r="I1854" t="s">
        <v>9</v>
      </c>
      <c r="J1854" t="s">
        <v>5705</v>
      </c>
    </row>
    <row r="1855" hidden="1" spans="1:10">
      <c r="A1855" t="s">
        <v>3638</v>
      </c>
      <c r="B1855" t="s">
        <v>1639</v>
      </c>
      <c r="C1855">
        <v>529820</v>
      </c>
      <c r="D1855" t="s">
        <v>3639</v>
      </c>
      <c r="E1855">
        <v>1909</v>
      </c>
      <c r="F1855" t="s">
        <v>9</v>
      </c>
      <c r="G1855" t="s">
        <v>9</v>
      </c>
      <c r="H1855" t="s">
        <v>9</v>
      </c>
      <c r="I1855" t="s">
        <v>9</v>
      </c>
      <c r="J1855" t="s">
        <v>5706</v>
      </c>
    </row>
    <row r="1856" hidden="1" spans="1:10">
      <c r="A1856" t="s">
        <v>3398</v>
      </c>
      <c r="B1856" t="s">
        <v>1131</v>
      </c>
      <c r="C1856">
        <v>529233</v>
      </c>
      <c r="D1856" t="s">
        <v>3646</v>
      </c>
      <c r="E1856">
        <v>1916</v>
      </c>
      <c r="F1856" t="s">
        <v>9</v>
      </c>
      <c r="G1856" t="s">
        <v>9</v>
      </c>
      <c r="H1856" t="s">
        <v>9</v>
      </c>
      <c r="I1856" t="s">
        <v>9</v>
      </c>
      <c r="J1856" t="s">
        <v>5707</v>
      </c>
    </row>
    <row r="1857" hidden="1" spans="1:10">
      <c r="A1857" t="s">
        <v>3649</v>
      </c>
      <c r="B1857" t="s">
        <v>397</v>
      </c>
      <c r="C1857">
        <v>529468</v>
      </c>
      <c r="D1857" t="s">
        <v>3372</v>
      </c>
      <c r="E1857">
        <v>1916</v>
      </c>
      <c r="F1857" t="s">
        <v>9</v>
      </c>
      <c r="G1857" t="s">
        <v>9</v>
      </c>
      <c r="H1857" t="s">
        <v>9</v>
      </c>
      <c r="I1857" t="s">
        <v>9</v>
      </c>
      <c r="J1857" t="s">
        <v>5708</v>
      </c>
    </row>
    <row r="1858" hidden="1" spans="1:10">
      <c r="A1858" t="s">
        <v>3644</v>
      </c>
      <c r="B1858" t="s">
        <v>1450</v>
      </c>
      <c r="C1858">
        <v>530287</v>
      </c>
      <c r="D1858" t="s">
        <v>3645</v>
      </c>
      <c r="E1858">
        <v>1916</v>
      </c>
      <c r="F1858" t="s">
        <v>9</v>
      </c>
      <c r="G1858" t="s">
        <v>9</v>
      </c>
      <c r="H1858" t="s">
        <v>9</v>
      </c>
      <c r="I1858" t="s">
        <v>9</v>
      </c>
      <c r="J1858" t="s">
        <v>5709</v>
      </c>
    </row>
    <row r="1859" hidden="1" spans="1:10">
      <c r="A1859" t="s">
        <v>3647</v>
      </c>
      <c r="B1859" t="s">
        <v>93</v>
      </c>
      <c r="C1859">
        <v>529900</v>
      </c>
      <c r="D1859" t="s">
        <v>3648</v>
      </c>
      <c r="E1859">
        <v>1916</v>
      </c>
      <c r="F1859" t="s">
        <v>9</v>
      </c>
      <c r="G1859" t="s">
        <v>9</v>
      </c>
      <c r="H1859" t="s">
        <v>9</v>
      </c>
      <c r="I1859" t="s">
        <v>9</v>
      </c>
      <c r="J1859" t="s">
        <v>5710</v>
      </c>
    </row>
    <row r="1860" hidden="1" spans="1:10">
      <c r="A1860" t="s">
        <v>2797</v>
      </c>
      <c r="B1860" t="s">
        <v>93</v>
      </c>
      <c r="C1860">
        <v>529948</v>
      </c>
      <c r="D1860" t="s">
        <v>3650</v>
      </c>
      <c r="E1860">
        <v>1916</v>
      </c>
      <c r="F1860" t="s">
        <v>9</v>
      </c>
      <c r="G1860" t="s">
        <v>9</v>
      </c>
      <c r="H1860" t="s">
        <v>9</v>
      </c>
      <c r="I1860" t="s">
        <v>9</v>
      </c>
      <c r="J1860" t="s">
        <v>5711</v>
      </c>
    </row>
    <row r="1861" hidden="1" spans="1:10">
      <c r="A1861" t="s">
        <v>764</v>
      </c>
      <c r="B1861" t="s">
        <v>641</v>
      </c>
      <c r="C1861">
        <v>529287</v>
      </c>
      <c r="D1861" t="s">
        <v>3657</v>
      </c>
      <c r="E1861">
        <v>1921</v>
      </c>
      <c r="F1861" t="s">
        <v>9</v>
      </c>
      <c r="G1861" t="s">
        <v>4883</v>
      </c>
      <c r="H1861" t="s">
        <v>9</v>
      </c>
      <c r="I1861" t="s">
        <v>9</v>
      </c>
      <c r="J1861" t="s">
        <v>5712</v>
      </c>
    </row>
    <row r="1862" hidden="1" spans="1:10">
      <c r="A1862" t="s">
        <v>3653</v>
      </c>
      <c r="B1862" t="s">
        <v>93</v>
      </c>
      <c r="C1862">
        <v>529957</v>
      </c>
      <c r="D1862" t="s">
        <v>3654</v>
      </c>
      <c r="E1862">
        <v>1921</v>
      </c>
      <c r="F1862" t="s">
        <v>9</v>
      </c>
      <c r="G1862" t="s">
        <v>9</v>
      </c>
      <c r="H1862" t="s">
        <v>9</v>
      </c>
      <c r="I1862" t="s">
        <v>9</v>
      </c>
      <c r="J1862" t="s">
        <v>5713</v>
      </c>
    </row>
    <row r="1863" hidden="1" spans="1:10">
      <c r="A1863" t="s">
        <v>3658</v>
      </c>
      <c r="B1863" t="s">
        <v>1090</v>
      </c>
      <c r="C1863">
        <v>529594</v>
      </c>
      <c r="D1863" t="s">
        <v>3659</v>
      </c>
      <c r="E1863">
        <v>1921</v>
      </c>
      <c r="F1863" t="s">
        <v>9</v>
      </c>
      <c r="G1863" t="s">
        <v>9</v>
      </c>
      <c r="H1863" t="s">
        <v>9</v>
      </c>
      <c r="I1863" t="s">
        <v>9</v>
      </c>
      <c r="J1863" t="s">
        <v>5714</v>
      </c>
    </row>
    <row r="1864" hidden="1" spans="1:10">
      <c r="A1864" t="s">
        <v>3651</v>
      </c>
      <c r="B1864" t="s">
        <v>1450</v>
      </c>
      <c r="C1864">
        <v>530288</v>
      </c>
      <c r="D1864" t="s">
        <v>3652</v>
      </c>
      <c r="E1864">
        <v>1921</v>
      </c>
      <c r="F1864" t="s">
        <v>9</v>
      </c>
      <c r="G1864" t="s">
        <v>9</v>
      </c>
      <c r="H1864" t="s">
        <v>9</v>
      </c>
      <c r="I1864" t="s">
        <v>9</v>
      </c>
      <c r="J1864" t="s">
        <v>5715</v>
      </c>
    </row>
    <row r="1865" hidden="1" spans="1:10">
      <c r="A1865" t="s">
        <v>3655</v>
      </c>
      <c r="B1865" t="s">
        <v>93</v>
      </c>
      <c r="C1865">
        <v>529888</v>
      </c>
      <c r="D1865" t="s">
        <v>3656</v>
      </c>
      <c r="E1865">
        <v>1921</v>
      </c>
      <c r="F1865" t="s">
        <v>9</v>
      </c>
      <c r="G1865" t="s">
        <v>9</v>
      </c>
      <c r="H1865" t="s">
        <v>9</v>
      </c>
      <c r="I1865" t="s">
        <v>9</v>
      </c>
      <c r="J1865" t="s">
        <v>5716</v>
      </c>
    </row>
    <row r="1866" hidden="1" spans="1:10">
      <c r="A1866" t="s">
        <v>899</v>
      </c>
      <c r="B1866" t="s">
        <v>93</v>
      </c>
      <c r="C1866">
        <v>530080</v>
      </c>
      <c r="D1866" t="s">
        <v>3665</v>
      </c>
      <c r="E1866">
        <v>1926</v>
      </c>
      <c r="F1866" t="s">
        <v>9</v>
      </c>
      <c r="G1866" t="s">
        <v>9</v>
      </c>
      <c r="H1866" t="s">
        <v>9</v>
      </c>
      <c r="I1866" t="s">
        <v>9</v>
      </c>
      <c r="J1866" t="s">
        <v>5717</v>
      </c>
    </row>
    <row r="1867" hidden="1" spans="1:10">
      <c r="A1867" t="s">
        <v>3666</v>
      </c>
      <c r="B1867" t="s">
        <v>207</v>
      </c>
      <c r="C1867">
        <v>529628</v>
      </c>
      <c r="D1867" t="s">
        <v>3667</v>
      </c>
      <c r="E1867">
        <v>1926</v>
      </c>
      <c r="F1867" t="s">
        <v>9</v>
      </c>
      <c r="G1867" t="s">
        <v>9</v>
      </c>
      <c r="H1867" t="s">
        <v>9</v>
      </c>
      <c r="I1867" t="s">
        <v>9</v>
      </c>
      <c r="J1867" t="s">
        <v>5718</v>
      </c>
    </row>
    <row r="1868" hidden="1" spans="1:10">
      <c r="A1868" t="s">
        <v>3661</v>
      </c>
      <c r="B1868" t="s">
        <v>284</v>
      </c>
      <c r="C1868">
        <v>529295</v>
      </c>
      <c r="D1868" t="s">
        <v>3662</v>
      </c>
      <c r="E1868">
        <v>1926</v>
      </c>
      <c r="F1868" t="s">
        <v>9</v>
      </c>
      <c r="G1868" t="s">
        <v>4883</v>
      </c>
      <c r="H1868" t="s">
        <v>9</v>
      </c>
      <c r="I1868" t="s">
        <v>9</v>
      </c>
      <c r="J1868" t="s">
        <v>5719</v>
      </c>
    </row>
    <row r="1869" hidden="1" spans="1:10">
      <c r="A1869" t="s">
        <v>3663</v>
      </c>
      <c r="B1869" t="s">
        <v>284</v>
      </c>
      <c r="C1869">
        <v>529624</v>
      </c>
      <c r="D1869" t="s">
        <v>3664</v>
      </c>
      <c r="E1869">
        <v>1926</v>
      </c>
      <c r="F1869" t="s">
        <v>9</v>
      </c>
      <c r="G1869" t="s">
        <v>9</v>
      </c>
      <c r="H1869" t="s">
        <v>9</v>
      </c>
      <c r="I1869" t="s">
        <v>9</v>
      </c>
      <c r="J1869" t="s">
        <v>5720</v>
      </c>
    </row>
    <row r="1870" hidden="1" spans="1:10">
      <c r="A1870" t="s">
        <v>3668</v>
      </c>
      <c r="B1870" t="s">
        <v>284</v>
      </c>
      <c r="C1870">
        <v>530072</v>
      </c>
      <c r="D1870" t="s">
        <v>3669</v>
      </c>
      <c r="E1870">
        <v>1930</v>
      </c>
      <c r="F1870" t="s">
        <v>9</v>
      </c>
      <c r="G1870" t="s">
        <v>4883</v>
      </c>
      <c r="H1870" t="s">
        <v>9</v>
      </c>
      <c r="I1870" t="s">
        <v>9</v>
      </c>
      <c r="J1870" t="s">
        <v>5721</v>
      </c>
    </row>
    <row r="1871" hidden="1" spans="1:10">
      <c r="A1871" t="s">
        <v>3673</v>
      </c>
      <c r="B1871" t="s">
        <v>284</v>
      </c>
      <c r="C1871">
        <v>529127</v>
      </c>
      <c r="D1871" t="s">
        <v>3674</v>
      </c>
      <c r="E1871">
        <v>1931</v>
      </c>
      <c r="F1871" t="s">
        <v>9</v>
      </c>
      <c r="G1871" t="s">
        <v>9</v>
      </c>
      <c r="H1871" t="s">
        <v>9</v>
      </c>
      <c r="I1871" t="s">
        <v>9</v>
      </c>
      <c r="J1871" t="s">
        <v>5722</v>
      </c>
    </row>
    <row r="1872" hidden="1" spans="1:10">
      <c r="A1872" t="s">
        <v>1200</v>
      </c>
      <c r="B1872" t="s">
        <v>93</v>
      </c>
      <c r="C1872">
        <v>529605</v>
      </c>
      <c r="D1872" t="s">
        <v>3670</v>
      </c>
      <c r="E1872">
        <v>1931</v>
      </c>
      <c r="F1872" t="s">
        <v>9</v>
      </c>
      <c r="G1872" t="s">
        <v>9</v>
      </c>
      <c r="H1872" t="s">
        <v>9</v>
      </c>
      <c r="I1872" t="s">
        <v>9</v>
      </c>
      <c r="J1872" t="s">
        <v>5723</v>
      </c>
    </row>
    <row r="1873" hidden="1" spans="1:10">
      <c r="A1873" t="s">
        <v>3671</v>
      </c>
      <c r="B1873" t="s">
        <v>93</v>
      </c>
      <c r="C1873">
        <v>529931</v>
      </c>
      <c r="D1873" t="s">
        <v>3672</v>
      </c>
      <c r="E1873">
        <v>1931</v>
      </c>
      <c r="F1873" t="s">
        <v>9</v>
      </c>
      <c r="G1873" t="s">
        <v>9</v>
      </c>
      <c r="H1873" t="s">
        <v>9</v>
      </c>
      <c r="I1873" t="s">
        <v>9</v>
      </c>
      <c r="J1873" t="s">
        <v>5724</v>
      </c>
    </row>
    <row r="1874" hidden="1" spans="1:10">
      <c r="A1874" t="s">
        <v>1591</v>
      </c>
      <c r="B1874" t="s">
        <v>1450</v>
      </c>
      <c r="C1874">
        <v>530289</v>
      </c>
      <c r="D1874" t="s">
        <v>3676</v>
      </c>
      <c r="E1874">
        <v>1934</v>
      </c>
      <c r="F1874" t="s">
        <v>9</v>
      </c>
      <c r="G1874" t="s">
        <v>9</v>
      </c>
      <c r="H1874" t="s">
        <v>9</v>
      </c>
      <c r="I1874" t="s">
        <v>9</v>
      </c>
      <c r="J1874" t="s">
        <v>5725</v>
      </c>
    </row>
    <row r="1875" hidden="1" spans="1:10">
      <c r="A1875" t="s">
        <v>3679</v>
      </c>
      <c r="B1875" t="s">
        <v>690</v>
      </c>
      <c r="C1875">
        <v>529899</v>
      </c>
      <c r="D1875" t="s">
        <v>3680</v>
      </c>
      <c r="E1875">
        <v>1934</v>
      </c>
      <c r="F1875" t="s">
        <v>9</v>
      </c>
      <c r="G1875" t="s">
        <v>9</v>
      </c>
      <c r="H1875" t="s">
        <v>9</v>
      </c>
      <c r="I1875" t="s">
        <v>9</v>
      </c>
      <c r="J1875" t="s">
        <v>5726</v>
      </c>
    </row>
    <row r="1876" hidden="1" spans="1:10">
      <c r="A1876" t="s">
        <v>3682</v>
      </c>
      <c r="B1876" t="s">
        <v>3683</v>
      </c>
      <c r="C1876">
        <v>530290</v>
      </c>
      <c r="D1876" t="s">
        <v>3684</v>
      </c>
      <c r="E1876">
        <v>1934</v>
      </c>
      <c r="F1876" t="s">
        <v>1071</v>
      </c>
      <c r="G1876" t="s">
        <v>9</v>
      </c>
      <c r="H1876" t="s">
        <v>9</v>
      </c>
      <c r="I1876" t="s">
        <v>9</v>
      </c>
      <c r="J1876" t="s">
        <v>5727</v>
      </c>
    </row>
    <row r="1877" hidden="1" spans="1:10">
      <c r="A1877" t="s">
        <v>3677</v>
      </c>
      <c r="B1877" t="s">
        <v>175</v>
      </c>
      <c r="C1877">
        <v>529180</v>
      </c>
      <c r="D1877" t="s">
        <v>3678</v>
      </c>
      <c r="E1877">
        <v>1934</v>
      </c>
      <c r="F1877" t="s">
        <v>9</v>
      </c>
      <c r="G1877" t="s">
        <v>9</v>
      </c>
      <c r="H1877" t="s">
        <v>9</v>
      </c>
      <c r="I1877" t="s">
        <v>9</v>
      </c>
      <c r="J1877" t="s">
        <v>5728</v>
      </c>
    </row>
    <row r="1878" hidden="1" spans="1:10">
      <c r="A1878" t="s">
        <v>3697</v>
      </c>
      <c r="B1878" t="s">
        <v>284</v>
      </c>
      <c r="C1878">
        <v>530012</v>
      </c>
      <c r="D1878" t="s">
        <v>3698</v>
      </c>
      <c r="E1878">
        <v>1938</v>
      </c>
      <c r="F1878" t="s">
        <v>9</v>
      </c>
      <c r="G1878" t="s">
        <v>4883</v>
      </c>
      <c r="H1878" t="s">
        <v>9</v>
      </c>
      <c r="I1878" t="s">
        <v>9</v>
      </c>
      <c r="J1878" t="s">
        <v>5729</v>
      </c>
    </row>
    <row r="1879" hidden="1" spans="1:10">
      <c r="A1879" t="s">
        <v>1656</v>
      </c>
      <c r="B1879" t="s">
        <v>397</v>
      </c>
      <c r="C1879">
        <v>530008</v>
      </c>
      <c r="D1879" t="s">
        <v>3699</v>
      </c>
      <c r="E1879">
        <v>1938</v>
      </c>
      <c r="F1879" t="s">
        <v>9</v>
      </c>
      <c r="G1879" t="s">
        <v>4883</v>
      </c>
      <c r="H1879" t="s">
        <v>9</v>
      </c>
      <c r="I1879" t="s">
        <v>9</v>
      </c>
      <c r="J1879" t="s">
        <v>5730</v>
      </c>
    </row>
    <row r="1880" hidden="1" spans="1:10">
      <c r="A1880" t="s">
        <v>3695</v>
      </c>
      <c r="B1880" t="s">
        <v>1450</v>
      </c>
      <c r="C1880">
        <v>530093</v>
      </c>
      <c r="D1880" t="s">
        <v>3696</v>
      </c>
      <c r="E1880">
        <v>1938</v>
      </c>
      <c r="F1880" t="s">
        <v>9</v>
      </c>
      <c r="G1880" t="s">
        <v>9</v>
      </c>
      <c r="H1880" t="s">
        <v>9</v>
      </c>
      <c r="I1880" t="s">
        <v>9</v>
      </c>
      <c r="J1880" t="s">
        <v>5731</v>
      </c>
    </row>
    <row r="1881" hidden="1" spans="1:10">
      <c r="A1881" t="s">
        <v>3689</v>
      </c>
      <c r="B1881" t="s">
        <v>740</v>
      </c>
      <c r="C1881">
        <v>529981</v>
      </c>
      <c r="D1881" t="s">
        <v>3690</v>
      </c>
      <c r="E1881">
        <v>1938</v>
      </c>
      <c r="F1881" t="s">
        <v>9</v>
      </c>
      <c r="G1881" t="s">
        <v>4145</v>
      </c>
      <c r="H1881" t="s">
        <v>9</v>
      </c>
      <c r="I1881" t="s">
        <v>9</v>
      </c>
      <c r="J1881" t="s">
        <v>5732</v>
      </c>
    </row>
    <row r="1882" hidden="1" spans="1:10">
      <c r="A1882" t="s">
        <v>3352</v>
      </c>
      <c r="B1882" t="s">
        <v>997</v>
      </c>
      <c r="C1882">
        <v>529771</v>
      </c>
      <c r="D1882" t="s">
        <v>3688</v>
      </c>
      <c r="E1882">
        <v>1938</v>
      </c>
      <c r="F1882" t="s">
        <v>9</v>
      </c>
      <c r="G1882" t="s">
        <v>9</v>
      </c>
      <c r="H1882" t="s">
        <v>9</v>
      </c>
      <c r="I1882" t="s">
        <v>9</v>
      </c>
      <c r="J1882" t="s">
        <v>5733</v>
      </c>
    </row>
    <row r="1883" hidden="1" spans="1:10">
      <c r="A1883" t="s">
        <v>3686</v>
      </c>
      <c r="B1883" t="s">
        <v>1450</v>
      </c>
      <c r="C1883">
        <v>529773</v>
      </c>
      <c r="D1883" t="s">
        <v>3687</v>
      </c>
      <c r="E1883">
        <v>1938</v>
      </c>
      <c r="F1883" t="s">
        <v>9</v>
      </c>
      <c r="G1883" t="s">
        <v>9</v>
      </c>
      <c r="H1883" t="s">
        <v>9</v>
      </c>
      <c r="I1883" t="s">
        <v>9</v>
      </c>
      <c r="J1883" t="s">
        <v>5734</v>
      </c>
    </row>
    <row r="1884" hidden="1" spans="1:10">
      <c r="A1884" t="s">
        <v>1218</v>
      </c>
      <c r="B1884" t="s">
        <v>93</v>
      </c>
      <c r="C1884">
        <v>529847</v>
      </c>
      <c r="D1884" t="s">
        <v>3691</v>
      </c>
      <c r="E1884">
        <v>1938</v>
      </c>
      <c r="F1884" t="s">
        <v>9</v>
      </c>
      <c r="G1884" t="s">
        <v>9</v>
      </c>
      <c r="H1884" t="s">
        <v>9</v>
      </c>
      <c r="I1884" t="s">
        <v>9</v>
      </c>
      <c r="J1884" t="s">
        <v>5735</v>
      </c>
    </row>
    <row r="1885" hidden="1" spans="1:10">
      <c r="A1885" t="s">
        <v>3149</v>
      </c>
      <c r="B1885" t="s">
        <v>1450</v>
      </c>
      <c r="C1885">
        <v>530099</v>
      </c>
      <c r="D1885" t="s">
        <v>3693</v>
      </c>
      <c r="E1885">
        <v>1938</v>
      </c>
      <c r="F1885" t="s">
        <v>9</v>
      </c>
      <c r="G1885" t="s">
        <v>9</v>
      </c>
      <c r="H1885" t="s">
        <v>9</v>
      </c>
      <c r="I1885" t="s">
        <v>9</v>
      </c>
      <c r="J1885" t="s">
        <v>5736</v>
      </c>
    </row>
    <row r="1886" hidden="1" spans="1:10">
      <c r="A1886" t="s">
        <v>525</v>
      </c>
      <c r="B1886" t="s">
        <v>93</v>
      </c>
      <c r="C1886">
        <v>529862</v>
      </c>
      <c r="D1886" t="s">
        <v>3692</v>
      </c>
      <c r="E1886">
        <v>1938</v>
      </c>
      <c r="F1886" t="s">
        <v>9</v>
      </c>
      <c r="G1886" t="s">
        <v>9</v>
      </c>
      <c r="H1886" t="s">
        <v>9</v>
      </c>
      <c r="I1886" t="s">
        <v>9</v>
      </c>
      <c r="J1886" t="s">
        <v>5737</v>
      </c>
    </row>
    <row r="1887" hidden="1" spans="1:10">
      <c r="A1887" t="s">
        <v>3708</v>
      </c>
      <c r="B1887" t="s">
        <v>641</v>
      </c>
      <c r="C1887">
        <v>529226</v>
      </c>
      <c r="D1887" t="s">
        <v>3709</v>
      </c>
      <c r="E1887">
        <v>1947</v>
      </c>
      <c r="F1887" t="s">
        <v>9</v>
      </c>
      <c r="G1887" t="s">
        <v>4356</v>
      </c>
      <c r="H1887" t="s">
        <v>9</v>
      </c>
      <c r="I1887" t="s">
        <v>9</v>
      </c>
      <c r="J1887" t="s">
        <v>5738</v>
      </c>
    </row>
    <row r="1888" hidden="1" spans="1:10">
      <c r="A1888" t="s">
        <v>553</v>
      </c>
      <c r="B1888" t="s">
        <v>93</v>
      </c>
      <c r="C1888">
        <v>529856</v>
      </c>
      <c r="D1888" t="s">
        <v>3707</v>
      </c>
      <c r="E1888">
        <v>1947</v>
      </c>
      <c r="F1888" t="s">
        <v>9</v>
      </c>
      <c r="G1888" t="s">
        <v>9</v>
      </c>
      <c r="H1888" t="s">
        <v>9</v>
      </c>
      <c r="I1888" t="s">
        <v>9</v>
      </c>
      <c r="J1888" t="s">
        <v>5739</v>
      </c>
    </row>
    <row r="1889" hidden="1" spans="1:10">
      <c r="A1889" t="s">
        <v>1130</v>
      </c>
      <c r="B1889" t="s">
        <v>1131</v>
      </c>
      <c r="C1889">
        <v>529267</v>
      </c>
      <c r="D1889" t="s">
        <v>3702</v>
      </c>
      <c r="E1889">
        <v>1947</v>
      </c>
      <c r="F1889" t="s">
        <v>9</v>
      </c>
      <c r="G1889" t="s">
        <v>9</v>
      </c>
      <c r="H1889" t="s">
        <v>9</v>
      </c>
      <c r="I1889" t="s">
        <v>9</v>
      </c>
      <c r="J1889" t="s">
        <v>5740</v>
      </c>
    </row>
    <row r="1890" hidden="1" spans="1:10">
      <c r="A1890" t="s">
        <v>3700</v>
      </c>
      <c r="B1890" t="s">
        <v>194</v>
      </c>
      <c r="C1890">
        <v>529078</v>
      </c>
      <c r="D1890" t="s">
        <v>3701</v>
      </c>
      <c r="E1890">
        <v>1947</v>
      </c>
      <c r="F1890" t="s">
        <v>9</v>
      </c>
      <c r="G1890" t="s">
        <v>9</v>
      </c>
      <c r="H1890" t="s">
        <v>9</v>
      </c>
      <c r="I1890" t="s">
        <v>9</v>
      </c>
      <c r="J1890" t="s">
        <v>5741</v>
      </c>
    </row>
    <row r="1891" hidden="1" spans="1:10">
      <c r="A1891" t="s">
        <v>3705</v>
      </c>
      <c r="B1891" t="s">
        <v>397</v>
      </c>
      <c r="C1891">
        <v>530010</v>
      </c>
      <c r="D1891" t="s">
        <v>3706</v>
      </c>
      <c r="E1891">
        <v>1947</v>
      </c>
      <c r="F1891" t="s">
        <v>9</v>
      </c>
      <c r="G1891" t="s">
        <v>9</v>
      </c>
      <c r="H1891" t="s">
        <v>9</v>
      </c>
      <c r="I1891" t="s">
        <v>9</v>
      </c>
      <c r="J1891" t="s">
        <v>5742</v>
      </c>
    </row>
    <row r="1892" hidden="1" spans="1:10">
      <c r="A1892" t="s">
        <v>3703</v>
      </c>
      <c r="B1892" t="s">
        <v>997</v>
      </c>
      <c r="C1892">
        <v>530291</v>
      </c>
      <c r="D1892" t="s">
        <v>3704</v>
      </c>
      <c r="E1892">
        <v>1947</v>
      </c>
      <c r="F1892" t="s">
        <v>9</v>
      </c>
      <c r="G1892" t="s">
        <v>9</v>
      </c>
      <c r="H1892" t="s">
        <v>9</v>
      </c>
      <c r="I1892" t="s">
        <v>9</v>
      </c>
      <c r="J1892" t="s">
        <v>5743</v>
      </c>
    </row>
    <row r="1893" hidden="1" spans="1:10">
      <c r="A1893" t="s">
        <v>674</v>
      </c>
      <c r="B1893" t="s">
        <v>93</v>
      </c>
      <c r="C1893">
        <v>530292</v>
      </c>
      <c r="D1893" t="s">
        <v>3717</v>
      </c>
      <c r="E1893">
        <v>1953</v>
      </c>
      <c r="F1893" t="s">
        <v>9</v>
      </c>
      <c r="G1893" t="s">
        <v>9</v>
      </c>
      <c r="H1893" t="s">
        <v>9</v>
      </c>
      <c r="I1893" t="s">
        <v>9</v>
      </c>
      <c r="J1893" t="s">
        <v>5744</v>
      </c>
    </row>
    <row r="1894" hidden="1" spans="1:10">
      <c r="A1894" t="s">
        <v>1449</v>
      </c>
      <c r="B1894" t="s">
        <v>1450</v>
      </c>
      <c r="C1894">
        <v>529958</v>
      </c>
      <c r="D1894" t="s">
        <v>3710</v>
      </c>
      <c r="E1894">
        <v>1953</v>
      </c>
      <c r="F1894" t="s">
        <v>9</v>
      </c>
      <c r="G1894" t="s">
        <v>9</v>
      </c>
      <c r="H1894" t="s">
        <v>9</v>
      </c>
      <c r="I1894" t="s">
        <v>9</v>
      </c>
      <c r="J1894" t="s">
        <v>5745</v>
      </c>
    </row>
    <row r="1895" hidden="1" spans="1:10">
      <c r="A1895" t="s">
        <v>3713</v>
      </c>
      <c r="B1895" t="s">
        <v>1450</v>
      </c>
      <c r="C1895">
        <v>530293</v>
      </c>
      <c r="D1895" t="s">
        <v>3714</v>
      </c>
      <c r="E1895">
        <v>1953</v>
      </c>
      <c r="F1895" t="s">
        <v>9</v>
      </c>
      <c r="G1895" t="s">
        <v>9</v>
      </c>
      <c r="H1895" t="s">
        <v>9</v>
      </c>
      <c r="I1895" t="s">
        <v>9</v>
      </c>
      <c r="J1895" t="s">
        <v>5746</v>
      </c>
    </row>
    <row r="1896" hidden="1" spans="1:10">
      <c r="A1896" t="s">
        <v>3715</v>
      </c>
      <c r="B1896" t="s">
        <v>1450</v>
      </c>
      <c r="C1896">
        <v>529639</v>
      </c>
      <c r="D1896" t="s">
        <v>3716</v>
      </c>
      <c r="E1896">
        <v>1953</v>
      </c>
      <c r="F1896" t="s">
        <v>9</v>
      </c>
      <c r="G1896" t="s">
        <v>9</v>
      </c>
      <c r="H1896" t="s">
        <v>9</v>
      </c>
      <c r="I1896" t="s">
        <v>9</v>
      </c>
      <c r="J1896" t="s">
        <v>5747</v>
      </c>
    </row>
    <row r="1897" hidden="1" spans="1:10">
      <c r="A1897" t="s">
        <v>3711</v>
      </c>
      <c r="B1897" t="s">
        <v>931</v>
      </c>
      <c r="C1897">
        <v>530294</v>
      </c>
      <c r="D1897" t="s">
        <v>3712</v>
      </c>
      <c r="E1897">
        <v>1953</v>
      </c>
      <c r="F1897" t="s">
        <v>9</v>
      </c>
      <c r="G1897" t="s">
        <v>4455</v>
      </c>
      <c r="H1897" t="s">
        <v>9</v>
      </c>
      <c r="I1897" t="s">
        <v>9</v>
      </c>
      <c r="J1897" t="s">
        <v>5748</v>
      </c>
    </row>
    <row r="1898" hidden="1" spans="1:10">
      <c r="A1898" t="s">
        <v>2612</v>
      </c>
      <c r="B1898" t="s">
        <v>1450</v>
      </c>
      <c r="C1898">
        <v>529649</v>
      </c>
      <c r="D1898" t="s">
        <v>3718</v>
      </c>
      <c r="E1898">
        <v>1958</v>
      </c>
      <c r="F1898" t="s">
        <v>9</v>
      </c>
      <c r="G1898" t="s">
        <v>9</v>
      </c>
      <c r="H1898" t="s">
        <v>9</v>
      </c>
      <c r="I1898" t="s">
        <v>9</v>
      </c>
      <c r="J1898" t="s">
        <v>5749</v>
      </c>
    </row>
    <row r="1899" hidden="1" spans="1:10">
      <c r="A1899" t="s">
        <v>2721</v>
      </c>
      <c r="B1899" t="s">
        <v>10</v>
      </c>
      <c r="C1899">
        <v>530001</v>
      </c>
      <c r="D1899" t="s">
        <v>3719</v>
      </c>
      <c r="E1899">
        <v>1958</v>
      </c>
      <c r="F1899" t="s">
        <v>9</v>
      </c>
      <c r="G1899" t="s">
        <v>9</v>
      </c>
      <c r="H1899" t="s">
        <v>9</v>
      </c>
      <c r="I1899" t="s">
        <v>9</v>
      </c>
      <c r="J1899" t="s">
        <v>5750</v>
      </c>
    </row>
    <row r="1900" hidden="1" spans="1:10">
      <c r="A1900" t="s">
        <v>3726</v>
      </c>
      <c r="B1900" t="s">
        <v>284</v>
      </c>
      <c r="C1900">
        <v>529191</v>
      </c>
      <c r="D1900" t="s">
        <v>3727</v>
      </c>
      <c r="E1900">
        <v>1960</v>
      </c>
      <c r="F1900" t="s">
        <v>9</v>
      </c>
      <c r="G1900" t="s">
        <v>4883</v>
      </c>
      <c r="H1900" t="s">
        <v>9</v>
      </c>
      <c r="I1900" t="s">
        <v>9</v>
      </c>
      <c r="J1900" t="s">
        <v>5751</v>
      </c>
    </row>
    <row r="1901" hidden="1" spans="1:10">
      <c r="A1901" t="s">
        <v>3723</v>
      </c>
      <c r="B1901" t="s">
        <v>489</v>
      </c>
      <c r="C1901">
        <v>528975</v>
      </c>
      <c r="D1901" t="s">
        <v>3724</v>
      </c>
      <c r="E1901">
        <v>1960</v>
      </c>
      <c r="F1901" t="s">
        <v>9</v>
      </c>
      <c r="G1901" t="s">
        <v>9</v>
      </c>
      <c r="H1901" t="s">
        <v>9</v>
      </c>
      <c r="I1901" t="s">
        <v>9</v>
      </c>
      <c r="J1901" t="s">
        <v>5752</v>
      </c>
    </row>
    <row r="1902" hidden="1" spans="1:10">
      <c r="A1902" t="s">
        <v>3454</v>
      </c>
      <c r="B1902" t="s">
        <v>93</v>
      </c>
      <c r="C1902">
        <v>530064</v>
      </c>
      <c r="D1902" t="s">
        <v>3722</v>
      </c>
      <c r="E1902">
        <v>1960</v>
      </c>
      <c r="F1902" t="s">
        <v>9</v>
      </c>
      <c r="G1902" t="s">
        <v>9</v>
      </c>
      <c r="H1902" t="s">
        <v>9</v>
      </c>
      <c r="I1902" t="s">
        <v>9</v>
      </c>
      <c r="J1902" t="s">
        <v>5753</v>
      </c>
    </row>
    <row r="1903" hidden="1" spans="1:10">
      <c r="A1903" t="s">
        <v>470</v>
      </c>
      <c r="B1903" t="s">
        <v>93</v>
      </c>
      <c r="C1903">
        <v>530295</v>
      </c>
      <c r="D1903" t="s">
        <v>3725</v>
      </c>
      <c r="E1903">
        <v>1960</v>
      </c>
      <c r="F1903" t="s">
        <v>9</v>
      </c>
      <c r="G1903" t="s">
        <v>9</v>
      </c>
      <c r="H1903" t="s">
        <v>9</v>
      </c>
      <c r="I1903" t="s">
        <v>9</v>
      </c>
      <c r="J1903" t="s">
        <v>5754</v>
      </c>
    </row>
    <row r="1904" hidden="1" spans="1:10">
      <c r="A1904" t="s">
        <v>3720</v>
      </c>
      <c r="B1904" t="s">
        <v>284</v>
      </c>
      <c r="C1904">
        <v>529246</v>
      </c>
      <c r="D1904" t="s">
        <v>3721</v>
      </c>
      <c r="E1904">
        <v>1960</v>
      </c>
      <c r="F1904" t="s">
        <v>9</v>
      </c>
      <c r="G1904" t="s">
        <v>4883</v>
      </c>
      <c r="H1904" t="s">
        <v>9</v>
      </c>
      <c r="I1904" t="s">
        <v>9</v>
      </c>
      <c r="J1904" t="s">
        <v>5755</v>
      </c>
    </row>
    <row r="1905" hidden="1" spans="1:10">
      <c r="A1905" t="s">
        <v>1719</v>
      </c>
      <c r="B1905" t="s">
        <v>641</v>
      </c>
      <c r="C1905">
        <v>529116</v>
      </c>
      <c r="D1905" t="s">
        <v>3737</v>
      </c>
      <c r="E1905">
        <v>1965</v>
      </c>
      <c r="F1905" t="s">
        <v>9</v>
      </c>
      <c r="G1905" t="s">
        <v>9</v>
      </c>
      <c r="H1905" t="s">
        <v>9</v>
      </c>
      <c r="I1905" t="s">
        <v>9</v>
      </c>
      <c r="J1905" t="s">
        <v>5756</v>
      </c>
    </row>
    <row r="1906" hidden="1" spans="1:10">
      <c r="A1906" t="s">
        <v>175</v>
      </c>
      <c r="B1906" t="s">
        <v>175</v>
      </c>
      <c r="C1906">
        <v>530296</v>
      </c>
      <c r="D1906" t="s">
        <v>3735</v>
      </c>
      <c r="E1906">
        <v>1965</v>
      </c>
      <c r="F1906" t="s">
        <v>9</v>
      </c>
      <c r="G1906" t="s">
        <v>9</v>
      </c>
      <c r="H1906" t="s">
        <v>9</v>
      </c>
      <c r="I1906" t="s">
        <v>9</v>
      </c>
      <c r="J1906" t="s">
        <v>5757</v>
      </c>
    </row>
    <row r="1907" hidden="1" spans="1:10">
      <c r="A1907" t="s">
        <v>2629</v>
      </c>
      <c r="B1907" t="s">
        <v>740</v>
      </c>
      <c r="C1907">
        <v>529843</v>
      </c>
      <c r="D1907" t="s">
        <v>3728</v>
      </c>
      <c r="E1907">
        <v>1965</v>
      </c>
      <c r="F1907" t="s">
        <v>9</v>
      </c>
      <c r="G1907" t="s">
        <v>9</v>
      </c>
      <c r="H1907" t="s">
        <v>9</v>
      </c>
      <c r="I1907" t="s">
        <v>9</v>
      </c>
      <c r="J1907" t="s">
        <v>5758</v>
      </c>
    </row>
    <row r="1908" hidden="1" spans="1:10">
      <c r="A1908" t="s">
        <v>2474</v>
      </c>
      <c r="B1908" t="s">
        <v>93</v>
      </c>
      <c r="C1908">
        <v>529927</v>
      </c>
      <c r="D1908" t="s">
        <v>3729</v>
      </c>
      <c r="E1908">
        <v>1965</v>
      </c>
      <c r="F1908" t="s">
        <v>9</v>
      </c>
      <c r="G1908" t="s">
        <v>9</v>
      </c>
      <c r="H1908" t="s">
        <v>9</v>
      </c>
      <c r="I1908" t="s">
        <v>9</v>
      </c>
      <c r="J1908" t="s">
        <v>5759</v>
      </c>
    </row>
    <row r="1909" hidden="1" spans="1:10">
      <c r="A1909" t="s">
        <v>2717</v>
      </c>
      <c r="B1909" t="s">
        <v>641</v>
      </c>
      <c r="C1909">
        <v>529910</v>
      </c>
      <c r="D1909" t="s">
        <v>3736</v>
      </c>
      <c r="E1909">
        <v>1965</v>
      </c>
      <c r="F1909" t="s">
        <v>9</v>
      </c>
      <c r="G1909" t="s">
        <v>4883</v>
      </c>
      <c r="H1909" t="s">
        <v>9</v>
      </c>
      <c r="I1909" t="s">
        <v>9</v>
      </c>
      <c r="J1909" t="s">
        <v>5760</v>
      </c>
    </row>
    <row r="1910" hidden="1" spans="1:10">
      <c r="A1910" t="s">
        <v>3730</v>
      </c>
      <c r="B1910" t="s">
        <v>93</v>
      </c>
      <c r="C1910">
        <v>529884</v>
      </c>
      <c r="D1910" t="s">
        <v>3731</v>
      </c>
      <c r="E1910">
        <v>1965</v>
      </c>
      <c r="F1910" t="s">
        <v>9</v>
      </c>
      <c r="G1910" t="s">
        <v>9</v>
      </c>
      <c r="H1910" t="s">
        <v>9</v>
      </c>
      <c r="I1910" t="s">
        <v>9</v>
      </c>
      <c r="J1910" t="s">
        <v>5761</v>
      </c>
    </row>
    <row r="1911" hidden="1" spans="1:10">
      <c r="A1911" t="s">
        <v>3732</v>
      </c>
      <c r="B1911" t="s">
        <v>397</v>
      </c>
      <c r="C1911">
        <v>529757</v>
      </c>
      <c r="D1911" t="s">
        <v>3733</v>
      </c>
      <c r="E1911">
        <v>1965</v>
      </c>
      <c r="F1911" t="s">
        <v>9</v>
      </c>
      <c r="G1911" t="s">
        <v>9</v>
      </c>
      <c r="H1911" t="s">
        <v>9</v>
      </c>
      <c r="I1911" t="s">
        <v>9</v>
      </c>
      <c r="J1911" t="s">
        <v>5762</v>
      </c>
    </row>
    <row r="1912" spans="1:10">
      <c r="A1912" t="s">
        <v>3743</v>
      </c>
      <c r="B1912" t="s">
        <v>5</v>
      </c>
      <c r="C1912">
        <v>227881</v>
      </c>
      <c r="D1912" t="s">
        <v>3744</v>
      </c>
      <c r="E1912">
        <v>1972</v>
      </c>
      <c r="F1912" t="s">
        <v>9</v>
      </c>
      <c r="G1912" t="s">
        <v>9</v>
      </c>
      <c r="H1912" t="s">
        <v>9</v>
      </c>
      <c r="I1912" t="s">
        <v>9</v>
      </c>
      <c r="J1912" t="s">
        <v>5763</v>
      </c>
    </row>
    <row r="1913" hidden="1" spans="1:10">
      <c r="A1913" t="s">
        <v>3748</v>
      </c>
      <c r="B1913" t="s">
        <v>93</v>
      </c>
      <c r="C1913">
        <v>529897</v>
      </c>
      <c r="D1913" t="s">
        <v>3749</v>
      </c>
      <c r="E1913">
        <v>1972</v>
      </c>
      <c r="F1913" t="s">
        <v>9</v>
      </c>
      <c r="G1913" t="s">
        <v>9</v>
      </c>
      <c r="H1913" t="s">
        <v>9</v>
      </c>
      <c r="I1913" t="s">
        <v>9</v>
      </c>
      <c r="J1913" t="s">
        <v>5764</v>
      </c>
    </row>
    <row r="1914" hidden="1" spans="1:10">
      <c r="A1914" t="s">
        <v>3740</v>
      </c>
      <c r="B1914" t="s">
        <v>1450</v>
      </c>
      <c r="C1914">
        <v>530297</v>
      </c>
      <c r="D1914" t="s">
        <v>3741</v>
      </c>
      <c r="E1914">
        <v>1972</v>
      </c>
      <c r="F1914" t="s">
        <v>9</v>
      </c>
      <c r="G1914" t="s">
        <v>9</v>
      </c>
      <c r="H1914" t="s">
        <v>9</v>
      </c>
      <c r="I1914" t="s">
        <v>9</v>
      </c>
      <c r="J1914" t="s">
        <v>5765</v>
      </c>
    </row>
    <row r="1915" hidden="1" spans="1:10">
      <c r="A1915" t="s">
        <v>739</v>
      </c>
      <c r="B1915" t="s">
        <v>740</v>
      </c>
      <c r="C1915">
        <v>529865</v>
      </c>
      <c r="D1915" t="s">
        <v>3742</v>
      </c>
      <c r="E1915">
        <v>1972</v>
      </c>
      <c r="F1915" t="s">
        <v>9</v>
      </c>
      <c r="G1915" t="s">
        <v>4883</v>
      </c>
      <c r="H1915" t="s">
        <v>9</v>
      </c>
      <c r="I1915" t="s">
        <v>9</v>
      </c>
      <c r="J1915" t="s">
        <v>5766</v>
      </c>
    </row>
    <row r="1916" hidden="1" spans="1:10">
      <c r="A1916" t="s">
        <v>3745</v>
      </c>
      <c r="B1916" t="s">
        <v>93</v>
      </c>
      <c r="C1916">
        <v>529979</v>
      </c>
      <c r="D1916" t="s">
        <v>3746</v>
      </c>
      <c r="E1916">
        <v>1972</v>
      </c>
      <c r="F1916" t="s">
        <v>9</v>
      </c>
      <c r="G1916" t="s">
        <v>9</v>
      </c>
      <c r="H1916" t="s">
        <v>9</v>
      </c>
      <c r="I1916" t="s">
        <v>9</v>
      </c>
      <c r="J1916" t="s">
        <v>5767</v>
      </c>
    </row>
    <row r="1917" hidden="1" spans="1:10">
      <c r="A1917" t="s">
        <v>461</v>
      </c>
      <c r="B1917" t="s">
        <v>93</v>
      </c>
      <c r="C1917">
        <v>529977</v>
      </c>
      <c r="D1917" t="s">
        <v>3747</v>
      </c>
      <c r="E1917">
        <v>1972</v>
      </c>
      <c r="F1917" t="s">
        <v>9</v>
      </c>
      <c r="G1917" t="s">
        <v>9</v>
      </c>
      <c r="H1917" t="s">
        <v>9</v>
      </c>
      <c r="I1917" t="s">
        <v>9</v>
      </c>
      <c r="J1917" t="s">
        <v>5768</v>
      </c>
    </row>
    <row r="1918" hidden="1" spans="1:10">
      <c r="A1918" t="s">
        <v>3738</v>
      </c>
      <c r="B1918" t="s">
        <v>17</v>
      </c>
      <c r="C1918">
        <v>529030</v>
      </c>
      <c r="D1918" t="s">
        <v>3739</v>
      </c>
      <c r="E1918">
        <v>1972</v>
      </c>
      <c r="F1918" t="s">
        <v>9</v>
      </c>
      <c r="G1918" t="s">
        <v>4356</v>
      </c>
      <c r="H1918" t="s">
        <v>9</v>
      </c>
      <c r="I1918" t="s">
        <v>9</v>
      </c>
      <c r="J1918" t="s">
        <v>5769</v>
      </c>
    </row>
    <row r="1919" hidden="1" spans="1:10">
      <c r="A1919" t="s">
        <v>3751</v>
      </c>
      <c r="B1919" t="s">
        <v>1893</v>
      </c>
      <c r="C1919">
        <v>530298</v>
      </c>
      <c r="D1919" t="s">
        <v>3752</v>
      </c>
      <c r="E1919">
        <v>1979</v>
      </c>
      <c r="F1919" t="s">
        <v>9</v>
      </c>
      <c r="G1919" t="s">
        <v>9</v>
      </c>
      <c r="H1919" t="s">
        <v>9</v>
      </c>
      <c r="I1919" t="s">
        <v>9</v>
      </c>
      <c r="J1919" t="s">
        <v>5770</v>
      </c>
    </row>
    <row r="1920" hidden="1" spans="1:10">
      <c r="A1920" t="s">
        <v>899</v>
      </c>
      <c r="B1920" t="s">
        <v>93</v>
      </c>
      <c r="C1920">
        <v>529892</v>
      </c>
      <c r="D1920" t="s">
        <v>3756</v>
      </c>
      <c r="E1920">
        <v>1979</v>
      </c>
      <c r="F1920" t="s">
        <v>9</v>
      </c>
      <c r="G1920" t="s">
        <v>9</v>
      </c>
      <c r="H1920" t="s">
        <v>9</v>
      </c>
      <c r="I1920" t="s">
        <v>9</v>
      </c>
      <c r="J1920" t="s">
        <v>5771</v>
      </c>
    </row>
    <row r="1921" hidden="1" spans="1:10">
      <c r="A1921" t="s">
        <v>461</v>
      </c>
      <c r="B1921" t="s">
        <v>93</v>
      </c>
      <c r="C1921">
        <v>530085</v>
      </c>
      <c r="D1921" t="s">
        <v>3750</v>
      </c>
      <c r="E1921">
        <v>1979</v>
      </c>
      <c r="F1921" t="s">
        <v>9</v>
      </c>
      <c r="G1921" t="s">
        <v>9</v>
      </c>
      <c r="H1921" t="s">
        <v>9</v>
      </c>
      <c r="I1921" t="s">
        <v>9</v>
      </c>
      <c r="J1921" t="s">
        <v>5772</v>
      </c>
    </row>
    <row r="1922" hidden="1" spans="1:10">
      <c r="A1922" t="s">
        <v>3753</v>
      </c>
      <c r="B1922" t="s">
        <v>489</v>
      </c>
      <c r="C1922">
        <v>530090</v>
      </c>
      <c r="D1922" t="s">
        <v>3754</v>
      </c>
      <c r="E1922">
        <v>1979</v>
      </c>
      <c r="F1922" t="s">
        <v>9</v>
      </c>
      <c r="G1922" t="s">
        <v>9</v>
      </c>
      <c r="H1922" t="s">
        <v>9</v>
      </c>
      <c r="I1922" t="s">
        <v>9</v>
      </c>
      <c r="J1922" t="s">
        <v>5773</v>
      </c>
    </row>
    <row r="1923" hidden="1" spans="1:10">
      <c r="A1923" t="s">
        <v>92</v>
      </c>
      <c r="B1923" t="s">
        <v>93</v>
      </c>
      <c r="C1923">
        <v>529868</v>
      </c>
      <c r="D1923" t="s">
        <v>3757</v>
      </c>
      <c r="E1923">
        <v>1983</v>
      </c>
      <c r="F1923" t="s">
        <v>9</v>
      </c>
      <c r="G1923" t="s">
        <v>9</v>
      </c>
      <c r="H1923" t="s">
        <v>9</v>
      </c>
      <c r="I1923" t="s">
        <v>9</v>
      </c>
      <c r="J1923" t="s">
        <v>5774</v>
      </c>
    </row>
    <row r="1924" hidden="1" spans="1:10">
      <c r="A1924" t="s">
        <v>3758</v>
      </c>
      <c r="B1924" t="s">
        <v>93</v>
      </c>
      <c r="C1924">
        <v>529959</v>
      </c>
      <c r="D1924" t="s">
        <v>3759</v>
      </c>
      <c r="E1924">
        <v>1983</v>
      </c>
      <c r="F1924" t="s">
        <v>9</v>
      </c>
      <c r="G1924" t="s">
        <v>9</v>
      </c>
      <c r="H1924" t="s">
        <v>9</v>
      </c>
      <c r="I1924" t="s">
        <v>9</v>
      </c>
      <c r="J1924" t="s">
        <v>5775</v>
      </c>
    </row>
    <row r="1925" hidden="1" spans="1:10">
      <c r="A1925" t="s">
        <v>3760</v>
      </c>
      <c r="B1925" t="s">
        <v>175</v>
      </c>
      <c r="C1925">
        <v>530068</v>
      </c>
      <c r="D1925" t="s">
        <v>3761</v>
      </c>
      <c r="E1925">
        <v>1983</v>
      </c>
      <c r="F1925" t="s">
        <v>9</v>
      </c>
      <c r="G1925" t="s">
        <v>9</v>
      </c>
      <c r="H1925" t="s">
        <v>9</v>
      </c>
      <c r="I1925" t="s">
        <v>9</v>
      </c>
      <c r="J1925" t="s">
        <v>5776</v>
      </c>
    </row>
    <row r="1926" hidden="1" spans="1:10">
      <c r="A1926" t="s">
        <v>3762</v>
      </c>
      <c r="B1926" t="s">
        <v>404</v>
      </c>
      <c r="C1926">
        <v>530299</v>
      </c>
      <c r="D1926" t="s">
        <v>3763</v>
      </c>
      <c r="E1926">
        <v>1983</v>
      </c>
      <c r="F1926" t="s">
        <v>9</v>
      </c>
      <c r="G1926" t="s">
        <v>9</v>
      </c>
      <c r="H1926" t="s">
        <v>9</v>
      </c>
      <c r="I1926" t="s">
        <v>9</v>
      </c>
      <c r="J1926" t="s">
        <v>5777</v>
      </c>
    </row>
    <row r="1927" hidden="1" spans="1:10">
      <c r="A1927" t="s">
        <v>283</v>
      </c>
      <c r="B1927" t="s">
        <v>284</v>
      </c>
      <c r="C1927">
        <v>530300</v>
      </c>
      <c r="D1927" t="s">
        <v>3764</v>
      </c>
      <c r="E1927">
        <v>1987</v>
      </c>
      <c r="F1927" t="s">
        <v>9</v>
      </c>
      <c r="G1927" t="s">
        <v>4356</v>
      </c>
      <c r="H1927" t="s">
        <v>9</v>
      </c>
      <c r="I1927" t="s">
        <v>9</v>
      </c>
      <c r="J1927" t="s">
        <v>5778</v>
      </c>
    </row>
    <row r="1928" hidden="1" spans="1:10">
      <c r="A1928" t="s">
        <v>3531</v>
      </c>
      <c r="B1928" t="s">
        <v>93</v>
      </c>
      <c r="C1928">
        <v>529972</v>
      </c>
      <c r="D1928" t="s">
        <v>3765</v>
      </c>
      <c r="E1928">
        <v>1988</v>
      </c>
      <c r="F1928" t="s">
        <v>9</v>
      </c>
      <c r="G1928" t="s">
        <v>9</v>
      </c>
      <c r="H1928" t="s">
        <v>9</v>
      </c>
      <c r="I1928" t="s">
        <v>9</v>
      </c>
      <c r="J1928" t="s">
        <v>5779</v>
      </c>
    </row>
    <row r="1929" hidden="1" spans="1:10">
      <c r="A1929" t="s">
        <v>461</v>
      </c>
      <c r="B1929" t="s">
        <v>93</v>
      </c>
      <c r="C1929">
        <v>529829</v>
      </c>
      <c r="D1929" t="s">
        <v>3766</v>
      </c>
      <c r="E1929">
        <v>1988</v>
      </c>
      <c r="F1929" t="s">
        <v>9</v>
      </c>
      <c r="G1929" t="s">
        <v>9</v>
      </c>
      <c r="H1929" t="s">
        <v>9</v>
      </c>
      <c r="I1929" t="s">
        <v>9</v>
      </c>
      <c r="J1929" t="s">
        <v>5780</v>
      </c>
    </row>
    <row r="1930" hidden="1" spans="1:10">
      <c r="A1930" t="s">
        <v>3767</v>
      </c>
      <c r="B1930" t="s">
        <v>93</v>
      </c>
      <c r="C1930">
        <v>529919</v>
      </c>
      <c r="D1930" t="s">
        <v>3768</v>
      </c>
      <c r="E1930">
        <v>1990</v>
      </c>
      <c r="F1930" t="s">
        <v>9</v>
      </c>
      <c r="G1930" t="s">
        <v>9</v>
      </c>
      <c r="H1930" t="s">
        <v>9</v>
      </c>
      <c r="I1930" t="s">
        <v>9</v>
      </c>
      <c r="J1930" t="s">
        <v>5781</v>
      </c>
    </row>
    <row r="1931" hidden="1" spans="1:10">
      <c r="A1931" t="s">
        <v>318</v>
      </c>
      <c r="B1931" t="s">
        <v>93</v>
      </c>
      <c r="C1931">
        <v>529873</v>
      </c>
      <c r="D1931" t="s">
        <v>3769</v>
      </c>
      <c r="E1931">
        <v>1990</v>
      </c>
      <c r="F1931" t="s">
        <v>9</v>
      </c>
      <c r="G1931" t="s">
        <v>9</v>
      </c>
      <c r="H1931" t="s">
        <v>9</v>
      </c>
      <c r="I1931" t="s">
        <v>9</v>
      </c>
      <c r="J1931" t="s">
        <v>5782</v>
      </c>
    </row>
    <row r="1932" hidden="1" spans="1:10">
      <c r="A1932" t="s">
        <v>3774</v>
      </c>
      <c r="B1932" t="s">
        <v>1090</v>
      </c>
      <c r="C1932">
        <v>529598</v>
      </c>
      <c r="D1932" t="s">
        <v>3775</v>
      </c>
      <c r="E1932">
        <v>2001</v>
      </c>
      <c r="F1932" t="s">
        <v>9</v>
      </c>
      <c r="G1932" t="s">
        <v>9</v>
      </c>
      <c r="H1932" t="s">
        <v>9</v>
      </c>
      <c r="I1932" t="s">
        <v>9</v>
      </c>
      <c r="J1932" t="s">
        <v>5783</v>
      </c>
    </row>
    <row r="1933" hidden="1" spans="1:10">
      <c r="A1933" t="s">
        <v>3770</v>
      </c>
      <c r="B1933" t="s">
        <v>284</v>
      </c>
      <c r="C1933">
        <v>529920</v>
      </c>
      <c r="D1933" t="s">
        <v>3771</v>
      </c>
      <c r="E1933">
        <v>2001</v>
      </c>
      <c r="F1933" t="s">
        <v>9</v>
      </c>
      <c r="G1933" t="s">
        <v>9</v>
      </c>
      <c r="H1933" t="s">
        <v>9</v>
      </c>
      <c r="I1933" t="s">
        <v>9</v>
      </c>
      <c r="J1933" t="s">
        <v>5784</v>
      </c>
    </row>
    <row r="1934" hidden="1" spans="1:10">
      <c r="A1934" t="s">
        <v>2732</v>
      </c>
      <c r="B1934" t="s">
        <v>1450</v>
      </c>
      <c r="C1934">
        <v>529495</v>
      </c>
      <c r="D1934" t="s">
        <v>3772</v>
      </c>
      <c r="E1934">
        <v>2001</v>
      </c>
      <c r="F1934" t="s">
        <v>9</v>
      </c>
      <c r="G1934" t="s">
        <v>4356</v>
      </c>
      <c r="H1934" t="s">
        <v>9</v>
      </c>
      <c r="I1934" t="s">
        <v>9</v>
      </c>
      <c r="J1934" t="s">
        <v>5785</v>
      </c>
    </row>
    <row r="1935" hidden="1" spans="1:10">
      <c r="A1935" t="s">
        <v>2614</v>
      </c>
      <c r="B1935" t="s">
        <v>489</v>
      </c>
      <c r="C1935">
        <v>530088</v>
      </c>
      <c r="D1935" t="s">
        <v>3780</v>
      </c>
      <c r="E1935">
        <v>2005</v>
      </c>
      <c r="F1935" t="s">
        <v>9</v>
      </c>
      <c r="G1935" t="s">
        <v>9</v>
      </c>
      <c r="H1935" t="s">
        <v>9</v>
      </c>
      <c r="I1935" t="s">
        <v>9</v>
      </c>
      <c r="J1935" t="s">
        <v>5786</v>
      </c>
    </row>
    <row r="1936" hidden="1" spans="1:10">
      <c r="A1936" t="s">
        <v>2111</v>
      </c>
      <c r="B1936" t="s">
        <v>1450</v>
      </c>
      <c r="C1936">
        <v>530135</v>
      </c>
      <c r="D1936" t="s">
        <v>1689</v>
      </c>
      <c r="E1936">
        <v>2005</v>
      </c>
      <c r="F1936" t="s">
        <v>9</v>
      </c>
      <c r="G1936" t="s">
        <v>9</v>
      </c>
      <c r="H1936" t="s">
        <v>9</v>
      </c>
      <c r="I1936" t="s">
        <v>9</v>
      </c>
      <c r="J1936" t="s">
        <v>5787</v>
      </c>
    </row>
    <row r="1937" hidden="1" spans="1:10">
      <c r="A1937" t="s">
        <v>3465</v>
      </c>
      <c r="B1937" t="s">
        <v>997</v>
      </c>
      <c r="C1937">
        <v>529834</v>
      </c>
      <c r="D1937" t="s">
        <v>3778</v>
      </c>
      <c r="E1937">
        <v>2005</v>
      </c>
      <c r="F1937" t="s">
        <v>9</v>
      </c>
      <c r="G1937" t="s">
        <v>9</v>
      </c>
      <c r="H1937" t="s">
        <v>9</v>
      </c>
      <c r="I1937" t="s">
        <v>9</v>
      </c>
      <c r="J1937" t="s">
        <v>5788</v>
      </c>
    </row>
    <row r="1938" hidden="1" spans="1:10">
      <c r="A1938" t="s">
        <v>3776</v>
      </c>
      <c r="B1938" t="s">
        <v>397</v>
      </c>
      <c r="C1938">
        <v>529591</v>
      </c>
      <c r="D1938" t="s">
        <v>3777</v>
      </c>
      <c r="E1938">
        <v>2005</v>
      </c>
      <c r="F1938" t="s">
        <v>9</v>
      </c>
      <c r="G1938" t="s">
        <v>9</v>
      </c>
      <c r="H1938" t="s">
        <v>9</v>
      </c>
      <c r="I1938" t="s">
        <v>9</v>
      </c>
      <c r="J1938" t="s">
        <v>5789</v>
      </c>
    </row>
    <row r="1939" hidden="1" spans="1:10">
      <c r="A1939" t="s">
        <v>3781</v>
      </c>
      <c r="B1939" t="s">
        <v>1090</v>
      </c>
      <c r="C1939">
        <v>529330</v>
      </c>
      <c r="D1939" t="s">
        <v>3782</v>
      </c>
      <c r="E1939">
        <v>2005</v>
      </c>
      <c r="F1939" t="s">
        <v>9</v>
      </c>
      <c r="G1939" t="s">
        <v>9</v>
      </c>
      <c r="H1939" t="s">
        <v>9</v>
      </c>
      <c r="I1939" t="s">
        <v>9</v>
      </c>
      <c r="J1939" t="s">
        <v>5790</v>
      </c>
    </row>
    <row r="1940" hidden="1" spans="1:10">
      <c r="A1940" t="s">
        <v>3786</v>
      </c>
      <c r="B1940" t="s">
        <v>694</v>
      </c>
      <c r="C1940">
        <v>530303</v>
      </c>
      <c r="D1940" t="s">
        <v>3787</v>
      </c>
      <c r="E1940">
        <v>2010</v>
      </c>
      <c r="F1940" t="s">
        <v>9</v>
      </c>
      <c r="G1940" t="s">
        <v>4883</v>
      </c>
      <c r="H1940" t="s">
        <v>9</v>
      </c>
      <c r="I1940" t="s">
        <v>9</v>
      </c>
      <c r="J1940" t="s">
        <v>5791</v>
      </c>
    </row>
    <row r="1941" hidden="1" spans="1:10">
      <c r="A1941" t="s">
        <v>3784</v>
      </c>
      <c r="B1941" t="s">
        <v>417</v>
      </c>
      <c r="C1941">
        <v>529476</v>
      </c>
      <c r="D1941" t="s">
        <v>3785</v>
      </c>
      <c r="E1941">
        <v>2010</v>
      </c>
      <c r="F1941" t="s">
        <v>9</v>
      </c>
      <c r="G1941" t="s">
        <v>9</v>
      </c>
      <c r="H1941" t="s">
        <v>9</v>
      </c>
      <c r="I1941" t="s">
        <v>9</v>
      </c>
      <c r="J1941" t="s">
        <v>5792</v>
      </c>
    </row>
  </sheetData>
  <autoFilter ref="A1:J1941">
    <filterColumn colId="1">
      <customFilters>
        <customFilter operator="equal" val="美国"/>
      </customFilters>
    </filterColumn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1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3790</v>
      </c>
    </row>
    <row r="2" spans="1:6">
      <c r="A2" t="s">
        <v>92</v>
      </c>
      <c r="B2" t="s">
        <v>93</v>
      </c>
      <c r="C2">
        <v>503146</v>
      </c>
      <c r="D2" t="s">
        <v>94</v>
      </c>
      <c r="E2">
        <v>1</v>
      </c>
      <c r="F2" t="s">
        <v>3812</v>
      </c>
    </row>
    <row r="3" spans="1:6">
      <c r="A3" t="s">
        <v>14</v>
      </c>
      <c r="B3" t="s">
        <v>14</v>
      </c>
      <c r="C3">
        <v>505009</v>
      </c>
      <c r="D3" t="s">
        <v>112</v>
      </c>
      <c r="E3">
        <v>2</v>
      </c>
      <c r="F3" t="s">
        <v>3822</v>
      </c>
    </row>
    <row r="4" spans="1:6">
      <c r="A4" t="s">
        <v>14</v>
      </c>
      <c r="B4" t="s">
        <v>14</v>
      </c>
      <c r="C4">
        <v>503366</v>
      </c>
      <c r="D4" t="s">
        <v>127</v>
      </c>
      <c r="E4">
        <v>3</v>
      </c>
      <c r="F4" t="s">
        <v>3829</v>
      </c>
    </row>
    <row r="5" spans="1:6">
      <c r="A5" t="s">
        <v>92</v>
      </c>
      <c r="B5" t="s">
        <v>93</v>
      </c>
      <c r="C5">
        <v>501148</v>
      </c>
      <c r="D5" t="s">
        <v>138</v>
      </c>
      <c r="E5">
        <v>4</v>
      </c>
      <c r="F5" t="s">
        <v>3836</v>
      </c>
    </row>
    <row r="6" spans="1:6">
      <c r="A6" t="s">
        <v>172</v>
      </c>
      <c r="B6" t="s">
        <v>15</v>
      </c>
      <c r="C6">
        <v>502973</v>
      </c>
      <c r="D6" t="s">
        <v>173</v>
      </c>
      <c r="E6">
        <v>5</v>
      </c>
      <c r="F6" t="s">
        <v>3853</v>
      </c>
    </row>
    <row r="7" spans="1:6">
      <c r="A7" t="s">
        <v>179</v>
      </c>
      <c r="B7" t="s">
        <v>15</v>
      </c>
      <c r="C7">
        <v>505046</v>
      </c>
      <c r="D7" t="s">
        <v>180</v>
      </c>
      <c r="E7">
        <v>6</v>
      </c>
      <c r="F7" t="s">
        <v>3856</v>
      </c>
    </row>
    <row r="8" spans="1:6">
      <c r="A8" t="s">
        <v>204</v>
      </c>
      <c r="B8" t="s">
        <v>93</v>
      </c>
      <c r="C8">
        <v>504773</v>
      </c>
      <c r="D8" t="s">
        <v>205</v>
      </c>
      <c r="E8">
        <v>7</v>
      </c>
      <c r="F8" t="s">
        <v>3863</v>
      </c>
    </row>
    <row r="9" spans="1:6">
      <c r="A9" t="s">
        <v>212</v>
      </c>
      <c r="B9" t="s">
        <v>93</v>
      </c>
      <c r="C9">
        <v>501915</v>
      </c>
      <c r="D9" t="s">
        <v>213</v>
      </c>
      <c r="E9">
        <v>8</v>
      </c>
      <c r="F9" t="s">
        <v>3866</v>
      </c>
    </row>
    <row r="10" spans="1:6">
      <c r="A10" t="s">
        <v>243</v>
      </c>
      <c r="B10" t="s">
        <v>15</v>
      </c>
      <c r="C10">
        <v>500421</v>
      </c>
      <c r="D10" t="s">
        <v>244</v>
      </c>
      <c r="E10">
        <v>9</v>
      </c>
      <c r="F10" t="s">
        <v>3883</v>
      </c>
    </row>
    <row r="11" spans="1:6">
      <c r="A11" t="s">
        <v>92</v>
      </c>
      <c r="B11" t="s">
        <v>93</v>
      </c>
      <c r="C11">
        <v>529679</v>
      </c>
      <c r="D11" t="s">
        <v>249</v>
      </c>
      <c r="E11">
        <v>10</v>
      </c>
      <c r="F11" t="s">
        <v>3886</v>
      </c>
    </row>
    <row r="12" spans="1:6">
      <c r="A12" t="s">
        <v>259</v>
      </c>
      <c r="B12" t="s">
        <v>260</v>
      </c>
      <c r="C12">
        <v>501597</v>
      </c>
      <c r="D12" t="s">
        <v>261</v>
      </c>
      <c r="E12">
        <v>11</v>
      </c>
      <c r="F12" t="s">
        <v>3894</v>
      </c>
    </row>
    <row r="13" spans="1:6">
      <c r="A13" t="s">
        <v>243</v>
      </c>
      <c r="B13" t="s">
        <v>15</v>
      </c>
      <c r="C13">
        <v>502667</v>
      </c>
      <c r="D13" t="s">
        <v>278</v>
      </c>
      <c r="E13">
        <v>12</v>
      </c>
      <c r="F13" t="s">
        <v>3900</v>
      </c>
    </row>
    <row r="14" spans="1:6">
      <c r="A14" t="s">
        <v>279</v>
      </c>
      <c r="B14" t="s">
        <v>93</v>
      </c>
      <c r="C14">
        <v>505547</v>
      </c>
      <c r="D14" t="s">
        <v>280</v>
      </c>
      <c r="E14">
        <v>13</v>
      </c>
      <c r="F14" t="s">
        <v>3904</v>
      </c>
    </row>
    <row r="15" spans="1:6">
      <c r="A15" t="s">
        <v>283</v>
      </c>
      <c r="B15" t="s">
        <v>284</v>
      </c>
      <c r="C15">
        <v>500248</v>
      </c>
      <c r="D15" t="s">
        <v>285</v>
      </c>
      <c r="E15">
        <v>14</v>
      </c>
      <c r="F15" t="s">
        <v>3906</v>
      </c>
    </row>
    <row r="16" spans="1:6">
      <c r="A16" t="s">
        <v>212</v>
      </c>
      <c r="B16" t="s">
        <v>93</v>
      </c>
      <c r="C16">
        <v>500824</v>
      </c>
      <c r="D16" t="s">
        <v>290</v>
      </c>
      <c r="E16">
        <v>15</v>
      </c>
      <c r="F16" t="s">
        <v>3907</v>
      </c>
    </row>
    <row r="17" spans="1:6">
      <c r="A17" t="s">
        <v>318</v>
      </c>
      <c r="B17" t="s">
        <v>93</v>
      </c>
      <c r="C17">
        <v>503849</v>
      </c>
      <c r="D17" t="s">
        <v>319</v>
      </c>
      <c r="E17">
        <v>16</v>
      </c>
      <c r="F17" t="s">
        <v>3926</v>
      </c>
    </row>
    <row r="18" spans="1:6">
      <c r="A18" t="s">
        <v>328</v>
      </c>
      <c r="B18" t="s">
        <v>93</v>
      </c>
      <c r="C18">
        <v>505190</v>
      </c>
      <c r="D18" t="s">
        <v>329</v>
      </c>
      <c r="E18">
        <v>17</v>
      </c>
      <c r="F18" t="s">
        <v>3929</v>
      </c>
    </row>
    <row r="19" spans="1:6">
      <c r="A19" t="s">
        <v>326</v>
      </c>
      <c r="B19" t="s">
        <v>260</v>
      </c>
      <c r="C19">
        <v>510489</v>
      </c>
      <c r="D19" t="s">
        <v>327</v>
      </c>
      <c r="E19">
        <v>17</v>
      </c>
      <c r="F19" t="s">
        <v>3930</v>
      </c>
    </row>
    <row r="20" spans="1:6">
      <c r="A20" t="s">
        <v>15</v>
      </c>
      <c r="B20" t="s">
        <v>15</v>
      </c>
      <c r="C20">
        <v>503260</v>
      </c>
      <c r="D20" t="s">
        <v>338</v>
      </c>
      <c r="E20">
        <v>19</v>
      </c>
      <c r="F20" t="s">
        <v>3935</v>
      </c>
    </row>
    <row r="21" spans="1:6">
      <c r="A21" t="s">
        <v>341</v>
      </c>
      <c r="B21" t="s">
        <v>93</v>
      </c>
      <c r="C21">
        <v>506062</v>
      </c>
      <c r="D21" t="s">
        <v>342</v>
      </c>
      <c r="E21">
        <v>20</v>
      </c>
      <c r="F21" t="s">
        <v>3936</v>
      </c>
    </row>
    <row r="22" spans="1:6">
      <c r="A22" t="s">
        <v>328</v>
      </c>
      <c r="B22" t="s">
        <v>93</v>
      </c>
      <c r="C22">
        <v>503252</v>
      </c>
      <c r="D22" t="s">
        <v>347</v>
      </c>
      <c r="E22">
        <v>21</v>
      </c>
      <c r="F22" t="s">
        <v>3938</v>
      </c>
    </row>
    <row r="23" spans="1:6">
      <c r="A23" t="s">
        <v>374</v>
      </c>
      <c r="B23" t="s">
        <v>93</v>
      </c>
      <c r="C23">
        <v>505375</v>
      </c>
      <c r="D23" t="s">
        <v>375</v>
      </c>
      <c r="E23">
        <v>22</v>
      </c>
      <c r="F23" t="s">
        <v>3954</v>
      </c>
    </row>
    <row r="24" spans="1:6">
      <c r="A24" t="s">
        <v>416</v>
      </c>
      <c r="B24" t="s">
        <v>417</v>
      </c>
      <c r="C24">
        <v>503456</v>
      </c>
      <c r="D24" t="s">
        <v>418</v>
      </c>
      <c r="E24">
        <v>23</v>
      </c>
      <c r="F24" t="s">
        <v>3971</v>
      </c>
    </row>
    <row r="25" spans="1:6">
      <c r="A25" t="s">
        <v>423</v>
      </c>
      <c r="B25" t="s">
        <v>424</v>
      </c>
      <c r="C25">
        <v>506795</v>
      </c>
      <c r="D25" t="s">
        <v>425</v>
      </c>
      <c r="E25">
        <v>24</v>
      </c>
      <c r="F25" t="s">
        <v>3976</v>
      </c>
    </row>
    <row r="26" spans="1:6">
      <c r="A26" t="s">
        <v>434</v>
      </c>
      <c r="B26" t="s">
        <v>260</v>
      </c>
      <c r="C26">
        <v>503764</v>
      </c>
      <c r="D26" t="s">
        <v>435</v>
      </c>
      <c r="E26">
        <v>25</v>
      </c>
      <c r="F26" t="s">
        <v>3980</v>
      </c>
    </row>
    <row r="27" spans="1:6">
      <c r="A27" t="s">
        <v>212</v>
      </c>
      <c r="B27" t="s">
        <v>93</v>
      </c>
      <c r="C27">
        <v>501326</v>
      </c>
      <c r="D27" t="s">
        <v>465</v>
      </c>
      <c r="E27">
        <v>26</v>
      </c>
      <c r="F27" t="s">
        <v>3993</v>
      </c>
    </row>
    <row r="28" spans="1:6">
      <c r="A28" t="s">
        <v>461</v>
      </c>
      <c r="B28" t="s">
        <v>93</v>
      </c>
      <c r="C28">
        <v>506780</v>
      </c>
      <c r="D28" t="s">
        <v>462</v>
      </c>
      <c r="E28">
        <v>26</v>
      </c>
      <c r="F28" t="s">
        <v>3994</v>
      </c>
    </row>
    <row r="29" spans="1:6">
      <c r="A29" t="s">
        <v>470</v>
      </c>
      <c r="B29" t="s">
        <v>93</v>
      </c>
      <c r="C29">
        <v>529428</v>
      </c>
      <c r="D29" t="s">
        <v>471</v>
      </c>
      <c r="E29">
        <v>28</v>
      </c>
      <c r="F29" t="s">
        <v>3995</v>
      </c>
    </row>
    <row r="30" spans="1:6">
      <c r="A30" t="s">
        <v>474</v>
      </c>
      <c r="B30" t="s">
        <v>93</v>
      </c>
      <c r="C30">
        <v>505604</v>
      </c>
      <c r="D30" t="s">
        <v>475</v>
      </c>
      <c r="E30">
        <v>29</v>
      </c>
      <c r="F30" t="s">
        <v>4000</v>
      </c>
    </row>
    <row r="31" spans="1:6">
      <c r="A31" t="s">
        <v>488</v>
      </c>
      <c r="B31" t="s">
        <v>489</v>
      </c>
      <c r="C31">
        <v>529758</v>
      </c>
      <c r="D31" t="s">
        <v>490</v>
      </c>
      <c r="E31">
        <v>30</v>
      </c>
      <c r="F31" t="s">
        <v>4003</v>
      </c>
    </row>
    <row r="32" spans="1:6">
      <c r="A32" t="s">
        <v>374</v>
      </c>
      <c r="B32" t="s">
        <v>93</v>
      </c>
      <c r="C32">
        <v>501467</v>
      </c>
      <c r="D32" t="s">
        <v>499</v>
      </c>
      <c r="E32">
        <v>31</v>
      </c>
      <c r="F32" t="s">
        <v>4009</v>
      </c>
    </row>
    <row r="33" spans="1:6">
      <c r="A33" t="s">
        <v>501</v>
      </c>
      <c r="B33" t="s">
        <v>284</v>
      </c>
      <c r="C33">
        <v>505388</v>
      </c>
      <c r="D33" t="s">
        <v>502</v>
      </c>
      <c r="E33">
        <v>31</v>
      </c>
      <c r="F33" t="s">
        <v>4007</v>
      </c>
    </row>
    <row r="34" spans="1:6">
      <c r="A34" t="s">
        <v>517</v>
      </c>
      <c r="B34" t="s">
        <v>424</v>
      </c>
      <c r="C34">
        <v>500052</v>
      </c>
      <c r="D34" t="s">
        <v>518</v>
      </c>
      <c r="E34">
        <v>33</v>
      </c>
      <c r="F34" t="s">
        <v>4018</v>
      </c>
    </row>
    <row r="35" spans="1:6">
      <c r="A35" t="s">
        <v>92</v>
      </c>
      <c r="B35" t="s">
        <v>93</v>
      </c>
      <c r="C35">
        <v>504704</v>
      </c>
      <c r="D35" t="s">
        <v>523</v>
      </c>
      <c r="E35">
        <v>34</v>
      </c>
      <c r="F35" t="s">
        <v>4024</v>
      </c>
    </row>
    <row r="36" spans="1:6">
      <c r="A36" t="s">
        <v>525</v>
      </c>
      <c r="B36" t="s">
        <v>93</v>
      </c>
      <c r="C36">
        <v>503987</v>
      </c>
      <c r="D36" t="s">
        <v>526</v>
      </c>
      <c r="E36">
        <v>34</v>
      </c>
      <c r="F36" t="s">
        <v>4025</v>
      </c>
    </row>
    <row r="37" spans="1:6">
      <c r="A37" t="s">
        <v>318</v>
      </c>
      <c r="B37" t="s">
        <v>93</v>
      </c>
      <c r="C37">
        <v>505648</v>
      </c>
      <c r="D37" t="s">
        <v>529</v>
      </c>
      <c r="E37">
        <v>36</v>
      </c>
      <c r="F37" t="s">
        <v>4026</v>
      </c>
    </row>
    <row r="38" spans="1:6">
      <c r="A38" t="s">
        <v>470</v>
      </c>
      <c r="B38" t="s">
        <v>93</v>
      </c>
      <c r="C38">
        <v>529041</v>
      </c>
      <c r="D38" t="s">
        <v>539</v>
      </c>
      <c r="E38">
        <v>37</v>
      </c>
      <c r="F38" t="s">
        <v>4032</v>
      </c>
    </row>
    <row r="39" spans="1:6">
      <c r="A39" t="s">
        <v>341</v>
      </c>
      <c r="B39" t="s">
        <v>93</v>
      </c>
      <c r="C39">
        <v>505115</v>
      </c>
      <c r="D39" t="s">
        <v>538</v>
      </c>
      <c r="E39">
        <v>37</v>
      </c>
      <c r="F39" t="s">
        <v>4031</v>
      </c>
    </row>
    <row r="40" spans="1:6">
      <c r="A40" t="s">
        <v>544</v>
      </c>
      <c r="B40" t="s">
        <v>93</v>
      </c>
      <c r="C40">
        <v>505981</v>
      </c>
      <c r="D40" t="s">
        <v>545</v>
      </c>
      <c r="E40">
        <v>39</v>
      </c>
      <c r="F40" t="s">
        <v>4034</v>
      </c>
    </row>
    <row r="41" spans="1:6">
      <c r="A41" t="s">
        <v>553</v>
      </c>
      <c r="B41" t="s">
        <v>93</v>
      </c>
      <c r="C41">
        <v>503557</v>
      </c>
      <c r="D41" t="s">
        <v>554</v>
      </c>
      <c r="E41">
        <v>40</v>
      </c>
      <c r="F41" t="s">
        <v>4038</v>
      </c>
    </row>
    <row r="42" spans="1:6">
      <c r="A42" t="s">
        <v>674</v>
      </c>
      <c r="B42" t="s">
        <v>93</v>
      </c>
      <c r="C42">
        <v>505768</v>
      </c>
      <c r="D42" t="s">
        <v>675</v>
      </c>
      <c r="E42">
        <v>51</v>
      </c>
      <c r="F42" t="s">
        <v>4092</v>
      </c>
    </row>
    <row r="43" spans="1:6">
      <c r="A43" t="s">
        <v>212</v>
      </c>
      <c r="B43" t="s">
        <v>93</v>
      </c>
      <c r="C43">
        <v>506407</v>
      </c>
      <c r="D43" t="s">
        <v>688</v>
      </c>
      <c r="E43">
        <v>52</v>
      </c>
      <c r="F43" t="s">
        <v>4099</v>
      </c>
    </row>
    <row r="44" spans="1:6">
      <c r="A44" t="s">
        <v>525</v>
      </c>
      <c r="B44" t="s">
        <v>93</v>
      </c>
      <c r="C44">
        <v>504154</v>
      </c>
      <c r="D44" t="s">
        <v>692</v>
      </c>
      <c r="E44">
        <v>52</v>
      </c>
      <c r="F44" t="s">
        <v>4100</v>
      </c>
    </row>
    <row r="45" spans="1:6">
      <c r="A45" t="s">
        <v>693</v>
      </c>
      <c r="B45" t="s">
        <v>694</v>
      </c>
      <c r="C45">
        <v>529637</v>
      </c>
      <c r="D45" t="s">
        <v>695</v>
      </c>
      <c r="E45">
        <v>52</v>
      </c>
      <c r="F45" t="s">
        <v>4101</v>
      </c>
    </row>
    <row r="46" spans="1:6">
      <c r="A46" t="s">
        <v>703</v>
      </c>
      <c r="B46" t="s">
        <v>704</v>
      </c>
      <c r="C46">
        <v>529769</v>
      </c>
      <c r="D46" t="s">
        <v>705</v>
      </c>
      <c r="E46">
        <v>55</v>
      </c>
      <c r="F46" t="s">
        <v>4105</v>
      </c>
    </row>
    <row r="47" spans="1:6">
      <c r="A47" t="s">
        <v>708</v>
      </c>
      <c r="B47" t="s">
        <v>709</v>
      </c>
      <c r="C47">
        <v>528951</v>
      </c>
      <c r="D47" t="s">
        <v>710</v>
      </c>
      <c r="E47">
        <v>56</v>
      </c>
      <c r="F47" t="s">
        <v>4106</v>
      </c>
    </row>
    <row r="48" spans="1:6">
      <c r="A48" t="s">
        <v>714</v>
      </c>
      <c r="B48" t="s">
        <v>424</v>
      </c>
      <c r="C48">
        <v>500554</v>
      </c>
      <c r="D48" t="s">
        <v>715</v>
      </c>
      <c r="E48">
        <v>57</v>
      </c>
      <c r="F48" t="s">
        <v>4109</v>
      </c>
    </row>
    <row r="49" spans="1:6">
      <c r="A49" t="s">
        <v>416</v>
      </c>
      <c r="B49" t="s">
        <v>417</v>
      </c>
      <c r="C49">
        <v>500193</v>
      </c>
      <c r="D49" t="s">
        <v>738</v>
      </c>
      <c r="E49">
        <v>58</v>
      </c>
      <c r="F49" t="s">
        <v>4120</v>
      </c>
    </row>
    <row r="50" spans="1:6">
      <c r="A50" t="s">
        <v>739</v>
      </c>
      <c r="B50" t="s">
        <v>740</v>
      </c>
      <c r="C50">
        <v>504903</v>
      </c>
      <c r="D50" t="s">
        <v>741</v>
      </c>
      <c r="E50">
        <v>58</v>
      </c>
      <c r="F50" t="s">
        <v>4119</v>
      </c>
    </row>
    <row r="51" spans="1:6">
      <c r="A51" t="s">
        <v>756</v>
      </c>
      <c r="B51" t="s">
        <v>757</v>
      </c>
      <c r="C51">
        <v>501730</v>
      </c>
      <c r="D51" t="s">
        <v>758</v>
      </c>
      <c r="E51">
        <v>60</v>
      </c>
      <c r="F51" t="s">
        <v>4126</v>
      </c>
    </row>
    <row r="52" spans="1:6">
      <c r="A52" t="s">
        <v>764</v>
      </c>
      <c r="B52" t="s">
        <v>641</v>
      </c>
      <c r="C52">
        <v>503180</v>
      </c>
      <c r="D52" t="s">
        <v>765</v>
      </c>
      <c r="E52">
        <v>61</v>
      </c>
      <c r="F52" t="s">
        <v>4131</v>
      </c>
    </row>
    <row r="53" spans="1:6">
      <c r="A53" t="s">
        <v>773</v>
      </c>
      <c r="B53" t="s">
        <v>774</v>
      </c>
      <c r="C53">
        <v>529200</v>
      </c>
      <c r="D53" t="s">
        <v>775</v>
      </c>
      <c r="E53">
        <v>62</v>
      </c>
      <c r="F53" t="s">
        <v>4133</v>
      </c>
    </row>
    <row r="54" spans="1:6">
      <c r="A54" t="s">
        <v>778</v>
      </c>
      <c r="B54" t="s">
        <v>93</v>
      </c>
      <c r="C54">
        <v>500236</v>
      </c>
      <c r="D54" t="s">
        <v>779</v>
      </c>
      <c r="E54">
        <v>63</v>
      </c>
      <c r="F54" t="s">
        <v>4137</v>
      </c>
    </row>
    <row r="55" spans="1:6">
      <c r="A55" t="s">
        <v>776</v>
      </c>
      <c r="B55" t="s">
        <v>93</v>
      </c>
      <c r="C55">
        <v>505166</v>
      </c>
      <c r="D55" t="s">
        <v>777</v>
      </c>
      <c r="E55">
        <v>63</v>
      </c>
      <c r="F55" t="s">
        <v>4136</v>
      </c>
    </row>
    <row r="56" spans="1:6">
      <c r="A56" t="s">
        <v>784</v>
      </c>
      <c r="B56" t="s">
        <v>694</v>
      </c>
      <c r="C56">
        <v>529795</v>
      </c>
      <c r="D56" t="s">
        <v>785</v>
      </c>
      <c r="E56">
        <v>65</v>
      </c>
      <c r="F56" t="s">
        <v>4141</v>
      </c>
    </row>
    <row r="57" spans="1:6">
      <c r="A57" t="s">
        <v>790</v>
      </c>
      <c r="B57" t="s">
        <v>417</v>
      </c>
      <c r="C57">
        <v>506336</v>
      </c>
      <c r="D57" t="s">
        <v>791</v>
      </c>
      <c r="E57">
        <v>65</v>
      </c>
      <c r="F57" t="s">
        <v>4142</v>
      </c>
    </row>
    <row r="58" spans="1:6">
      <c r="A58" t="s">
        <v>416</v>
      </c>
      <c r="B58" t="s">
        <v>417</v>
      </c>
      <c r="C58">
        <v>505391</v>
      </c>
      <c r="D58" t="s">
        <v>797</v>
      </c>
      <c r="E58">
        <v>67</v>
      </c>
      <c r="F58" t="s">
        <v>4144</v>
      </c>
    </row>
    <row r="59" spans="1:6">
      <c r="A59" t="s">
        <v>328</v>
      </c>
      <c r="B59" t="s">
        <v>93</v>
      </c>
      <c r="C59">
        <v>506361</v>
      </c>
      <c r="D59" t="s">
        <v>799</v>
      </c>
      <c r="E59">
        <v>67</v>
      </c>
      <c r="F59" t="s">
        <v>4146</v>
      </c>
    </row>
    <row r="60" spans="1:6">
      <c r="A60" t="s">
        <v>821</v>
      </c>
      <c r="B60" t="s">
        <v>284</v>
      </c>
      <c r="C60">
        <v>500862</v>
      </c>
      <c r="D60" t="s">
        <v>629</v>
      </c>
      <c r="E60">
        <v>69</v>
      </c>
      <c r="F60" t="s">
        <v>4157</v>
      </c>
    </row>
    <row r="61" spans="1:6">
      <c r="A61" t="s">
        <v>828</v>
      </c>
      <c r="B61" t="s">
        <v>284</v>
      </c>
      <c r="C61">
        <v>505864</v>
      </c>
      <c r="D61" t="s">
        <v>829</v>
      </c>
      <c r="E61">
        <v>70</v>
      </c>
      <c r="F61" t="s">
        <v>4160</v>
      </c>
    </row>
    <row r="62" spans="1:6">
      <c r="A62" t="s">
        <v>835</v>
      </c>
      <c r="B62" t="s">
        <v>93</v>
      </c>
      <c r="C62">
        <v>506714</v>
      </c>
      <c r="D62" t="s">
        <v>836</v>
      </c>
      <c r="E62">
        <v>71</v>
      </c>
      <c r="F62" t="s">
        <v>4163</v>
      </c>
    </row>
    <row r="63" spans="1:6">
      <c r="A63" t="s">
        <v>846</v>
      </c>
      <c r="B63" t="s">
        <v>260</v>
      </c>
      <c r="C63">
        <v>506100</v>
      </c>
      <c r="D63" t="s">
        <v>847</v>
      </c>
      <c r="E63">
        <v>72</v>
      </c>
      <c r="F63" t="s">
        <v>4169</v>
      </c>
    </row>
    <row r="64" spans="1:6">
      <c r="A64" t="s">
        <v>212</v>
      </c>
      <c r="B64" t="s">
        <v>93</v>
      </c>
      <c r="C64">
        <v>504274</v>
      </c>
      <c r="D64" t="s">
        <v>854</v>
      </c>
      <c r="E64">
        <v>73</v>
      </c>
      <c r="F64" t="s">
        <v>4173</v>
      </c>
    </row>
    <row r="65" spans="1:6">
      <c r="A65" t="s">
        <v>92</v>
      </c>
      <c r="B65" t="s">
        <v>93</v>
      </c>
      <c r="C65">
        <v>501098</v>
      </c>
      <c r="D65" t="s">
        <v>882</v>
      </c>
      <c r="E65">
        <v>74</v>
      </c>
      <c r="F65" t="s">
        <v>4183</v>
      </c>
    </row>
    <row r="66" spans="1:6">
      <c r="A66" t="s">
        <v>318</v>
      </c>
      <c r="B66" t="s">
        <v>93</v>
      </c>
      <c r="C66">
        <v>506399</v>
      </c>
      <c r="D66" t="s">
        <v>883</v>
      </c>
      <c r="E66">
        <v>74</v>
      </c>
      <c r="F66" t="s">
        <v>4184</v>
      </c>
    </row>
    <row r="67" spans="1:6">
      <c r="A67" t="s">
        <v>877</v>
      </c>
      <c r="B67" t="s">
        <v>878</v>
      </c>
      <c r="C67">
        <v>529146</v>
      </c>
      <c r="D67" t="s">
        <v>879</v>
      </c>
      <c r="E67">
        <v>74</v>
      </c>
      <c r="F67" t="s">
        <v>4182</v>
      </c>
    </row>
    <row r="68" spans="1:6">
      <c r="A68" t="s">
        <v>885</v>
      </c>
      <c r="B68" t="s">
        <v>93</v>
      </c>
      <c r="C68">
        <v>501438</v>
      </c>
      <c r="D68" t="s">
        <v>886</v>
      </c>
      <c r="E68">
        <v>77</v>
      </c>
      <c r="F68" t="s">
        <v>4188</v>
      </c>
    </row>
    <row r="69" spans="1:6">
      <c r="A69" t="s">
        <v>899</v>
      </c>
      <c r="B69" t="s">
        <v>93</v>
      </c>
      <c r="C69">
        <v>506709</v>
      </c>
      <c r="D69" t="s">
        <v>900</v>
      </c>
      <c r="E69">
        <v>78</v>
      </c>
      <c r="F69" t="s">
        <v>4191</v>
      </c>
    </row>
    <row r="70" spans="1:6">
      <c r="A70" t="s">
        <v>890</v>
      </c>
      <c r="B70" t="s">
        <v>424</v>
      </c>
      <c r="C70">
        <v>505919</v>
      </c>
      <c r="D70" t="s">
        <v>891</v>
      </c>
      <c r="E70">
        <v>78</v>
      </c>
      <c r="F70" t="s">
        <v>4192</v>
      </c>
    </row>
    <row r="71" spans="1:6">
      <c r="A71" t="s">
        <v>901</v>
      </c>
      <c r="B71" t="s">
        <v>757</v>
      </c>
      <c r="C71">
        <v>528827</v>
      </c>
      <c r="D71" t="s">
        <v>902</v>
      </c>
      <c r="E71">
        <v>78</v>
      </c>
      <c r="F71" t="s">
        <v>4190</v>
      </c>
    </row>
    <row r="72" spans="1:6">
      <c r="A72" t="s">
        <v>14</v>
      </c>
      <c r="B72" t="s">
        <v>14</v>
      </c>
      <c r="C72">
        <v>529432</v>
      </c>
      <c r="D72" t="s">
        <v>921</v>
      </c>
      <c r="E72">
        <v>81</v>
      </c>
      <c r="F72" t="s">
        <v>4201</v>
      </c>
    </row>
    <row r="73" spans="1:6">
      <c r="A73" t="s">
        <v>922</v>
      </c>
      <c r="B73" t="s">
        <v>284</v>
      </c>
      <c r="C73">
        <v>505482</v>
      </c>
      <c r="D73" t="s">
        <v>923</v>
      </c>
      <c r="E73">
        <v>82</v>
      </c>
      <c r="F73" t="s">
        <v>4202</v>
      </c>
    </row>
    <row r="74" spans="1:6">
      <c r="A74" t="s">
        <v>929</v>
      </c>
      <c r="B74" t="s">
        <v>260</v>
      </c>
      <c r="C74">
        <v>511965</v>
      </c>
      <c r="D74" t="s">
        <v>930</v>
      </c>
      <c r="E74">
        <v>83</v>
      </c>
      <c r="F74" t="s">
        <v>4206</v>
      </c>
    </row>
    <row r="75" spans="1:6">
      <c r="A75" t="s">
        <v>946</v>
      </c>
      <c r="B75" t="s">
        <v>284</v>
      </c>
      <c r="C75">
        <v>501944</v>
      </c>
      <c r="D75" t="s">
        <v>947</v>
      </c>
      <c r="E75">
        <v>84</v>
      </c>
      <c r="F75" t="s">
        <v>4212</v>
      </c>
    </row>
    <row r="76" spans="1:6">
      <c r="A76" t="s">
        <v>328</v>
      </c>
      <c r="B76" t="s">
        <v>93</v>
      </c>
      <c r="C76">
        <v>503034</v>
      </c>
      <c r="D76" t="s">
        <v>958</v>
      </c>
      <c r="E76">
        <v>85</v>
      </c>
      <c r="F76" t="s">
        <v>4214</v>
      </c>
    </row>
    <row r="77" spans="1:6">
      <c r="A77" t="s">
        <v>953</v>
      </c>
      <c r="B77" t="s">
        <v>93</v>
      </c>
      <c r="C77">
        <v>529508</v>
      </c>
      <c r="D77" t="s">
        <v>954</v>
      </c>
      <c r="E77">
        <v>85</v>
      </c>
      <c r="F77" t="s">
        <v>4215</v>
      </c>
    </row>
    <row r="78" spans="1:6">
      <c r="A78" t="s">
        <v>739</v>
      </c>
      <c r="B78" t="s">
        <v>740</v>
      </c>
      <c r="C78">
        <v>528829</v>
      </c>
      <c r="D78" t="s">
        <v>967</v>
      </c>
      <c r="E78">
        <v>87</v>
      </c>
      <c r="F78" t="s">
        <v>4220</v>
      </c>
    </row>
    <row r="79" spans="1:6">
      <c r="A79" t="s">
        <v>965</v>
      </c>
      <c r="B79" t="s">
        <v>93</v>
      </c>
      <c r="C79">
        <v>503600</v>
      </c>
      <c r="D79" t="s">
        <v>966</v>
      </c>
      <c r="E79">
        <v>87</v>
      </c>
      <c r="F79" t="s">
        <v>4221</v>
      </c>
    </row>
    <row r="80" spans="1:6">
      <c r="A80" t="s">
        <v>976</v>
      </c>
      <c r="B80" t="s">
        <v>977</v>
      </c>
      <c r="C80">
        <v>499994</v>
      </c>
      <c r="D80" t="s">
        <v>978</v>
      </c>
      <c r="E80">
        <v>89</v>
      </c>
      <c r="F80" t="s">
        <v>4226</v>
      </c>
    </row>
    <row r="81" spans="1:6">
      <c r="A81" t="s">
        <v>773</v>
      </c>
      <c r="B81" t="s">
        <v>774</v>
      </c>
      <c r="C81">
        <v>503114</v>
      </c>
      <c r="D81" t="s">
        <v>973</v>
      </c>
      <c r="E81">
        <v>89</v>
      </c>
      <c r="F81" t="s">
        <v>4227</v>
      </c>
    </row>
    <row r="82" spans="1:6">
      <c r="A82" t="s">
        <v>92</v>
      </c>
      <c r="B82" t="s">
        <v>93</v>
      </c>
      <c r="C82">
        <v>506176</v>
      </c>
      <c r="D82" t="s">
        <v>975</v>
      </c>
      <c r="E82">
        <v>89</v>
      </c>
      <c r="F82" t="s">
        <v>4229</v>
      </c>
    </row>
    <row r="83" spans="1:6">
      <c r="A83" t="s">
        <v>982</v>
      </c>
      <c r="B83" t="s">
        <v>417</v>
      </c>
      <c r="C83">
        <v>503003</v>
      </c>
      <c r="D83" t="s">
        <v>983</v>
      </c>
      <c r="E83">
        <v>92</v>
      </c>
      <c r="F83" t="s">
        <v>4232</v>
      </c>
    </row>
    <row r="84" spans="1:6">
      <c r="A84" t="s">
        <v>374</v>
      </c>
      <c r="B84" t="s">
        <v>93</v>
      </c>
      <c r="C84">
        <v>529522</v>
      </c>
      <c r="D84" t="s">
        <v>995</v>
      </c>
      <c r="E84">
        <v>93</v>
      </c>
      <c r="F84" t="s">
        <v>4234</v>
      </c>
    </row>
    <row r="85" spans="1:6">
      <c r="A85" t="s">
        <v>1002</v>
      </c>
      <c r="B85" t="s">
        <v>417</v>
      </c>
      <c r="C85">
        <v>528883</v>
      </c>
      <c r="D85" t="s">
        <v>1003</v>
      </c>
      <c r="E85">
        <v>94</v>
      </c>
      <c r="F85" t="s">
        <v>4237</v>
      </c>
    </row>
    <row r="86" spans="1:6">
      <c r="A86" t="s">
        <v>318</v>
      </c>
      <c r="B86" t="s">
        <v>93</v>
      </c>
      <c r="C86">
        <v>529160</v>
      </c>
      <c r="D86" t="s">
        <v>1014</v>
      </c>
      <c r="E86">
        <v>95</v>
      </c>
      <c r="F86" t="s">
        <v>4243</v>
      </c>
    </row>
    <row r="87" spans="1:6">
      <c r="A87" t="s">
        <v>1024</v>
      </c>
      <c r="B87" t="s">
        <v>704</v>
      </c>
      <c r="C87">
        <v>514827</v>
      </c>
      <c r="D87" t="s">
        <v>1025</v>
      </c>
      <c r="E87">
        <v>96</v>
      </c>
      <c r="F87" t="s">
        <v>4246</v>
      </c>
    </row>
    <row r="88" spans="1:6">
      <c r="A88" t="s">
        <v>1022</v>
      </c>
      <c r="B88" t="s">
        <v>757</v>
      </c>
      <c r="C88">
        <v>528826</v>
      </c>
      <c r="D88" t="s">
        <v>1023</v>
      </c>
      <c r="E88">
        <v>96</v>
      </c>
      <c r="F88" t="s">
        <v>4250</v>
      </c>
    </row>
    <row r="89" spans="1:6">
      <c r="A89" t="s">
        <v>341</v>
      </c>
      <c r="B89" t="s">
        <v>93</v>
      </c>
      <c r="C89">
        <v>505051</v>
      </c>
      <c r="D89" t="s">
        <v>1042</v>
      </c>
      <c r="E89">
        <v>98</v>
      </c>
      <c r="F89" t="s">
        <v>4254</v>
      </c>
    </row>
    <row r="90" spans="1:6">
      <c r="A90" t="s">
        <v>204</v>
      </c>
      <c r="B90" t="s">
        <v>93</v>
      </c>
      <c r="C90">
        <v>530200</v>
      </c>
      <c r="D90" t="s">
        <v>1043</v>
      </c>
      <c r="E90">
        <v>98</v>
      </c>
      <c r="F90" t="s">
        <v>4255</v>
      </c>
    </row>
    <row r="91" spans="1:6">
      <c r="A91" t="s">
        <v>328</v>
      </c>
      <c r="B91" t="s">
        <v>93</v>
      </c>
      <c r="C91">
        <v>501632</v>
      </c>
      <c r="D91" t="s">
        <v>1059</v>
      </c>
      <c r="E91">
        <v>100</v>
      </c>
      <c r="F91" t="s">
        <v>4263</v>
      </c>
    </row>
    <row r="92" spans="1:6">
      <c r="A92" t="s">
        <v>1060</v>
      </c>
      <c r="B92" t="s">
        <v>93</v>
      </c>
      <c r="C92">
        <v>529026</v>
      </c>
      <c r="D92" t="s">
        <v>1061</v>
      </c>
      <c r="E92">
        <v>100</v>
      </c>
      <c r="F92" t="s">
        <v>4265</v>
      </c>
    </row>
    <row r="93" spans="1:6">
      <c r="A93" t="s">
        <v>1074</v>
      </c>
      <c r="B93" t="s">
        <v>93</v>
      </c>
      <c r="C93">
        <v>528832</v>
      </c>
      <c r="D93" t="s">
        <v>1075</v>
      </c>
      <c r="E93">
        <v>102</v>
      </c>
      <c r="F93" t="s">
        <v>4272</v>
      </c>
    </row>
    <row r="94" spans="1:6">
      <c r="A94" t="s">
        <v>1095</v>
      </c>
      <c r="B94" t="s">
        <v>1096</v>
      </c>
      <c r="C94">
        <v>508025</v>
      </c>
      <c r="D94" t="s">
        <v>1097</v>
      </c>
      <c r="E94">
        <v>103</v>
      </c>
      <c r="F94" t="s">
        <v>4281</v>
      </c>
    </row>
    <row r="95" spans="1:6">
      <c r="A95" t="s">
        <v>1113</v>
      </c>
      <c r="B95" t="s">
        <v>284</v>
      </c>
      <c r="C95">
        <v>501928</v>
      </c>
      <c r="D95" t="s">
        <v>1114</v>
      </c>
      <c r="E95">
        <v>104</v>
      </c>
      <c r="F95" t="s">
        <v>4284</v>
      </c>
    </row>
    <row r="96" spans="1:6">
      <c r="A96" t="s">
        <v>416</v>
      </c>
      <c r="B96" t="s">
        <v>417</v>
      </c>
      <c r="C96">
        <v>500484</v>
      </c>
      <c r="D96" t="s">
        <v>1120</v>
      </c>
      <c r="E96">
        <v>105</v>
      </c>
      <c r="F96" t="s">
        <v>4291</v>
      </c>
    </row>
    <row r="97" spans="1:6">
      <c r="A97" t="s">
        <v>283</v>
      </c>
      <c r="B97" t="s">
        <v>284</v>
      </c>
      <c r="C97">
        <v>504950</v>
      </c>
      <c r="D97" t="s">
        <v>1121</v>
      </c>
      <c r="E97">
        <v>105</v>
      </c>
      <c r="F97" t="s">
        <v>4293</v>
      </c>
    </row>
    <row r="98" spans="1:6">
      <c r="A98" t="s">
        <v>1139</v>
      </c>
      <c r="B98" t="s">
        <v>260</v>
      </c>
      <c r="C98">
        <v>529704</v>
      </c>
      <c r="D98" t="s">
        <v>1140</v>
      </c>
      <c r="E98">
        <v>107</v>
      </c>
      <c r="F98" t="s">
        <v>4297</v>
      </c>
    </row>
    <row r="99" spans="1:6">
      <c r="A99" t="s">
        <v>92</v>
      </c>
      <c r="B99" t="s">
        <v>93</v>
      </c>
      <c r="C99">
        <v>528921</v>
      </c>
      <c r="D99" t="s">
        <v>1135</v>
      </c>
      <c r="E99">
        <v>107</v>
      </c>
      <c r="F99" t="s">
        <v>4298</v>
      </c>
    </row>
    <row r="100" spans="1:6">
      <c r="A100" t="s">
        <v>1133</v>
      </c>
      <c r="B100" t="s">
        <v>93</v>
      </c>
      <c r="C100">
        <v>529076</v>
      </c>
      <c r="D100" t="s">
        <v>1134</v>
      </c>
      <c r="E100">
        <v>107</v>
      </c>
      <c r="F100" t="s">
        <v>4302</v>
      </c>
    </row>
    <row r="101" spans="1:6">
      <c r="A101" t="s">
        <v>341</v>
      </c>
      <c r="B101" t="s">
        <v>93</v>
      </c>
      <c r="C101">
        <v>529537</v>
      </c>
      <c r="D101" t="s">
        <v>1172</v>
      </c>
      <c r="E101">
        <v>110</v>
      </c>
      <c r="F101" t="s">
        <v>4318</v>
      </c>
    </row>
    <row r="102" spans="1:6">
      <c r="A102" t="s">
        <v>15</v>
      </c>
      <c r="B102" t="s">
        <v>15</v>
      </c>
      <c r="C102">
        <v>502544</v>
      </c>
      <c r="D102" t="s">
        <v>1169</v>
      </c>
      <c r="E102">
        <v>110</v>
      </c>
      <c r="F102" t="s">
        <v>4316</v>
      </c>
    </row>
    <row r="103" spans="1:6">
      <c r="A103" t="s">
        <v>461</v>
      </c>
      <c r="B103" t="s">
        <v>93</v>
      </c>
      <c r="C103">
        <v>529633</v>
      </c>
      <c r="D103" t="s">
        <v>1176</v>
      </c>
      <c r="E103">
        <v>112</v>
      </c>
      <c r="F103" t="s">
        <v>4320</v>
      </c>
    </row>
    <row r="104" spans="1:6">
      <c r="A104" t="s">
        <v>318</v>
      </c>
      <c r="B104" t="s">
        <v>93</v>
      </c>
      <c r="C104">
        <v>529506</v>
      </c>
      <c r="D104" t="s">
        <v>1180</v>
      </c>
      <c r="E104">
        <v>113</v>
      </c>
      <c r="F104" t="s">
        <v>4322</v>
      </c>
    </row>
    <row r="105" spans="1:6">
      <c r="A105" t="s">
        <v>1181</v>
      </c>
      <c r="B105" t="s">
        <v>1182</v>
      </c>
      <c r="C105">
        <v>529741</v>
      </c>
      <c r="D105" t="s">
        <v>1183</v>
      </c>
      <c r="E105">
        <v>114</v>
      </c>
      <c r="F105" t="s">
        <v>4326</v>
      </c>
    </row>
    <row r="106" spans="1:6">
      <c r="A106" t="s">
        <v>1200</v>
      </c>
      <c r="B106" t="s">
        <v>93</v>
      </c>
      <c r="C106">
        <v>502794</v>
      </c>
      <c r="D106" t="s">
        <v>1201</v>
      </c>
      <c r="E106">
        <v>115</v>
      </c>
      <c r="F106" t="s">
        <v>4330</v>
      </c>
    </row>
    <row r="107" spans="1:6">
      <c r="A107" t="s">
        <v>525</v>
      </c>
      <c r="B107" t="s">
        <v>93</v>
      </c>
      <c r="C107">
        <v>506871</v>
      </c>
      <c r="D107" t="s">
        <v>1202</v>
      </c>
      <c r="E107">
        <v>116</v>
      </c>
      <c r="F107" t="s">
        <v>4332</v>
      </c>
    </row>
    <row r="108" spans="1:6">
      <c r="A108" t="s">
        <v>1203</v>
      </c>
      <c r="B108" t="s">
        <v>284</v>
      </c>
      <c r="C108">
        <v>506429</v>
      </c>
      <c r="D108" t="s">
        <v>1204</v>
      </c>
      <c r="E108">
        <v>117</v>
      </c>
      <c r="F108" t="s">
        <v>4333</v>
      </c>
    </row>
    <row r="109" spans="1:6">
      <c r="A109" t="s">
        <v>318</v>
      </c>
      <c r="B109" t="s">
        <v>93</v>
      </c>
      <c r="C109">
        <v>502308</v>
      </c>
      <c r="D109" t="s">
        <v>1205</v>
      </c>
      <c r="E109">
        <v>118</v>
      </c>
      <c r="F109" t="s">
        <v>4335</v>
      </c>
    </row>
    <row r="110" spans="1:6">
      <c r="A110" t="s">
        <v>1213</v>
      </c>
      <c r="B110" t="s">
        <v>489</v>
      </c>
      <c r="C110">
        <v>504066</v>
      </c>
      <c r="D110" t="s">
        <v>1214</v>
      </c>
      <c r="E110">
        <v>119</v>
      </c>
      <c r="F110" t="s">
        <v>4338</v>
      </c>
    </row>
    <row r="111" spans="1:6">
      <c r="A111" t="s">
        <v>1218</v>
      </c>
      <c r="B111" t="s">
        <v>93</v>
      </c>
      <c r="C111">
        <v>514931</v>
      </c>
      <c r="D111" t="s">
        <v>1219</v>
      </c>
      <c r="E111">
        <v>119</v>
      </c>
      <c r="F111" t="s">
        <v>4340</v>
      </c>
    </row>
    <row r="112" spans="1:6">
      <c r="A112" t="s">
        <v>1221</v>
      </c>
      <c r="B112" t="s">
        <v>260</v>
      </c>
      <c r="C112">
        <v>530003</v>
      </c>
      <c r="D112" t="s">
        <v>1222</v>
      </c>
      <c r="E112">
        <v>119</v>
      </c>
      <c r="F112" t="s">
        <v>4341</v>
      </c>
    </row>
    <row r="113" spans="1:6">
      <c r="A113" t="s">
        <v>1060</v>
      </c>
      <c r="B113" t="s">
        <v>93</v>
      </c>
      <c r="C113">
        <v>500186</v>
      </c>
      <c r="D113" t="s">
        <v>1231</v>
      </c>
      <c r="E113">
        <v>122</v>
      </c>
      <c r="F113" t="s">
        <v>4344</v>
      </c>
    </row>
    <row r="114" spans="1:6">
      <c r="A114" t="s">
        <v>1226</v>
      </c>
      <c r="B114" t="s">
        <v>93</v>
      </c>
      <c r="C114">
        <v>504800</v>
      </c>
      <c r="D114" t="s">
        <v>1227</v>
      </c>
      <c r="E114">
        <v>122</v>
      </c>
      <c r="F114" t="s">
        <v>4342</v>
      </c>
    </row>
    <row r="115" spans="1:6">
      <c r="A115" t="s">
        <v>318</v>
      </c>
      <c r="B115" t="s">
        <v>93</v>
      </c>
      <c r="C115">
        <v>528997</v>
      </c>
      <c r="D115" t="s">
        <v>1241</v>
      </c>
      <c r="E115">
        <v>124</v>
      </c>
      <c r="F115" t="s">
        <v>4349</v>
      </c>
    </row>
    <row r="116" spans="1:6">
      <c r="A116" t="s">
        <v>1060</v>
      </c>
      <c r="B116" t="s">
        <v>93</v>
      </c>
      <c r="C116">
        <v>502491</v>
      </c>
      <c r="D116" t="s">
        <v>1246</v>
      </c>
      <c r="E116">
        <v>124</v>
      </c>
      <c r="F116" t="s">
        <v>4350</v>
      </c>
    </row>
    <row r="117" spans="1:6">
      <c r="A117" t="s">
        <v>212</v>
      </c>
      <c r="B117" t="s">
        <v>93</v>
      </c>
      <c r="C117">
        <v>500299</v>
      </c>
      <c r="D117" t="s">
        <v>1265</v>
      </c>
      <c r="E117">
        <v>126</v>
      </c>
      <c r="F117" t="s">
        <v>4358</v>
      </c>
    </row>
    <row r="118" spans="1:6">
      <c r="A118" t="s">
        <v>1250</v>
      </c>
      <c r="B118" t="s">
        <v>641</v>
      </c>
      <c r="C118">
        <v>501245</v>
      </c>
      <c r="D118" t="s">
        <v>1251</v>
      </c>
      <c r="E118">
        <v>126</v>
      </c>
      <c r="F118" t="s">
        <v>4354</v>
      </c>
    </row>
    <row r="119" spans="1:6">
      <c r="A119" t="s">
        <v>416</v>
      </c>
      <c r="B119" t="s">
        <v>417</v>
      </c>
      <c r="C119">
        <v>501161</v>
      </c>
      <c r="D119" t="s">
        <v>1266</v>
      </c>
      <c r="E119">
        <v>128</v>
      </c>
      <c r="F119" t="s">
        <v>4362</v>
      </c>
    </row>
    <row r="120" spans="1:6">
      <c r="A120" t="s">
        <v>739</v>
      </c>
      <c r="B120" t="s">
        <v>740</v>
      </c>
      <c r="C120">
        <v>502898</v>
      </c>
      <c r="D120" t="s">
        <v>1268</v>
      </c>
      <c r="E120">
        <v>128</v>
      </c>
      <c r="F120" t="s">
        <v>4363</v>
      </c>
    </row>
    <row r="121" spans="1:6">
      <c r="A121" t="s">
        <v>739</v>
      </c>
      <c r="B121" t="s">
        <v>740</v>
      </c>
      <c r="C121">
        <v>503294</v>
      </c>
      <c r="D121" t="s">
        <v>1267</v>
      </c>
      <c r="E121">
        <v>128</v>
      </c>
      <c r="F121" t="s">
        <v>4364</v>
      </c>
    </row>
    <row r="122" spans="1:6">
      <c r="A122" t="s">
        <v>877</v>
      </c>
      <c r="B122" t="s">
        <v>878</v>
      </c>
      <c r="C122">
        <v>510873</v>
      </c>
      <c r="D122" t="s">
        <v>1276</v>
      </c>
      <c r="E122">
        <v>131</v>
      </c>
      <c r="F122" t="s">
        <v>4369</v>
      </c>
    </row>
    <row r="123" spans="1:6">
      <c r="A123" t="s">
        <v>92</v>
      </c>
      <c r="B123" t="s">
        <v>93</v>
      </c>
      <c r="C123">
        <v>529794</v>
      </c>
      <c r="D123" t="s">
        <v>1273</v>
      </c>
      <c r="E123">
        <v>131</v>
      </c>
      <c r="F123" t="s">
        <v>4370</v>
      </c>
    </row>
    <row r="124" spans="1:6">
      <c r="A124" t="s">
        <v>1274</v>
      </c>
      <c r="B124" t="s">
        <v>740</v>
      </c>
      <c r="C124">
        <v>528957</v>
      </c>
      <c r="D124" t="s">
        <v>1275</v>
      </c>
      <c r="E124">
        <v>131</v>
      </c>
      <c r="F124" t="s">
        <v>4372</v>
      </c>
    </row>
    <row r="125" spans="1:6">
      <c r="A125" t="s">
        <v>674</v>
      </c>
      <c r="B125" t="s">
        <v>93</v>
      </c>
      <c r="C125">
        <v>506024</v>
      </c>
      <c r="D125" t="s">
        <v>1288</v>
      </c>
      <c r="E125">
        <v>134</v>
      </c>
      <c r="F125" t="s">
        <v>4375</v>
      </c>
    </row>
    <row r="126" spans="1:6">
      <c r="A126" t="s">
        <v>1294</v>
      </c>
      <c r="B126" t="s">
        <v>704</v>
      </c>
      <c r="C126">
        <v>529390</v>
      </c>
      <c r="D126" t="s">
        <v>1295</v>
      </c>
      <c r="E126">
        <v>135</v>
      </c>
      <c r="F126" t="s">
        <v>4379</v>
      </c>
    </row>
    <row r="127" spans="1:6">
      <c r="A127" t="s">
        <v>1303</v>
      </c>
      <c r="B127" t="s">
        <v>1304</v>
      </c>
      <c r="C127">
        <v>505636</v>
      </c>
      <c r="D127" t="s">
        <v>1305</v>
      </c>
      <c r="E127">
        <v>136</v>
      </c>
      <c r="F127" t="s">
        <v>4381</v>
      </c>
    </row>
    <row r="128" spans="1:6">
      <c r="A128" t="s">
        <v>283</v>
      </c>
      <c r="B128" t="s">
        <v>284</v>
      </c>
      <c r="C128">
        <v>500715</v>
      </c>
      <c r="D128" t="s">
        <v>1307</v>
      </c>
      <c r="E128">
        <v>136</v>
      </c>
      <c r="F128" t="s">
        <v>4382</v>
      </c>
    </row>
    <row r="129" spans="1:6">
      <c r="A129" t="s">
        <v>1060</v>
      </c>
      <c r="B129" t="s">
        <v>93</v>
      </c>
      <c r="C129">
        <v>529480</v>
      </c>
      <c r="D129" t="s">
        <v>1302</v>
      </c>
      <c r="E129">
        <v>136</v>
      </c>
      <c r="F129" t="s">
        <v>4385</v>
      </c>
    </row>
    <row r="130" spans="1:6">
      <c r="A130" t="s">
        <v>1311</v>
      </c>
      <c r="B130" t="s">
        <v>1304</v>
      </c>
      <c r="C130">
        <v>503481</v>
      </c>
      <c r="D130" t="s">
        <v>1312</v>
      </c>
      <c r="E130">
        <v>139</v>
      </c>
      <c r="F130" t="s">
        <v>4386</v>
      </c>
    </row>
    <row r="131" spans="1:6">
      <c r="A131" t="s">
        <v>1315</v>
      </c>
      <c r="B131" t="s">
        <v>757</v>
      </c>
      <c r="C131">
        <v>506289</v>
      </c>
      <c r="D131" t="s">
        <v>1316</v>
      </c>
      <c r="E131">
        <v>139</v>
      </c>
      <c r="F131" t="s">
        <v>4389</v>
      </c>
    </row>
    <row r="132" spans="1:6">
      <c r="A132" t="s">
        <v>1213</v>
      </c>
      <c r="B132" t="s">
        <v>489</v>
      </c>
      <c r="C132">
        <v>528923</v>
      </c>
      <c r="D132" t="s">
        <v>1321</v>
      </c>
      <c r="E132">
        <v>141</v>
      </c>
      <c r="F132" t="s">
        <v>4391</v>
      </c>
    </row>
    <row r="133" spans="1:6">
      <c r="A133" t="s">
        <v>1325</v>
      </c>
      <c r="B133" t="s">
        <v>757</v>
      </c>
      <c r="C133">
        <v>500789</v>
      </c>
      <c r="D133" t="s">
        <v>1326</v>
      </c>
      <c r="E133">
        <v>141</v>
      </c>
      <c r="F133" t="s">
        <v>4392</v>
      </c>
    </row>
    <row r="134" spans="1:6">
      <c r="A134" t="s">
        <v>92</v>
      </c>
      <c r="B134" t="s">
        <v>93</v>
      </c>
      <c r="C134">
        <v>502130</v>
      </c>
      <c r="D134" t="s">
        <v>1335</v>
      </c>
      <c r="E134">
        <v>143</v>
      </c>
      <c r="F134" t="s">
        <v>4397</v>
      </c>
    </row>
    <row r="135" spans="1:6">
      <c r="A135" t="s">
        <v>92</v>
      </c>
      <c r="B135" t="s">
        <v>93</v>
      </c>
      <c r="C135">
        <v>505552</v>
      </c>
      <c r="D135" t="s">
        <v>1339</v>
      </c>
      <c r="E135">
        <v>143</v>
      </c>
      <c r="F135" t="s">
        <v>4396</v>
      </c>
    </row>
    <row r="136" spans="1:6">
      <c r="A136" t="s">
        <v>1344</v>
      </c>
      <c r="B136" t="s">
        <v>757</v>
      </c>
      <c r="C136">
        <v>530202</v>
      </c>
      <c r="D136" t="s">
        <v>1345</v>
      </c>
      <c r="E136">
        <v>145</v>
      </c>
      <c r="F136" t="s">
        <v>4402</v>
      </c>
    </row>
    <row r="137" spans="1:6">
      <c r="A137" t="s">
        <v>1352</v>
      </c>
      <c r="B137" t="s">
        <v>424</v>
      </c>
      <c r="C137">
        <v>501902</v>
      </c>
      <c r="D137" t="s">
        <v>1353</v>
      </c>
      <c r="E137">
        <v>146</v>
      </c>
      <c r="F137" t="s">
        <v>4409</v>
      </c>
    </row>
    <row r="138" spans="1:6">
      <c r="A138" t="s">
        <v>1357</v>
      </c>
      <c r="B138" t="s">
        <v>93</v>
      </c>
      <c r="C138">
        <v>529045</v>
      </c>
      <c r="D138" t="s">
        <v>1358</v>
      </c>
      <c r="E138">
        <v>146</v>
      </c>
      <c r="F138" t="s">
        <v>4410</v>
      </c>
    </row>
    <row r="139" spans="1:6">
      <c r="A139" t="s">
        <v>488</v>
      </c>
      <c r="B139" t="s">
        <v>489</v>
      </c>
      <c r="C139">
        <v>503271</v>
      </c>
      <c r="D139" t="s">
        <v>1351</v>
      </c>
      <c r="E139">
        <v>146</v>
      </c>
      <c r="F139" t="s">
        <v>4407</v>
      </c>
    </row>
    <row r="140" spans="1:6">
      <c r="A140" t="s">
        <v>318</v>
      </c>
      <c r="B140" t="s">
        <v>93</v>
      </c>
      <c r="C140">
        <v>501774</v>
      </c>
      <c r="D140" t="s">
        <v>1354</v>
      </c>
      <c r="E140">
        <v>146</v>
      </c>
      <c r="F140" t="s">
        <v>4412</v>
      </c>
    </row>
    <row r="141" spans="1:6">
      <c r="A141" t="s">
        <v>318</v>
      </c>
      <c r="B141" t="s">
        <v>93</v>
      </c>
      <c r="C141">
        <v>500835</v>
      </c>
      <c r="D141" t="s">
        <v>1355</v>
      </c>
      <c r="E141">
        <v>146</v>
      </c>
      <c r="F141" t="s">
        <v>4413</v>
      </c>
    </row>
    <row r="142" spans="1:6">
      <c r="A142" t="s">
        <v>1363</v>
      </c>
      <c r="B142" t="s">
        <v>1364</v>
      </c>
      <c r="C142">
        <v>529474</v>
      </c>
      <c r="D142" t="s">
        <v>1365</v>
      </c>
      <c r="E142">
        <v>146</v>
      </c>
      <c r="F142" t="s">
        <v>4408</v>
      </c>
    </row>
    <row r="143" spans="1:6">
      <c r="A143" t="s">
        <v>204</v>
      </c>
      <c r="B143" t="s">
        <v>93</v>
      </c>
      <c r="C143">
        <v>529071</v>
      </c>
      <c r="D143" t="s">
        <v>1356</v>
      </c>
      <c r="E143">
        <v>146</v>
      </c>
      <c r="F143" t="s">
        <v>4414</v>
      </c>
    </row>
    <row r="144" spans="1:6">
      <c r="A144" t="s">
        <v>318</v>
      </c>
      <c r="B144" t="s">
        <v>93</v>
      </c>
      <c r="C144">
        <v>528982</v>
      </c>
      <c r="D144" t="s">
        <v>1372</v>
      </c>
      <c r="E144">
        <v>153</v>
      </c>
      <c r="F144" t="s">
        <v>4415</v>
      </c>
    </row>
    <row r="145" spans="1:6">
      <c r="A145" t="s">
        <v>341</v>
      </c>
      <c r="B145" t="s">
        <v>93</v>
      </c>
      <c r="C145">
        <v>529032</v>
      </c>
      <c r="D145" t="s">
        <v>1369</v>
      </c>
      <c r="E145">
        <v>153</v>
      </c>
      <c r="F145" t="s">
        <v>4417</v>
      </c>
    </row>
    <row r="146" spans="1:6">
      <c r="A146" t="s">
        <v>212</v>
      </c>
      <c r="B146" t="s">
        <v>93</v>
      </c>
      <c r="C146">
        <v>505997</v>
      </c>
      <c r="D146" t="s">
        <v>1386</v>
      </c>
      <c r="E146">
        <v>155</v>
      </c>
      <c r="F146" t="s">
        <v>4426</v>
      </c>
    </row>
    <row r="147" spans="1:6">
      <c r="A147" t="s">
        <v>1384</v>
      </c>
      <c r="B147" t="s">
        <v>774</v>
      </c>
      <c r="C147">
        <v>529535</v>
      </c>
      <c r="D147" t="s">
        <v>1385</v>
      </c>
      <c r="E147">
        <v>155</v>
      </c>
      <c r="F147" t="s">
        <v>4427</v>
      </c>
    </row>
    <row r="148" spans="1:6">
      <c r="A148" t="s">
        <v>14</v>
      </c>
      <c r="B148" t="s">
        <v>14</v>
      </c>
      <c r="C148">
        <v>502117</v>
      </c>
      <c r="D148" t="s">
        <v>924</v>
      </c>
      <c r="E148">
        <v>155</v>
      </c>
      <c r="F148" t="s">
        <v>4425</v>
      </c>
    </row>
    <row r="149" spans="1:6">
      <c r="A149" t="s">
        <v>461</v>
      </c>
      <c r="B149" t="s">
        <v>93</v>
      </c>
      <c r="C149">
        <v>528991</v>
      </c>
      <c r="D149" t="s">
        <v>1389</v>
      </c>
      <c r="E149">
        <v>155</v>
      </c>
      <c r="F149" t="s">
        <v>4428</v>
      </c>
    </row>
    <row r="150" spans="1:6">
      <c r="A150" t="s">
        <v>341</v>
      </c>
      <c r="B150" t="s">
        <v>93</v>
      </c>
      <c r="C150">
        <v>529270</v>
      </c>
      <c r="D150" t="s">
        <v>1393</v>
      </c>
      <c r="E150">
        <v>159</v>
      </c>
      <c r="F150" t="s">
        <v>4434</v>
      </c>
    </row>
    <row r="151" spans="1:6">
      <c r="A151" t="s">
        <v>283</v>
      </c>
      <c r="B151" t="s">
        <v>284</v>
      </c>
      <c r="C151">
        <v>501931</v>
      </c>
      <c r="D151" t="s">
        <v>1392</v>
      </c>
      <c r="E151">
        <v>159</v>
      </c>
      <c r="F151" t="s">
        <v>4432</v>
      </c>
    </row>
    <row r="152" spans="1:6">
      <c r="A152" t="s">
        <v>773</v>
      </c>
      <c r="B152" t="s">
        <v>774</v>
      </c>
      <c r="C152">
        <v>529152</v>
      </c>
      <c r="D152" t="s">
        <v>1402</v>
      </c>
      <c r="E152">
        <v>161</v>
      </c>
      <c r="F152" t="s">
        <v>4437</v>
      </c>
    </row>
    <row r="153" spans="1:6">
      <c r="A153" t="s">
        <v>92</v>
      </c>
      <c r="B153" t="s">
        <v>93</v>
      </c>
      <c r="C153">
        <v>501352</v>
      </c>
      <c r="D153" t="s">
        <v>1417</v>
      </c>
      <c r="E153">
        <v>162</v>
      </c>
      <c r="F153" t="s">
        <v>4445</v>
      </c>
    </row>
    <row r="154" spans="1:6">
      <c r="A154" t="s">
        <v>1449</v>
      </c>
      <c r="B154" t="s">
        <v>1450</v>
      </c>
      <c r="C154">
        <v>505956</v>
      </c>
      <c r="D154" t="s">
        <v>1451</v>
      </c>
      <c r="E154">
        <v>163</v>
      </c>
      <c r="F154" t="s">
        <v>4460</v>
      </c>
    </row>
    <row r="155" spans="1:6">
      <c r="A155" t="s">
        <v>1447</v>
      </c>
      <c r="B155" t="s">
        <v>93</v>
      </c>
      <c r="C155">
        <v>529112</v>
      </c>
      <c r="D155" t="s">
        <v>1448</v>
      </c>
      <c r="E155">
        <v>163</v>
      </c>
      <c r="F155" t="s">
        <v>4462</v>
      </c>
    </row>
    <row r="156" spans="1:6">
      <c r="A156" t="s">
        <v>1384</v>
      </c>
      <c r="B156" t="s">
        <v>774</v>
      </c>
      <c r="C156">
        <v>529094</v>
      </c>
      <c r="D156" t="s">
        <v>1457</v>
      </c>
      <c r="E156">
        <v>165</v>
      </c>
      <c r="F156" t="s">
        <v>4466</v>
      </c>
    </row>
    <row r="157" spans="1:6">
      <c r="A157" t="s">
        <v>341</v>
      </c>
      <c r="B157" t="s">
        <v>93</v>
      </c>
      <c r="C157">
        <v>501607</v>
      </c>
      <c r="D157" t="s">
        <v>1465</v>
      </c>
      <c r="E157">
        <v>166</v>
      </c>
      <c r="F157" t="s">
        <v>4469</v>
      </c>
    </row>
    <row r="158" spans="1:6">
      <c r="A158" t="s">
        <v>846</v>
      </c>
      <c r="B158" t="s">
        <v>260</v>
      </c>
      <c r="C158">
        <v>529721</v>
      </c>
      <c r="D158" t="s">
        <v>1471</v>
      </c>
      <c r="E158">
        <v>167</v>
      </c>
      <c r="F158" t="s">
        <v>4471</v>
      </c>
    </row>
    <row r="159" spans="1:6">
      <c r="A159" t="s">
        <v>1468</v>
      </c>
      <c r="B159" t="s">
        <v>641</v>
      </c>
      <c r="C159">
        <v>502356</v>
      </c>
      <c r="D159" t="s">
        <v>1469</v>
      </c>
      <c r="E159">
        <v>167</v>
      </c>
      <c r="F159" t="s">
        <v>4472</v>
      </c>
    </row>
    <row r="160" spans="1:6">
      <c r="A160" t="s">
        <v>1250</v>
      </c>
      <c r="B160" t="s">
        <v>641</v>
      </c>
      <c r="C160">
        <v>529781</v>
      </c>
      <c r="D160" t="s">
        <v>1472</v>
      </c>
      <c r="E160">
        <v>167</v>
      </c>
      <c r="F160" t="s">
        <v>4470</v>
      </c>
    </row>
    <row r="161" spans="1:6">
      <c r="A161" t="s">
        <v>1495</v>
      </c>
      <c r="B161" t="s">
        <v>1450</v>
      </c>
      <c r="C161">
        <v>501259</v>
      </c>
      <c r="D161" t="s">
        <v>1496</v>
      </c>
      <c r="E161">
        <v>170</v>
      </c>
      <c r="F161" t="s">
        <v>4483</v>
      </c>
    </row>
    <row r="162" spans="1:6">
      <c r="A162" t="s">
        <v>1486</v>
      </c>
      <c r="B162" t="s">
        <v>1450</v>
      </c>
      <c r="C162">
        <v>502278</v>
      </c>
      <c r="D162" t="s">
        <v>1487</v>
      </c>
      <c r="E162">
        <v>170</v>
      </c>
      <c r="F162" t="s">
        <v>4484</v>
      </c>
    </row>
    <row r="163" spans="1:6">
      <c r="A163" t="s">
        <v>341</v>
      </c>
      <c r="B163" t="s">
        <v>93</v>
      </c>
      <c r="C163">
        <v>529257</v>
      </c>
      <c r="D163" t="s">
        <v>1494</v>
      </c>
      <c r="E163">
        <v>170</v>
      </c>
      <c r="F163" t="s">
        <v>4486</v>
      </c>
    </row>
    <row r="164" spans="1:6">
      <c r="A164" t="s">
        <v>1499</v>
      </c>
      <c r="B164" t="s">
        <v>1500</v>
      </c>
      <c r="C164">
        <v>507300</v>
      </c>
      <c r="D164" t="s">
        <v>1501</v>
      </c>
      <c r="E164">
        <v>173</v>
      </c>
      <c r="F164" t="s">
        <v>4489</v>
      </c>
    </row>
    <row r="165" spans="1:6">
      <c r="A165" t="s">
        <v>434</v>
      </c>
      <c r="B165" t="s">
        <v>260</v>
      </c>
      <c r="C165">
        <v>529740</v>
      </c>
      <c r="D165" t="s">
        <v>1512</v>
      </c>
      <c r="E165">
        <v>174</v>
      </c>
      <c r="F165" t="s">
        <v>4494</v>
      </c>
    </row>
    <row r="166" spans="1:6">
      <c r="A166" t="s">
        <v>1509</v>
      </c>
      <c r="B166" t="s">
        <v>284</v>
      </c>
      <c r="C166">
        <v>502589</v>
      </c>
      <c r="D166" t="s">
        <v>1510</v>
      </c>
      <c r="E166">
        <v>174</v>
      </c>
      <c r="F166" t="s">
        <v>4493</v>
      </c>
    </row>
    <row r="167" spans="1:6">
      <c r="A167" t="s">
        <v>1495</v>
      </c>
      <c r="B167" t="s">
        <v>1450</v>
      </c>
      <c r="C167">
        <v>529777</v>
      </c>
      <c r="D167" t="s">
        <v>1508</v>
      </c>
      <c r="E167">
        <v>174</v>
      </c>
      <c r="F167" t="s">
        <v>4495</v>
      </c>
    </row>
    <row r="168" spans="1:6">
      <c r="A168" t="s">
        <v>739</v>
      </c>
      <c r="B168" t="s">
        <v>740</v>
      </c>
      <c r="C168">
        <v>506266</v>
      </c>
      <c r="D168" t="s">
        <v>1513</v>
      </c>
      <c r="E168">
        <v>177</v>
      </c>
      <c r="F168" t="s">
        <v>4496</v>
      </c>
    </row>
    <row r="169" spans="1:6">
      <c r="A169" t="s">
        <v>488</v>
      </c>
      <c r="B169" t="s">
        <v>489</v>
      </c>
      <c r="C169">
        <v>505298</v>
      </c>
      <c r="D169" t="s">
        <v>1524</v>
      </c>
      <c r="E169">
        <v>177</v>
      </c>
      <c r="F169" t="s">
        <v>4498</v>
      </c>
    </row>
    <row r="170" spans="1:6">
      <c r="A170" t="s">
        <v>1514</v>
      </c>
      <c r="B170" t="s">
        <v>284</v>
      </c>
      <c r="C170">
        <v>504263</v>
      </c>
      <c r="D170" t="s">
        <v>1515</v>
      </c>
      <c r="E170">
        <v>177</v>
      </c>
      <c r="F170" t="s">
        <v>4497</v>
      </c>
    </row>
    <row r="171" spans="1:6">
      <c r="A171" t="s">
        <v>1520</v>
      </c>
      <c r="B171" t="s">
        <v>260</v>
      </c>
      <c r="C171">
        <v>510156</v>
      </c>
      <c r="D171" t="s">
        <v>1521</v>
      </c>
      <c r="E171">
        <v>177</v>
      </c>
      <c r="F171" t="s">
        <v>4499</v>
      </c>
    </row>
    <row r="172" spans="1:6">
      <c r="A172" t="s">
        <v>1518</v>
      </c>
      <c r="B172" t="s">
        <v>93</v>
      </c>
      <c r="C172">
        <v>529301</v>
      </c>
      <c r="D172" t="s">
        <v>1519</v>
      </c>
      <c r="E172">
        <v>177</v>
      </c>
      <c r="F172" t="s">
        <v>4501</v>
      </c>
    </row>
    <row r="173" spans="1:6">
      <c r="A173" t="s">
        <v>1533</v>
      </c>
      <c r="B173" t="s">
        <v>1304</v>
      </c>
      <c r="C173">
        <v>500257</v>
      </c>
      <c r="D173" t="s">
        <v>1534</v>
      </c>
      <c r="E173">
        <v>182</v>
      </c>
      <c r="F173" t="s">
        <v>4504</v>
      </c>
    </row>
    <row r="174" spans="1:6">
      <c r="A174" t="s">
        <v>1529</v>
      </c>
      <c r="B174" t="s">
        <v>489</v>
      </c>
      <c r="C174">
        <v>529533</v>
      </c>
      <c r="D174" t="s">
        <v>1530</v>
      </c>
      <c r="E174">
        <v>182</v>
      </c>
      <c r="F174" t="s">
        <v>4502</v>
      </c>
    </row>
    <row r="175" spans="1:6">
      <c r="A175" t="s">
        <v>1540</v>
      </c>
      <c r="B175" t="s">
        <v>260</v>
      </c>
      <c r="C175">
        <v>514869</v>
      </c>
      <c r="D175" t="s">
        <v>1541</v>
      </c>
      <c r="E175">
        <v>184</v>
      </c>
      <c r="F175" t="s">
        <v>4508</v>
      </c>
    </row>
    <row r="176" spans="1:6">
      <c r="A176" t="s">
        <v>1554</v>
      </c>
      <c r="B176" t="s">
        <v>1450</v>
      </c>
      <c r="C176">
        <v>528840</v>
      </c>
      <c r="D176" t="s">
        <v>1555</v>
      </c>
      <c r="E176">
        <v>185</v>
      </c>
      <c r="F176" t="s">
        <v>4512</v>
      </c>
    </row>
    <row r="177" spans="1:6">
      <c r="A177" t="s">
        <v>739</v>
      </c>
      <c r="B177" t="s">
        <v>740</v>
      </c>
      <c r="C177">
        <v>528825</v>
      </c>
      <c r="D177" t="s">
        <v>1551</v>
      </c>
      <c r="E177">
        <v>185</v>
      </c>
      <c r="F177" t="s">
        <v>4515</v>
      </c>
    </row>
    <row r="178" spans="1:6">
      <c r="A178" t="s">
        <v>1547</v>
      </c>
      <c r="B178" t="s">
        <v>774</v>
      </c>
      <c r="C178">
        <v>530000</v>
      </c>
      <c r="D178" t="s">
        <v>1548</v>
      </c>
      <c r="E178">
        <v>185</v>
      </c>
      <c r="F178" t="s">
        <v>4516</v>
      </c>
    </row>
    <row r="179" spans="1:6">
      <c r="A179" t="s">
        <v>1563</v>
      </c>
      <c r="B179" t="s">
        <v>704</v>
      </c>
      <c r="C179">
        <v>511520</v>
      </c>
      <c r="D179" t="s">
        <v>1564</v>
      </c>
      <c r="E179">
        <v>188</v>
      </c>
      <c r="F179" t="s">
        <v>4519</v>
      </c>
    </row>
    <row r="180" spans="1:6">
      <c r="A180" t="s">
        <v>4527</v>
      </c>
      <c r="B180" t="s">
        <v>93</v>
      </c>
      <c r="C180">
        <v>529994</v>
      </c>
      <c r="D180" t="s">
        <v>4528</v>
      </c>
      <c r="E180">
        <v>189</v>
      </c>
      <c r="F180" t="s">
        <v>4529</v>
      </c>
    </row>
    <row r="181" spans="1:6">
      <c r="A181" t="s">
        <v>1581</v>
      </c>
      <c r="B181" t="s">
        <v>1096</v>
      </c>
      <c r="C181">
        <v>511732</v>
      </c>
      <c r="D181" t="s">
        <v>1582</v>
      </c>
      <c r="E181">
        <v>189</v>
      </c>
      <c r="F181" t="s">
        <v>4526</v>
      </c>
    </row>
    <row r="182" spans="1:6">
      <c r="A182" t="s">
        <v>1574</v>
      </c>
      <c r="B182" t="s">
        <v>1575</v>
      </c>
      <c r="C182">
        <v>528848</v>
      </c>
      <c r="D182" t="s">
        <v>1576</v>
      </c>
      <c r="E182">
        <v>189</v>
      </c>
      <c r="F182" t="s">
        <v>4531</v>
      </c>
    </row>
    <row r="183" spans="1:6">
      <c r="A183" t="s">
        <v>890</v>
      </c>
      <c r="B183" t="s">
        <v>424</v>
      </c>
      <c r="C183">
        <v>501200</v>
      </c>
      <c r="D183" t="s">
        <v>1579</v>
      </c>
      <c r="E183">
        <v>189</v>
      </c>
      <c r="F183" t="s">
        <v>4525</v>
      </c>
    </row>
    <row r="184" spans="1:6">
      <c r="A184" t="s">
        <v>1591</v>
      </c>
      <c r="B184" t="s">
        <v>1450</v>
      </c>
      <c r="C184">
        <v>529209</v>
      </c>
      <c r="D184" t="s">
        <v>1592</v>
      </c>
      <c r="E184">
        <v>193</v>
      </c>
      <c r="F184" t="s">
        <v>4536</v>
      </c>
    </row>
    <row r="185" spans="1:6">
      <c r="A185" t="s">
        <v>1344</v>
      </c>
      <c r="B185" t="s">
        <v>1450</v>
      </c>
      <c r="C185">
        <v>500856</v>
      </c>
      <c r="D185" t="s">
        <v>1599</v>
      </c>
      <c r="E185">
        <v>194</v>
      </c>
      <c r="F185" t="s">
        <v>4540</v>
      </c>
    </row>
    <row r="186" spans="1:6">
      <c r="A186" t="s">
        <v>1213</v>
      </c>
      <c r="B186" t="s">
        <v>489</v>
      </c>
      <c r="C186">
        <v>503684</v>
      </c>
      <c r="D186" t="s">
        <v>1593</v>
      </c>
      <c r="E186">
        <v>194</v>
      </c>
      <c r="F186" t="s">
        <v>4538</v>
      </c>
    </row>
    <row r="187" spans="1:6">
      <c r="A187" t="s">
        <v>1574</v>
      </c>
      <c r="B187" t="s">
        <v>489</v>
      </c>
      <c r="C187">
        <v>529702</v>
      </c>
      <c r="D187" t="s">
        <v>1596</v>
      </c>
      <c r="E187">
        <v>194</v>
      </c>
      <c r="F187" t="s">
        <v>4542</v>
      </c>
    </row>
    <row r="188" spans="1:6">
      <c r="A188" t="s">
        <v>1606</v>
      </c>
      <c r="B188" t="s">
        <v>489</v>
      </c>
      <c r="C188">
        <v>529692</v>
      </c>
      <c r="D188" t="s">
        <v>1607</v>
      </c>
      <c r="E188">
        <v>197</v>
      </c>
      <c r="F188" t="s">
        <v>4546</v>
      </c>
    </row>
    <row r="189" spans="1:6">
      <c r="A189" t="s">
        <v>1602</v>
      </c>
      <c r="B189" t="s">
        <v>1096</v>
      </c>
      <c r="C189">
        <v>512144</v>
      </c>
      <c r="D189" t="s">
        <v>1603</v>
      </c>
      <c r="E189">
        <v>197</v>
      </c>
      <c r="F189" t="s">
        <v>4545</v>
      </c>
    </row>
    <row r="190" spans="1:6">
      <c r="A190" t="s">
        <v>1608</v>
      </c>
      <c r="B190" t="s">
        <v>417</v>
      </c>
      <c r="C190">
        <v>506312</v>
      </c>
      <c r="D190" t="s">
        <v>1609</v>
      </c>
      <c r="E190">
        <v>199</v>
      </c>
      <c r="F190" t="s">
        <v>4547</v>
      </c>
    </row>
    <row r="191" spans="1:6">
      <c r="A191" t="s">
        <v>92</v>
      </c>
      <c r="B191" t="s">
        <v>93</v>
      </c>
      <c r="C191">
        <v>528965</v>
      </c>
      <c r="D191" t="s">
        <v>1614</v>
      </c>
      <c r="E191">
        <v>199</v>
      </c>
      <c r="F191" t="s">
        <v>4548</v>
      </c>
    </row>
    <row r="192" spans="1:6">
      <c r="A192" t="s">
        <v>1619</v>
      </c>
      <c r="B192" t="s">
        <v>774</v>
      </c>
      <c r="C192">
        <v>528969</v>
      </c>
      <c r="D192" t="s">
        <v>1620</v>
      </c>
      <c r="E192">
        <v>201</v>
      </c>
      <c r="F192" t="s">
        <v>4554</v>
      </c>
    </row>
    <row r="193" spans="1:6">
      <c r="A193" t="s">
        <v>776</v>
      </c>
      <c r="B193" t="s">
        <v>93</v>
      </c>
      <c r="C193">
        <v>529300</v>
      </c>
      <c r="D193" t="s">
        <v>1623</v>
      </c>
      <c r="E193">
        <v>201</v>
      </c>
      <c r="F193" t="s">
        <v>4556</v>
      </c>
    </row>
    <row r="194" spans="1:6">
      <c r="A194" t="s">
        <v>1630</v>
      </c>
      <c r="B194" t="s">
        <v>15</v>
      </c>
      <c r="C194">
        <v>529062</v>
      </c>
      <c r="D194" t="s">
        <v>1631</v>
      </c>
      <c r="E194">
        <v>203</v>
      </c>
      <c r="F194" t="s">
        <v>4559</v>
      </c>
    </row>
    <row r="195" spans="1:6">
      <c r="A195" t="s">
        <v>204</v>
      </c>
      <c r="B195" t="s">
        <v>93</v>
      </c>
      <c r="C195">
        <v>529205</v>
      </c>
      <c r="D195" t="s">
        <v>1629</v>
      </c>
      <c r="E195">
        <v>203</v>
      </c>
      <c r="F195" t="s">
        <v>4560</v>
      </c>
    </row>
    <row r="196" spans="1:6">
      <c r="A196" t="s">
        <v>1645</v>
      </c>
      <c r="B196" t="s">
        <v>1450</v>
      </c>
      <c r="C196">
        <v>503462</v>
      </c>
      <c r="D196" t="s">
        <v>1646</v>
      </c>
      <c r="E196">
        <v>205</v>
      </c>
      <c r="F196" t="s">
        <v>4570</v>
      </c>
    </row>
    <row r="197" spans="1:6">
      <c r="A197" t="s">
        <v>1344</v>
      </c>
      <c r="B197" t="s">
        <v>1450</v>
      </c>
      <c r="C197">
        <v>529538</v>
      </c>
      <c r="D197" t="s">
        <v>1652</v>
      </c>
      <c r="E197">
        <v>205</v>
      </c>
      <c r="F197" t="s">
        <v>4569</v>
      </c>
    </row>
    <row r="198" spans="1:6">
      <c r="A198" t="s">
        <v>1647</v>
      </c>
      <c r="B198" t="s">
        <v>417</v>
      </c>
      <c r="C198">
        <v>501725</v>
      </c>
      <c r="D198" t="s">
        <v>1648</v>
      </c>
      <c r="E198">
        <v>205</v>
      </c>
      <c r="F198" t="s">
        <v>4567</v>
      </c>
    </row>
    <row r="199" spans="1:6">
      <c r="A199" t="s">
        <v>92</v>
      </c>
      <c r="B199" t="s">
        <v>93</v>
      </c>
      <c r="C199">
        <v>530039</v>
      </c>
      <c r="D199" t="s">
        <v>1655</v>
      </c>
      <c r="E199">
        <v>208</v>
      </c>
      <c r="F199" t="s">
        <v>4572</v>
      </c>
    </row>
    <row r="200" spans="1:6">
      <c r="A200" t="s">
        <v>1274</v>
      </c>
      <c r="B200" t="s">
        <v>740</v>
      </c>
      <c r="C200">
        <v>529423</v>
      </c>
      <c r="D200" t="s">
        <v>1661</v>
      </c>
      <c r="E200">
        <v>209</v>
      </c>
      <c r="F200" t="s">
        <v>4578</v>
      </c>
    </row>
    <row r="201" spans="1:6">
      <c r="A201" t="s">
        <v>92</v>
      </c>
      <c r="B201" t="s">
        <v>93</v>
      </c>
      <c r="C201">
        <v>528815</v>
      </c>
      <c r="D201" t="s">
        <v>1668</v>
      </c>
      <c r="E201">
        <v>210</v>
      </c>
      <c r="F201" t="s">
        <v>4581</v>
      </c>
    </row>
    <row r="202" spans="1:6">
      <c r="A202" t="s">
        <v>693</v>
      </c>
      <c r="B202" t="s">
        <v>694</v>
      </c>
      <c r="C202">
        <v>530204</v>
      </c>
      <c r="D202" t="s">
        <v>1671</v>
      </c>
      <c r="E202">
        <v>210</v>
      </c>
      <c r="F202" t="s">
        <v>4584</v>
      </c>
    </row>
    <row r="203" spans="1:6">
      <c r="A203" t="s">
        <v>525</v>
      </c>
      <c r="B203" t="s">
        <v>93</v>
      </c>
      <c r="C203">
        <v>500540</v>
      </c>
      <c r="D203" t="s">
        <v>1672</v>
      </c>
      <c r="E203">
        <v>210</v>
      </c>
      <c r="F203" t="s">
        <v>4585</v>
      </c>
    </row>
    <row r="204" spans="1:6">
      <c r="A204" t="s">
        <v>1683</v>
      </c>
      <c r="B204" t="s">
        <v>93</v>
      </c>
      <c r="C204">
        <v>500938</v>
      </c>
      <c r="D204" t="s">
        <v>1684</v>
      </c>
      <c r="E204">
        <v>213</v>
      </c>
      <c r="F204" t="s">
        <v>4588</v>
      </c>
    </row>
    <row r="205" spans="1:6">
      <c r="A205" t="s">
        <v>318</v>
      </c>
      <c r="B205" t="s">
        <v>93</v>
      </c>
      <c r="C205">
        <v>529215</v>
      </c>
      <c r="D205" t="s">
        <v>1685</v>
      </c>
      <c r="E205">
        <v>213</v>
      </c>
      <c r="F205" t="s">
        <v>4589</v>
      </c>
    </row>
    <row r="206" spans="1:6">
      <c r="A206" t="s">
        <v>1688</v>
      </c>
      <c r="B206" t="s">
        <v>1450</v>
      </c>
      <c r="C206">
        <v>528843</v>
      </c>
      <c r="D206" t="s">
        <v>1689</v>
      </c>
      <c r="E206">
        <v>213</v>
      </c>
      <c r="F206" t="s">
        <v>4587</v>
      </c>
    </row>
    <row r="207" spans="1:6">
      <c r="A207" t="s">
        <v>739</v>
      </c>
      <c r="B207" t="s">
        <v>740</v>
      </c>
      <c r="C207">
        <v>529414</v>
      </c>
      <c r="D207" t="s">
        <v>1694</v>
      </c>
      <c r="E207">
        <v>216</v>
      </c>
      <c r="F207" t="s">
        <v>4595</v>
      </c>
    </row>
    <row r="208" spans="1:6">
      <c r="A208" t="s">
        <v>1002</v>
      </c>
      <c r="B208" t="s">
        <v>417</v>
      </c>
      <c r="C208">
        <v>500178</v>
      </c>
      <c r="D208" t="s">
        <v>1695</v>
      </c>
      <c r="E208">
        <v>216</v>
      </c>
      <c r="F208" t="s">
        <v>4593</v>
      </c>
    </row>
    <row r="209" spans="1:6">
      <c r="A209" t="s">
        <v>1697</v>
      </c>
      <c r="B209" t="s">
        <v>417</v>
      </c>
      <c r="C209">
        <v>504367</v>
      </c>
      <c r="D209" t="s">
        <v>1698</v>
      </c>
      <c r="E209">
        <v>216</v>
      </c>
      <c r="F209" t="s">
        <v>4594</v>
      </c>
    </row>
    <row r="210" spans="1:6">
      <c r="A210" t="s">
        <v>525</v>
      </c>
      <c r="B210" t="s">
        <v>93</v>
      </c>
      <c r="C210">
        <v>529427</v>
      </c>
      <c r="D210" t="s">
        <v>1700</v>
      </c>
      <c r="E210">
        <v>219</v>
      </c>
      <c r="F210" t="s">
        <v>4597</v>
      </c>
    </row>
    <row r="211" spans="1:6">
      <c r="A211" t="s">
        <v>1074</v>
      </c>
      <c r="B211" t="s">
        <v>93</v>
      </c>
      <c r="C211">
        <v>529097</v>
      </c>
      <c r="D211" t="s">
        <v>1701</v>
      </c>
      <c r="E211">
        <v>220</v>
      </c>
      <c r="F211" t="s">
        <v>4599</v>
      </c>
    </row>
    <row r="212" spans="1:6">
      <c r="A212" t="s">
        <v>1704</v>
      </c>
      <c r="B212" t="s">
        <v>1450</v>
      </c>
      <c r="C212">
        <v>500533</v>
      </c>
      <c r="D212" t="s">
        <v>1705</v>
      </c>
      <c r="E212">
        <v>220</v>
      </c>
      <c r="F212" t="s">
        <v>4600</v>
      </c>
    </row>
    <row r="213" spans="1:6">
      <c r="A213" t="s">
        <v>1709</v>
      </c>
      <c r="B213" t="s">
        <v>260</v>
      </c>
      <c r="C213">
        <v>512768</v>
      </c>
      <c r="D213" t="s">
        <v>1710</v>
      </c>
      <c r="E213">
        <v>220</v>
      </c>
      <c r="F213" t="s">
        <v>4598</v>
      </c>
    </row>
    <row r="214" spans="1:6">
      <c r="A214" t="s">
        <v>1719</v>
      </c>
      <c r="B214" t="s">
        <v>641</v>
      </c>
      <c r="C214">
        <v>529037</v>
      </c>
      <c r="D214" t="s">
        <v>1720</v>
      </c>
      <c r="E214">
        <v>223</v>
      </c>
      <c r="F214" t="s">
        <v>4604</v>
      </c>
    </row>
    <row r="215" spans="1:6">
      <c r="A215" t="s">
        <v>1714</v>
      </c>
      <c r="B215" t="s">
        <v>284</v>
      </c>
      <c r="C215">
        <v>529703</v>
      </c>
      <c r="D215" t="s">
        <v>1715</v>
      </c>
      <c r="E215">
        <v>223</v>
      </c>
      <c r="F215" t="s">
        <v>4606</v>
      </c>
    </row>
    <row r="216" spans="1:6">
      <c r="A216" t="s">
        <v>739</v>
      </c>
      <c r="B216" t="s">
        <v>740</v>
      </c>
      <c r="C216">
        <v>501678</v>
      </c>
      <c r="D216" t="s">
        <v>1723</v>
      </c>
      <c r="E216">
        <v>225</v>
      </c>
      <c r="F216" t="s">
        <v>4608</v>
      </c>
    </row>
    <row r="217" spans="1:6">
      <c r="A217" t="s">
        <v>212</v>
      </c>
      <c r="B217" t="s">
        <v>93</v>
      </c>
      <c r="C217">
        <v>529079</v>
      </c>
      <c r="D217" t="s">
        <v>1725</v>
      </c>
      <c r="E217">
        <v>225</v>
      </c>
      <c r="F217" t="s">
        <v>4609</v>
      </c>
    </row>
    <row r="218" spans="1:6">
      <c r="A218" t="s">
        <v>488</v>
      </c>
      <c r="B218" t="s">
        <v>489</v>
      </c>
      <c r="C218">
        <v>506575</v>
      </c>
      <c r="D218" t="s">
        <v>1730</v>
      </c>
      <c r="E218">
        <v>227</v>
      </c>
      <c r="F218" t="s">
        <v>4614</v>
      </c>
    </row>
    <row r="219" spans="1:6">
      <c r="A219" t="s">
        <v>976</v>
      </c>
      <c r="B219" t="s">
        <v>977</v>
      </c>
      <c r="C219">
        <v>499894</v>
      </c>
      <c r="D219" t="s">
        <v>1737</v>
      </c>
      <c r="E219">
        <v>227</v>
      </c>
      <c r="F219" t="s">
        <v>4611</v>
      </c>
    </row>
    <row r="220" spans="1:6">
      <c r="A220" t="s">
        <v>1735</v>
      </c>
      <c r="B220" t="s">
        <v>740</v>
      </c>
      <c r="C220">
        <v>529398</v>
      </c>
      <c r="D220" t="s">
        <v>1736</v>
      </c>
      <c r="E220">
        <v>227</v>
      </c>
      <c r="F220" t="s">
        <v>4615</v>
      </c>
    </row>
    <row r="221" spans="1:6">
      <c r="A221" t="s">
        <v>488</v>
      </c>
      <c r="B221" t="s">
        <v>489</v>
      </c>
      <c r="C221">
        <v>503075</v>
      </c>
      <c r="D221" t="s">
        <v>1741</v>
      </c>
      <c r="E221">
        <v>230</v>
      </c>
      <c r="F221" t="s">
        <v>4621</v>
      </c>
    </row>
    <row r="222" spans="1:6">
      <c r="A222" t="s">
        <v>1742</v>
      </c>
      <c r="B222" t="s">
        <v>740</v>
      </c>
      <c r="C222">
        <v>529310</v>
      </c>
      <c r="D222" t="s">
        <v>1743</v>
      </c>
      <c r="E222">
        <v>230</v>
      </c>
      <c r="F222" t="s">
        <v>4622</v>
      </c>
    </row>
    <row r="223" spans="1:6">
      <c r="A223" t="s">
        <v>1745</v>
      </c>
      <c r="B223" t="s">
        <v>93</v>
      </c>
      <c r="C223">
        <v>529826</v>
      </c>
      <c r="D223" t="s">
        <v>1746</v>
      </c>
      <c r="E223">
        <v>230</v>
      </c>
      <c r="F223" t="s">
        <v>4623</v>
      </c>
    </row>
    <row r="224" spans="1:6">
      <c r="A224" t="s">
        <v>1213</v>
      </c>
      <c r="B224" t="s">
        <v>489</v>
      </c>
      <c r="C224">
        <v>502403</v>
      </c>
      <c r="D224" t="s">
        <v>1752</v>
      </c>
      <c r="E224">
        <v>230</v>
      </c>
      <c r="F224" t="s">
        <v>4620</v>
      </c>
    </row>
    <row r="225" spans="1:6">
      <c r="A225" t="s">
        <v>1060</v>
      </c>
      <c r="B225" t="s">
        <v>93</v>
      </c>
      <c r="C225">
        <v>529234</v>
      </c>
      <c r="D225" t="s">
        <v>1747</v>
      </c>
      <c r="E225">
        <v>230</v>
      </c>
      <c r="F225" t="s">
        <v>4624</v>
      </c>
    </row>
    <row r="226" spans="1:6">
      <c r="A226" t="s">
        <v>1748</v>
      </c>
      <c r="B226" t="s">
        <v>1450</v>
      </c>
      <c r="C226">
        <v>530173</v>
      </c>
      <c r="D226" t="s">
        <v>1749</v>
      </c>
      <c r="E226">
        <v>230</v>
      </c>
      <c r="F226" t="s">
        <v>4625</v>
      </c>
    </row>
    <row r="227" spans="1:6">
      <c r="A227" t="s">
        <v>1753</v>
      </c>
      <c r="B227" t="s">
        <v>424</v>
      </c>
      <c r="C227">
        <v>505206</v>
      </c>
      <c r="D227" t="s">
        <v>1754</v>
      </c>
      <c r="E227">
        <v>236</v>
      </c>
      <c r="F227" t="s">
        <v>4630</v>
      </c>
    </row>
    <row r="228" spans="1:6">
      <c r="A228" t="s">
        <v>474</v>
      </c>
      <c r="B228" t="s">
        <v>93</v>
      </c>
      <c r="C228">
        <v>528986</v>
      </c>
      <c r="D228" t="s">
        <v>1760</v>
      </c>
      <c r="E228">
        <v>236</v>
      </c>
      <c r="F228" t="s">
        <v>4629</v>
      </c>
    </row>
    <row r="229" spans="1:6">
      <c r="A229" t="s">
        <v>212</v>
      </c>
      <c r="B229" t="s">
        <v>93</v>
      </c>
      <c r="C229">
        <v>529139</v>
      </c>
      <c r="D229" t="s">
        <v>1769</v>
      </c>
      <c r="E229">
        <v>238</v>
      </c>
      <c r="F229" t="s">
        <v>4635</v>
      </c>
    </row>
    <row r="230" spans="1:6">
      <c r="A230" t="s">
        <v>1767</v>
      </c>
      <c r="B230" t="s">
        <v>757</v>
      </c>
      <c r="C230">
        <v>529338</v>
      </c>
      <c r="D230" t="s">
        <v>1768</v>
      </c>
      <c r="E230">
        <v>238</v>
      </c>
      <c r="F230" t="s">
        <v>4636</v>
      </c>
    </row>
    <row r="231" spans="1:6">
      <c r="A231" t="s">
        <v>1765</v>
      </c>
      <c r="B231" t="s">
        <v>774</v>
      </c>
      <c r="C231">
        <v>530206</v>
      </c>
      <c r="D231" t="s">
        <v>1766</v>
      </c>
      <c r="E231">
        <v>238</v>
      </c>
      <c r="F231" t="s">
        <v>4637</v>
      </c>
    </row>
    <row r="232" spans="1:6">
      <c r="A232" t="s">
        <v>279</v>
      </c>
      <c r="B232" t="s">
        <v>93</v>
      </c>
      <c r="C232">
        <v>528958</v>
      </c>
      <c r="D232" t="s">
        <v>1774</v>
      </c>
      <c r="E232">
        <v>241</v>
      </c>
      <c r="F232" t="s">
        <v>4643</v>
      </c>
    </row>
    <row r="233" spans="1:6">
      <c r="A233" t="s">
        <v>739</v>
      </c>
      <c r="B233" t="s">
        <v>740</v>
      </c>
      <c r="C233">
        <v>505518</v>
      </c>
      <c r="D233" t="s">
        <v>1777</v>
      </c>
      <c r="E233">
        <v>241</v>
      </c>
      <c r="F233" t="s">
        <v>4644</v>
      </c>
    </row>
    <row r="234" spans="1:6">
      <c r="A234" t="s">
        <v>1213</v>
      </c>
      <c r="B234" t="s">
        <v>489</v>
      </c>
      <c r="C234">
        <v>529650</v>
      </c>
      <c r="D234" t="s">
        <v>1788</v>
      </c>
      <c r="E234">
        <v>243</v>
      </c>
      <c r="F234" t="s">
        <v>4648</v>
      </c>
    </row>
    <row r="235" spans="1:6">
      <c r="A235" t="s">
        <v>1800</v>
      </c>
      <c r="B235" t="s">
        <v>1450</v>
      </c>
      <c r="C235">
        <v>528886</v>
      </c>
      <c r="D235" t="s">
        <v>1801</v>
      </c>
      <c r="E235">
        <v>244</v>
      </c>
      <c r="F235" t="s">
        <v>4656</v>
      </c>
    </row>
    <row r="236" spans="1:6">
      <c r="A236" t="s">
        <v>525</v>
      </c>
      <c r="B236" t="s">
        <v>93</v>
      </c>
      <c r="C236">
        <v>529190</v>
      </c>
      <c r="D236" t="s">
        <v>1802</v>
      </c>
      <c r="E236">
        <v>244</v>
      </c>
      <c r="F236" t="s">
        <v>4657</v>
      </c>
    </row>
    <row r="237" spans="1:6">
      <c r="A237" t="s">
        <v>835</v>
      </c>
      <c r="B237" t="s">
        <v>93</v>
      </c>
      <c r="C237">
        <v>529807</v>
      </c>
      <c r="D237" t="s">
        <v>1817</v>
      </c>
      <c r="E237">
        <v>246</v>
      </c>
      <c r="F237" t="s">
        <v>4663</v>
      </c>
    </row>
    <row r="238" spans="1:6">
      <c r="A238" t="s">
        <v>708</v>
      </c>
      <c r="B238" t="s">
        <v>709</v>
      </c>
      <c r="C238">
        <v>529500</v>
      </c>
      <c r="D238" t="s">
        <v>1824</v>
      </c>
      <c r="E238">
        <v>247</v>
      </c>
      <c r="F238" t="s">
        <v>4666</v>
      </c>
    </row>
    <row r="239" spans="1:6">
      <c r="A239" t="s">
        <v>1828</v>
      </c>
      <c r="B239" t="s">
        <v>740</v>
      </c>
      <c r="C239">
        <v>502590</v>
      </c>
      <c r="D239" t="s">
        <v>1829</v>
      </c>
      <c r="E239">
        <v>248</v>
      </c>
      <c r="F239" t="s">
        <v>4670</v>
      </c>
    </row>
    <row r="240" spans="1:6">
      <c r="A240" t="s">
        <v>899</v>
      </c>
      <c r="B240" t="s">
        <v>93</v>
      </c>
      <c r="C240">
        <v>503882</v>
      </c>
      <c r="D240" t="s">
        <v>1827</v>
      </c>
      <c r="E240">
        <v>248</v>
      </c>
      <c r="F240" t="s">
        <v>4671</v>
      </c>
    </row>
    <row r="241" spans="1:6">
      <c r="A241" t="s">
        <v>1839</v>
      </c>
      <c r="B241" t="s">
        <v>284</v>
      </c>
      <c r="C241">
        <v>528948</v>
      </c>
      <c r="D241" t="s">
        <v>1840</v>
      </c>
      <c r="E241">
        <v>250</v>
      </c>
      <c r="F241" t="s">
        <v>4673</v>
      </c>
    </row>
    <row r="242" spans="1:6">
      <c r="A242" t="s">
        <v>861</v>
      </c>
      <c r="B242" t="s">
        <v>740</v>
      </c>
      <c r="C242">
        <v>529621</v>
      </c>
      <c r="D242" t="s">
        <v>1837</v>
      </c>
      <c r="E242">
        <v>250</v>
      </c>
      <c r="F242" t="s">
        <v>4674</v>
      </c>
    </row>
    <row r="243" spans="1:6">
      <c r="A243" t="s">
        <v>1843</v>
      </c>
      <c r="B243" t="s">
        <v>740</v>
      </c>
      <c r="C243">
        <v>529286</v>
      </c>
      <c r="D243" t="s">
        <v>1844</v>
      </c>
      <c r="E243">
        <v>250</v>
      </c>
      <c r="F243" t="s">
        <v>4676</v>
      </c>
    </row>
    <row r="244" spans="1:6">
      <c r="A244" t="s">
        <v>1848</v>
      </c>
      <c r="B244" t="s">
        <v>93</v>
      </c>
      <c r="C244">
        <v>529189</v>
      </c>
      <c r="D244" t="s">
        <v>1849</v>
      </c>
      <c r="E244">
        <v>250</v>
      </c>
      <c r="F244" t="s">
        <v>4679</v>
      </c>
    </row>
    <row r="245" spans="1:6">
      <c r="A245" t="s">
        <v>328</v>
      </c>
      <c r="B245" t="s">
        <v>93</v>
      </c>
      <c r="C245">
        <v>530034</v>
      </c>
      <c r="D245" t="s">
        <v>1850</v>
      </c>
      <c r="E245">
        <v>250</v>
      </c>
      <c r="F245" t="s">
        <v>4680</v>
      </c>
    </row>
    <row r="246" spans="1:6">
      <c r="A246" t="s">
        <v>434</v>
      </c>
      <c r="B246" t="s">
        <v>260</v>
      </c>
      <c r="C246">
        <v>530061</v>
      </c>
      <c r="D246" t="s">
        <v>1863</v>
      </c>
      <c r="E246">
        <v>255</v>
      </c>
      <c r="F246" t="s">
        <v>4684</v>
      </c>
    </row>
    <row r="247" spans="1:6">
      <c r="A247" t="s">
        <v>1853</v>
      </c>
      <c r="B247" t="s">
        <v>1853</v>
      </c>
      <c r="C247">
        <v>530207</v>
      </c>
      <c r="D247" t="s">
        <v>1854</v>
      </c>
      <c r="E247">
        <v>255</v>
      </c>
      <c r="F247" t="s">
        <v>4688</v>
      </c>
    </row>
    <row r="248" spans="1:6">
      <c r="A248" t="s">
        <v>778</v>
      </c>
      <c r="B248" t="s">
        <v>93</v>
      </c>
      <c r="C248">
        <v>529341</v>
      </c>
      <c r="D248" t="s">
        <v>1866</v>
      </c>
      <c r="E248">
        <v>257</v>
      </c>
      <c r="F248" t="s">
        <v>4692</v>
      </c>
    </row>
    <row r="249" spans="1:6">
      <c r="A249" t="s">
        <v>1867</v>
      </c>
      <c r="B249" t="s">
        <v>93</v>
      </c>
      <c r="C249">
        <v>529507</v>
      </c>
      <c r="D249" t="s">
        <v>1868</v>
      </c>
      <c r="E249">
        <v>257</v>
      </c>
      <c r="F249" t="s">
        <v>4693</v>
      </c>
    </row>
    <row r="250" spans="1:6">
      <c r="A250" t="s">
        <v>474</v>
      </c>
      <c r="B250" t="s">
        <v>93</v>
      </c>
      <c r="C250">
        <v>529520</v>
      </c>
      <c r="D250" t="s">
        <v>1875</v>
      </c>
      <c r="E250">
        <v>259</v>
      </c>
      <c r="F250" t="s">
        <v>4698</v>
      </c>
    </row>
    <row r="251" spans="1:6">
      <c r="A251" t="s">
        <v>1344</v>
      </c>
      <c r="B251" t="s">
        <v>1450</v>
      </c>
      <c r="C251">
        <v>504916</v>
      </c>
      <c r="D251" t="s">
        <v>1874</v>
      </c>
      <c r="E251">
        <v>259</v>
      </c>
      <c r="F251" t="s">
        <v>4694</v>
      </c>
    </row>
    <row r="252" spans="1:6">
      <c r="A252" t="s">
        <v>1880</v>
      </c>
      <c r="B252" t="s">
        <v>774</v>
      </c>
      <c r="C252">
        <v>529479</v>
      </c>
      <c r="D252" t="s">
        <v>1881</v>
      </c>
      <c r="E252">
        <v>259</v>
      </c>
      <c r="F252" t="s">
        <v>4696</v>
      </c>
    </row>
    <row r="253" spans="1:6">
      <c r="A253" t="s">
        <v>1882</v>
      </c>
      <c r="B253" t="s">
        <v>694</v>
      </c>
      <c r="C253">
        <v>529331</v>
      </c>
      <c r="D253" t="s">
        <v>1883</v>
      </c>
      <c r="E253">
        <v>259</v>
      </c>
      <c r="F253" t="s">
        <v>4700</v>
      </c>
    </row>
    <row r="254" spans="1:6">
      <c r="A254" t="s">
        <v>434</v>
      </c>
      <c r="B254" t="s">
        <v>260</v>
      </c>
      <c r="C254">
        <v>530033</v>
      </c>
      <c r="D254" t="s">
        <v>1895</v>
      </c>
      <c r="E254">
        <v>263</v>
      </c>
      <c r="F254" t="s">
        <v>4703</v>
      </c>
    </row>
    <row r="255" spans="1:6">
      <c r="A255" t="s">
        <v>1890</v>
      </c>
      <c r="B255" t="s">
        <v>641</v>
      </c>
      <c r="C255">
        <v>529818</v>
      </c>
      <c r="D255" t="s">
        <v>1891</v>
      </c>
      <c r="E255">
        <v>263</v>
      </c>
      <c r="F255" t="s">
        <v>4705</v>
      </c>
    </row>
    <row r="256" spans="1:6">
      <c r="A256" t="s">
        <v>1899</v>
      </c>
      <c r="B256" t="s">
        <v>1450</v>
      </c>
      <c r="C256">
        <v>528828</v>
      </c>
      <c r="D256" t="s">
        <v>1900</v>
      </c>
      <c r="E256">
        <v>265</v>
      </c>
      <c r="F256" t="s">
        <v>4708</v>
      </c>
    </row>
    <row r="257" spans="1:6">
      <c r="A257" t="s">
        <v>1904</v>
      </c>
      <c r="B257" t="s">
        <v>641</v>
      </c>
      <c r="C257">
        <v>501875</v>
      </c>
      <c r="D257" t="s">
        <v>1905</v>
      </c>
      <c r="E257">
        <v>265</v>
      </c>
      <c r="F257" t="s">
        <v>4709</v>
      </c>
    </row>
    <row r="258" spans="1:6">
      <c r="A258" t="s">
        <v>1908</v>
      </c>
      <c r="B258" t="s">
        <v>93</v>
      </c>
      <c r="C258">
        <v>529731</v>
      </c>
      <c r="D258" t="s">
        <v>1909</v>
      </c>
      <c r="E258">
        <v>265</v>
      </c>
      <c r="F258" t="s">
        <v>4710</v>
      </c>
    </row>
    <row r="259" spans="1:6">
      <c r="A259" t="s">
        <v>1902</v>
      </c>
      <c r="B259" t="s">
        <v>757</v>
      </c>
      <c r="C259">
        <v>530043</v>
      </c>
      <c r="D259" t="s">
        <v>1903</v>
      </c>
      <c r="E259">
        <v>265</v>
      </c>
      <c r="F259" t="s">
        <v>4706</v>
      </c>
    </row>
    <row r="260" spans="1:6">
      <c r="A260" t="s">
        <v>1547</v>
      </c>
      <c r="B260" t="s">
        <v>774</v>
      </c>
      <c r="C260">
        <v>529178</v>
      </c>
      <c r="D260" t="s">
        <v>1689</v>
      </c>
      <c r="E260">
        <v>269</v>
      </c>
      <c r="F260" t="s">
        <v>4714</v>
      </c>
    </row>
    <row r="261" spans="1:6">
      <c r="A261" t="s">
        <v>1074</v>
      </c>
      <c r="B261" t="s">
        <v>93</v>
      </c>
      <c r="C261">
        <v>529517</v>
      </c>
      <c r="D261" t="s">
        <v>1919</v>
      </c>
      <c r="E261">
        <v>270</v>
      </c>
      <c r="F261" t="s">
        <v>4717</v>
      </c>
    </row>
    <row r="262" spans="1:6">
      <c r="A262" t="s">
        <v>693</v>
      </c>
      <c r="B262" t="s">
        <v>694</v>
      </c>
      <c r="C262">
        <v>529532</v>
      </c>
      <c r="D262" t="s">
        <v>1920</v>
      </c>
      <c r="E262">
        <v>270</v>
      </c>
      <c r="F262" t="s">
        <v>4720</v>
      </c>
    </row>
    <row r="263" spans="1:6">
      <c r="A263" t="s">
        <v>92</v>
      </c>
      <c r="B263" t="s">
        <v>93</v>
      </c>
      <c r="C263">
        <v>504555</v>
      </c>
      <c r="D263" t="s">
        <v>1924</v>
      </c>
      <c r="E263">
        <v>272</v>
      </c>
      <c r="F263" t="s">
        <v>4721</v>
      </c>
    </row>
    <row r="264" spans="1:6">
      <c r="A264" t="s">
        <v>1344</v>
      </c>
      <c r="B264" t="s">
        <v>1450</v>
      </c>
      <c r="C264">
        <v>500492</v>
      </c>
      <c r="D264" t="s">
        <v>1933</v>
      </c>
      <c r="E264">
        <v>273</v>
      </c>
      <c r="F264" t="s">
        <v>4727</v>
      </c>
    </row>
    <row r="265" spans="1:6">
      <c r="A265" t="s">
        <v>1060</v>
      </c>
      <c r="B265" t="s">
        <v>93</v>
      </c>
      <c r="C265">
        <v>529642</v>
      </c>
      <c r="D265" t="s">
        <v>1946</v>
      </c>
      <c r="E265">
        <v>274</v>
      </c>
      <c r="F265" t="s">
        <v>4734</v>
      </c>
    </row>
    <row r="266" spans="1:6">
      <c r="A266" t="s">
        <v>1940</v>
      </c>
      <c r="B266" t="s">
        <v>757</v>
      </c>
      <c r="C266">
        <v>530038</v>
      </c>
      <c r="D266" t="s">
        <v>1941</v>
      </c>
      <c r="E266">
        <v>274</v>
      </c>
      <c r="F266" t="s">
        <v>4735</v>
      </c>
    </row>
    <row r="267" spans="1:6">
      <c r="A267" t="s">
        <v>1949</v>
      </c>
      <c r="B267" t="s">
        <v>93</v>
      </c>
      <c r="C267">
        <v>529253</v>
      </c>
      <c r="D267" t="s">
        <v>1950</v>
      </c>
      <c r="E267">
        <v>274</v>
      </c>
      <c r="F267" t="s">
        <v>4737</v>
      </c>
    </row>
    <row r="268" spans="1:6">
      <c r="A268" t="s">
        <v>1958</v>
      </c>
      <c r="B268" t="s">
        <v>93</v>
      </c>
      <c r="C268">
        <v>529489</v>
      </c>
      <c r="D268" t="s">
        <v>1959</v>
      </c>
      <c r="E268">
        <v>277</v>
      </c>
      <c r="F268" t="s">
        <v>4739</v>
      </c>
    </row>
    <row r="269" spans="1:6">
      <c r="A269" t="s">
        <v>1954</v>
      </c>
      <c r="B269" t="s">
        <v>1450</v>
      </c>
      <c r="C269">
        <v>506622</v>
      </c>
      <c r="D269" t="s">
        <v>1955</v>
      </c>
      <c r="E269">
        <v>277</v>
      </c>
      <c r="F269" t="s">
        <v>4740</v>
      </c>
    </row>
    <row r="270" spans="1:6">
      <c r="A270" t="s">
        <v>1972</v>
      </c>
      <c r="B270" t="s">
        <v>284</v>
      </c>
      <c r="C270">
        <v>503793</v>
      </c>
      <c r="D270" t="s">
        <v>1973</v>
      </c>
      <c r="E270">
        <v>279</v>
      </c>
      <c r="F270" t="s">
        <v>4745</v>
      </c>
    </row>
    <row r="271" spans="1:6">
      <c r="A271" t="s">
        <v>318</v>
      </c>
      <c r="B271" t="s">
        <v>93</v>
      </c>
      <c r="C271">
        <v>502614</v>
      </c>
      <c r="D271" t="s">
        <v>1971</v>
      </c>
      <c r="E271">
        <v>279</v>
      </c>
      <c r="F271" t="s">
        <v>4747</v>
      </c>
    </row>
    <row r="272" spans="1:6">
      <c r="A272" t="s">
        <v>416</v>
      </c>
      <c r="B272" t="s">
        <v>417</v>
      </c>
      <c r="C272">
        <v>529173</v>
      </c>
      <c r="D272" t="s">
        <v>1978</v>
      </c>
      <c r="E272">
        <v>281</v>
      </c>
      <c r="F272" t="s">
        <v>4751</v>
      </c>
    </row>
    <row r="273" spans="1:6">
      <c r="A273" t="s">
        <v>416</v>
      </c>
      <c r="B273" t="s">
        <v>417</v>
      </c>
      <c r="C273">
        <v>504624</v>
      </c>
      <c r="D273" t="s">
        <v>1980</v>
      </c>
      <c r="E273">
        <v>282</v>
      </c>
      <c r="F273" t="s">
        <v>4753</v>
      </c>
    </row>
    <row r="274" spans="1:6">
      <c r="A274" t="s">
        <v>1742</v>
      </c>
      <c r="B274" t="s">
        <v>740</v>
      </c>
      <c r="C274">
        <v>530160</v>
      </c>
      <c r="D274" t="s">
        <v>2002</v>
      </c>
      <c r="E274">
        <v>283</v>
      </c>
      <c r="F274" t="s">
        <v>4764</v>
      </c>
    </row>
    <row r="275" spans="1:6">
      <c r="A275" t="s">
        <v>2003</v>
      </c>
      <c r="B275" t="s">
        <v>93</v>
      </c>
      <c r="C275">
        <v>529543</v>
      </c>
      <c r="D275" t="s">
        <v>2004</v>
      </c>
      <c r="E275">
        <v>283</v>
      </c>
      <c r="F275" t="s">
        <v>4765</v>
      </c>
    </row>
    <row r="276" spans="1:6">
      <c r="A276" t="s">
        <v>416</v>
      </c>
      <c r="B276" t="s">
        <v>417</v>
      </c>
      <c r="C276">
        <v>528845</v>
      </c>
      <c r="D276" t="s">
        <v>2005</v>
      </c>
      <c r="E276">
        <v>283</v>
      </c>
      <c r="F276" t="s">
        <v>4763</v>
      </c>
    </row>
    <row r="277" spans="1:6">
      <c r="A277" t="s">
        <v>283</v>
      </c>
      <c r="B277" t="s">
        <v>284</v>
      </c>
      <c r="C277">
        <v>505893</v>
      </c>
      <c r="D277" t="s">
        <v>2007</v>
      </c>
      <c r="E277">
        <v>286</v>
      </c>
      <c r="F277" t="s">
        <v>4768</v>
      </c>
    </row>
    <row r="278" spans="1:6">
      <c r="A278" t="s">
        <v>328</v>
      </c>
      <c r="B278" t="s">
        <v>93</v>
      </c>
      <c r="C278">
        <v>529516</v>
      </c>
      <c r="D278" t="s">
        <v>799</v>
      </c>
      <c r="E278">
        <v>286</v>
      </c>
      <c r="F278" t="s">
        <v>4770</v>
      </c>
    </row>
    <row r="279" spans="1:6">
      <c r="A279" t="s">
        <v>2016</v>
      </c>
      <c r="B279" t="s">
        <v>417</v>
      </c>
      <c r="C279">
        <v>503088</v>
      </c>
      <c r="D279" t="s">
        <v>2017</v>
      </c>
      <c r="E279">
        <v>288</v>
      </c>
      <c r="F279" t="s">
        <v>4772</v>
      </c>
    </row>
    <row r="280" spans="1:6">
      <c r="A280" t="s">
        <v>2020</v>
      </c>
      <c r="B280" t="s">
        <v>774</v>
      </c>
      <c r="C280">
        <v>530065</v>
      </c>
      <c r="D280" t="s">
        <v>2021</v>
      </c>
      <c r="E280">
        <v>289</v>
      </c>
      <c r="F280" t="s">
        <v>4776</v>
      </c>
    </row>
    <row r="281" spans="1:6">
      <c r="A281" t="s">
        <v>1843</v>
      </c>
      <c r="B281" t="s">
        <v>740</v>
      </c>
      <c r="C281">
        <v>500400</v>
      </c>
      <c r="D281" t="s">
        <v>2028</v>
      </c>
      <c r="E281">
        <v>289</v>
      </c>
      <c r="F281" t="s">
        <v>4773</v>
      </c>
    </row>
    <row r="282" spans="1:6">
      <c r="A282" t="s">
        <v>2024</v>
      </c>
      <c r="B282" t="s">
        <v>93</v>
      </c>
      <c r="C282">
        <v>529103</v>
      </c>
      <c r="D282" t="s">
        <v>2025</v>
      </c>
      <c r="E282">
        <v>289</v>
      </c>
      <c r="F282" t="s">
        <v>4777</v>
      </c>
    </row>
    <row r="283" spans="1:6">
      <c r="A283" t="s">
        <v>341</v>
      </c>
      <c r="B283" t="s">
        <v>93</v>
      </c>
      <c r="C283">
        <v>529307</v>
      </c>
      <c r="D283" t="s">
        <v>2033</v>
      </c>
      <c r="E283">
        <v>292</v>
      </c>
      <c r="F283" t="s">
        <v>4780</v>
      </c>
    </row>
    <row r="284" spans="1:6">
      <c r="A284" t="s">
        <v>212</v>
      </c>
      <c r="B284" t="s">
        <v>93</v>
      </c>
      <c r="C284">
        <v>529346</v>
      </c>
      <c r="D284" t="s">
        <v>2034</v>
      </c>
      <c r="E284">
        <v>292</v>
      </c>
      <c r="F284" t="s">
        <v>4781</v>
      </c>
    </row>
    <row r="285" spans="1:6">
      <c r="A285" t="s">
        <v>2039</v>
      </c>
      <c r="B285" t="s">
        <v>93</v>
      </c>
      <c r="C285">
        <v>529243</v>
      </c>
      <c r="D285" t="s">
        <v>2040</v>
      </c>
      <c r="E285">
        <v>294</v>
      </c>
      <c r="F285" t="s">
        <v>4791</v>
      </c>
    </row>
    <row r="286" spans="1:6">
      <c r="A286" t="s">
        <v>2060</v>
      </c>
      <c r="B286" t="s">
        <v>284</v>
      </c>
      <c r="C286">
        <v>504249</v>
      </c>
      <c r="D286" t="s">
        <v>2061</v>
      </c>
      <c r="E286">
        <v>295</v>
      </c>
      <c r="F286" t="s">
        <v>4793</v>
      </c>
    </row>
    <row r="287" spans="1:6">
      <c r="A287" t="s">
        <v>2054</v>
      </c>
      <c r="B287" t="s">
        <v>2055</v>
      </c>
      <c r="C287">
        <v>529367</v>
      </c>
      <c r="D287" t="s">
        <v>2056</v>
      </c>
      <c r="E287">
        <v>295</v>
      </c>
      <c r="F287" t="s">
        <v>4795</v>
      </c>
    </row>
    <row r="288" spans="1:6">
      <c r="A288" t="s">
        <v>2068</v>
      </c>
      <c r="B288" t="s">
        <v>417</v>
      </c>
      <c r="C288">
        <v>503755</v>
      </c>
      <c r="D288" t="s">
        <v>2069</v>
      </c>
      <c r="E288">
        <v>297</v>
      </c>
      <c r="F288" t="s">
        <v>4797</v>
      </c>
    </row>
    <row r="289" spans="1:6">
      <c r="A289" t="s">
        <v>2065</v>
      </c>
      <c r="B289" t="s">
        <v>2066</v>
      </c>
      <c r="C289">
        <v>512713</v>
      </c>
      <c r="D289" t="s">
        <v>2067</v>
      </c>
      <c r="E289">
        <v>297</v>
      </c>
      <c r="F289" t="s">
        <v>4798</v>
      </c>
    </row>
    <row r="290" spans="1:6">
      <c r="A290" t="s">
        <v>1904</v>
      </c>
      <c r="B290" t="s">
        <v>641</v>
      </c>
      <c r="C290">
        <v>501451</v>
      </c>
      <c r="D290" t="s">
        <v>2063</v>
      </c>
      <c r="E290">
        <v>297</v>
      </c>
      <c r="F290" t="s">
        <v>4799</v>
      </c>
    </row>
    <row r="291" spans="1:6">
      <c r="A291" t="s">
        <v>2073</v>
      </c>
      <c r="B291" t="s">
        <v>757</v>
      </c>
      <c r="C291">
        <v>530211</v>
      </c>
      <c r="D291" t="s">
        <v>2074</v>
      </c>
      <c r="E291">
        <v>300</v>
      </c>
      <c r="F291" t="s">
        <v>4801</v>
      </c>
    </row>
    <row r="292" spans="1:6">
      <c r="A292" t="s">
        <v>1213</v>
      </c>
      <c r="B292" t="s">
        <v>489</v>
      </c>
      <c r="C292">
        <v>529754</v>
      </c>
      <c r="D292" t="s">
        <v>2078</v>
      </c>
      <c r="E292">
        <v>301</v>
      </c>
      <c r="F292" t="s">
        <v>4807</v>
      </c>
    </row>
    <row r="293" spans="1:6">
      <c r="A293" t="s">
        <v>525</v>
      </c>
      <c r="B293" t="s">
        <v>93</v>
      </c>
      <c r="C293">
        <v>529487</v>
      </c>
      <c r="D293" t="s">
        <v>2085</v>
      </c>
      <c r="E293">
        <v>301</v>
      </c>
      <c r="F293" t="s">
        <v>4811</v>
      </c>
    </row>
    <row r="294" spans="1:6">
      <c r="A294" t="s">
        <v>279</v>
      </c>
      <c r="B294" t="s">
        <v>93</v>
      </c>
      <c r="C294">
        <v>529110</v>
      </c>
      <c r="D294" t="s">
        <v>2095</v>
      </c>
      <c r="E294">
        <v>303</v>
      </c>
      <c r="F294" t="s">
        <v>4814</v>
      </c>
    </row>
    <row r="295" spans="1:6">
      <c r="A295" t="s">
        <v>2096</v>
      </c>
      <c r="B295" t="s">
        <v>489</v>
      </c>
      <c r="C295">
        <v>528830</v>
      </c>
      <c r="D295" t="s">
        <v>2097</v>
      </c>
      <c r="E295">
        <v>303</v>
      </c>
      <c r="F295" t="s">
        <v>4815</v>
      </c>
    </row>
    <row r="296" spans="1:6">
      <c r="A296" t="s">
        <v>374</v>
      </c>
      <c r="B296" t="s">
        <v>93</v>
      </c>
      <c r="C296">
        <v>529354</v>
      </c>
      <c r="D296" t="s">
        <v>2098</v>
      </c>
      <c r="E296">
        <v>303</v>
      </c>
      <c r="F296" t="s">
        <v>4816</v>
      </c>
    </row>
    <row r="297" spans="1:6">
      <c r="A297" t="s">
        <v>2101</v>
      </c>
      <c r="B297" t="s">
        <v>2102</v>
      </c>
      <c r="C297">
        <v>530037</v>
      </c>
      <c r="D297" t="s">
        <v>2103</v>
      </c>
      <c r="E297">
        <v>303</v>
      </c>
      <c r="F297" t="s">
        <v>4817</v>
      </c>
    </row>
    <row r="298" spans="1:6">
      <c r="A298" t="s">
        <v>1904</v>
      </c>
      <c r="B298" t="s">
        <v>641</v>
      </c>
      <c r="C298">
        <v>503050</v>
      </c>
      <c r="D298" t="s">
        <v>2108</v>
      </c>
      <c r="E298">
        <v>307</v>
      </c>
      <c r="F298" t="s">
        <v>4821</v>
      </c>
    </row>
    <row r="299" spans="1:6">
      <c r="A299" t="s">
        <v>2111</v>
      </c>
      <c r="B299" t="s">
        <v>1450</v>
      </c>
      <c r="C299">
        <v>529291</v>
      </c>
      <c r="D299" t="s">
        <v>2112</v>
      </c>
      <c r="E299">
        <v>307</v>
      </c>
      <c r="F299" t="s">
        <v>4822</v>
      </c>
    </row>
    <row r="300" spans="1:6">
      <c r="A300" t="s">
        <v>2118</v>
      </c>
      <c r="B300" t="s">
        <v>1450</v>
      </c>
      <c r="C300">
        <v>529356</v>
      </c>
      <c r="D300" t="s">
        <v>2119</v>
      </c>
      <c r="E300">
        <v>309</v>
      </c>
      <c r="F300" t="s">
        <v>4826</v>
      </c>
    </row>
    <row r="301" spans="1:6">
      <c r="A301" t="s">
        <v>2120</v>
      </c>
      <c r="B301" t="s">
        <v>284</v>
      </c>
      <c r="C301">
        <v>529035</v>
      </c>
      <c r="D301" t="s">
        <v>2121</v>
      </c>
      <c r="E301">
        <v>309</v>
      </c>
      <c r="F301" t="s">
        <v>4825</v>
      </c>
    </row>
    <row r="302" spans="1:6">
      <c r="A302" t="s">
        <v>2126</v>
      </c>
      <c r="B302" t="s">
        <v>93</v>
      </c>
      <c r="C302">
        <v>529457</v>
      </c>
      <c r="D302" t="s">
        <v>2127</v>
      </c>
      <c r="E302">
        <v>311</v>
      </c>
      <c r="F302" t="s">
        <v>4830</v>
      </c>
    </row>
    <row r="303" spans="1:6">
      <c r="A303" t="s">
        <v>328</v>
      </c>
      <c r="B303" t="s">
        <v>93</v>
      </c>
      <c r="C303">
        <v>529350</v>
      </c>
      <c r="D303" t="s">
        <v>2124</v>
      </c>
      <c r="E303">
        <v>311</v>
      </c>
      <c r="F303" t="s">
        <v>4833</v>
      </c>
    </row>
    <row r="304" spans="1:6">
      <c r="A304" t="s">
        <v>2142</v>
      </c>
      <c r="B304" t="s">
        <v>774</v>
      </c>
      <c r="C304">
        <v>529426</v>
      </c>
      <c r="D304" t="s">
        <v>2143</v>
      </c>
      <c r="E304">
        <v>313</v>
      </c>
      <c r="F304" t="s">
        <v>4836</v>
      </c>
    </row>
    <row r="305" spans="1:6">
      <c r="A305" t="s">
        <v>2138</v>
      </c>
      <c r="B305" t="s">
        <v>93</v>
      </c>
      <c r="C305">
        <v>529038</v>
      </c>
      <c r="D305" t="s">
        <v>2139</v>
      </c>
      <c r="E305">
        <v>313</v>
      </c>
      <c r="F305" t="s">
        <v>4840</v>
      </c>
    </row>
    <row r="306" spans="1:6">
      <c r="A306" t="s">
        <v>2134</v>
      </c>
      <c r="B306" t="s">
        <v>2135</v>
      </c>
      <c r="C306">
        <v>529063</v>
      </c>
      <c r="D306" t="s">
        <v>2136</v>
      </c>
      <c r="E306">
        <v>313</v>
      </c>
      <c r="F306" t="s">
        <v>4841</v>
      </c>
    </row>
    <row r="307" spans="1:6">
      <c r="A307" t="s">
        <v>2149</v>
      </c>
      <c r="B307" t="s">
        <v>774</v>
      </c>
      <c r="C307">
        <v>530212</v>
      </c>
      <c r="D307" t="s">
        <v>2150</v>
      </c>
      <c r="E307">
        <v>316</v>
      </c>
      <c r="F307" t="s">
        <v>4842</v>
      </c>
    </row>
    <row r="308" spans="1:6">
      <c r="A308" t="s">
        <v>1303</v>
      </c>
      <c r="B308" t="s">
        <v>1304</v>
      </c>
      <c r="C308">
        <v>529070</v>
      </c>
      <c r="D308" t="s">
        <v>2151</v>
      </c>
      <c r="E308">
        <v>316</v>
      </c>
      <c r="F308" t="s">
        <v>4843</v>
      </c>
    </row>
    <row r="309" spans="1:6">
      <c r="A309" t="s">
        <v>341</v>
      </c>
      <c r="B309" t="s">
        <v>93</v>
      </c>
      <c r="C309">
        <v>530213</v>
      </c>
      <c r="D309" t="s">
        <v>2158</v>
      </c>
      <c r="E309">
        <v>318</v>
      </c>
      <c r="F309" t="s">
        <v>4846</v>
      </c>
    </row>
    <row r="310" spans="1:6">
      <c r="A310" t="s">
        <v>2161</v>
      </c>
      <c r="B310" t="s">
        <v>641</v>
      </c>
      <c r="C310">
        <v>504757</v>
      </c>
      <c r="D310" t="s">
        <v>2162</v>
      </c>
      <c r="E310">
        <v>318</v>
      </c>
      <c r="F310" t="s">
        <v>4845</v>
      </c>
    </row>
    <row r="311" spans="1:6">
      <c r="A311" t="s">
        <v>2166</v>
      </c>
      <c r="B311" t="s">
        <v>2167</v>
      </c>
      <c r="C311">
        <v>530214</v>
      </c>
      <c r="D311" t="s">
        <v>2168</v>
      </c>
      <c r="E311">
        <v>320</v>
      </c>
      <c r="F311" t="s">
        <v>4853</v>
      </c>
    </row>
    <row r="312" spans="1:6">
      <c r="A312" t="s">
        <v>1735</v>
      </c>
      <c r="B312" t="s">
        <v>740</v>
      </c>
      <c r="C312">
        <v>502854</v>
      </c>
      <c r="D312" t="s">
        <v>2184</v>
      </c>
      <c r="E312">
        <v>321</v>
      </c>
      <c r="F312" t="s">
        <v>4858</v>
      </c>
    </row>
    <row r="313" spans="1:6">
      <c r="A313" t="s">
        <v>773</v>
      </c>
      <c r="B313" t="s">
        <v>774</v>
      </c>
      <c r="C313">
        <v>530215</v>
      </c>
      <c r="D313" t="s">
        <v>2196</v>
      </c>
      <c r="E313">
        <v>322</v>
      </c>
      <c r="F313" t="s">
        <v>4864</v>
      </c>
    </row>
    <row r="314" spans="1:6">
      <c r="A314" t="s">
        <v>2197</v>
      </c>
      <c r="B314" t="s">
        <v>260</v>
      </c>
      <c r="C314">
        <v>510765</v>
      </c>
      <c r="D314" t="s">
        <v>2198</v>
      </c>
      <c r="E314">
        <v>322</v>
      </c>
      <c r="F314" t="s">
        <v>4865</v>
      </c>
    </row>
    <row r="315" spans="1:6">
      <c r="A315" t="s">
        <v>2199</v>
      </c>
      <c r="B315" t="s">
        <v>1304</v>
      </c>
      <c r="C315">
        <v>529024</v>
      </c>
      <c r="D315" t="s">
        <v>2200</v>
      </c>
      <c r="E315">
        <v>322</v>
      </c>
      <c r="F315" t="s">
        <v>4863</v>
      </c>
    </row>
    <row r="316" spans="1:6">
      <c r="A316" t="s">
        <v>1486</v>
      </c>
      <c r="B316" t="s">
        <v>1450</v>
      </c>
      <c r="C316">
        <v>530216</v>
      </c>
      <c r="D316" t="s">
        <v>2195</v>
      </c>
      <c r="E316">
        <v>322</v>
      </c>
      <c r="F316" t="s">
        <v>4869</v>
      </c>
    </row>
    <row r="317" spans="1:6">
      <c r="A317" t="s">
        <v>488</v>
      </c>
      <c r="B317" t="s">
        <v>489</v>
      </c>
      <c r="C317">
        <v>529325</v>
      </c>
      <c r="D317" t="s">
        <v>2203</v>
      </c>
      <c r="E317">
        <v>326</v>
      </c>
      <c r="F317" t="s">
        <v>4874</v>
      </c>
    </row>
    <row r="318" spans="1:6">
      <c r="A318" t="s">
        <v>474</v>
      </c>
      <c r="B318" t="s">
        <v>93</v>
      </c>
      <c r="C318">
        <v>502045</v>
      </c>
      <c r="D318" t="s">
        <v>2218</v>
      </c>
      <c r="E318">
        <v>327</v>
      </c>
      <c r="F318" t="s">
        <v>4881</v>
      </c>
    </row>
    <row r="319" spans="1:6">
      <c r="A319" t="s">
        <v>2232</v>
      </c>
      <c r="B319" t="s">
        <v>489</v>
      </c>
      <c r="C319">
        <v>529451</v>
      </c>
      <c r="D319" t="s">
        <v>2233</v>
      </c>
      <c r="E319">
        <v>328</v>
      </c>
      <c r="F319" t="s">
        <v>4887</v>
      </c>
    </row>
    <row r="320" spans="1:6">
      <c r="A320" t="s">
        <v>2249</v>
      </c>
      <c r="B320" t="s">
        <v>2250</v>
      </c>
      <c r="C320">
        <v>511302</v>
      </c>
      <c r="D320" t="s">
        <v>2251</v>
      </c>
      <c r="E320">
        <v>329</v>
      </c>
      <c r="F320" t="s">
        <v>4890</v>
      </c>
    </row>
    <row r="321" spans="1:6">
      <c r="A321" t="s">
        <v>2238</v>
      </c>
      <c r="B321" t="s">
        <v>93</v>
      </c>
      <c r="C321">
        <v>529885</v>
      </c>
      <c r="D321" t="s">
        <v>2239</v>
      </c>
      <c r="E321">
        <v>329</v>
      </c>
      <c r="F321" t="s">
        <v>4891</v>
      </c>
    </row>
    <row r="322" spans="1:6">
      <c r="A322" t="s">
        <v>2246</v>
      </c>
      <c r="B322" t="s">
        <v>2247</v>
      </c>
      <c r="C322">
        <v>529448</v>
      </c>
      <c r="D322" t="s">
        <v>2248</v>
      </c>
      <c r="E322">
        <v>329</v>
      </c>
      <c r="F322" t="s">
        <v>4892</v>
      </c>
    </row>
    <row r="323" spans="1:6">
      <c r="A323" t="s">
        <v>773</v>
      </c>
      <c r="B323" t="s">
        <v>774</v>
      </c>
      <c r="C323">
        <v>530049</v>
      </c>
      <c r="D323" t="s">
        <v>2237</v>
      </c>
      <c r="E323">
        <v>329</v>
      </c>
      <c r="F323" t="s">
        <v>4894</v>
      </c>
    </row>
    <row r="324" spans="1:6">
      <c r="A324" t="s">
        <v>739</v>
      </c>
      <c r="B324" t="s">
        <v>740</v>
      </c>
      <c r="C324">
        <v>502879</v>
      </c>
      <c r="D324" t="s">
        <v>2242</v>
      </c>
      <c r="E324">
        <v>329</v>
      </c>
      <c r="F324" t="s">
        <v>4895</v>
      </c>
    </row>
    <row r="325" spans="1:6">
      <c r="A325" t="s">
        <v>416</v>
      </c>
      <c r="B325" t="s">
        <v>417</v>
      </c>
      <c r="C325">
        <v>500565</v>
      </c>
      <c r="D325" t="s">
        <v>2260</v>
      </c>
      <c r="E325">
        <v>334</v>
      </c>
      <c r="F325" t="s">
        <v>4900</v>
      </c>
    </row>
    <row r="326" spans="1:6">
      <c r="A326" t="s">
        <v>2269</v>
      </c>
      <c r="B326" t="s">
        <v>1450</v>
      </c>
      <c r="C326">
        <v>529512</v>
      </c>
      <c r="D326" t="s">
        <v>2270</v>
      </c>
      <c r="E326">
        <v>335</v>
      </c>
      <c r="F326" t="s">
        <v>4906</v>
      </c>
    </row>
    <row r="327" spans="1:6">
      <c r="A327" t="s">
        <v>2068</v>
      </c>
      <c r="B327" t="s">
        <v>417</v>
      </c>
      <c r="C327">
        <v>506847</v>
      </c>
      <c r="D327" t="s">
        <v>2264</v>
      </c>
      <c r="E327">
        <v>335</v>
      </c>
      <c r="F327" t="s">
        <v>4907</v>
      </c>
    </row>
    <row r="328" spans="1:6">
      <c r="A328" t="s">
        <v>776</v>
      </c>
      <c r="B328" t="s">
        <v>93</v>
      </c>
      <c r="C328">
        <v>529252</v>
      </c>
      <c r="D328" t="s">
        <v>1042</v>
      </c>
      <c r="E328">
        <v>337</v>
      </c>
      <c r="F328" t="s">
        <v>4916</v>
      </c>
    </row>
    <row r="329" spans="1:6">
      <c r="A329" t="s">
        <v>2283</v>
      </c>
      <c r="B329" t="s">
        <v>641</v>
      </c>
      <c r="C329">
        <v>505080</v>
      </c>
      <c r="D329" t="s">
        <v>2284</v>
      </c>
      <c r="E329">
        <v>338</v>
      </c>
      <c r="F329" t="s">
        <v>4920</v>
      </c>
    </row>
    <row r="330" spans="1:6">
      <c r="A330" t="s">
        <v>2292</v>
      </c>
      <c r="B330" t="s">
        <v>93</v>
      </c>
      <c r="C330">
        <v>529420</v>
      </c>
      <c r="D330" t="s">
        <v>2293</v>
      </c>
      <c r="E330">
        <v>338</v>
      </c>
      <c r="F330" t="s">
        <v>4922</v>
      </c>
    </row>
    <row r="331" spans="1:6">
      <c r="A331" t="s">
        <v>2298</v>
      </c>
      <c r="B331" t="s">
        <v>1450</v>
      </c>
      <c r="C331">
        <v>528900</v>
      </c>
      <c r="D331" t="s">
        <v>2299</v>
      </c>
      <c r="E331">
        <v>340</v>
      </c>
      <c r="F331" t="s">
        <v>4923</v>
      </c>
    </row>
    <row r="332" spans="1:6">
      <c r="A332" t="s">
        <v>739</v>
      </c>
      <c r="B332" t="s">
        <v>740</v>
      </c>
      <c r="C332">
        <v>529705</v>
      </c>
      <c r="D332" t="s">
        <v>2300</v>
      </c>
      <c r="E332">
        <v>340</v>
      </c>
      <c r="F332" t="s">
        <v>4924</v>
      </c>
    </row>
    <row r="333" spans="1:6">
      <c r="A333" t="s">
        <v>2307</v>
      </c>
      <c r="B333" t="s">
        <v>1450</v>
      </c>
      <c r="C333">
        <v>529636</v>
      </c>
      <c r="D333" t="s">
        <v>2308</v>
      </c>
      <c r="E333">
        <v>342</v>
      </c>
      <c r="F333" t="s">
        <v>4926</v>
      </c>
    </row>
    <row r="334" spans="1:6">
      <c r="A334" t="s">
        <v>2302</v>
      </c>
      <c r="B334" t="s">
        <v>1364</v>
      </c>
      <c r="C334">
        <v>530218</v>
      </c>
      <c r="D334" t="s">
        <v>2303</v>
      </c>
      <c r="E334">
        <v>342</v>
      </c>
      <c r="F334" t="s">
        <v>4928</v>
      </c>
    </row>
    <row r="335" spans="1:6">
      <c r="A335" t="s">
        <v>2309</v>
      </c>
      <c r="B335" t="s">
        <v>704</v>
      </c>
      <c r="C335">
        <v>530219</v>
      </c>
      <c r="D335" t="s">
        <v>2310</v>
      </c>
      <c r="E335">
        <v>344</v>
      </c>
      <c r="F335" t="s">
        <v>4929</v>
      </c>
    </row>
    <row r="336" spans="1:6">
      <c r="A336" t="s">
        <v>1344</v>
      </c>
      <c r="B336" t="s">
        <v>1450</v>
      </c>
      <c r="C336">
        <v>529031</v>
      </c>
      <c r="D336" t="s">
        <v>2321</v>
      </c>
      <c r="E336">
        <v>344</v>
      </c>
      <c r="F336" t="s">
        <v>4932</v>
      </c>
    </row>
    <row r="337" spans="1:6">
      <c r="A337" t="s">
        <v>212</v>
      </c>
      <c r="B337" t="s">
        <v>93</v>
      </c>
      <c r="C337">
        <v>505334</v>
      </c>
      <c r="D337" t="s">
        <v>2322</v>
      </c>
      <c r="E337">
        <v>344</v>
      </c>
      <c r="F337" t="s">
        <v>4930</v>
      </c>
    </row>
    <row r="338" spans="1:6">
      <c r="A338" t="s">
        <v>885</v>
      </c>
      <c r="B338" t="s">
        <v>93</v>
      </c>
      <c r="C338">
        <v>529475</v>
      </c>
      <c r="D338" t="s">
        <v>2331</v>
      </c>
      <c r="E338">
        <v>347</v>
      </c>
      <c r="F338" t="s">
        <v>4942</v>
      </c>
    </row>
    <row r="339" spans="1:6">
      <c r="A339" t="s">
        <v>2334</v>
      </c>
      <c r="B339" t="s">
        <v>740</v>
      </c>
      <c r="C339">
        <v>529623</v>
      </c>
      <c r="D339" t="s">
        <v>2335</v>
      </c>
      <c r="E339">
        <v>347</v>
      </c>
      <c r="F339" t="s">
        <v>4943</v>
      </c>
    </row>
    <row r="340" spans="1:6">
      <c r="A340" t="s">
        <v>2338</v>
      </c>
      <c r="B340" t="s">
        <v>1450</v>
      </c>
      <c r="C340">
        <v>529743</v>
      </c>
      <c r="D340" t="s">
        <v>2339</v>
      </c>
      <c r="E340">
        <v>347</v>
      </c>
      <c r="F340" t="s">
        <v>4945</v>
      </c>
    </row>
    <row r="341" spans="1:6">
      <c r="A341" t="s">
        <v>2340</v>
      </c>
      <c r="B341" t="s">
        <v>93</v>
      </c>
      <c r="C341">
        <v>529093</v>
      </c>
      <c r="D341" t="s">
        <v>2341</v>
      </c>
      <c r="E341">
        <v>347</v>
      </c>
      <c r="F341" t="s">
        <v>4946</v>
      </c>
    </row>
    <row r="342" spans="1:6">
      <c r="A342" t="s">
        <v>2336</v>
      </c>
      <c r="B342" t="s">
        <v>757</v>
      </c>
      <c r="C342">
        <v>529458</v>
      </c>
      <c r="D342" t="s">
        <v>2337</v>
      </c>
      <c r="E342">
        <v>347</v>
      </c>
      <c r="F342" t="s">
        <v>4947</v>
      </c>
    </row>
    <row r="343" spans="1:6">
      <c r="A343" t="s">
        <v>2329</v>
      </c>
      <c r="B343" t="s">
        <v>260</v>
      </c>
      <c r="C343">
        <v>508576</v>
      </c>
      <c r="D343" t="s">
        <v>2330</v>
      </c>
      <c r="E343">
        <v>347</v>
      </c>
      <c r="F343" t="s">
        <v>4948</v>
      </c>
    </row>
    <row r="344" spans="1:6">
      <c r="A344" t="s">
        <v>1765</v>
      </c>
      <c r="B344" t="s">
        <v>1450</v>
      </c>
      <c r="C344">
        <v>530220</v>
      </c>
      <c r="D344" t="s">
        <v>2357</v>
      </c>
      <c r="E344">
        <v>353</v>
      </c>
      <c r="F344" t="s">
        <v>4952</v>
      </c>
    </row>
    <row r="345" spans="1:6">
      <c r="A345" t="s">
        <v>2355</v>
      </c>
      <c r="B345" t="s">
        <v>260</v>
      </c>
      <c r="C345">
        <v>529786</v>
      </c>
      <c r="D345" t="s">
        <v>2356</v>
      </c>
      <c r="E345">
        <v>353</v>
      </c>
      <c r="F345" t="s">
        <v>4955</v>
      </c>
    </row>
    <row r="346" spans="1:6">
      <c r="A346" t="s">
        <v>2360</v>
      </c>
      <c r="B346" t="s">
        <v>2055</v>
      </c>
      <c r="C346">
        <v>530221</v>
      </c>
      <c r="D346" t="s">
        <v>2361</v>
      </c>
      <c r="E346">
        <v>355</v>
      </c>
      <c r="F346" t="s">
        <v>4956</v>
      </c>
    </row>
    <row r="347" spans="1:6">
      <c r="A347" t="s">
        <v>2363</v>
      </c>
      <c r="B347" t="s">
        <v>1575</v>
      </c>
      <c r="C347">
        <v>530036</v>
      </c>
      <c r="D347" t="s">
        <v>2364</v>
      </c>
      <c r="E347">
        <v>355</v>
      </c>
      <c r="F347" t="s">
        <v>4960</v>
      </c>
    </row>
    <row r="348" spans="1:6">
      <c r="A348" t="s">
        <v>2376</v>
      </c>
      <c r="B348" t="s">
        <v>284</v>
      </c>
      <c r="C348">
        <v>505102</v>
      </c>
      <c r="D348" t="s">
        <v>2377</v>
      </c>
      <c r="E348">
        <v>355</v>
      </c>
      <c r="F348" t="s">
        <v>4959</v>
      </c>
    </row>
    <row r="349" spans="1:6">
      <c r="A349" t="s">
        <v>2381</v>
      </c>
      <c r="B349" t="s">
        <v>93</v>
      </c>
      <c r="C349">
        <v>503729</v>
      </c>
      <c r="D349" t="s">
        <v>2382</v>
      </c>
      <c r="E349">
        <v>358</v>
      </c>
      <c r="F349" t="s">
        <v>4967</v>
      </c>
    </row>
    <row r="350" spans="1:6">
      <c r="A350" t="s">
        <v>1828</v>
      </c>
      <c r="B350" t="s">
        <v>740</v>
      </c>
      <c r="C350">
        <v>529419</v>
      </c>
      <c r="D350" t="s">
        <v>2383</v>
      </c>
      <c r="E350">
        <v>358</v>
      </c>
      <c r="F350" t="s">
        <v>4968</v>
      </c>
    </row>
    <row r="351" spans="1:6">
      <c r="A351" t="s">
        <v>92</v>
      </c>
      <c r="B351" t="s">
        <v>93</v>
      </c>
      <c r="C351">
        <v>529734</v>
      </c>
      <c r="D351" t="s">
        <v>2392</v>
      </c>
      <c r="E351">
        <v>360</v>
      </c>
      <c r="F351" t="s">
        <v>4974</v>
      </c>
    </row>
    <row r="352" spans="1:6">
      <c r="A352" t="s">
        <v>674</v>
      </c>
      <c r="B352" t="s">
        <v>93</v>
      </c>
      <c r="C352">
        <v>529515</v>
      </c>
      <c r="D352" t="s">
        <v>2397</v>
      </c>
      <c r="E352">
        <v>360</v>
      </c>
      <c r="F352" t="s">
        <v>4976</v>
      </c>
    </row>
    <row r="353" spans="1:6">
      <c r="A353" t="s">
        <v>283</v>
      </c>
      <c r="B353" t="s">
        <v>284</v>
      </c>
      <c r="C353">
        <v>505425</v>
      </c>
      <c r="D353" t="s">
        <v>2402</v>
      </c>
      <c r="E353">
        <v>360</v>
      </c>
      <c r="F353" t="s">
        <v>4972</v>
      </c>
    </row>
    <row r="354" spans="1:6">
      <c r="A354" t="s">
        <v>2398</v>
      </c>
      <c r="B354" t="s">
        <v>2399</v>
      </c>
      <c r="C354">
        <v>529988</v>
      </c>
      <c r="D354" t="s">
        <v>2400</v>
      </c>
      <c r="E354">
        <v>360</v>
      </c>
      <c r="F354" t="s">
        <v>4971</v>
      </c>
    </row>
    <row r="355" spans="1:6">
      <c r="A355" t="s">
        <v>2405</v>
      </c>
      <c r="B355" t="s">
        <v>260</v>
      </c>
      <c r="C355">
        <v>514902</v>
      </c>
      <c r="D355" t="s">
        <v>2406</v>
      </c>
      <c r="E355">
        <v>364</v>
      </c>
      <c r="F355" t="s">
        <v>4980</v>
      </c>
    </row>
    <row r="356" spans="1:6">
      <c r="A356" t="s">
        <v>434</v>
      </c>
      <c r="B356" t="s">
        <v>260</v>
      </c>
      <c r="C356">
        <v>514629</v>
      </c>
      <c r="D356" t="s">
        <v>2407</v>
      </c>
      <c r="E356">
        <v>364</v>
      </c>
      <c r="F356" t="s">
        <v>4981</v>
      </c>
    </row>
    <row r="357" spans="1:6">
      <c r="A357" t="s">
        <v>1344</v>
      </c>
      <c r="B357" t="s">
        <v>1450</v>
      </c>
      <c r="C357">
        <v>529132</v>
      </c>
      <c r="D357" t="s">
        <v>2417</v>
      </c>
      <c r="E357">
        <v>366</v>
      </c>
      <c r="F357" t="s">
        <v>4985</v>
      </c>
    </row>
    <row r="358" spans="1:6">
      <c r="A358" t="s">
        <v>2415</v>
      </c>
      <c r="B358" t="s">
        <v>284</v>
      </c>
      <c r="C358">
        <v>505943</v>
      </c>
      <c r="D358" t="s">
        <v>2416</v>
      </c>
      <c r="E358">
        <v>366</v>
      </c>
      <c r="F358" t="s">
        <v>4982</v>
      </c>
    </row>
    <row r="359" spans="1:6">
      <c r="A359" t="s">
        <v>283</v>
      </c>
      <c r="B359" t="s">
        <v>284</v>
      </c>
      <c r="C359">
        <v>502999</v>
      </c>
      <c r="D359" t="s">
        <v>2427</v>
      </c>
      <c r="E359">
        <v>368</v>
      </c>
      <c r="F359" t="s">
        <v>4987</v>
      </c>
    </row>
    <row r="360" spans="1:6">
      <c r="A360" t="s">
        <v>2422</v>
      </c>
      <c r="B360" t="s">
        <v>1450</v>
      </c>
      <c r="C360">
        <v>529816</v>
      </c>
      <c r="D360" t="s">
        <v>2423</v>
      </c>
      <c r="E360">
        <v>368</v>
      </c>
      <c r="F360" t="s">
        <v>4989</v>
      </c>
    </row>
    <row r="361" spans="1:6">
      <c r="A361" t="s">
        <v>2428</v>
      </c>
      <c r="B361" t="s">
        <v>93</v>
      </c>
      <c r="C361">
        <v>529020</v>
      </c>
      <c r="D361" t="s">
        <v>2429</v>
      </c>
      <c r="E361">
        <v>368</v>
      </c>
      <c r="F361" t="s">
        <v>4990</v>
      </c>
    </row>
    <row r="362" spans="1:6">
      <c r="A362" t="s">
        <v>525</v>
      </c>
      <c r="B362" t="s">
        <v>93</v>
      </c>
      <c r="C362">
        <v>506665</v>
      </c>
      <c r="D362" t="s">
        <v>2439</v>
      </c>
      <c r="E362">
        <v>371</v>
      </c>
      <c r="F362" t="s">
        <v>4993</v>
      </c>
    </row>
    <row r="363" spans="1:6">
      <c r="A363" t="s">
        <v>2437</v>
      </c>
      <c r="B363" t="s">
        <v>93</v>
      </c>
      <c r="C363">
        <v>529521</v>
      </c>
      <c r="D363" t="s">
        <v>2438</v>
      </c>
      <c r="E363">
        <v>371</v>
      </c>
      <c r="F363" t="s">
        <v>4994</v>
      </c>
    </row>
    <row r="364" spans="1:6">
      <c r="A364" t="s">
        <v>1213</v>
      </c>
      <c r="B364" t="s">
        <v>489</v>
      </c>
      <c r="C364">
        <v>502695</v>
      </c>
      <c r="D364" t="s">
        <v>2445</v>
      </c>
      <c r="E364">
        <v>371</v>
      </c>
      <c r="F364" t="s">
        <v>4992</v>
      </c>
    </row>
    <row r="365" spans="1:6">
      <c r="A365" t="s">
        <v>2440</v>
      </c>
      <c r="B365" t="s">
        <v>757</v>
      </c>
      <c r="C365">
        <v>529194</v>
      </c>
      <c r="D365" t="s">
        <v>2441</v>
      </c>
      <c r="E365">
        <v>371</v>
      </c>
      <c r="F365" t="s">
        <v>4998</v>
      </c>
    </row>
    <row r="366" spans="1:6">
      <c r="A366" t="s">
        <v>416</v>
      </c>
      <c r="B366" t="s">
        <v>417</v>
      </c>
      <c r="C366">
        <v>503911</v>
      </c>
      <c r="D366" t="s">
        <v>2450</v>
      </c>
      <c r="E366">
        <v>375</v>
      </c>
      <c r="F366" t="s">
        <v>5000</v>
      </c>
    </row>
    <row r="367" spans="1:6">
      <c r="A367" t="s">
        <v>2466</v>
      </c>
      <c r="B367" t="s">
        <v>641</v>
      </c>
      <c r="C367">
        <v>505417</v>
      </c>
      <c r="D367" t="s">
        <v>2467</v>
      </c>
      <c r="E367">
        <v>376</v>
      </c>
      <c r="F367" t="s">
        <v>5005</v>
      </c>
    </row>
    <row r="368" spans="1:6">
      <c r="A368" t="s">
        <v>1218</v>
      </c>
      <c r="B368" t="s">
        <v>93</v>
      </c>
      <c r="C368">
        <v>506215</v>
      </c>
      <c r="D368" t="s">
        <v>2460</v>
      </c>
      <c r="E368">
        <v>376</v>
      </c>
      <c r="F368" t="s">
        <v>5008</v>
      </c>
    </row>
    <row r="369" spans="1:6">
      <c r="A369" t="s">
        <v>1848</v>
      </c>
      <c r="B369" t="s">
        <v>93</v>
      </c>
      <c r="C369">
        <v>529089</v>
      </c>
      <c r="D369" t="s">
        <v>2457</v>
      </c>
      <c r="E369">
        <v>376</v>
      </c>
      <c r="F369" t="s">
        <v>5009</v>
      </c>
    </row>
    <row r="370" spans="1:6">
      <c r="A370" t="s">
        <v>474</v>
      </c>
      <c r="B370" t="s">
        <v>93</v>
      </c>
      <c r="C370">
        <v>529095</v>
      </c>
      <c r="D370" t="s">
        <v>2454</v>
      </c>
      <c r="E370">
        <v>376</v>
      </c>
      <c r="F370" t="s">
        <v>5010</v>
      </c>
    </row>
    <row r="371" spans="1:6">
      <c r="A371" t="s">
        <v>553</v>
      </c>
      <c r="B371" t="s">
        <v>93</v>
      </c>
      <c r="C371">
        <v>529674</v>
      </c>
      <c r="D371" t="s">
        <v>2458</v>
      </c>
      <c r="E371">
        <v>376</v>
      </c>
      <c r="F371" t="s">
        <v>5011</v>
      </c>
    </row>
    <row r="372" spans="1:6">
      <c r="A372" t="s">
        <v>1518</v>
      </c>
      <c r="B372" t="s">
        <v>93</v>
      </c>
      <c r="C372">
        <v>529262</v>
      </c>
      <c r="D372" t="s">
        <v>2459</v>
      </c>
      <c r="E372">
        <v>376</v>
      </c>
      <c r="F372" t="s">
        <v>5013</v>
      </c>
    </row>
    <row r="373" spans="1:6">
      <c r="A373" t="s">
        <v>2493</v>
      </c>
      <c r="B373" t="s">
        <v>489</v>
      </c>
      <c r="C373">
        <v>500132</v>
      </c>
      <c r="D373" t="s">
        <v>2494</v>
      </c>
      <c r="E373">
        <v>382</v>
      </c>
      <c r="F373" t="s">
        <v>5017</v>
      </c>
    </row>
    <row r="374" spans="1:6">
      <c r="A374" t="s">
        <v>2474</v>
      </c>
      <c r="B374" t="s">
        <v>93</v>
      </c>
      <c r="C374">
        <v>529303</v>
      </c>
      <c r="D374" t="s">
        <v>2475</v>
      </c>
      <c r="E374">
        <v>382</v>
      </c>
      <c r="F374" t="s">
        <v>5020</v>
      </c>
    </row>
    <row r="375" spans="1:6">
      <c r="A375" t="s">
        <v>318</v>
      </c>
      <c r="B375" t="s">
        <v>93</v>
      </c>
      <c r="C375">
        <v>530042</v>
      </c>
      <c r="D375" t="s">
        <v>2476</v>
      </c>
      <c r="E375">
        <v>382</v>
      </c>
      <c r="F375" t="s">
        <v>5022</v>
      </c>
    </row>
    <row r="376" spans="1:6">
      <c r="A376" t="s">
        <v>2504</v>
      </c>
      <c r="B376" t="s">
        <v>284</v>
      </c>
      <c r="C376">
        <v>504351</v>
      </c>
      <c r="D376" t="s">
        <v>2505</v>
      </c>
      <c r="E376">
        <v>385</v>
      </c>
      <c r="F376" t="s">
        <v>5028</v>
      </c>
    </row>
    <row r="377" spans="1:6">
      <c r="A377" t="s">
        <v>2502</v>
      </c>
      <c r="B377" t="s">
        <v>93</v>
      </c>
      <c r="C377">
        <v>529272</v>
      </c>
      <c r="D377" t="s">
        <v>2503</v>
      </c>
      <c r="E377">
        <v>385</v>
      </c>
      <c r="F377" t="s">
        <v>5030</v>
      </c>
    </row>
    <row r="378" spans="1:6">
      <c r="A378" t="s">
        <v>2515</v>
      </c>
      <c r="B378" t="s">
        <v>284</v>
      </c>
      <c r="C378">
        <v>503283</v>
      </c>
      <c r="D378" t="s">
        <v>2516</v>
      </c>
      <c r="E378">
        <v>387</v>
      </c>
      <c r="F378" t="s">
        <v>5034</v>
      </c>
    </row>
    <row r="379" spans="1:6">
      <c r="A379" t="s">
        <v>374</v>
      </c>
      <c r="B379" t="s">
        <v>93</v>
      </c>
      <c r="C379">
        <v>505128</v>
      </c>
      <c r="D379" t="s">
        <v>2509</v>
      </c>
      <c r="E379">
        <v>387</v>
      </c>
      <c r="F379" t="s">
        <v>5035</v>
      </c>
    </row>
    <row r="380" spans="1:6">
      <c r="A380" t="s">
        <v>204</v>
      </c>
      <c r="B380" t="s">
        <v>93</v>
      </c>
      <c r="C380">
        <v>529418</v>
      </c>
      <c r="D380" t="s">
        <v>2511</v>
      </c>
      <c r="E380">
        <v>387</v>
      </c>
      <c r="F380" t="s">
        <v>5038</v>
      </c>
    </row>
    <row r="381" spans="1:6">
      <c r="A381" t="s">
        <v>2524</v>
      </c>
      <c r="B381" t="s">
        <v>417</v>
      </c>
      <c r="C381">
        <v>504761</v>
      </c>
      <c r="D381" t="s">
        <v>2525</v>
      </c>
      <c r="E381">
        <v>390</v>
      </c>
      <c r="F381" t="s">
        <v>5040</v>
      </c>
    </row>
    <row r="382" spans="1:6">
      <c r="A382" t="s">
        <v>2526</v>
      </c>
      <c r="B382" t="s">
        <v>284</v>
      </c>
      <c r="C382">
        <v>503741</v>
      </c>
      <c r="D382" t="s">
        <v>2527</v>
      </c>
      <c r="E382">
        <v>390</v>
      </c>
      <c r="F382" t="s">
        <v>5041</v>
      </c>
    </row>
    <row r="383" spans="1:6">
      <c r="A383" t="s">
        <v>1547</v>
      </c>
      <c r="B383" t="s">
        <v>774</v>
      </c>
      <c r="C383">
        <v>529774</v>
      </c>
      <c r="D383" t="s">
        <v>2520</v>
      </c>
      <c r="E383">
        <v>390</v>
      </c>
      <c r="F383" t="s">
        <v>5044</v>
      </c>
    </row>
    <row r="384" spans="1:6">
      <c r="A384" t="s">
        <v>1303</v>
      </c>
      <c r="B384" t="s">
        <v>1304</v>
      </c>
      <c r="C384">
        <v>529830</v>
      </c>
      <c r="D384" t="s">
        <v>2536</v>
      </c>
      <c r="E384">
        <v>393</v>
      </c>
      <c r="F384" t="s">
        <v>5047</v>
      </c>
    </row>
    <row r="385" spans="1:6">
      <c r="A385" t="s">
        <v>1688</v>
      </c>
      <c r="B385" t="s">
        <v>1450</v>
      </c>
      <c r="C385">
        <v>529687</v>
      </c>
      <c r="D385" t="s">
        <v>2531</v>
      </c>
      <c r="E385">
        <v>393</v>
      </c>
      <c r="F385" t="s">
        <v>5049</v>
      </c>
    </row>
    <row r="386" spans="1:6">
      <c r="A386" t="s">
        <v>525</v>
      </c>
      <c r="B386" t="s">
        <v>93</v>
      </c>
      <c r="C386">
        <v>529798</v>
      </c>
      <c r="D386" t="s">
        <v>2535</v>
      </c>
      <c r="E386">
        <v>393</v>
      </c>
      <c r="F386" t="s">
        <v>5052</v>
      </c>
    </row>
    <row r="387" spans="1:6">
      <c r="A387" t="s">
        <v>1357</v>
      </c>
      <c r="B387" t="s">
        <v>93</v>
      </c>
      <c r="C387">
        <v>529282</v>
      </c>
      <c r="D387" t="s">
        <v>2540</v>
      </c>
      <c r="E387">
        <v>396</v>
      </c>
      <c r="F387" t="s">
        <v>5053</v>
      </c>
    </row>
    <row r="388" spans="1:6">
      <c r="A388" t="s">
        <v>2538</v>
      </c>
      <c r="B388" t="s">
        <v>284</v>
      </c>
      <c r="C388">
        <v>530032</v>
      </c>
      <c r="D388" t="s">
        <v>2539</v>
      </c>
      <c r="E388">
        <v>396</v>
      </c>
      <c r="F388" t="s">
        <v>5054</v>
      </c>
    </row>
    <row r="389" spans="1:6">
      <c r="A389" t="s">
        <v>2549</v>
      </c>
      <c r="B389" t="s">
        <v>417</v>
      </c>
      <c r="C389">
        <v>504876</v>
      </c>
      <c r="D389" t="s">
        <v>2550</v>
      </c>
      <c r="E389">
        <v>398</v>
      </c>
      <c r="F389" t="s">
        <v>5057</v>
      </c>
    </row>
    <row r="390" spans="1:6">
      <c r="A390" t="s">
        <v>2560</v>
      </c>
      <c r="B390" t="s">
        <v>1450</v>
      </c>
      <c r="C390">
        <v>505474</v>
      </c>
      <c r="D390" t="s">
        <v>2561</v>
      </c>
      <c r="E390">
        <v>399</v>
      </c>
      <c r="F390" t="s">
        <v>5060</v>
      </c>
    </row>
    <row r="391" spans="1:6">
      <c r="A391" t="s">
        <v>2556</v>
      </c>
      <c r="B391" t="s">
        <v>740</v>
      </c>
      <c r="C391">
        <v>529415</v>
      </c>
      <c r="D391" t="s">
        <v>2557</v>
      </c>
      <c r="E391">
        <v>399</v>
      </c>
      <c r="F391" t="s">
        <v>5062</v>
      </c>
    </row>
    <row r="392" spans="1:6">
      <c r="A392" t="s">
        <v>2554</v>
      </c>
      <c r="B392" t="s">
        <v>260</v>
      </c>
      <c r="C392">
        <v>530059</v>
      </c>
      <c r="D392" t="s">
        <v>2555</v>
      </c>
      <c r="E392">
        <v>399</v>
      </c>
      <c r="F392" t="s">
        <v>5064</v>
      </c>
    </row>
    <row r="393" spans="1:6">
      <c r="A393" t="s">
        <v>2564</v>
      </c>
      <c r="B393" t="s">
        <v>740</v>
      </c>
      <c r="C393">
        <v>529643</v>
      </c>
      <c r="D393" t="s">
        <v>2565</v>
      </c>
      <c r="E393">
        <v>402</v>
      </c>
      <c r="F393" t="s">
        <v>5067</v>
      </c>
    </row>
    <row r="394" spans="1:6">
      <c r="A394" t="s">
        <v>790</v>
      </c>
      <c r="B394" t="s">
        <v>417</v>
      </c>
      <c r="C394">
        <v>502760</v>
      </c>
      <c r="D394" t="s">
        <v>2576</v>
      </c>
      <c r="E394">
        <v>403</v>
      </c>
      <c r="F394" t="s">
        <v>5069</v>
      </c>
    </row>
    <row r="395" spans="1:6">
      <c r="A395" t="s">
        <v>2569</v>
      </c>
      <c r="B395" t="s">
        <v>2570</v>
      </c>
      <c r="C395">
        <v>529806</v>
      </c>
      <c r="D395" t="s">
        <v>2571</v>
      </c>
      <c r="E395">
        <v>403</v>
      </c>
      <c r="F395" t="s">
        <v>5070</v>
      </c>
    </row>
    <row r="396" spans="1:6">
      <c r="A396" t="s">
        <v>1904</v>
      </c>
      <c r="B396" t="s">
        <v>641</v>
      </c>
      <c r="C396">
        <v>529069</v>
      </c>
      <c r="D396" t="s">
        <v>2577</v>
      </c>
      <c r="E396">
        <v>405</v>
      </c>
      <c r="F396" t="s">
        <v>5073</v>
      </c>
    </row>
    <row r="397" spans="1:6">
      <c r="A397" t="s">
        <v>553</v>
      </c>
      <c r="B397" t="s">
        <v>93</v>
      </c>
      <c r="C397">
        <v>529130</v>
      </c>
      <c r="D397" t="s">
        <v>2583</v>
      </c>
      <c r="E397">
        <v>405</v>
      </c>
      <c r="F397" t="s">
        <v>5075</v>
      </c>
    </row>
    <row r="398" spans="1:6">
      <c r="A398" t="s">
        <v>1547</v>
      </c>
      <c r="B398" t="s">
        <v>774</v>
      </c>
      <c r="C398">
        <v>530224</v>
      </c>
      <c r="D398" t="s">
        <v>2587</v>
      </c>
      <c r="E398">
        <v>407</v>
      </c>
      <c r="F398" t="s">
        <v>5082</v>
      </c>
    </row>
    <row r="399" spans="1:6">
      <c r="A399" t="s">
        <v>2592</v>
      </c>
      <c r="B399" t="s">
        <v>93</v>
      </c>
      <c r="C399">
        <v>529179</v>
      </c>
      <c r="D399" t="s">
        <v>2593</v>
      </c>
      <c r="E399">
        <v>407</v>
      </c>
      <c r="F399" t="s">
        <v>5086</v>
      </c>
    </row>
    <row r="400" spans="1:6">
      <c r="A400" t="s">
        <v>2594</v>
      </c>
      <c r="B400" t="s">
        <v>774</v>
      </c>
      <c r="C400">
        <v>529768</v>
      </c>
      <c r="D400" t="s">
        <v>2595</v>
      </c>
      <c r="E400">
        <v>407</v>
      </c>
      <c r="F400" t="s">
        <v>5088</v>
      </c>
    </row>
    <row r="401" spans="1:6">
      <c r="A401" t="s">
        <v>2614</v>
      </c>
      <c r="B401" t="s">
        <v>489</v>
      </c>
      <c r="C401">
        <v>500691</v>
      </c>
      <c r="D401" t="s">
        <v>2615</v>
      </c>
      <c r="E401">
        <v>410</v>
      </c>
      <c r="F401" t="s">
        <v>5091</v>
      </c>
    </row>
    <row r="402" spans="1:6">
      <c r="A402" t="s">
        <v>2610</v>
      </c>
      <c r="B402" t="s">
        <v>1450</v>
      </c>
      <c r="C402">
        <v>529311</v>
      </c>
      <c r="D402" t="s">
        <v>2611</v>
      </c>
      <c r="E402">
        <v>410</v>
      </c>
      <c r="F402" t="s">
        <v>5092</v>
      </c>
    </row>
    <row r="403" spans="1:6">
      <c r="A403" t="s">
        <v>2612</v>
      </c>
      <c r="B403" t="s">
        <v>1450</v>
      </c>
      <c r="C403">
        <v>528994</v>
      </c>
      <c r="D403" t="s">
        <v>2613</v>
      </c>
      <c r="E403">
        <v>410</v>
      </c>
      <c r="F403" t="s">
        <v>5093</v>
      </c>
    </row>
    <row r="404" spans="1:6">
      <c r="A404" t="s">
        <v>2617</v>
      </c>
      <c r="B404" t="s">
        <v>2399</v>
      </c>
      <c r="C404">
        <v>529748</v>
      </c>
      <c r="D404" t="s">
        <v>2618</v>
      </c>
      <c r="E404">
        <v>410</v>
      </c>
      <c r="F404" t="s">
        <v>5090</v>
      </c>
    </row>
    <row r="405" spans="1:6">
      <c r="A405" t="s">
        <v>2619</v>
      </c>
      <c r="B405" t="s">
        <v>284</v>
      </c>
      <c r="C405">
        <v>505095</v>
      </c>
      <c r="D405" t="s">
        <v>2620</v>
      </c>
      <c r="E405">
        <v>414</v>
      </c>
      <c r="F405" t="s">
        <v>5097</v>
      </c>
    </row>
    <row r="406" spans="1:6">
      <c r="A406" t="s">
        <v>553</v>
      </c>
      <c r="B406" t="s">
        <v>93</v>
      </c>
      <c r="C406">
        <v>529011</v>
      </c>
      <c r="D406" t="s">
        <v>2626</v>
      </c>
      <c r="E406">
        <v>415</v>
      </c>
      <c r="F406" t="s">
        <v>5100</v>
      </c>
    </row>
    <row r="407" spans="1:6">
      <c r="A407" t="s">
        <v>1213</v>
      </c>
      <c r="B407" t="s">
        <v>489</v>
      </c>
      <c r="C407">
        <v>529526</v>
      </c>
      <c r="D407" t="s">
        <v>2637</v>
      </c>
      <c r="E407">
        <v>416</v>
      </c>
      <c r="F407" t="s">
        <v>5103</v>
      </c>
    </row>
    <row r="408" spans="1:6">
      <c r="A408" t="s">
        <v>2629</v>
      </c>
      <c r="B408" t="s">
        <v>740</v>
      </c>
      <c r="C408">
        <v>529929</v>
      </c>
      <c r="D408" t="s">
        <v>2630</v>
      </c>
      <c r="E408">
        <v>416</v>
      </c>
      <c r="F408" t="s">
        <v>5104</v>
      </c>
    </row>
    <row r="409" spans="1:6">
      <c r="A409" t="s">
        <v>525</v>
      </c>
      <c r="B409" t="s">
        <v>93</v>
      </c>
      <c r="C409">
        <v>529477</v>
      </c>
      <c r="D409" t="s">
        <v>2636</v>
      </c>
      <c r="E409">
        <v>416</v>
      </c>
      <c r="F409" t="s">
        <v>5108</v>
      </c>
    </row>
    <row r="410" spans="1:6">
      <c r="A410" t="s">
        <v>1213</v>
      </c>
      <c r="B410" t="s">
        <v>489</v>
      </c>
      <c r="C410">
        <v>528878</v>
      </c>
      <c r="D410" t="s">
        <v>2639</v>
      </c>
      <c r="E410">
        <v>416</v>
      </c>
      <c r="F410" t="s">
        <v>5102</v>
      </c>
    </row>
    <row r="411" spans="1:6">
      <c r="A411" t="s">
        <v>756</v>
      </c>
      <c r="B411" t="s">
        <v>757</v>
      </c>
      <c r="C411">
        <v>529742</v>
      </c>
      <c r="D411" t="s">
        <v>2644</v>
      </c>
      <c r="E411">
        <v>420</v>
      </c>
      <c r="F411" t="s">
        <v>5112</v>
      </c>
    </row>
    <row r="412" spans="1:6">
      <c r="A412" t="s">
        <v>2647</v>
      </c>
      <c r="B412" t="s">
        <v>1304</v>
      </c>
      <c r="C412">
        <v>529017</v>
      </c>
      <c r="D412" t="s">
        <v>2648</v>
      </c>
      <c r="E412">
        <v>420</v>
      </c>
      <c r="F412" t="s">
        <v>5111</v>
      </c>
    </row>
    <row r="413" spans="1:6">
      <c r="A413" t="s">
        <v>2645</v>
      </c>
      <c r="B413" t="s">
        <v>740</v>
      </c>
      <c r="C413">
        <v>529525</v>
      </c>
      <c r="D413" t="s">
        <v>2646</v>
      </c>
      <c r="E413">
        <v>420</v>
      </c>
      <c r="F413" t="s">
        <v>5113</v>
      </c>
    </row>
    <row r="414" spans="1:6">
      <c r="A414" t="s">
        <v>525</v>
      </c>
      <c r="B414" t="s">
        <v>93</v>
      </c>
      <c r="C414">
        <v>529882</v>
      </c>
      <c r="D414" t="s">
        <v>2660</v>
      </c>
      <c r="E414">
        <v>423</v>
      </c>
      <c r="F414" t="s">
        <v>5120</v>
      </c>
    </row>
    <row r="415" spans="1:6">
      <c r="A415" t="s">
        <v>92</v>
      </c>
      <c r="B415" t="s">
        <v>93</v>
      </c>
      <c r="C415">
        <v>529634</v>
      </c>
      <c r="D415" t="s">
        <v>2671</v>
      </c>
      <c r="E415">
        <v>424</v>
      </c>
      <c r="F415" t="s">
        <v>5125</v>
      </c>
    </row>
    <row r="416" spans="1:6">
      <c r="A416" t="s">
        <v>488</v>
      </c>
      <c r="B416" t="s">
        <v>489</v>
      </c>
      <c r="C416">
        <v>506852</v>
      </c>
      <c r="D416" t="s">
        <v>2664</v>
      </c>
      <c r="E416">
        <v>424</v>
      </c>
      <c r="F416" t="s">
        <v>5126</v>
      </c>
    </row>
    <row r="417" spans="1:6">
      <c r="A417" t="s">
        <v>2667</v>
      </c>
      <c r="B417" t="s">
        <v>757</v>
      </c>
      <c r="C417">
        <v>529529</v>
      </c>
      <c r="D417" t="s">
        <v>2668</v>
      </c>
      <c r="E417">
        <v>424</v>
      </c>
      <c r="F417" t="s">
        <v>5127</v>
      </c>
    </row>
    <row r="418" spans="1:6">
      <c r="A418" t="s">
        <v>2665</v>
      </c>
      <c r="B418" t="s">
        <v>93</v>
      </c>
      <c r="C418">
        <v>529889</v>
      </c>
      <c r="D418" t="s">
        <v>2666</v>
      </c>
      <c r="E418">
        <v>424</v>
      </c>
      <c r="F418" t="s">
        <v>5128</v>
      </c>
    </row>
    <row r="419" spans="1:6">
      <c r="A419" t="s">
        <v>2679</v>
      </c>
      <c r="B419" t="s">
        <v>757</v>
      </c>
      <c r="C419">
        <v>529814</v>
      </c>
      <c r="D419" t="s">
        <v>2680</v>
      </c>
      <c r="E419">
        <v>428</v>
      </c>
      <c r="F419" t="s">
        <v>5132</v>
      </c>
    </row>
    <row r="420" spans="1:6">
      <c r="A420" t="s">
        <v>1581</v>
      </c>
      <c r="B420" t="s">
        <v>1096</v>
      </c>
      <c r="C420">
        <v>507918</v>
      </c>
      <c r="D420" t="s">
        <v>2678</v>
      </c>
      <c r="E420">
        <v>428</v>
      </c>
      <c r="F420" t="s">
        <v>5131</v>
      </c>
    </row>
    <row r="421" spans="1:6">
      <c r="A421" t="s">
        <v>776</v>
      </c>
      <c r="B421" t="s">
        <v>93</v>
      </c>
      <c r="C421">
        <v>529482</v>
      </c>
      <c r="D421" t="s">
        <v>2682</v>
      </c>
      <c r="E421">
        <v>430</v>
      </c>
      <c r="F421" t="s">
        <v>5134</v>
      </c>
    </row>
    <row r="422" spans="1:6">
      <c r="A422" t="s">
        <v>283</v>
      </c>
      <c r="B422" t="s">
        <v>284</v>
      </c>
      <c r="C422">
        <v>529058</v>
      </c>
      <c r="D422" t="s">
        <v>2681</v>
      </c>
      <c r="E422">
        <v>430</v>
      </c>
      <c r="F422" t="s">
        <v>5135</v>
      </c>
    </row>
    <row r="423" spans="1:6">
      <c r="A423" t="s">
        <v>2685</v>
      </c>
      <c r="B423" t="s">
        <v>2570</v>
      </c>
      <c r="C423">
        <v>530060</v>
      </c>
      <c r="D423" t="s">
        <v>2686</v>
      </c>
      <c r="E423">
        <v>432</v>
      </c>
      <c r="F423" t="s">
        <v>5137</v>
      </c>
    </row>
    <row r="424" spans="1:6">
      <c r="A424" t="s">
        <v>2687</v>
      </c>
      <c r="B424" t="s">
        <v>93</v>
      </c>
      <c r="C424">
        <v>529653</v>
      </c>
      <c r="D424" t="s">
        <v>2688</v>
      </c>
      <c r="E424">
        <v>432</v>
      </c>
      <c r="F424" t="s">
        <v>5139</v>
      </c>
    </row>
    <row r="425" spans="1:6">
      <c r="A425" t="s">
        <v>1843</v>
      </c>
      <c r="B425" t="s">
        <v>740</v>
      </c>
      <c r="C425">
        <v>529462</v>
      </c>
      <c r="D425" t="s">
        <v>2692</v>
      </c>
      <c r="E425">
        <v>434</v>
      </c>
      <c r="F425" t="s">
        <v>5145</v>
      </c>
    </row>
    <row r="426" spans="1:6">
      <c r="A426" t="s">
        <v>835</v>
      </c>
      <c r="B426" t="s">
        <v>93</v>
      </c>
      <c r="C426">
        <v>529823</v>
      </c>
      <c r="D426" t="s">
        <v>2693</v>
      </c>
      <c r="E426">
        <v>434</v>
      </c>
      <c r="F426" t="s">
        <v>5146</v>
      </c>
    </row>
    <row r="427" spans="1:6">
      <c r="A427" t="s">
        <v>283</v>
      </c>
      <c r="B427" t="s">
        <v>284</v>
      </c>
      <c r="C427">
        <v>503707</v>
      </c>
      <c r="D427" t="s">
        <v>2698</v>
      </c>
      <c r="E427">
        <v>434</v>
      </c>
      <c r="F427" t="s">
        <v>5143</v>
      </c>
    </row>
    <row r="428" spans="1:6">
      <c r="A428" t="s">
        <v>2704</v>
      </c>
      <c r="B428" t="s">
        <v>417</v>
      </c>
      <c r="C428">
        <v>504494</v>
      </c>
      <c r="D428" t="s">
        <v>2705</v>
      </c>
      <c r="E428">
        <v>437</v>
      </c>
      <c r="F428" t="s">
        <v>5150</v>
      </c>
    </row>
    <row r="429" spans="1:6">
      <c r="A429" t="s">
        <v>2706</v>
      </c>
      <c r="B429" t="s">
        <v>417</v>
      </c>
      <c r="C429">
        <v>500897</v>
      </c>
      <c r="D429" t="s">
        <v>2707</v>
      </c>
      <c r="E429">
        <v>437</v>
      </c>
      <c r="F429" t="s">
        <v>5151</v>
      </c>
    </row>
    <row r="430" spans="1:6">
      <c r="A430" t="s">
        <v>2709</v>
      </c>
      <c r="B430" t="s">
        <v>1450</v>
      </c>
      <c r="C430">
        <v>529453</v>
      </c>
      <c r="D430" t="s">
        <v>2710</v>
      </c>
      <c r="E430">
        <v>437</v>
      </c>
      <c r="F430" t="s">
        <v>5152</v>
      </c>
    </row>
    <row r="431" spans="1:6">
      <c r="A431" t="s">
        <v>212</v>
      </c>
      <c r="B431" t="s">
        <v>93</v>
      </c>
      <c r="C431">
        <v>529171</v>
      </c>
      <c r="D431" t="s">
        <v>2708</v>
      </c>
      <c r="E431">
        <v>437</v>
      </c>
      <c r="F431" t="s">
        <v>5153</v>
      </c>
    </row>
    <row r="432" spans="1:6">
      <c r="A432" t="s">
        <v>2711</v>
      </c>
      <c r="B432" t="s">
        <v>2167</v>
      </c>
      <c r="C432">
        <v>513204</v>
      </c>
      <c r="D432" t="s">
        <v>2712</v>
      </c>
      <c r="E432">
        <v>437</v>
      </c>
      <c r="F432" t="s">
        <v>5149</v>
      </c>
    </row>
    <row r="433" spans="1:6">
      <c r="A433" t="s">
        <v>2717</v>
      </c>
      <c r="B433" t="s">
        <v>641</v>
      </c>
      <c r="C433">
        <v>505935</v>
      </c>
      <c r="D433" t="s">
        <v>2718</v>
      </c>
      <c r="E433">
        <v>442</v>
      </c>
      <c r="F433" t="s">
        <v>5155</v>
      </c>
    </row>
    <row r="434" spans="1:6">
      <c r="A434" t="s">
        <v>2715</v>
      </c>
      <c r="B434" t="s">
        <v>740</v>
      </c>
      <c r="C434">
        <v>529803</v>
      </c>
      <c r="D434" t="s">
        <v>2716</v>
      </c>
      <c r="E434">
        <v>442</v>
      </c>
      <c r="F434" t="s">
        <v>5157</v>
      </c>
    </row>
    <row r="435" spans="1:6">
      <c r="A435" t="s">
        <v>279</v>
      </c>
      <c r="B435" t="s">
        <v>93</v>
      </c>
      <c r="C435">
        <v>529269</v>
      </c>
      <c r="D435" t="s">
        <v>2723</v>
      </c>
      <c r="E435">
        <v>444</v>
      </c>
      <c r="F435" t="s">
        <v>5159</v>
      </c>
    </row>
    <row r="436" spans="1:6">
      <c r="A436" t="s">
        <v>2724</v>
      </c>
      <c r="B436" t="s">
        <v>260</v>
      </c>
      <c r="C436">
        <v>510947</v>
      </c>
      <c r="D436" t="s">
        <v>2725</v>
      </c>
      <c r="E436">
        <v>444</v>
      </c>
      <c r="F436" t="s">
        <v>5158</v>
      </c>
    </row>
    <row r="437" spans="1:6">
      <c r="A437" t="s">
        <v>1645</v>
      </c>
      <c r="B437" t="s">
        <v>1450</v>
      </c>
      <c r="C437">
        <v>529539</v>
      </c>
      <c r="D437" t="s">
        <v>2731</v>
      </c>
      <c r="E437">
        <v>446</v>
      </c>
      <c r="F437" t="s">
        <v>5162</v>
      </c>
    </row>
    <row r="438" spans="1:6">
      <c r="A438" t="s">
        <v>2732</v>
      </c>
      <c r="B438" t="s">
        <v>1450</v>
      </c>
      <c r="C438">
        <v>528875</v>
      </c>
      <c r="D438" t="s">
        <v>2733</v>
      </c>
      <c r="E438">
        <v>446</v>
      </c>
      <c r="F438" t="s">
        <v>5161</v>
      </c>
    </row>
    <row r="439" spans="1:6">
      <c r="A439" t="s">
        <v>2739</v>
      </c>
      <c r="B439" t="s">
        <v>284</v>
      </c>
      <c r="C439">
        <v>505855</v>
      </c>
      <c r="D439" t="s">
        <v>2740</v>
      </c>
      <c r="E439">
        <v>448</v>
      </c>
      <c r="F439" t="s">
        <v>5168</v>
      </c>
    </row>
    <row r="440" spans="1:6">
      <c r="A440" t="s">
        <v>2737</v>
      </c>
      <c r="B440" t="s">
        <v>93</v>
      </c>
      <c r="C440">
        <v>529284</v>
      </c>
      <c r="D440" t="s">
        <v>2738</v>
      </c>
      <c r="E440">
        <v>448</v>
      </c>
      <c r="F440" t="s">
        <v>5170</v>
      </c>
    </row>
    <row r="441" spans="1:6">
      <c r="A441" t="s">
        <v>2614</v>
      </c>
      <c r="B441" t="s">
        <v>489</v>
      </c>
      <c r="C441">
        <v>503998</v>
      </c>
      <c r="D441" t="s">
        <v>2744</v>
      </c>
      <c r="E441">
        <v>450</v>
      </c>
      <c r="F441" t="s">
        <v>5173</v>
      </c>
    </row>
    <row r="442" spans="1:6">
      <c r="A442" t="s">
        <v>1303</v>
      </c>
      <c r="B442" t="s">
        <v>1304</v>
      </c>
      <c r="C442">
        <v>529012</v>
      </c>
      <c r="D442" t="s">
        <v>2747</v>
      </c>
      <c r="E442">
        <v>450</v>
      </c>
      <c r="F442" t="s">
        <v>5171</v>
      </c>
    </row>
    <row r="443" spans="1:6">
      <c r="A443" t="s">
        <v>2748</v>
      </c>
      <c r="B443" t="s">
        <v>489</v>
      </c>
      <c r="C443">
        <v>503419</v>
      </c>
      <c r="D443" t="s">
        <v>2749</v>
      </c>
      <c r="E443">
        <v>452</v>
      </c>
      <c r="F443" t="s">
        <v>5175</v>
      </c>
    </row>
    <row r="444" spans="1:6">
      <c r="A444" t="s">
        <v>790</v>
      </c>
      <c r="B444" t="s">
        <v>417</v>
      </c>
      <c r="C444">
        <v>529395</v>
      </c>
      <c r="D444" t="s">
        <v>2750</v>
      </c>
      <c r="E444">
        <v>452</v>
      </c>
      <c r="F444" t="s">
        <v>5177</v>
      </c>
    </row>
    <row r="445" spans="1:6">
      <c r="A445" t="s">
        <v>92</v>
      </c>
      <c r="B445" t="s">
        <v>93</v>
      </c>
      <c r="C445">
        <v>529223</v>
      </c>
      <c r="D445" t="s">
        <v>2759</v>
      </c>
      <c r="E445">
        <v>454</v>
      </c>
      <c r="F445" t="s">
        <v>5179</v>
      </c>
    </row>
    <row r="446" spans="1:6">
      <c r="A446" t="s">
        <v>2752</v>
      </c>
      <c r="B446" t="s">
        <v>93</v>
      </c>
      <c r="C446">
        <v>529804</v>
      </c>
      <c r="D446" t="s">
        <v>2753</v>
      </c>
      <c r="E446">
        <v>454</v>
      </c>
      <c r="F446" t="s">
        <v>5180</v>
      </c>
    </row>
    <row r="447" spans="1:6">
      <c r="A447" t="s">
        <v>2754</v>
      </c>
      <c r="B447" t="s">
        <v>417</v>
      </c>
      <c r="C447">
        <v>529167</v>
      </c>
      <c r="D447" t="s">
        <v>2755</v>
      </c>
      <c r="E447">
        <v>454</v>
      </c>
      <c r="F447" t="s">
        <v>5181</v>
      </c>
    </row>
    <row r="448" spans="1:6">
      <c r="A448" t="s">
        <v>1495</v>
      </c>
      <c r="B448" t="s">
        <v>1450</v>
      </c>
      <c r="C448">
        <v>529784</v>
      </c>
      <c r="D448" t="s">
        <v>2770</v>
      </c>
      <c r="E448">
        <v>457</v>
      </c>
      <c r="F448" t="s">
        <v>5187</v>
      </c>
    </row>
    <row r="449" spans="1:6">
      <c r="A449" t="s">
        <v>328</v>
      </c>
      <c r="B449" t="s">
        <v>93</v>
      </c>
      <c r="C449">
        <v>529727</v>
      </c>
      <c r="D449" t="s">
        <v>2769</v>
      </c>
      <c r="E449">
        <v>457</v>
      </c>
      <c r="F449" t="s">
        <v>5188</v>
      </c>
    </row>
    <row r="450" spans="1:6">
      <c r="A450" t="s">
        <v>15</v>
      </c>
      <c r="B450" t="s">
        <v>15</v>
      </c>
      <c r="C450">
        <v>530227</v>
      </c>
      <c r="D450" t="s">
        <v>2771</v>
      </c>
      <c r="E450">
        <v>457</v>
      </c>
      <c r="F450" t="s">
        <v>5189</v>
      </c>
    </row>
    <row r="451" spans="1:6">
      <c r="A451" t="s">
        <v>318</v>
      </c>
      <c r="B451" t="s">
        <v>93</v>
      </c>
      <c r="C451">
        <v>529308</v>
      </c>
      <c r="D451" t="s">
        <v>2773</v>
      </c>
      <c r="E451">
        <v>457</v>
      </c>
      <c r="F451" t="s">
        <v>5190</v>
      </c>
    </row>
    <row r="452" spans="1:6">
      <c r="A452" t="s">
        <v>2774</v>
      </c>
      <c r="B452" t="s">
        <v>489</v>
      </c>
      <c r="C452">
        <v>505792</v>
      </c>
      <c r="D452" t="s">
        <v>2775</v>
      </c>
      <c r="E452">
        <v>457</v>
      </c>
      <c r="F452" t="s">
        <v>5191</v>
      </c>
    </row>
    <row r="453" spans="1:6">
      <c r="A453" t="s">
        <v>279</v>
      </c>
      <c r="B453" t="s">
        <v>93</v>
      </c>
      <c r="C453">
        <v>529528</v>
      </c>
      <c r="D453" t="s">
        <v>2788</v>
      </c>
      <c r="E453">
        <v>462</v>
      </c>
      <c r="F453" t="s">
        <v>5200</v>
      </c>
    </row>
    <row r="454" spans="1:6">
      <c r="A454" t="s">
        <v>2794</v>
      </c>
      <c r="B454" t="s">
        <v>489</v>
      </c>
      <c r="C454">
        <v>528939</v>
      </c>
      <c r="D454" t="s">
        <v>2795</v>
      </c>
      <c r="E454">
        <v>462</v>
      </c>
      <c r="F454" t="s">
        <v>5199</v>
      </c>
    </row>
    <row r="455" spans="1:6">
      <c r="A455" t="s">
        <v>204</v>
      </c>
      <c r="B455" t="s">
        <v>93</v>
      </c>
      <c r="C455">
        <v>529256</v>
      </c>
      <c r="D455" t="s">
        <v>2789</v>
      </c>
      <c r="E455">
        <v>462</v>
      </c>
      <c r="F455" t="s">
        <v>5201</v>
      </c>
    </row>
    <row r="456" spans="1:6">
      <c r="A456" t="s">
        <v>204</v>
      </c>
      <c r="B456" t="s">
        <v>93</v>
      </c>
      <c r="C456">
        <v>529088</v>
      </c>
      <c r="D456" t="s">
        <v>2793</v>
      </c>
      <c r="E456">
        <v>462</v>
      </c>
      <c r="F456" t="s">
        <v>5204</v>
      </c>
    </row>
    <row r="457" spans="1:6">
      <c r="A457" t="s">
        <v>2797</v>
      </c>
      <c r="B457" t="s">
        <v>93</v>
      </c>
      <c r="C457">
        <v>529271</v>
      </c>
      <c r="D457" t="s">
        <v>2798</v>
      </c>
      <c r="E457">
        <v>466</v>
      </c>
      <c r="F457" t="s">
        <v>5206</v>
      </c>
    </row>
    <row r="458" spans="1:6">
      <c r="A458" t="s">
        <v>328</v>
      </c>
      <c r="B458" t="s">
        <v>93</v>
      </c>
      <c r="C458">
        <v>529080</v>
      </c>
      <c r="D458" t="s">
        <v>2799</v>
      </c>
      <c r="E458">
        <v>466</v>
      </c>
      <c r="F458" t="s">
        <v>5207</v>
      </c>
    </row>
    <row r="459" spans="1:6">
      <c r="A459" t="s">
        <v>2800</v>
      </c>
      <c r="B459" t="s">
        <v>1450</v>
      </c>
      <c r="C459">
        <v>530057</v>
      </c>
      <c r="D459" t="s">
        <v>2801</v>
      </c>
      <c r="E459">
        <v>466</v>
      </c>
      <c r="F459" t="s">
        <v>5208</v>
      </c>
    </row>
    <row r="460" spans="1:6">
      <c r="A460" t="s">
        <v>1765</v>
      </c>
      <c r="B460" t="s">
        <v>1450</v>
      </c>
      <c r="C460">
        <v>530229</v>
      </c>
      <c r="D460" t="s">
        <v>2810</v>
      </c>
      <c r="E460">
        <v>469</v>
      </c>
      <c r="F460" t="s">
        <v>5213</v>
      </c>
    </row>
    <row r="461" spans="1:6">
      <c r="A461" t="s">
        <v>2806</v>
      </c>
      <c r="B461" t="s">
        <v>260</v>
      </c>
      <c r="C461">
        <v>513835</v>
      </c>
      <c r="D461" t="s">
        <v>2807</v>
      </c>
      <c r="E461">
        <v>469</v>
      </c>
      <c r="F461" t="s">
        <v>5214</v>
      </c>
    </row>
    <row r="462" spans="1:6">
      <c r="A462" t="s">
        <v>2808</v>
      </c>
      <c r="B462" t="s">
        <v>93</v>
      </c>
      <c r="C462">
        <v>529473</v>
      </c>
      <c r="D462" t="s">
        <v>2809</v>
      </c>
      <c r="E462">
        <v>469</v>
      </c>
      <c r="F462" t="s">
        <v>5215</v>
      </c>
    </row>
    <row r="463" spans="1:6">
      <c r="A463" t="s">
        <v>764</v>
      </c>
      <c r="B463" t="s">
        <v>641</v>
      </c>
      <c r="C463">
        <v>506137</v>
      </c>
      <c r="D463" t="s">
        <v>2817</v>
      </c>
      <c r="E463">
        <v>469</v>
      </c>
      <c r="F463" t="s">
        <v>5211</v>
      </c>
    </row>
    <row r="464" spans="1:6">
      <c r="A464" t="s">
        <v>1745</v>
      </c>
      <c r="B464" t="s">
        <v>93</v>
      </c>
      <c r="C464">
        <v>530199</v>
      </c>
      <c r="D464" t="s">
        <v>2824</v>
      </c>
      <c r="E464">
        <v>473</v>
      </c>
      <c r="F464" t="s">
        <v>5220</v>
      </c>
    </row>
    <row r="465" spans="1:6">
      <c r="A465" t="s">
        <v>1608</v>
      </c>
      <c r="B465" t="s">
        <v>417</v>
      </c>
      <c r="C465">
        <v>529431</v>
      </c>
      <c r="D465" t="s">
        <v>2827</v>
      </c>
      <c r="E465">
        <v>473</v>
      </c>
      <c r="F465" t="s">
        <v>5221</v>
      </c>
    </row>
    <row r="466" spans="1:6">
      <c r="A466" t="s">
        <v>1828</v>
      </c>
      <c r="B466" t="s">
        <v>740</v>
      </c>
      <c r="C466">
        <v>529204</v>
      </c>
      <c r="D466" t="s">
        <v>2828</v>
      </c>
      <c r="E466">
        <v>473</v>
      </c>
      <c r="F466" t="s">
        <v>5222</v>
      </c>
    </row>
    <row r="467" spans="1:6">
      <c r="A467" t="s">
        <v>2838</v>
      </c>
      <c r="B467" t="s">
        <v>1450</v>
      </c>
      <c r="C467">
        <v>529780</v>
      </c>
      <c r="D467" t="s">
        <v>2839</v>
      </c>
      <c r="E467">
        <v>476</v>
      </c>
      <c r="F467" t="s">
        <v>5226</v>
      </c>
    </row>
    <row r="468" spans="1:6">
      <c r="A468" t="s">
        <v>2830</v>
      </c>
      <c r="B468" t="s">
        <v>1450</v>
      </c>
      <c r="C468">
        <v>529640</v>
      </c>
      <c r="D468" t="s">
        <v>2831</v>
      </c>
      <c r="E468">
        <v>476</v>
      </c>
      <c r="F468" t="s">
        <v>5227</v>
      </c>
    </row>
    <row r="469" spans="1:6">
      <c r="A469" t="s">
        <v>2834</v>
      </c>
      <c r="B469" t="s">
        <v>1450</v>
      </c>
      <c r="C469">
        <v>529700</v>
      </c>
      <c r="D469" t="s">
        <v>2835</v>
      </c>
      <c r="E469">
        <v>476</v>
      </c>
      <c r="F469" t="s">
        <v>5228</v>
      </c>
    </row>
    <row r="470" spans="1:6">
      <c r="A470" t="s">
        <v>2560</v>
      </c>
      <c r="B470" t="s">
        <v>1450</v>
      </c>
      <c r="C470">
        <v>529004</v>
      </c>
      <c r="D470" t="s">
        <v>2842</v>
      </c>
      <c r="E470">
        <v>476</v>
      </c>
      <c r="F470" t="s">
        <v>5225</v>
      </c>
    </row>
    <row r="471" spans="1:6">
      <c r="A471" t="s">
        <v>474</v>
      </c>
      <c r="B471" t="s">
        <v>93</v>
      </c>
      <c r="C471">
        <v>529289</v>
      </c>
      <c r="D471" t="s">
        <v>2844</v>
      </c>
      <c r="E471">
        <v>480</v>
      </c>
      <c r="F471" t="s">
        <v>5234</v>
      </c>
    </row>
    <row r="472" spans="1:6">
      <c r="A472" t="s">
        <v>2848</v>
      </c>
      <c r="B472" t="s">
        <v>704</v>
      </c>
      <c r="C472">
        <v>510086</v>
      </c>
      <c r="D472" t="s">
        <v>2849</v>
      </c>
      <c r="E472">
        <v>481</v>
      </c>
      <c r="F472" t="s">
        <v>5237</v>
      </c>
    </row>
    <row r="473" spans="1:6">
      <c r="A473" t="s">
        <v>2854</v>
      </c>
      <c r="B473" t="s">
        <v>2055</v>
      </c>
      <c r="C473">
        <v>529706</v>
      </c>
      <c r="D473" t="s">
        <v>2855</v>
      </c>
      <c r="E473">
        <v>481</v>
      </c>
      <c r="F473" t="s">
        <v>5236</v>
      </c>
    </row>
    <row r="474" spans="1:6">
      <c r="A474" t="s">
        <v>2852</v>
      </c>
      <c r="B474" t="s">
        <v>1450</v>
      </c>
      <c r="C474">
        <v>529756</v>
      </c>
      <c r="D474" t="s">
        <v>2853</v>
      </c>
      <c r="E474">
        <v>481</v>
      </c>
      <c r="F474" t="s">
        <v>5238</v>
      </c>
    </row>
    <row r="475" spans="1:6">
      <c r="A475" t="s">
        <v>553</v>
      </c>
      <c r="B475" t="s">
        <v>93</v>
      </c>
      <c r="C475">
        <v>529285</v>
      </c>
      <c r="D475" t="s">
        <v>2851</v>
      </c>
      <c r="E475">
        <v>481</v>
      </c>
      <c r="F475" t="s">
        <v>5240</v>
      </c>
    </row>
    <row r="476" spans="1:6">
      <c r="A476" t="s">
        <v>2614</v>
      </c>
      <c r="B476" t="s">
        <v>489</v>
      </c>
      <c r="C476">
        <v>529316</v>
      </c>
      <c r="D476" t="s">
        <v>2863</v>
      </c>
      <c r="E476">
        <v>485</v>
      </c>
      <c r="F476" t="s">
        <v>5243</v>
      </c>
    </row>
    <row r="477" spans="1:6">
      <c r="A477" t="s">
        <v>461</v>
      </c>
      <c r="B477" t="s">
        <v>93</v>
      </c>
      <c r="C477">
        <v>529719</v>
      </c>
      <c r="D477" t="s">
        <v>2862</v>
      </c>
      <c r="E477">
        <v>485</v>
      </c>
      <c r="F477" t="s">
        <v>5244</v>
      </c>
    </row>
    <row r="478" spans="1:6">
      <c r="A478" t="s">
        <v>640</v>
      </c>
      <c r="B478" t="s">
        <v>641</v>
      </c>
      <c r="C478">
        <v>529251</v>
      </c>
      <c r="D478" t="s">
        <v>2864</v>
      </c>
      <c r="E478">
        <v>485</v>
      </c>
      <c r="F478" t="s">
        <v>5242</v>
      </c>
    </row>
    <row r="479" spans="1:6">
      <c r="A479" t="s">
        <v>491</v>
      </c>
      <c r="B479" t="s">
        <v>1364</v>
      </c>
      <c r="C479">
        <v>530184</v>
      </c>
      <c r="D479" t="s">
        <v>2875</v>
      </c>
      <c r="E479">
        <v>488</v>
      </c>
      <c r="F479" t="s">
        <v>5249</v>
      </c>
    </row>
    <row r="480" spans="1:6">
      <c r="A480" t="s">
        <v>2881</v>
      </c>
      <c r="B480" t="s">
        <v>417</v>
      </c>
      <c r="C480">
        <v>503344</v>
      </c>
      <c r="D480" t="s">
        <v>2882</v>
      </c>
      <c r="E480">
        <v>488</v>
      </c>
      <c r="F480" t="s">
        <v>5246</v>
      </c>
    </row>
    <row r="481" spans="1:6">
      <c r="A481" t="s">
        <v>2866</v>
      </c>
      <c r="B481" t="s">
        <v>284</v>
      </c>
      <c r="C481">
        <v>505737</v>
      </c>
      <c r="D481" t="s">
        <v>2867</v>
      </c>
      <c r="E481">
        <v>488</v>
      </c>
      <c r="F481" t="s">
        <v>5250</v>
      </c>
    </row>
    <row r="482" spans="1:6">
      <c r="A482" t="s">
        <v>2868</v>
      </c>
      <c r="B482" t="s">
        <v>1096</v>
      </c>
      <c r="C482">
        <v>507733</v>
      </c>
      <c r="D482" t="s">
        <v>2869</v>
      </c>
      <c r="E482">
        <v>488</v>
      </c>
      <c r="F482" t="s">
        <v>5252</v>
      </c>
    </row>
    <row r="483" spans="1:6">
      <c r="A483" t="s">
        <v>553</v>
      </c>
      <c r="B483" t="s">
        <v>93</v>
      </c>
      <c r="C483">
        <v>529604</v>
      </c>
      <c r="D483" t="s">
        <v>2870</v>
      </c>
      <c r="E483">
        <v>488</v>
      </c>
      <c r="F483" t="s">
        <v>5253</v>
      </c>
    </row>
    <row r="484" spans="1:6">
      <c r="A484" t="s">
        <v>2885</v>
      </c>
      <c r="B484" t="s">
        <v>489</v>
      </c>
      <c r="C484">
        <v>529484</v>
      </c>
      <c r="D484" t="s">
        <v>2886</v>
      </c>
      <c r="E484">
        <v>488</v>
      </c>
      <c r="F484" t="s">
        <v>5248</v>
      </c>
    </row>
    <row r="485" spans="1:6">
      <c r="A485" t="s">
        <v>2879</v>
      </c>
      <c r="B485" t="s">
        <v>93</v>
      </c>
      <c r="C485">
        <v>529086</v>
      </c>
      <c r="D485" t="s">
        <v>2880</v>
      </c>
      <c r="E485">
        <v>488</v>
      </c>
      <c r="F485" t="s">
        <v>5257</v>
      </c>
    </row>
    <row r="486" spans="1:6">
      <c r="A486" t="s">
        <v>2890</v>
      </c>
      <c r="B486" t="s">
        <v>489</v>
      </c>
      <c r="C486">
        <v>529050</v>
      </c>
      <c r="D486" t="s">
        <v>2891</v>
      </c>
      <c r="E486">
        <v>495</v>
      </c>
      <c r="F486" t="s">
        <v>5259</v>
      </c>
    </row>
    <row r="487" spans="1:6">
      <c r="A487" t="s">
        <v>374</v>
      </c>
      <c r="B487" t="s">
        <v>93</v>
      </c>
      <c r="C487">
        <v>529497</v>
      </c>
      <c r="D487" t="s">
        <v>2893</v>
      </c>
      <c r="E487">
        <v>495</v>
      </c>
      <c r="F487" t="s">
        <v>5261</v>
      </c>
    </row>
    <row r="488" spans="1:6">
      <c r="A488" t="s">
        <v>2894</v>
      </c>
      <c r="B488" t="s">
        <v>417</v>
      </c>
      <c r="C488">
        <v>500476</v>
      </c>
      <c r="D488" t="s">
        <v>2895</v>
      </c>
      <c r="E488">
        <v>495</v>
      </c>
      <c r="F488" t="s">
        <v>5258</v>
      </c>
    </row>
    <row r="489" spans="1:6">
      <c r="A489" t="s">
        <v>212</v>
      </c>
      <c r="B489" t="s">
        <v>93</v>
      </c>
      <c r="C489">
        <v>505505</v>
      </c>
      <c r="D489" t="s">
        <v>2892</v>
      </c>
      <c r="E489">
        <v>495</v>
      </c>
      <c r="F489" t="s">
        <v>5262</v>
      </c>
    </row>
    <row r="490" spans="1:6">
      <c r="A490" t="s">
        <v>1213</v>
      </c>
      <c r="B490" t="s">
        <v>489</v>
      </c>
      <c r="C490">
        <v>529321</v>
      </c>
      <c r="D490" t="s">
        <v>2887</v>
      </c>
      <c r="E490">
        <v>495</v>
      </c>
      <c r="F490" t="s">
        <v>5263</v>
      </c>
    </row>
    <row r="491" spans="1:6">
      <c r="A491" t="s">
        <v>92</v>
      </c>
      <c r="B491" t="s">
        <v>93</v>
      </c>
      <c r="C491">
        <v>529765</v>
      </c>
      <c r="D491" t="s">
        <v>2898</v>
      </c>
      <c r="E491">
        <v>500</v>
      </c>
      <c r="F491" t="s">
        <v>5268</v>
      </c>
    </row>
    <row r="492" spans="1:6">
      <c r="A492" t="s">
        <v>2900</v>
      </c>
      <c r="B492" t="s">
        <v>93</v>
      </c>
      <c r="C492">
        <v>529043</v>
      </c>
      <c r="D492" t="s">
        <v>2901</v>
      </c>
      <c r="E492">
        <v>500</v>
      </c>
      <c r="F492" t="s">
        <v>5269</v>
      </c>
    </row>
    <row r="493" spans="1:6">
      <c r="A493" t="s">
        <v>1363</v>
      </c>
      <c r="B493" t="s">
        <v>1364</v>
      </c>
      <c r="C493">
        <v>530233</v>
      </c>
      <c r="D493" t="s">
        <v>2907</v>
      </c>
      <c r="E493">
        <v>500</v>
      </c>
      <c r="F493" t="s">
        <v>5267</v>
      </c>
    </row>
    <row r="494" spans="1:6">
      <c r="A494" t="s">
        <v>416</v>
      </c>
      <c r="B494" t="s">
        <v>417</v>
      </c>
      <c r="C494">
        <v>529280</v>
      </c>
      <c r="D494" t="s">
        <v>2899</v>
      </c>
      <c r="E494">
        <v>500</v>
      </c>
      <c r="F494" t="s">
        <v>5270</v>
      </c>
    </row>
    <row r="495" spans="1:6">
      <c r="A495" t="s">
        <v>2428</v>
      </c>
      <c r="B495" t="s">
        <v>93</v>
      </c>
      <c r="C495">
        <v>529481</v>
      </c>
      <c r="D495" t="s">
        <v>2911</v>
      </c>
      <c r="E495">
        <v>504</v>
      </c>
      <c r="F495" t="s">
        <v>5274</v>
      </c>
    </row>
    <row r="496" spans="1:6">
      <c r="A496" t="s">
        <v>2912</v>
      </c>
      <c r="B496" t="s">
        <v>93</v>
      </c>
      <c r="C496">
        <v>529853</v>
      </c>
      <c r="D496" t="s">
        <v>2913</v>
      </c>
      <c r="E496">
        <v>504</v>
      </c>
      <c r="F496" t="s">
        <v>5276</v>
      </c>
    </row>
    <row r="497" spans="1:6">
      <c r="A497" t="s">
        <v>2918</v>
      </c>
      <c r="B497" t="s">
        <v>93</v>
      </c>
      <c r="C497">
        <v>529606</v>
      </c>
      <c r="D497" t="s">
        <v>2919</v>
      </c>
      <c r="E497">
        <v>506</v>
      </c>
      <c r="F497" t="s">
        <v>5279</v>
      </c>
    </row>
    <row r="498" spans="1:6">
      <c r="A498" t="s">
        <v>2246</v>
      </c>
      <c r="B498" t="s">
        <v>2247</v>
      </c>
      <c r="C498">
        <v>528844</v>
      </c>
      <c r="D498" t="s">
        <v>2930</v>
      </c>
      <c r="E498">
        <v>506</v>
      </c>
      <c r="F498" t="s">
        <v>5278</v>
      </c>
    </row>
    <row r="499" spans="1:6">
      <c r="A499" t="s">
        <v>2924</v>
      </c>
      <c r="B499" t="s">
        <v>93</v>
      </c>
      <c r="C499">
        <v>529802</v>
      </c>
      <c r="D499" t="s">
        <v>2925</v>
      </c>
      <c r="E499">
        <v>506</v>
      </c>
      <c r="F499" t="s">
        <v>5280</v>
      </c>
    </row>
    <row r="500" spans="1:6">
      <c r="A500" t="s">
        <v>1074</v>
      </c>
      <c r="B500" t="s">
        <v>93</v>
      </c>
      <c r="C500">
        <v>530235</v>
      </c>
      <c r="D500" t="s">
        <v>2926</v>
      </c>
      <c r="E500">
        <v>506</v>
      </c>
      <c r="F500" t="s">
        <v>5281</v>
      </c>
    </row>
    <row r="501" spans="1:6">
      <c r="A501" t="s">
        <v>2138</v>
      </c>
      <c r="B501" t="s">
        <v>93</v>
      </c>
      <c r="C501">
        <v>529111</v>
      </c>
      <c r="D501" t="s">
        <v>2929</v>
      </c>
      <c r="E501">
        <v>506</v>
      </c>
      <c r="F501" t="s">
        <v>5283</v>
      </c>
    </row>
    <row r="502" spans="1:6">
      <c r="A502" t="s">
        <v>2937</v>
      </c>
      <c r="B502" t="s">
        <v>1096</v>
      </c>
      <c r="C502">
        <v>530236</v>
      </c>
      <c r="D502" t="s">
        <v>2938</v>
      </c>
      <c r="E502">
        <v>511</v>
      </c>
      <c r="F502" t="s">
        <v>5285</v>
      </c>
    </row>
    <row r="503" spans="1:6">
      <c r="A503" t="s">
        <v>2933</v>
      </c>
      <c r="B503" t="s">
        <v>284</v>
      </c>
      <c r="C503">
        <v>501284</v>
      </c>
      <c r="D503" t="s">
        <v>2934</v>
      </c>
      <c r="E503">
        <v>511</v>
      </c>
      <c r="F503" t="s">
        <v>5288</v>
      </c>
    </row>
    <row r="504" spans="1:6">
      <c r="A504" t="s">
        <v>2949</v>
      </c>
      <c r="B504" t="s">
        <v>1450</v>
      </c>
      <c r="C504">
        <v>529446</v>
      </c>
      <c r="D504" t="s">
        <v>2950</v>
      </c>
      <c r="E504">
        <v>513</v>
      </c>
      <c r="F504" t="s">
        <v>5293</v>
      </c>
    </row>
    <row r="505" spans="1:6">
      <c r="A505" t="s">
        <v>2947</v>
      </c>
      <c r="B505" t="s">
        <v>284</v>
      </c>
      <c r="C505">
        <v>528981</v>
      </c>
      <c r="D505" t="s">
        <v>2948</v>
      </c>
      <c r="E505">
        <v>513</v>
      </c>
      <c r="F505" t="s">
        <v>5294</v>
      </c>
    </row>
    <row r="506" spans="1:6">
      <c r="A506" t="s">
        <v>416</v>
      </c>
      <c r="B506" t="s">
        <v>417</v>
      </c>
      <c r="C506">
        <v>529014</v>
      </c>
      <c r="D506" t="s">
        <v>2941</v>
      </c>
      <c r="E506">
        <v>513</v>
      </c>
      <c r="F506" t="s">
        <v>5290</v>
      </c>
    </row>
    <row r="507" spans="1:6">
      <c r="A507" t="s">
        <v>341</v>
      </c>
      <c r="B507" t="s">
        <v>93</v>
      </c>
      <c r="C507">
        <v>529492</v>
      </c>
      <c r="D507" t="s">
        <v>2958</v>
      </c>
      <c r="E507">
        <v>516</v>
      </c>
      <c r="F507" t="s">
        <v>5298</v>
      </c>
    </row>
    <row r="508" spans="1:6">
      <c r="A508" t="s">
        <v>2560</v>
      </c>
      <c r="B508" t="s">
        <v>1450</v>
      </c>
      <c r="C508">
        <v>529534</v>
      </c>
      <c r="D508" t="s">
        <v>2967</v>
      </c>
      <c r="E508">
        <v>516</v>
      </c>
      <c r="F508" t="s">
        <v>5299</v>
      </c>
    </row>
    <row r="509" spans="1:6">
      <c r="A509" t="s">
        <v>2963</v>
      </c>
      <c r="B509" t="s">
        <v>1450</v>
      </c>
      <c r="C509">
        <v>530238</v>
      </c>
      <c r="D509" t="s">
        <v>2964</v>
      </c>
      <c r="E509">
        <v>516</v>
      </c>
      <c r="F509" t="s">
        <v>5303</v>
      </c>
    </row>
    <row r="510" spans="1:6">
      <c r="A510" t="s">
        <v>2711</v>
      </c>
      <c r="B510" t="s">
        <v>2167</v>
      </c>
      <c r="C510">
        <v>510905</v>
      </c>
      <c r="D510" t="s">
        <v>2965</v>
      </c>
      <c r="E510">
        <v>516</v>
      </c>
      <c r="F510" t="s">
        <v>5304</v>
      </c>
    </row>
    <row r="511" spans="1:6">
      <c r="A511" t="s">
        <v>2975</v>
      </c>
      <c r="B511" t="s">
        <v>284</v>
      </c>
      <c r="C511">
        <v>506304</v>
      </c>
      <c r="D511" t="s">
        <v>2976</v>
      </c>
      <c r="E511">
        <v>520</v>
      </c>
      <c r="F511" t="s">
        <v>5305</v>
      </c>
    </row>
    <row r="512" spans="1:6">
      <c r="A512" t="s">
        <v>2970</v>
      </c>
      <c r="B512" t="s">
        <v>774</v>
      </c>
      <c r="C512">
        <v>530048</v>
      </c>
      <c r="D512" t="s">
        <v>2971</v>
      </c>
      <c r="E512">
        <v>520</v>
      </c>
      <c r="F512" t="s">
        <v>5307</v>
      </c>
    </row>
    <row r="513" spans="1:6">
      <c r="A513" t="s">
        <v>2978</v>
      </c>
      <c r="B513" t="s">
        <v>93</v>
      </c>
      <c r="C513">
        <v>530011</v>
      </c>
      <c r="D513" t="s">
        <v>2979</v>
      </c>
      <c r="E513">
        <v>522</v>
      </c>
      <c r="F513" t="s">
        <v>5309</v>
      </c>
    </row>
    <row r="514" spans="1:6">
      <c r="A514" t="s">
        <v>2981</v>
      </c>
      <c r="B514" t="s">
        <v>2055</v>
      </c>
      <c r="C514">
        <v>529995</v>
      </c>
      <c r="D514" t="s">
        <v>2982</v>
      </c>
      <c r="E514">
        <v>522</v>
      </c>
      <c r="F514" t="s">
        <v>5310</v>
      </c>
    </row>
    <row r="515" spans="1:6">
      <c r="A515" t="s">
        <v>1447</v>
      </c>
      <c r="B515" t="s">
        <v>93</v>
      </c>
      <c r="C515">
        <v>529313</v>
      </c>
      <c r="D515" t="s">
        <v>2980</v>
      </c>
      <c r="E515">
        <v>522</v>
      </c>
      <c r="F515" t="s">
        <v>5311</v>
      </c>
    </row>
    <row r="516" spans="1:6">
      <c r="A516" t="s">
        <v>283</v>
      </c>
      <c r="B516" t="s">
        <v>284</v>
      </c>
      <c r="C516">
        <v>530497</v>
      </c>
      <c r="D516" t="s">
        <v>2977</v>
      </c>
      <c r="E516">
        <v>522</v>
      </c>
      <c r="F516" t="s">
        <v>5312</v>
      </c>
    </row>
    <row r="517" spans="1:6">
      <c r="A517" t="s">
        <v>2997</v>
      </c>
      <c r="B517" t="s">
        <v>284</v>
      </c>
      <c r="C517">
        <v>529208</v>
      </c>
      <c r="D517" t="s">
        <v>2998</v>
      </c>
      <c r="E517">
        <v>526</v>
      </c>
      <c r="F517" t="s">
        <v>5316</v>
      </c>
    </row>
    <row r="518" spans="1:6">
      <c r="A518" t="s">
        <v>561</v>
      </c>
      <c r="B518" t="s">
        <v>93</v>
      </c>
      <c r="C518">
        <v>529488</v>
      </c>
      <c r="D518" t="s">
        <v>2990</v>
      </c>
      <c r="E518">
        <v>526</v>
      </c>
      <c r="F518" t="s">
        <v>5317</v>
      </c>
    </row>
    <row r="519" spans="1:6">
      <c r="A519" t="s">
        <v>1060</v>
      </c>
      <c r="B519" t="s">
        <v>93</v>
      </c>
      <c r="C519">
        <v>529491</v>
      </c>
      <c r="D519" t="s">
        <v>2996</v>
      </c>
      <c r="E519">
        <v>526</v>
      </c>
      <c r="F519" t="s">
        <v>5318</v>
      </c>
    </row>
    <row r="520" spans="1:6">
      <c r="A520" t="s">
        <v>2629</v>
      </c>
      <c r="B520" t="s">
        <v>740</v>
      </c>
      <c r="C520">
        <v>529425</v>
      </c>
      <c r="D520" t="s">
        <v>2993</v>
      </c>
      <c r="E520">
        <v>526</v>
      </c>
      <c r="F520" t="s">
        <v>5320</v>
      </c>
    </row>
    <row r="521" spans="1:6">
      <c r="A521" t="s">
        <v>2991</v>
      </c>
      <c r="B521" t="s">
        <v>740</v>
      </c>
      <c r="C521">
        <v>529421</v>
      </c>
      <c r="D521" t="s">
        <v>2992</v>
      </c>
      <c r="E521">
        <v>526</v>
      </c>
      <c r="F521" t="s">
        <v>5321</v>
      </c>
    </row>
    <row r="522" spans="1:6">
      <c r="A522" t="s">
        <v>3001</v>
      </c>
      <c r="B522" t="s">
        <v>93</v>
      </c>
      <c r="C522">
        <v>529970</v>
      </c>
      <c r="D522" t="s">
        <v>3002</v>
      </c>
      <c r="E522">
        <v>531</v>
      </c>
      <c r="F522" t="s">
        <v>5322</v>
      </c>
    </row>
    <row r="523" spans="1:6">
      <c r="A523" t="s">
        <v>3003</v>
      </c>
      <c r="B523" t="s">
        <v>757</v>
      </c>
      <c r="C523">
        <v>529797</v>
      </c>
      <c r="D523" t="s">
        <v>3004</v>
      </c>
      <c r="E523">
        <v>531</v>
      </c>
      <c r="F523" t="s">
        <v>5324</v>
      </c>
    </row>
    <row r="524" spans="1:6">
      <c r="A524" t="s">
        <v>3007</v>
      </c>
      <c r="B524" t="s">
        <v>740</v>
      </c>
      <c r="C524">
        <v>529540</v>
      </c>
      <c r="D524" t="s">
        <v>3008</v>
      </c>
      <c r="E524">
        <v>531</v>
      </c>
      <c r="F524" t="s">
        <v>5325</v>
      </c>
    </row>
    <row r="525" spans="1:6">
      <c r="A525" t="s">
        <v>3017</v>
      </c>
      <c r="B525" t="s">
        <v>1450</v>
      </c>
      <c r="C525">
        <v>529695</v>
      </c>
      <c r="D525" t="s">
        <v>3018</v>
      </c>
      <c r="E525">
        <v>534</v>
      </c>
      <c r="F525" t="s">
        <v>5330</v>
      </c>
    </row>
    <row r="526" spans="1:6">
      <c r="A526" t="s">
        <v>3013</v>
      </c>
      <c r="B526" t="s">
        <v>93</v>
      </c>
      <c r="C526">
        <v>530004</v>
      </c>
      <c r="D526" t="s">
        <v>3014</v>
      </c>
      <c r="E526">
        <v>534</v>
      </c>
      <c r="F526" t="s">
        <v>5332</v>
      </c>
    </row>
    <row r="527" spans="1:6">
      <c r="A527" t="s">
        <v>2138</v>
      </c>
      <c r="B527" t="s">
        <v>93</v>
      </c>
      <c r="C527">
        <v>529841</v>
      </c>
      <c r="D527" t="s">
        <v>3015</v>
      </c>
      <c r="E527">
        <v>534</v>
      </c>
      <c r="F527" t="s">
        <v>5333</v>
      </c>
    </row>
    <row r="528" spans="1:6">
      <c r="A528" t="s">
        <v>1303</v>
      </c>
      <c r="B528" t="s">
        <v>1304</v>
      </c>
      <c r="C528">
        <v>529510</v>
      </c>
      <c r="D528" t="s">
        <v>3010</v>
      </c>
      <c r="E528">
        <v>534</v>
      </c>
      <c r="F528" t="s">
        <v>5329</v>
      </c>
    </row>
    <row r="529" spans="1:6">
      <c r="A529" t="s">
        <v>1719</v>
      </c>
      <c r="B529" t="s">
        <v>641</v>
      </c>
      <c r="C529">
        <v>530063</v>
      </c>
      <c r="D529" t="s">
        <v>2416</v>
      </c>
      <c r="E529">
        <v>534</v>
      </c>
      <c r="F529" t="s">
        <v>5331</v>
      </c>
    </row>
    <row r="530" spans="1:6">
      <c r="A530" t="s">
        <v>341</v>
      </c>
      <c r="B530" t="s">
        <v>93</v>
      </c>
      <c r="C530">
        <v>530239</v>
      </c>
      <c r="D530" t="s">
        <v>3016</v>
      </c>
      <c r="E530">
        <v>534</v>
      </c>
      <c r="F530" t="s">
        <v>5335</v>
      </c>
    </row>
    <row r="531" spans="1:6">
      <c r="A531" t="s">
        <v>3019</v>
      </c>
      <c r="B531" t="s">
        <v>93</v>
      </c>
      <c r="C531">
        <v>529084</v>
      </c>
      <c r="D531" t="s">
        <v>3020</v>
      </c>
      <c r="E531">
        <v>540</v>
      </c>
      <c r="F531" t="s">
        <v>5336</v>
      </c>
    </row>
    <row r="532" spans="1:6">
      <c r="A532" t="s">
        <v>212</v>
      </c>
      <c r="B532" t="s">
        <v>93</v>
      </c>
      <c r="C532">
        <v>529292</v>
      </c>
      <c r="D532" t="s">
        <v>3021</v>
      </c>
      <c r="E532">
        <v>540</v>
      </c>
      <c r="F532" t="s">
        <v>5337</v>
      </c>
    </row>
    <row r="533" spans="1:6">
      <c r="A533" t="s">
        <v>328</v>
      </c>
      <c r="B533" t="s">
        <v>93</v>
      </c>
      <c r="C533">
        <v>529883</v>
      </c>
      <c r="D533" t="s">
        <v>3022</v>
      </c>
      <c r="E533">
        <v>540</v>
      </c>
      <c r="F533" t="s">
        <v>5338</v>
      </c>
    </row>
    <row r="534" spans="1:6">
      <c r="A534" t="s">
        <v>3026</v>
      </c>
      <c r="B534" t="s">
        <v>417</v>
      </c>
      <c r="C534">
        <v>529118</v>
      </c>
      <c r="D534" t="s">
        <v>3027</v>
      </c>
      <c r="E534">
        <v>543</v>
      </c>
      <c r="F534" t="s">
        <v>5340</v>
      </c>
    </row>
    <row r="535" spans="1:6">
      <c r="A535" t="s">
        <v>976</v>
      </c>
      <c r="B535" t="s">
        <v>977</v>
      </c>
      <c r="C535">
        <v>529723</v>
      </c>
      <c r="D535" t="s">
        <v>3023</v>
      </c>
      <c r="E535">
        <v>543</v>
      </c>
      <c r="F535" t="s">
        <v>5339</v>
      </c>
    </row>
    <row r="536" spans="1:6">
      <c r="A536" t="s">
        <v>1765</v>
      </c>
      <c r="B536" t="s">
        <v>774</v>
      </c>
      <c r="C536">
        <v>530013</v>
      </c>
      <c r="D536" t="s">
        <v>3024</v>
      </c>
      <c r="E536">
        <v>543</v>
      </c>
      <c r="F536" t="s">
        <v>5343</v>
      </c>
    </row>
    <row r="537" spans="1:6">
      <c r="A537" t="s">
        <v>674</v>
      </c>
      <c r="B537" t="s">
        <v>93</v>
      </c>
      <c r="C537">
        <v>529956</v>
      </c>
      <c r="D537" t="s">
        <v>3036</v>
      </c>
      <c r="E537">
        <v>546</v>
      </c>
      <c r="F537" t="s">
        <v>5347</v>
      </c>
    </row>
    <row r="538" spans="1:6">
      <c r="A538" t="s">
        <v>1647</v>
      </c>
      <c r="B538" t="s">
        <v>417</v>
      </c>
      <c r="C538">
        <v>506231</v>
      </c>
      <c r="D538" t="s">
        <v>3038</v>
      </c>
      <c r="E538">
        <v>546</v>
      </c>
      <c r="F538" t="s">
        <v>5346</v>
      </c>
    </row>
    <row r="539" spans="1:6">
      <c r="A539" t="s">
        <v>1486</v>
      </c>
      <c r="B539" t="s">
        <v>1450</v>
      </c>
      <c r="C539">
        <v>529021</v>
      </c>
      <c r="D539" t="s">
        <v>3042</v>
      </c>
      <c r="E539">
        <v>548</v>
      </c>
      <c r="F539" t="s">
        <v>5354</v>
      </c>
    </row>
    <row r="540" spans="1:6">
      <c r="A540" t="s">
        <v>92</v>
      </c>
      <c r="B540" t="s">
        <v>93</v>
      </c>
      <c r="C540">
        <v>529730</v>
      </c>
      <c r="D540" t="s">
        <v>3051</v>
      </c>
      <c r="E540">
        <v>548</v>
      </c>
      <c r="F540" t="s">
        <v>5352</v>
      </c>
    </row>
    <row r="541" spans="1:6">
      <c r="A541" t="s">
        <v>3043</v>
      </c>
      <c r="B541" t="s">
        <v>93</v>
      </c>
      <c r="C541">
        <v>529877</v>
      </c>
      <c r="D541" t="s">
        <v>3044</v>
      </c>
      <c r="E541">
        <v>548</v>
      </c>
      <c r="F541" t="s">
        <v>5355</v>
      </c>
    </row>
    <row r="542" spans="1:6">
      <c r="A542" t="s">
        <v>922</v>
      </c>
      <c r="B542" t="s">
        <v>284</v>
      </c>
      <c r="C542">
        <v>529222</v>
      </c>
      <c r="D542" t="s">
        <v>3052</v>
      </c>
      <c r="E542">
        <v>548</v>
      </c>
      <c r="F542" t="s">
        <v>5353</v>
      </c>
    </row>
    <row r="543" spans="1:6">
      <c r="A543" t="s">
        <v>260</v>
      </c>
      <c r="B543" t="s">
        <v>260</v>
      </c>
      <c r="C543">
        <v>508814</v>
      </c>
      <c r="D543" t="s">
        <v>3045</v>
      </c>
      <c r="E543">
        <v>548</v>
      </c>
      <c r="F543" t="s">
        <v>5356</v>
      </c>
    </row>
    <row r="544" spans="1:6">
      <c r="A544" t="s">
        <v>461</v>
      </c>
      <c r="B544" t="s">
        <v>93</v>
      </c>
      <c r="C544">
        <v>529461</v>
      </c>
      <c r="D544" t="s">
        <v>3050</v>
      </c>
      <c r="E544">
        <v>548</v>
      </c>
      <c r="F544" t="s">
        <v>5357</v>
      </c>
    </row>
    <row r="545" spans="1:6">
      <c r="A545" t="s">
        <v>1486</v>
      </c>
      <c r="B545" t="s">
        <v>1450</v>
      </c>
      <c r="C545">
        <v>529221</v>
      </c>
      <c r="D545" t="s">
        <v>3041</v>
      </c>
      <c r="E545">
        <v>548</v>
      </c>
      <c r="F545" t="s">
        <v>5351</v>
      </c>
    </row>
    <row r="546" spans="1:6">
      <c r="A546" t="s">
        <v>3057</v>
      </c>
      <c r="B546" t="s">
        <v>774</v>
      </c>
      <c r="C546">
        <v>529662</v>
      </c>
      <c r="D546" t="s">
        <v>3058</v>
      </c>
      <c r="E546">
        <v>555</v>
      </c>
      <c r="F546" t="s">
        <v>5362</v>
      </c>
    </row>
    <row r="547" spans="1:6">
      <c r="A547" t="s">
        <v>3059</v>
      </c>
      <c r="B547" t="s">
        <v>1450</v>
      </c>
      <c r="C547">
        <v>529648</v>
      </c>
      <c r="D547" t="s">
        <v>3060</v>
      </c>
      <c r="E547">
        <v>555</v>
      </c>
      <c r="F547" t="s">
        <v>5363</v>
      </c>
    </row>
    <row r="548" spans="1:6">
      <c r="A548" t="s">
        <v>3065</v>
      </c>
      <c r="B548" t="s">
        <v>1450</v>
      </c>
      <c r="C548">
        <v>529710</v>
      </c>
      <c r="D548" t="s">
        <v>3066</v>
      </c>
      <c r="E548">
        <v>555</v>
      </c>
      <c r="F548" t="s">
        <v>5361</v>
      </c>
    </row>
    <row r="549" spans="1:6">
      <c r="A549" t="s">
        <v>600</v>
      </c>
      <c r="B549" t="s">
        <v>93</v>
      </c>
      <c r="C549">
        <v>529759</v>
      </c>
      <c r="D549" t="s">
        <v>3071</v>
      </c>
      <c r="E549">
        <v>558</v>
      </c>
      <c r="F549" t="s">
        <v>5367</v>
      </c>
    </row>
    <row r="550" spans="1:6">
      <c r="A550" t="s">
        <v>3078</v>
      </c>
      <c r="B550" t="s">
        <v>489</v>
      </c>
      <c r="C550">
        <v>529789</v>
      </c>
      <c r="D550" t="s">
        <v>3079</v>
      </c>
      <c r="E550">
        <v>559</v>
      </c>
      <c r="F550" t="s">
        <v>5376</v>
      </c>
    </row>
    <row r="551" spans="1:6">
      <c r="A551" t="s">
        <v>3082</v>
      </c>
      <c r="B551" t="s">
        <v>1182</v>
      </c>
      <c r="C551">
        <v>529699</v>
      </c>
      <c r="D551" t="s">
        <v>3083</v>
      </c>
      <c r="E551">
        <v>559</v>
      </c>
      <c r="F551" t="s">
        <v>5379</v>
      </c>
    </row>
    <row r="552" spans="1:6">
      <c r="A552" t="s">
        <v>374</v>
      </c>
      <c r="B552" t="s">
        <v>93</v>
      </c>
      <c r="C552">
        <v>529997</v>
      </c>
      <c r="D552" t="s">
        <v>3096</v>
      </c>
      <c r="E552">
        <v>561</v>
      </c>
      <c r="F552" t="s">
        <v>5381</v>
      </c>
    </row>
    <row r="553" spans="1:6">
      <c r="A553" t="s">
        <v>283</v>
      </c>
      <c r="B553" t="s">
        <v>284</v>
      </c>
      <c r="C553">
        <v>504934</v>
      </c>
      <c r="D553" t="s">
        <v>3094</v>
      </c>
      <c r="E553">
        <v>561</v>
      </c>
      <c r="F553" t="s">
        <v>5382</v>
      </c>
    </row>
    <row r="554" spans="1:6">
      <c r="A554" t="s">
        <v>212</v>
      </c>
      <c r="B554" t="s">
        <v>93</v>
      </c>
      <c r="C554">
        <v>529644</v>
      </c>
      <c r="D554" t="s">
        <v>3095</v>
      </c>
      <c r="E554">
        <v>561</v>
      </c>
      <c r="F554" t="s">
        <v>5383</v>
      </c>
    </row>
    <row r="555" spans="1:6">
      <c r="A555" t="s">
        <v>3097</v>
      </c>
      <c r="B555" t="s">
        <v>489</v>
      </c>
      <c r="C555">
        <v>529430</v>
      </c>
      <c r="D555" t="s">
        <v>3098</v>
      </c>
      <c r="E555">
        <v>564</v>
      </c>
      <c r="F555" t="s">
        <v>5386</v>
      </c>
    </row>
    <row r="556" spans="1:6">
      <c r="A556" t="s">
        <v>3099</v>
      </c>
      <c r="B556" t="s">
        <v>1450</v>
      </c>
      <c r="C556">
        <v>529309</v>
      </c>
      <c r="D556" t="s">
        <v>3100</v>
      </c>
      <c r="E556">
        <v>564</v>
      </c>
      <c r="F556" t="s">
        <v>5387</v>
      </c>
    </row>
    <row r="557" spans="1:6">
      <c r="A557" t="s">
        <v>3102</v>
      </c>
      <c r="B557" t="s">
        <v>774</v>
      </c>
      <c r="C557">
        <v>530241</v>
      </c>
      <c r="D557" t="s">
        <v>3103</v>
      </c>
      <c r="E557">
        <v>564</v>
      </c>
      <c r="F557" t="s">
        <v>5388</v>
      </c>
    </row>
    <row r="558" spans="1:6">
      <c r="A558" t="s">
        <v>3108</v>
      </c>
      <c r="B558" t="s">
        <v>489</v>
      </c>
      <c r="C558">
        <v>528942</v>
      </c>
      <c r="D558" t="s">
        <v>3109</v>
      </c>
      <c r="E558">
        <v>564</v>
      </c>
      <c r="F558" t="s">
        <v>5389</v>
      </c>
    </row>
    <row r="559" spans="1:6">
      <c r="A559" t="s">
        <v>3110</v>
      </c>
      <c r="B559" t="s">
        <v>489</v>
      </c>
      <c r="C559">
        <v>529726</v>
      </c>
      <c r="D559" t="s">
        <v>3111</v>
      </c>
      <c r="E559">
        <v>564</v>
      </c>
      <c r="F559" t="s">
        <v>5390</v>
      </c>
    </row>
    <row r="560" spans="1:6">
      <c r="A560" t="s">
        <v>776</v>
      </c>
      <c r="B560" t="s">
        <v>93</v>
      </c>
      <c r="C560">
        <v>530179</v>
      </c>
      <c r="D560" t="s">
        <v>3112</v>
      </c>
      <c r="E560">
        <v>564</v>
      </c>
      <c r="F560" t="s">
        <v>5391</v>
      </c>
    </row>
    <row r="561" spans="1:6">
      <c r="A561" t="s">
        <v>204</v>
      </c>
      <c r="B561" t="s">
        <v>93</v>
      </c>
      <c r="C561">
        <v>529822</v>
      </c>
      <c r="D561" t="s">
        <v>3113</v>
      </c>
      <c r="E561">
        <v>564</v>
      </c>
      <c r="F561" t="s">
        <v>5395</v>
      </c>
    </row>
    <row r="562" spans="1:6">
      <c r="A562" t="s">
        <v>3133</v>
      </c>
      <c r="B562" t="s">
        <v>740</v>
      </c>
      <c r="C562">
        <v>529831</v>
      </c>
      <c r="D562" t="s">
        <v>3134</v>
      </c>
      <c r="E562">
        <v>571</v>
      </c>
      <c r="F562" t="s">
        <v>5406</v>
      </c>
    </row>
    <row r="563" spans="1:6">
      <c r="A563" t="s">
        <v>3136</v>
      </c>
      <c r="B563" t="s">
        <v>2055</v>
      </c>
      <c r="C563">
        <v>530244</v>
      </c>
      <c r="D563" t="s">
        <v>3137</v>
      </c>
      <c r="E563">
        <v>571</v>
      </c>
      <c r="F563" t="s">
        <v>5404</v>
      </c>
    </row>
    <row r="564" spans="1:6">
      <c r="A564" t="s">
        <v>2645</v>
      </c>
      <c r="B564" t="s">
        <v>740</v>
      </c>
      <c r="C564">
        <v>530162</v>
      </c>
      <c r="D564" t="s">
        <v>3135</v>
      </c>
      <c r="E564">
        <v>571</v>
      </c>
      <c r="F564" t="s">
        <v>5407</v>
      </c>
    </row>
    <row r="565" spans="1:6">
      <c r="A565" t="s">
        <v>3140</v>
      </c>
      <c r="B565" t="s">
        <v>417</v>
      </c>
      <c r="C565">
        <v>529412</v>
      </c>
      <c r="D565" t="s">
        <v>3141</v>
      </c>
      <c r="E565">
        <v>574</v>
      </c>
      <c r="F565" t="s">
        <v>5408</v>
      </c>
    </row>
    <row r="566" spans="1:6">
      <c r="A566" t="s">
        <v>1213</v>
      </c>
      <c r="B566" t="s">
        <v>489</v>
      </c>
      <c r="C566">
        <v>529954</v>
      </c>
      <c r="D566" t="s">
        <v>3142</v>
      </c>
      <c r="E566">
        <v>574</v>
      </c>
      <c r="F566" t="s">
        <v>5409</v>
      </c>
    </row>
    <row r="567" spans="1:6">
      <c r="A567" t="s">
        <v>3138</v>
      </c>
      <c r="B567" t="s">
        <v>641</v>
      </c>
      <c r="C567">
        <v>529460</v>
      </c>
      <c r="D567" t="s">
        <v>3139</v>
      </c>
      <c r="E567">
        <v>574</v>
      </c>
      <c r="F567" t="s">
        <v>5411</v>
      </c>
    </row>
    <row r="568" spans="1:6">
      <c r="A568" t="s">
        <v>2039</v>
      </c>
      <c r="B568" t="s">
        <v>93</v>
      </c>
      <c r="C568">
        <v>530245</v>
      </c>
      <c r="D568" t="s">
        <v>5793</v>
      </c>
      <c r="E568">
        <v>577</v>
      </c>
      <c r="F568" t="s">
        <v>5794</v>
      </c>
    </row>
    <row r="569" spans="1:6">
      <c r="A569" t="s">
        <v>3308</v>
      </c>
      <c r="B569" t="s">
        <v>93</v>
      </c>
      <c r="C569">
        <v>529505</v>
      </c>
      <c r="D569" t="s">
        <v>5795</v>
      </c>
      <c r="E569">
        <v>577</v>
      </c>
      <c r="F569" t="s">
        <v>5796</v>
      </c>
    </row>
    <row r="570" spans="1:6">
      <c r="A570" t="s">
        <v>5797</v>
      </c>
      <c r="B570" t="s">
        <v>1450</v>
      </c>
      <c r="C570">
        <v>529844</v>
      </c>
      <c r="D570" t="s">
        <v>5798</v>
      </c>
      <c r="E570">
        <v>577</v>
      </c>
      <c r="F570" t="s">
        <v>5799</v>
      </c>
    </row>
    <row r="571" spans="1:6">
      <c r="A571" t="s">
        <v>5800</v>
      </c>
      <c r="B571" t="s">
        <v>740</v>
      </c>
      <c r="C571">
        <v>529983</v>
      </c>
      <c r="D571" t="s">
        <v>5801</v>
      </c>
      <c r="E571">
        <v>577</v>
      </c>
      <c r="F571" t="s">
        <v>5802</v>
      </c>
    </row>
    <row r="572" spans="1:6">
      <c r="A572" t="s">
        <v>5803</v>
      </c>
      <c r="B572" t="s">
        <v>93</v>
      </c>
      <c r="C572">
        <v>529351</v>
      </c>
      <c r="D572" t="s">
        <v>5804</v>
      </c>
      <c r="E572">
        <v>581</v>
      </c>
      <c r="F572" t="s">
        <v>5805</v>
      </c>
    </row>
    <row r="573" spans="1:6">
      <c r="A573" t="s">
        <v>1447</v>
      </c>
      <c r="B573" t="s">
        <v>93</v>
      </c>
      <c r="C573">
        <v>530180</v>
      </c>
      <c r="D573" t="s">
        <v>3151</v>
      </c>
      <c r="E573">
        <v>581</v>
      </c>
      <c r="F573" t="s">
        <v>5413</v>
      </c>
    </row>
    <row r="574" spans="1:6">
      <c r="A574" t="s">
        <v>3149</v>
      </c>
      <c r="B574" t="s">
        <v>1450</v>
      </c>
      <c r="C574">
        <v>529846</v>
      </c>
      <c r="D574" t="s">
        <v>3150</v>
      </c>
      <c r="E574">
        <v>581</v>
      </c>
      <c r="F574" t="s">
        <v>5414</v>
      </c>
    </row>
    <row r="575" spans="1:6">
      <c r="A575" t="s">
        <v>212</v>
      </c>
      <c r="B575" t="s">
        <v>93</v>
      </c>
      <c r="C575">
        <v>529812</v>
      </c>
      <c r="D575" t="s">
        <v>3156</v>
      </c>
      <c r="E575">
        <v>581</v>
      </c>
      <c r="F575" t="s">
        <v>5415</v>
      </c>
    </row>
    <row r="576" spans="1:6">
      <c r="A576" t="s">
        <v>3157</v>
      </c>
      <c r="B576" t="s">
        <v>1450</v>
      </c>
      <c r="C576">
        <v>529447</v>
      </c>
      <c r="D576" t="s">
        <v>3158</v>
      </c>
      <c r="E576">
        <v>581</v>
      </c>
      <c r="F576" t="s">
        <v>5420</v>
      </c>
    </row>
    <row r="577" spans="1:6">
      <c r="A577" t="s">
        <v>3163</v>
      </c>
      <c r="B577" t="s">
        <v>489</v>
      </c>
      <c r="C577">
        <v>529229</v>
      </c>
      <c r="D577" t="s">
        <v>3164</v>
      </c>
      <c r="E577">
        <v>586</v>
      </c>
      <c r="F577" t="s">
        <v>5422</v>
      </c>
    </row>
    <row r="578" spans="1:6">
      <c r="A578" t="s">
        <v>3160</v>
      </c>
      <c r="B578" t="s">
        <v>1450</v>
      </c>
      <c r="C578">
        <v>529835</v>
      </c>
      <c r="D578" t="s">
        <v>3161</v>
      </c>
      <c r="E578">
        <v>586</v>
      </c>
      <c r="F578" t="s">
        <v>5423</v>
      </c>
    </row>
    <row r="579" spans="1:6">
      <c r="A579" t="s">
        <v>1574</v>
      </c>
      <c r="B579" t="s">
        <v>1575</v>
      </c>
      <c r="C579">
        <v>530246</v>
      </c>
      <c r="D579" t="s">
        <v>3162</v>
      </c>
      <c r="E579">
        <v>586</v>
      </c>
      <c r="F579" t="s">
        <v>5424</v>
      </c>
    </row>
    <row r="580" spans="1:6">
      <c r="A580" t="s">
        <v>3169</v>
      </c>
      <c r="B580" t="s">
        <v>1450</v>
      </c>
      <c r="C580">
        <v>529410</v>
      </c>
      <c r="D580" t="s">
        <v>3170</v>
      </c>
      <c r="E580">
        <v>589</v>
      </c>
      <c r="F580" t="s">
        <v>5425</v>
      </c>
    </row>
    <row r="581" spans="1:6">
      <c r="A581" t="s">
        <v>3176</v>
      </c>
      <c r="B581" t="s">
        <v>489</v>
      </c>
      <c r="C581">
        <v>528972</v>
      </c>
      <c r="D581" t="s">
        <v>3177</v>
      </c>
      <c r="E581">
        <v>590</v>
      </c>
      <c r="F581" t="s">
        <v>5432</v>
      </c>
    </row>
    <row r="582" spans="1:6">
      <c r="A582" t="s">
        <v>693</v>
      </c>
      <c r="B582" t="s">
        <v>694</v>
      </c>
      <c r="C582">
        <v>530247</v>
      </c>
      <c r="D582" t="s">
        <v>3175</v>
      </c>
      <c r="E582">
        <v>590</v>
      </c>
      <c r="F582" t="s">
        <v>5433</v>
      </c>
    </row>
    <row r="583" spans="1:6">
      <c r="A583" t="s">
        <v>283</v>
      </c>
      <c r="B583" t="s">
        <v>284</v>
      </c>
      <c r="C583">
        <v>529655</v>
      </c>
      <c r="D583" t="s">
        <v>3180</v>
      </c>
      <c r="E583">
        <v>590</v>
      </c>
      <c r="F583" t="s">
        <v>5431</v>
      </c>
    </row>
    <row r="584" spans="1:6">
      <c r="A584" t="s">
        <v>3184</v>
      </c>
      <c r="B584" t="s">
        <v>740</v>
      </c>
      <c r="C584">
        <v>529463</v>
      </c>
      <c r="D584" t="s">
        <v>3185</v>
      </c>
      <c r="E584">
        <v>593</v>
      </c>
      <c r="F584" t="s">
        <v>5436</v>
      </c>
    </row>
    <row r="585" spans="1:6">
      <c r="A585" t="s">
        <v>778</v>
      </c>
      <c r="B585" t="s">
        <v>93</v>
      </c>
      <c r="C585">
        <v>529903</v>
      </c>
      <c r="D585" t="s">
        <v>3187</v>
      </c>
      <c r="E585">
        <v>593</v>
      </c>
      <c r="F585" t="s">
        <v>5437</v>
      </c>
    </row>
    <row r="586" spans="1:6">
      <c r="A586" t="s">
        <v>474</v>
      </c>
      <c r="B586" t="s">
        <v>93</v>
      </c>
      <c r="C586">
        <v>529965</v>
      </c>
      <c r="D586" t="s">
        <v>3188</v>
      </c>
      <c r="E586">
        <v>593</v>
      </c>
      <c r="F586" t="s">
        <v>5438</v>
      </c>
    </row>
    <row r="587" spans="1:6">
      <c r="A587" t="s">
        <v>3017</v>
      </c>
      <c r="B587" t="s">
        <v>1450</v>
      </c>
      <c r="C587">
        <v>529406</v>
      </c>
      <c r="D587" t="s">
        <v>3194</v>
      </c>
      <c r="E587">
        <v>596</v>
      </c>
      <c r="F587" t="s">
        <v>5442</v>
      </c>
    </row>
    <row r="588" spans="1:6">
      <c r="A588" t="s">
        <v>739</v>
      </c>
      <c r="B588" t="s">
        <v>740</v>
      </c>
      <c r="C588">
        <v>530055</v>
      </c>
      <c r="D588" t="s">
        <v>3197</v>
      </c>
      <c r="E588">
        <v>596</v>
      </c>
      <c r="F588" t="s">
        <v>5443</v>
      </c>
    </row>
    <row r="589" spans="1:6">
      <c r="A589" t="s">
        <v>3195</v>
      </c>
      <c r="B589" t="s">
        <v>1450</v>
      </c>
      <c r="C589">
        <v>530249</v>
      </c>
      <c r="D589" t="s">
        <v>3196</v>
      </c>
      <c r="E589">
        <v>596</v>
      </c>
      <c r="F589" t="s">
        <v>5445</v>
      </c>
    </row>
    <row r="590" spans="1:6">
      <c r="A590" t="s">
        <v>3191</v>
      </c>
      <c r="B590" t="s">
        <v>740</v>
      </c>
      <c r="C590">
        <v>529810</v>
      </c>
      <c r="D590" t="s">
        <v>3192</v>
      </c>
      <c r="E590">
        <v>596</v>
      </c>
      <c r="F590" t="s">
        <v>5446</v>
      </c>
    </row>
    <row r="591" spans="1:6">
      <c r="A591" t="s">
        <v>3065</v>
      </c>
      <c r="B591" t="s">
        <v>1450</v>
      </c>
      <c r="C591">
        <v>529541</v>
      </c>
      <c r="D591" t="s">
        <v>3206</v>
      </c>
      <c r="E591">
        <v>600</v>
      </c>
      <c r="F591" t="s">
        <v>5450</v>
      </c>
    </row>
    <row r="592" spans="1:6">
      <c r="A592" t="s">
        <v>778</v>
      </c>
      <c r="B592" t="s">
        <v>93</v>
      </c>
      <c r="C592">
        <v>529283</v>
      </c>
      <c r="D592" t="s">
        <v>3207</v>
      </c>
      <c r="E592">
        <v>600</v>
      </c>
      <c r="F592" t="s">
        <v>5451</v>
      </c>
    </row>
    <row r="593" spans="1:6">
      <c r="A593" t="s">
        <v>1218</v>
      </c>
      <c r="B593" t="s">
        <v>93</v>
      </c>
      <c r="C593">
        <v>529509</v>
      </c>
      <c r="D593" t="s">
        <v>3208</v>
      </c>
      <c r="E593">
        <v>600</v>
      </c>
      <c r="F593" t="s">
        <v>5452</v>
      </c>
    </row>
    <row r="594" spans="1:6">
      <c r="A594" t="s">
        <v>922</v>
      </c>
      <c r="B594" t="s">
        <v>284</v>
      </c>
      <c r="C594">
        <v>529360</v>
      </c>
      <c r="D594" t="s">
        <v>3209</v>
      </c>
      <c r="E594">
        <v>600</v>
      </c>
      <c r="F594" t="s">
        <v>5453</v>
      </c>
    </row>
    <row r="595" spans="1:6">
      <c r="A595" t="s">
        <v>283</v>
      </c>
      <c r="B595" t="s">
        <v>284</v>
      </c>
      <c r="C595">
        <v>529126</v>
      </c>
      <c r="D595" t="s">
        <v>3218</v>
      </c>
      <c r="E595">
        <v>604</v>
      </c>
      <c r="F595" t="s">
        <v>5454</v>
      </c>
    </row>
    <row r="596" spans="1:6">
      <c r="A596" t="s">
        <v>416</v>
      </c>
      <c r="B596" t="s">
        <v>417</v>
      </c>
      <c r="C596">
        <v>529227</v>
      </c>
      <c r="D596" t="s">
        <v>3217</v>
      </c>
      <c r="E596">
        <v>604</v>
      </c>
      <c r="F596" t="s">
        <v>5455</v>
      </c>
    </row>
    <row r="597" spans="1:6">
      <c r="A597" t="s">
        <v>3215</v>
      </c>
      <c r="B597" t="s">
        <v>740</v>
      </c>
      <c r="C597">
        <v>529465</v>
      </c>
      <c r="D597" t="s">
        <v>3216</v>
      </c>
      <c r="E597">
        <v>604</v>
      </c>
      <c r="F597" t="s">
        <v>5456</v>
      </c>
    </row>
    <row r="598" spans="1:6">
      <c r="A598" t="s">
        <v>474</v>
      </c>
      <c r="B598" t="s">
        <v>93</v>
      </c>
      <c r="C598">
        <v>529815</v>
      </c>
      <c r="D598" t="s">
        <v>3219</v>
      </c>
      <c r="E598">
        <v>607</v>
      </c>
      <c r="F598" t="s">
        <v>5461</v>
      </c>
    </row>
    <row r="599" spans="1:6">
      <c r="A599" t="s">
        <v>501</v>
      </c>
      <c r="B599" t="s">
        <v>284</v>
      </c>
      <c r="C599">
        <v>528871</v>
      </c>
      <c r="D599" t="s">
        <v>3229</v>
      </c>
      <c r="E599">
        <v>607</v>
      </c>
      <c r="F599" t="s">
        <v>5460</v>
      </c>
    </row>
    <row r="600" spans="1:6">
      <c r="A600" t="s">
        <v>3222</v>
      </c>
      <c r="B600" t="s">
        <v>740</v>
      </c>
      <c r="C600">
        <v>529459</v>
      </c>
      <c r="D600" t="s">
        <v>3223</v>
      </c>
      <c r="E600">
        <v>607</v>
      </c>
      <c r="F600" t="s">
        <v>5463</v>
      </c>
    </row>
    <row r="601" spans="1:6">
      <c r="A601" t="s">
        <v>3224</v>
      </c>
      <c r="B601" t="s">
        <v>284</v>
      </c>
      <c r="C601">
        <v>503027</v>
      </c>
      <c r="D601" t="s">
        <v>3225</v>
      </c>
      <c r="E601">
        <v>607</v>
      </c>
      <c r="F601" t="s">
        <v>5458</v>
      </c>
    </row>
    <row r="602" spans="1:6">
      <c r="A602" t="s">
        <v>3238</v>
      </c>
      <c r="B602" t="s">
        <v>93</v>
      </c>
      <c r="C602">
        <v>529478</v>
      </c>
      <c r="D602" t="s">
        <v>3239</v>
      </c>
      <c r="E602">
        <v>611</v>
      </c>
      <c r="F602" t="s">
        <v>5467</v>
      </c>
    </row>
    <row r="603" spans="1:6">
      <c r="A603" t="s">
        <v>3240</v>
      </c>
      <c r="B603" t="s">
        <v>284</v>
      </c>
      <c r="C603">
        <v>500650</v>
      </c>
      <c r="D603" t="s">
        <v>3241</v>
      </c>
      <c r="E603">
        <v>611</v>
      </c>
      <c r="F603" t="s">
        <v>5465</v>
      </c>
    </row>
    <row r="604" spans="1:6">
      <c r="A604" t="s">
        <v>3230</v>
      </c>
      <c r="B604" t="s">
        <v>489</v>
      </c>
      <c r="C604">
        <v>529187</v>
      </c>
      <c r="D604" t="s">
        <v>3231</v>
      </c>
      <c r="E604">
        <v>611</v>
      </c>
      <c r="F604" t="s">
        <v>5468</v>
      </c>
    </row>
    <row r="605" spans="1:6">
      <c r="A605" t="s">
        <v>3242</v>
      </c>
      <c r="B605" t="s">
        <v>489</v>
      </c>
      <c r="C605">
        <v>528971</v>
      </c>
      <c r="D605" t="s">
        <v>3243</v>
      </c>
      <c r="E605">
        <v>611</v>
      </c>
      <c r="F605" t="s">
        <v>5466</v>
      </c>
    </row>
    <row r="606" spans="1:6">
      <c r="A606" t="s">
        <v>3236</v>
      </c>
      <c r="B606" t="s">
        <v>93</v>
      </c>
      <c r="C606">
        <v>530024</v>
      </c>
      <c r="D606" t="s">
        <v>3237</v>
      </c>
      <c r="E606">
        <v>611</v>
      </c>
      <c r="F606" t="s">
        <v>5470</v>
      </c>
    </row>
    <row r="607" spans="1:6">
      <c r="A607" t="s">
        <v>3245</v>
      </c>
      <c r="B607" t="s">
        <v>740</v>
      </c>
      <c r="C607">
        <v>530251</v>
      </c>
      <c r="D607" t="s">
        <v>3246</v>
      </c>
      <c r="E607">
        <v>616</v>
      </c>
      <c r="F607" t="s">
        <v>5473</v>
      </c>
    </row>
    <row r="608" spans="1:6">
      <c r="A608" t="s">
        <v>1547</v>
      </c>
      <c r="B608" t="s">
        <v>774</v>
      </c>
      <c r="C608">
        <v>530022</v>
      </c>
      <c r="D608" t="s">
        <v>3253</v>
      </c>
      <c r="E608">
        <v>617</v>
      </c>
      <c r="F608" t="s">
        <v>5480</v>
      </c>
    </row>
    <row r="609" spans="1:6">
      <c r="A609" t="s">
        <v>3260</v>
      </c>
      <c r="B609" t="s">
        <v>1450</v>
      </c>
      <c r="C609">
        <v>529514</v>
      </c>
      <c r="D609" t="s">
        <v>3261</v>
      </c>
      <c r="E609">
        <v>617</v>
      </c>
      <c r="F609" t="s">
        <v>5477</v>
      </c>
    </row>
    <row r="610" spans="1:6">
      <c r="A610" t="s">
        <v>3255</v>
      </c>
      <c r="B610" t="s">
        <v>1304</v>
      </c>
      <c r="C610">
        <v>529335</v>
      </c>
      <c r="D610" t="s">
        <v>3256</v>
      </c>
      <c r="E610">
        <v>617</v>
      </c>
      <c r="F610" t="s">
        <v>5476</v>
      </c>
    </row>
    <row r="611" spans="1:6">
      <c r="A611" t="s">
        <v>553</v>
      </c>
      <c r="B611" t="s">
        <v>93</v>
      </c>
      <c r="C611">
        <v>529963</v>
      </c>
      <c r="D611" t="s">
        <v>3267</v>
      </c>
      <c r="E611">
        <v>620</v>
      </c>
      <c r="F611" t="s">
        <v>5484</v>
      </c>
    </row>
    <row r="612" spans="1:6">
      <c r="A612" t="s">
        <v>3269</v>
      </c>
      <c r="B612" t="s">
        <v>93</v>
      </c>
      <c r="C612">
        <v>529314</v>
      </c>
      <c r="D612" t="s">
        <v>3270</v>
      </c>
      <c r="E612">
        <v>621</v>
      </c>
      <c r="F612" t="s">
        <v>5487</v>
      </c>
    </row>
    <row r="613" spans="1:6">
      <c r="A613" t="s">
        <v>674</v>
      </c>
      <c r="B613" t="s">
        <v>93</v>
      </c>
      <c r="C613">
        <v>530005</v>
      </c>
      <c r="D613" t="s">
        <v>3277</v>
      </c>
      <c r="E613">
        <v>621</v>
      </c>
      <c r="F613" t="s">
        <v>5488</v>
      </c>
    </row>
    <row r="614" spans="1:6">
      <c r="A614" t="s">
        <v>283</v>
      </c>
      <c r="B614" t="s">
        <v>284</v>
      </c>
      <c r="C614">
        <v>529125</v>
      </c>
      <c r="D614" t="s">
        <v>3276</v>
      </c>
      <c r="E614">
        <v>621</v>
      </c>
      <c r="F614" t="s">
        <v>5489</v>
      </c>
    </row>
    <row r="615" spans="1:6">
      <c r="A615" t="s">
        <v>1765</v>
      </c>
      <c r="B615" t="s">
        <v>774</v>
      </c>
      <c r="C615">
        <v>530076</v>
      </c>
      <c r="D615" t="s">
        <v>3271</v>
      </c>
      <c r="E615">
        <v>621</v>
      </c>
      <c r="F615" t="s">
        <v>5491</v>
      </c>
    </row>
    <row r="616" spans="1:6">
      <c r="A616" t="s">
        <v>3274</v>
      </c>
      <c r="B616" t="s">
        <v>93</v>
      </c>
      <c r="C616">
        <v>529490</v>
      </c>
      <c r="D616" t="s">
        <v>3275</v>
      </c>
      <c r="E616">
        <v>621</v>
      </c>
      <c r="F616" t="s">
        <v>5492</v>
      </c>
    </row>
    <row r="617" spans="1:6">
      <c r="A617" t="s">
        <v>3278</v>
      </c>
      <c r="B617" t="s">
        <v>489</v>
      </c>
      <c r="C617">
        <v>530058</v>
      </c>
      <c r="D617" t="s">
        <v>3279</v>
      </c>
      <c r="E617">
        <v>626</v>
      </c>
      <c r="F617" t="s">
        <v>5495</v>
      </c>
    </row>
    <row r="618" spans="1:6">
      <c r="A618" t="s">
        <v>3280</v>
      </c>
      <c r="B618" t="s">
        <v>740</v>
      </c>
      <c r="C618">
        <v>529417</v>
      </c>
      <c r="D618" t="s">
        <v>3281</v>
      </c>
      <c r="E618">
        <v>626</v>
      </c>
      <c r="F618" t="s">
        <v>5496</v>
      </c>
    </row>
    <row r="619" spans="1:6">
      <c r="A619" t="s">
        <v>1218</v>
      </c>
      <c r="B619" t="s">
        <v>93</v>
      </c>
      <c r="C619">
        <v>529736</v>
      </c>
      <c r="D619" t="s">
        <v>3282</v>
      </c>
      <c r="E619">
        <v>626</v>
      </c>
      <c r="F619" t="s">
        <v>5497</v>
      </c>
    </row>
    <row r="620" spans="1:6">
      <c r="A620" t="s">
        <v>3283</v>
      </c>
      <c r="B620" t="s">
        <v>489</v>
      </c>
      <c r="C620">
        <v>529206</v>
      </c>
      <c r="D620" t="s">
        <v>3284</v>
      </c>
      <c r="E620">
        <v>626</v>
      </c>
      <c r="F620" t="s">
        <v>5498</v>
      </c>
    </row>
    <row r="621" spans="1:6">
      <c r="A621" t="s">
        <v>3291</v>
      </c>
      <c r="B621" t="s">
        <v>1450</v>
      </c>
      <c r="C621">
        <v>529893</v>
      </c>
      <c r="D621" t="s">
        <v>3292</v>
      </c>
      <c r="E621">
        <v>630</v>
      </c>
      <c r="F621" t="s">
        <v>5499</v>
      </c>
    </row>
    <row r="622" spans="1:6">
      <c r="A622" t="s">
        <v>1447</v>
      </c>
      <c r="B622" t="s">
        <v>93</v>
      </c>
      <c r="C622">
        <v>530062</v>
      </c>
      <c r="D622" t="s">
        <v>3293</v>
      </c>
      <c r="E622">
        <v>630</v>
      </c>
      <c r="F622" t="s">
        <v>5501</v>
      </c>
    </row>
    <row r="623" spans="1:6">
      <c r="A623" t="s">
        <v>5806</v>
      </c>
      <c r="B623" t="s">
        <v>93</v>
      </c>
      <c r="C623">
        <v>529878</v>
      </c>
      <c r="D623" t="s">
        <v>5807</v>
      </c>
      <c r="E623">
        <v>630</v>
      </c>
      <c r="F623" t="s">
        <v>5808</v>
      </c>
    </row>
    <row r="624" spans="1:6">
      <c r="A624" t="s">
        <v>1619</v>
      </c>
      <c r="B624" t="s">
        <v>774</v>
      </c>
      <c r="C624">
        <v>529273</v>
      </c>
      <c r="D624" t="s">
        <v>5809</v>
      </c>
      <c r="E624">
        <v>630</v>
      </c>
      <c r="F624" t="s">
        <v>5810</v>
      </c>
    </row>
    <row r="625" spans="1:6">
      <c r="A625" t="s">
        <v>5811</v>
      </c>
      <c r="B625" t="s">
        <v>740</v>
      </c>
      <c r="C625">
        <v>530052</v>
      </c>
      <c r="D625" t="s">
        <v>2406</v>
      </c>
      <c r="E625">
        <v>630</v>
      </c>
      <c r="F625" t="s">
        <v>5812</v>
      </c>
    </row>
    <row r="626" spans="1:6">
      <c r="A626" t="s">
        <v>5813</v>
      </c>
      <c r="B626" t="s">
        <v>284</v>
      </c>
      <c r="C626">
        <v>529613</v>
      </c>
      <c r="D626" t="s">
        <v>5814</v>
      </c>
      <c r="E626">
        <v>635</v>
      </c>
      <c r="F626" t="s">
        <v>5815</v>
      </c>
    </row>
    <row r="627" spans="1:6">
      <c r="A627" t="s">
        <v>283</v>
      </c>
      <c r="B627" t="s">
        <v>284</v>
      </c>
      <c r="C627">
        <v>529047</v>
      </c>
      <c r="D627" t="s">
        <v>5816</v>
      </c>
      <c r="E627">
        <v>635</v>
      </c>
      <c r="F627" t="s">
        <v>5817</v>
      </c>
    </row>
    <row r="628" spans="1:6">
      <c r="A628" t="s">
        <v>3301</v>
      </c>
      <c r="B628" t="s">
        <v>641</v>
      </c>
      <c r="C628">
        <v>529013</v>
      </c>
      <c r="D628" t="s">
        <v>3302</v>
      </c>
      <c r="E628">
        <v>637</v>
      </c>
      <c r="F628" t="s">
        <v>5504</v>
      </c>
    </row>
    <row r="629" spans="1:6">
      <c r="A629" t="s">
        <v>3308</v>
      </c>
      <c r="B629" t="s">
        <v>93</v>
      </c>
      <c r="C629">
        <v>529504</v>
      </c>
      <c r="D629" t="s">
        <v>3309</v>
      </c>
      <c r="E629">
        <v>638</v>
      </c>
      <c r="F629" t="s">
        <v>5508</v>
      </c>
    </row>
    <row r="630" spans="1:6">
      <c r="A630" t="s">
        <v>501</v>
      </c>
      <c r="B630" t="s">
        <v>284</v>
      </c>
      <c r="C630">
        <v>529120</v>
      </c>
      <c r="D630" t="s">
        <v>3312</v>
      </c>
      <c r="E630">
        <v>639</v>
      </c>
      <c r="F630" t="s">
        <v>5513</v>
      </c>
    </row>
    <row r="631" spans="1:6">
      <c r="A631" t="s">
        <v>1357</v>
      </c>
      <c r="B631" t="s">
        <v>93</v>
      </c>
      <c r="C631">
        <v>529926</v>
      </c>
      <c r="D631" t="s">
        <v>3317</v>
      </c>
      <c r="E631">
        <v>639</v>
      </c>
      <c r="F631" t="s">
        <v>5514</v>
      </c>
    </row>
    <row r="632" spans="1:6">
      <c r="A632" t="s">
        <v>3315</v>
      </c>
      <c r="B632" t="s">
        <v>284</v>
      </c>
      <c r="C632">
        <v>529042</v>
      </c>
      <c r="D632" t="s">
        <v>3316</v>
      </c>
      <c r="E632">
        <v>639</v>
      </c>
      <c r="F632" t="s">
        <v>5515</v>
      </c>
    </row>
    <row r="633" spans="1:6">
      <c r="A633" t="s">
        <v>3327</v>
      </c>
      <c r="B633" t="s">
        <v>93</v>
      </c>
      <c r="C633">
        <v>530254</v>
      </c>
      <c r="D633" t="s">
        <v>3328</v>
      </c>
      <c r="E633">
        <v>642</v>
      </c>
      <c r="F633" t="s">
        <v>5517</v>
      </c>
    </row>
    <row r="634" spans="1:6">
      <c r="A634" t="s">
        <v>3043</v>
      </c>
      <c r="B634" t="s">
        <v>93</v>
      </c>
      <c r="C634">
        <v>529732</v>
      </c>
      <c r="D634" t="s">
        <v>3329</v>
      </c>
      <c r="E634">
        <v>642</v>
      </c>
      <c r="F634" t="s">
        <v>5518</v>
      </c>
    </row>
    <row r="635" spans="1:6">
      <c r="A635" t="s">
        <v>3332</v>
      </c>
      <c r="B635" t="s">
        <v>284</v>
      </c>
      <c r="C635">
        <v>529279</v>
      </c>
      <c r="D635" t="s">
        <v>3333</v>
      </c>
      <c r="E635">
        <v>642</v>
      </c>
      <c r="F635" t="s">
        <v>5519</v>
      </c>
    </row>
    <row r="636" spans="1:6">
      <c r="A636" t="s">
        <v>3335</v>
      </c>
      <c r="B636" t="s">
        <v>757</v>
      </c>
      <c r="C636">
        <v>530050</v>
      </c>
      <c r="D636" t="s">
        <v>3336</v>
      </c>
      <c r="E636">
        <v>645</v>
      </c>
      <c r="F636" t="s">
        <v>5524</v>
      </c>
    </row>
    <row r="637" spans="1:6">
      <c r="A637" t="s">
        <v>3339</v>
      </c>
      <c r="B637" t="s">
        <v>2055</v>
      </c>
      <c r="C637">
        <v>529875</v>
      </c>
      <c r="D637" t="s">
        <v>3340</v>
      </c>
      <c r="E637">
        <v>646</v>
      </c>
      <c r="F637" t="s">
        <v>5528</v>
      </c>
    </row>
    <row r="638" spans="1:6">
      <c r="A638" t="s">
        <v>739</v>
      </c>
      <c r="B638" t="s">
        <v>740</v>
      </c>
      <c r="C638">
        <v>529531</v>
      </c>
      <c r="D638" t="s">
        <v>3345</v>
      </c>
      <c r="E638">
        <v>647</v>
      </c>
      <c r="F638" t="s">
        <v>5529</v>
      </c>
    </row>
    <row r="639" spans="1:6">
      <c r="A639" t="s">
        <v>600</v>
      </c>
      <c r="B639" t="s">
        <v>93</v>
      </c>
      <c r="C639">
        <v>529673</v>
      </c>
      <c r="D639" t="s">
        <v>3346</v>
      </c>
      <c r="E639">
        <v>647</v>
      </c>
      <c r="F639" t="s">
        <v>5530</v>
      </c>
    </row>
    <row r="640" spans="1:6">
      <c r="A640" t="s">
        <v>3347</v>
      </c>
      <c r="B640" t="s">
        <v>93</v>
      </c>
      <c r="C640">
        <v>529962</v>
      </c>
      <c r="D640" t="s">
        <v>3348</v>
      </c>
      <c r="E640">
        <v>647</v>
      </c>
      <c r="F640" t="s">
        <v>5531</v>
      </c>
    </row>
    <row r="641" spans="1:6">
      <c r="A641" t="s">
        <v>1765</v>
      </c>
      <c r="B641" t="s">
        <v>774</v>
      </c>
      <c r="C641">
        <v>530259</v>
      </c>
      <c r="D641" t="s">
        <v>3351</v>
      </c>
      <c r="E641">
        <v>650</v>
      </c>
      <c r="F641" t="s">
        <v>5535</v>
      </c>
    </row>
    <row r="642" spans="1:6">
      <c r="A642" t="s">
        <v>2466</v>
      </c>
      <c r="B642" t="s">
        <v>641</v>
      </c>
      <c r="C642">
        <v>529072</v>
      </c>
      <c r="D642" t="s">
        <v>3361</v>
      </c>
      <c r="E642">
        <v>651</v>
      </c>
      <c r="F642" t="s">
        <v>5536</v>
      </c>
    </row>
    <row r="643" spans="1:6">
      <c r="A643" t="s">
        <v>3357</v>
      </c>
      <c r="B643" t="s">
        <v>1450</v>
      </c>
      <c r="C643">
        <v>529523</v>
      </c>
      <c r="D643" t="s">
        <v>3358</v>
      </c>
      <c r="E643">
        <v>651</v>
      </c>
      <c r="F643" t="s">
        <v>5537</v>
      </c>
    </row>
    <row r="644" spans="1:6">
      <c r="A644" t="s">
        <v>283</v>
      </c>
      <c r="B644" t="s">
        <v>284</v>
      </c>
      <c r="C644">
        <v>529265</v>
      </c>
      <c r="D644" t="s">
        <v>3356</v>
      </c>
      <c r="E644">
        <v>651</v>
      </c>
      <c r="F644" t="s">
        <v>5538</v>
      </c>
    </row>
    <row r="645" spans="1:6">
      <c r="A645" t="s">
        <v>3359</v>
      </c>
      <c r="B645" t="s">
        <v>740</v>
      </c>
      <c r="C645">
        <v>529429</v>
      </c>
      <c r="D645" t="s">
        <v>3360</v>
      </c>
      <c r="E645">
        <v>651</v>
      </c>
      <c r="F645" t="s">
        <v>5539</v>
      </c>
    </row>
    <row r="646" spans="1:6">
      <c r="A646" t="s">
        <v>1274</v>
      </c>
      <c r="B646" t="s">
        <v>740</v>
      </c>
      <c r="C646">
        <v>530260</v>
      </c>
      <c r="D646" t="s">
        <v>3362</v>
      </c>
      <c r="E646">
        <v>655</v>
      </c>
      <c r="F646" t="s">
        <v>5540</v>
      </c>
    </row>
    <row r="647" spans="1:6">
      <c r="A647" t="s">
        <v>1882</v>
      </c>
      <c r="B647" t="s">
        <v>694</v>
      </c>
      <c r="C647">
        <v>529712</v>
      </c>
      <c r="D647" t="s">
        <v>3363</v>
      </c>
      <c r="E647">
        <v>655</v>
      </c>
      <c r="F647" t="s">
        <v>5541</v>
      </c>
    </row>
    <row r="648" spans="1:6">
      <c r="A648" t="s">
        <v>5818</v>
      </c>
      <c r="B648" t="s">
        <v>1450</v>
      </c>
      <c r="C648">
        <v>530261</v>
      </c>
      <c r="D648" t="s">
        <v>5819</v>
      </c>
      <c r="E648">
        <v>655</v>
      </c>
      <c r="F648" t="s">
        <v>5820</v>
      </c>
    </row>
    <row r="649" spans="1:6">
      <c r="A649" t="s">
        <v>5821</v>
      </c>
      <c r="B649" t="s">
        <v>1450</v>
      </c>
      <c r="C649">
        <v>529770</v>
      </c>
      <c r="D649" t="s">
        <v>5822</v>
      </c>
      <c r="E649">
        <v>655</v>
      </c>
      <c r="F649" t="s">
        <v>5823</v>
      </c>
    </row>
    <row r="650" spans="1:6">
      <c r="A650" t="s">
        <v>1719</v>
      </c>
      <c r="B650" t="s">
        <v>641</v>
      </c>
      <c r="C650">
        <v>530191</v>
      </c>
      <c r="D650" t="s">
        <v>5824</v>
      </c>
      <c r="E650">
        <v>659</v>
      </c>
      <c r="F650" t="s">
        <v>5825</v>
      </c>
    </row>
    <row r="651" spans="1:6">
      <c r="A651" t="s">
        <v>1447</v>
      </c>
      <c r="B651" t="s">
        <v>93</v>
      </c>
      <c r="C651">
        <v>529611</v>
      </c>
      <c r="D651" t="s">
        <v>5826</v>
      </c>
      <c r="E651">
        <v>659</v>
      </c>
      <c r="F651" t="s">
        <v>5827</v>
      </c>
    </row>
    <row r="652" spans="1:6">
      <c r="A652" t="s">
        <v>2120</v>
      </c>
      <c r="B652" t="s">
        <v>284</v>
      </c>
      <c r="C652">
        <v>529211</v>
      </c>
      <c r="D652" t="s">
        <v>3368</v>
      </c>
      <c r="E652">
        <v>659</v>
      </c>
      <c r="F652" t="s">
        <v>5543</v>
      </c>
    </row>
    <row r="653" spans="1:6">
      <c r="A653" t="s">
        <v>3369</v>
      </c>
      <c r="B653" t="s">
        <v>740</v>
      </c>
      <c r="C653">
        <v>529472</v>
      </c>
      <c r="D653" t="s">
        <v>3370</v>
      </c>
      <c r="E653">
        <v>662</v>
      </c>
      <c r="F653" t="s">
        <v>5547</v>
      </c>
    </row>
    <row r="654" spans="1:6">
      <c r="A654" t="s">
        <v>3380</v>
      </c>
      <c r="B654" t="s">
        <v>284</v>
      </c>
      <c r="C654">
        <v>529099</v>
      </c>
      <c r="D654" t="s">
        <v>3381</v>
      </c>
      <c r="E654">
        <v>663</v>
      </c>
      <c r="F654" t="s">
        <v>5551</v>
      </c>
    </row>
    <row r="655" spans="1:6">
      <c r="A655" t="s">
        <v>5828</v>
      </c>
      <c r="B655" t="s">
        <v>284</v>
      </c>
      <c r="C655">
        <v>529263</v>
      </c>
      <c r="D655" t="s">
        <v>5829</v>
      </c>
      <c r="E655">
        <v>664</v>
      </c>
      <c r="F655" t="s">
        <v>5830</v>
      </c>
    </row>
    <row r="656" spans="1:6">
      <c r="A656" t="s">
        <v>5831</v>
      </c>
      <c r="B656" t="s">
        <v>1450</v>
      </c>
      <c r="C656">
        <v>529821</v>
      </c>
      <c r="D656" t="s">
        <v>5832</v>
      </c>
      <c r="E656">
        <v>664</v>
      </c>
      <c r="F656" t="s">
        <v>5833</v>
      </c>
    </row>
    <row r="657" spans="1:6">
      <c r="A657" t="s">
        <v>5834</v>
      </c>
      <c r="B657" t="s">
        <v>93</v>
      </c>
      <c r="C657">
        <v>529975</v>
      </c>
      <c r="D657" t="s">
        <v>5835</v>
      </c>
      <c r="E657">
        <v>664</v>
      </c>
      <c r="F657" t="s">
        <v>5836</v>
      </c>
    </row>
    <row r="658" spans="1:6">
      <c r="A658" t="s">
        <v>3191</v>
      </c>
      <c r="B658" t="s">
        <v>740</v>
      </c>
      <c r="C658">
        <v>529917</v>
      </c>
      <c r="D658" t="s">
        <v>5837</v>
      </c>
      <c r="E658">
        <v>667</v>
      </c>
      <c r="F658" t="s">
        <v>5838</v>
      </c>
    </row>
    <row r="659" spans="1:6">
      <c r="A659" t="s">
        <v>5839</v>
      </c>
      <c r="B659" t="s">
        <v>1450</v>
      </c>
      <c r="C659">
        <v>529255</v>
      </c>
      <c r="D659" t="s">
        <v>5840</v>
      </c>
      <c r="E659">
        <v>667</v>
      </c>
      <c r="F659" t="s">
        <v>5841</v>
      </c>
    </row>
    <row r="660" spans="1:6">
      <c r="A660" t="s">
        <v>922</v>
      </c>
      <c r="B660" t="s">
        <v>284</v>
      </c>
      <c r="C660">
        <v>529259</v>
      </c>
      <c r="D660" t="s">
        <v>3385</v>
      </c>
      <c r="E660">
        <v>667</v>
      </c>
      <c r="F660" t="s">
        <v>5552</v>
      </c>
    </row>
    <row r="661" spans="1:6">
      <c r="A661" t="s">
        <v>3308</v>
      </c>
      <c r="B661" t="s">
        <v>93</v>
      </c>
      <c r="C661">
        <v>529886</v>
      </c>
      <c r="D661" t="s">
        <v>3386</v>
      </c>
      <c r="E661">
        <v>667</v>
      </c>
      <c r="F661" t="s">
        <v>5553</v>
      </c>
    </row>
    <row r="662" spans="1:6">
      <c r="A662" t="s">
        <v>3388</v>
      </c>
      <c r="B662" t="s">
        <v>489</v>
      </c>
      <c r="C662">
        <v>530263</v>
      </c>
      <c r="D662" t="s">
        <v>3389</v>
      </c>
      <c r="E662">
        <v>667</v>
      </c>
      <c r="F662" t="s">
        <v>5554</v>
      </c>
    </row>
    <row r="663" spans="1:6">
      <c r="A663" t="s">
        <v>283</v>
      </c>
      <c r="B663" t="s">
        <v>284</v>
      </c>
      <c r="C663">
        <v>529005</v>
      </c>
      <c r="D663" t="s">
        <v>3387</v>
      </c>
      <c r="E663">
        <v>667</v>
      </c>
      <c r="F663" t="s">
        <v>5555</v>
      </c>
    </row>
    <row r="664" spans="1:6">
      <c r="A664" t="s">
        <v>328</v>
      </c>
      <c r="B664" t="s">
        <v>93</v>
      </c>
      <c r="C664">
        <v>530264</v>
      </c>
      <c r="D664" t="s">
        <v>3390</v>
      </c>
      <c r="E664">
        <v>673</v>
      </c>
      <c r="F664" t="s">
        <v>5556</v>
      </c>
    </row>
    <row r="665" spans="1:6">
      <c r="A665" t="s">
        <v>3391</v>
      </c>
      <c r="B665" t="s">
        <v>93</v>
      </c>
      <c r="C665">
        <v>529833</v>
      </c>
      <c r="D665" t="s">
        <v>3392</v>
      </c>
      <c r="E665">
        <v>674</v>
      </c>
      <c r="F665" t="s">
        <v>5559</v>
      </c>
    </row>
    <row r="666" spans="1:6">
      <c r="A666" t="s">
        <v>3400</v>
      </c>
      <c r="B666" t="s">
        <v>284</v>
      </c>
      <c r="C666">
        <v>505526</v>
      </c>
      <c r="D666" t="s">
        <v>3401</v>
      </c>
      <c r="E666">
        <v>674</v>
      </c>
      <c r="F666" t="s">
        <v>5557</v>
      </c>
    </row>
    <row r="667" spans="1:6">
      <c r="A667" t="s">
        <v>3406</v>
      </c>
      <c r="B667" t="s">
        <v>417</v>
      </c>
      <c r="C667">
        <v>529236</v>
      </c>
      <c r="D667" t="s">
        <v>3407</v>
      </c>
      <c r="E667">
        <v>676</v>
      </c>
      <c r="F667" t="s">
        <v>5564</v>
      </c>
    </row>
    <row r="668" spans="1:6">
      <c r="A668" t="s">
        <v>2340</v>
      </c>
      <c r="B668" t="s">
        <v>93</v>
      </c>
      <c r="C668">
        <v>529729</v>
      </c>
      <c r="D668" t="s">
        <v>3404</v>
      </c>
      <c r="E668">
        <v>676</v>
      </c>
      <c r="F668" t="s">
        <v>5565</v>
      </c>
    </row>
    <row r="669" spans="1:6">
      <c r="A669" t="s">
        <v>1218</v>
      </c>
      <c r="B669" t="s">
        <v>93</v>
      </c>
      <c r="C669">
        <v>501409</v>
      </c>
      <c r="D669" t="s">
        <v>3405</v>
      </c>
      <c r="E669">
        <v>676</v>
      </c>
      <c r="F669" t="s">
        <v>5566</v>
      </c>
    </row>
    <row r="670" spans="1:6">
      <c r="A670" t="s">
        <v>3411</v>
      </c>
      <c r="B670" t="s">
        <v>93</v>
      </c>
      <c r="C670">
        <v>529809</v>
      </c>
      <c r="D670" t="s">
        <v>3412</v>
      </c>
      <c r="E670">
        <v>679</v>
      </c>
      <c r="F670" t="s">
        <v>5567</v>
      </c>
    </row>
    <row r="671" spans="1:6">
      <c r="A671" t="s">
        <v>3423</v>
      </c>
      <c r="B671" t="s">
        <v>489</v>
      </c>
      <c r="C671">
        <v>530069</v>
      </c>
      <c r="D671" t="s">
        <v>3424</v>
      </c>
      <c r="E671">
        <v>680</v>
      </c>
      <c r="F671" t="s">
        <v>5572</v>
      </c>
    </row>
    <row r="672" spans="1:6">
      <c r="A672" t="s">
        <v>3430</v>
      </c>
      <c r="B672" t="s">
        <v>489</v>
      </c>
      <c r="C672">
        <v>504179</v>
      </c>
      <c r="D672" t="s">
        <v>3431</v>
      </c>
      <c r="E672">
        <v>680</v>
      </c>
      <c r="F672" t="s">
        <v>5574</v>
      </c>
    </row>
    <row r="673" spans="1:6">
      <c r="A673" t="s">
        <v>525</v>
      </c>
      <c r="B673" t="s">
        <v>93</v>
      </c>
      <c r="C673">
        <v>529890</v>
      </c>
      <c r="D673" t="s">
        <v>2636</v>
      </c>
      <c r="E673">
        <v>680</v>
      </c>
      <c r="F673" t="s">
        <v>5576</v>
      </c>
    </row>
    <row r="674" spans="1:6">
      <c r="A674" t="s">
        <v>204</v>
      </c>
      <c r="B674" t="s">
        <v>93</v>
      </c>
      <c r="C674">
        <v>530269</v>
      </c>
      <c r="D674" t="s">
        <v>3432</v>
      </c>
      <c r="E674">
        <v>680</v>
      </c>
      <c r="F674" t="s">
        <v>5577</v>
      </c>
    </row>
    <row r="675" spans="1:6">
      <c r="A675" t="s">
        <v>204</v>
      </c>
      <c r="B675" t="s">
        <v>93</v>
      </c>
      <c r="C675">
        <v>529306</v>
      </c>
      <c r="D675" t="s">
        <v>3437</v>
      </c>
      <c r="E675">
        <v>684</v>
      </c>
      <c r="F675" t="s">
        <v>5579</v>
      </c>
    </row>
    <row r="676" spans="1:6">
      <c r="A676" t="s">
        <v>3435</v>
      </c>
      <c r="B676" t="s">
        <v>1450</v>
      </c>
      <c r="C676">
        <v>529980</v>
      </c>
      <c r="D676" t="s">
        <v>3436</v>
      </c>
      <c r="E676">
        <v>684</v>
      </c>
      <c r="F676" t="s">
        <v>5580</v>
      </c>
    </row>
    <row r="677" spans="1:6">
      <c r="A677" t="s">
        <v>3433</v>
      </c>
      <c r="B677" t="s">
        <v>489</v>
      </c>
      <c r="C677">
        <v>530174</v>
      </c>
      <c r="D677" t="s">
        <v>3434</v>
      </c>
      <c r="E677">
        <v>684</v>
      </c>
      <c r="F677" t="s">
        <v>5581</v>
      </c>
    </row>
    <row r="678" spans="1:6">
      <c r="A678" t="s">
        <v>1274</v>
      </c>
      <c r="B678" t="s">
        <v>740</v>
      </c>
      <c r="C678">
        <v>529513</v>
      </c>
      <c r="D678" t="s">
        <v>5842</v>
      </c>
      <c r="E678">
        <v>684</v>
      </c>
      <c r="F678" t="s">
        <v>5843</v>
      </c>
    </row>
    <row r="679" spans="1:6">
      <c r="A679" t="s">
        <v>5844</v>
      </c>
      <c r="B679" t="s">
        <v>93</v>
      </c>
      <c r="C679">
        <v>529494</v>
      </c>
      <c r="D679" t="s">
        <v>5845</v>
      </c>
      <c r="E679">
        <v>684</v>
      </c>
      <c r="F679" t="s">
        <v>5846</v>
      </c>
    </row>
    <row r="680" spans="1:6">
      <c r="A680" t="s">
        <v>5847</v>
      </c>
      <c r="B680" t="s">
        <v>1364</v>
      </c>
      <c r="C680">
        <v>530271</v>
      </c>
      <c r="D680" t="s">
        <v>5848</v>
      </c>
      <c r="E680">
        <v>689</v>
      </c>
      <c r="F680" t="s">
        <v>5849</v>
      </c>
    </row>
    <row r="681" spans="1:6">
      <c r="A681" t="s">
        <v>5850</v>
      </c>
      <c r="B681" t="s">
        <v>93</v>
      </c>
      <c r="C681">
        <v>530070</v>
      </c>
      <c r="D681" t="s">
        <v>5851</v>
      </c>
      <c r="E681">
        <v>690</v>
      </c>
      <c r="F681" t="s">
        <v>5852</v>
      </c>
    </row>
    <row r="682" spans="1:6">
      <c r="A682" t="s">
        <v>946</v>
      </c>
      <c r="B682" t="s">
        <v>284</v>
      </c>
      <c r="C682">
        <v>529121</v>
      </c>
      <c r="D682" t="s">
        <v>5853</v>
      </c>
      <c r="E682">
        <v>690</v>
      </c>
      <c r="F682" t="s">
        <v>5854</v>
      </c>
    </row>
    <row r="683" spans="1:6">
      <c r="A683" t="s">
        <v>2138</v>
      </c>
      <c r="B683" t="s">
        <v>93</v>
      </c>
      <c r="C683">
        <v>529839</v>
      </c>
      <c r="D683" t="s">
        <v>5855</v>
      </c>
      <c r="E683">
        <v>690</v>
      </c>
      <c r="F683" t="s">
        <v>5856</v>
      </c>
    </row>
    <row r="684" spans="1:6">
      <c r="A684" t="s">
        <v>3438</v>
      </c>
      <c r="B684" t="s">
        <v>284</v>
      </c>
      <c r="C684">
        <v>529232</v>
      </c>
      <c r="D684" t="s">
        <v>3439</v>
      </c>
      <c r="E684">
        <v>690</v>
      </c>
      <c r="F684" t="s">
        <v>5583</v>
      </c>
    </row>
    <row r="685" spans="1:6">
      <c r="A685" t="s">
        <v>283</v>
      </c>
      <c r="B685" t="s">
        <v>284</v>
      </c>
      <c r="C685">
        <v>529361</v>
      </c>
      <c r="D685" t="s">
        <v>3448</v>
      </c>
      <c r="E685">
        <v>694</v>
      </c>
      <c r="F685" t="s">
        <v>5586</v>
      </c>
    </row>
    <row r="686" spans="1:6">
      <c r="A686" t="s">
        <v>3449</v>
      </c>
      <c r="B686" t="s">
        <v>1450</v>
      </c>
      <c r="C686">
        <v>529502</v>
      </c>
      <c r="D686" t="s">
        <v>3450</v>
      </c>
      <c r="E686">
        <v>694</v>
      </c>
      <c r="F686" t="s">
        <v>5585</v>
      </c>
    </row>
    <row r="687" spans="1:6">
      <c r="A687" t="s">
        <v>3454</v>
      </c>
      <c r="B687" t="s">
        <v>93</v>
      </c>
      <c r="C687">
        <v>529857</v>
      </c>
      <c r="D687" t="s">
        <v>3455</v>
      </c>
      <c r="E687">
        <v>696</v>
      </c>
      <c r="F687" t="s">
        <v>5595</v>
      </c>
    </row>
    <row r="688" spans="1:6">
      <c r="A688" t="s">
        <v>283</v>
      </c>
      <c r="B688" t="s">
        <v>284</v>
      </c>
      <c r="C688">
        <v>505240</v>
      </c>
      <c r="D688" t="s">
        <v>3451</v>
      </c>
      <c r="E688">
        <v>696</v>
      </c>
      <c r="F688" t="s">
        <v>5596</v>
      </c>
    </row>
    <row r="689" spans="1:6">
      <c r="A689" t="s">
        <v>3463</v>
      </c>
      <c r="B689" t="s">
        <v>1450</v>
      </c>
      <c r="C689">
        <v>529775</v>
      </c>
      <c r="D689" t="s">
        <v>3464</v>
      </c>
      <c r="E689">
        <v>696</v>
      </c>
      <c r="F689" t="s">
        <v>5597</v>
      </c>
    </row>
    <row r="690" spans="1:6">
      <c r="A690" t="s">
        <v>3459</v>
      </c>
      <c r="B690" t="s">
        <v>93</v>
      </c>
      <c r="C690">
        <v>529496</v>
      </c>
      <c r="D690" t="s">
        <v>3460</v>
      </c>
      <c r="E690">
        <v>696</v>
      </c>
      <c r="F690" t="s">
        <v>5600</v>
      </c>
    </row>
    <row r="691" spans="1:6">
      <c r="A691" t="s">
        <v>3461</v>
      </c>
      <c r="B691" t="s">
        <v>93</v>
      </c>
      <c r="C691">
        <v>530153</v>
      </c>
      <c r="D691" t="s">
        <v>3462</v>
      </c>
      <c r="E691">
        <v>696</v>
      </c>
      <c r="F691" t="s">
        <v>5601</v>
      </c>
    </row>
    <row r="692" spans="1:6">
      <c r="A692" t="s">
        <v>3475</v>
      </c>
      <c r="B692" t="s">
        <v>93</v>
      </c>
      <c r="C692">
        <v>529845</v>
      </c>
      <c r="D692" t="s">
        <v>3476</v>
      </c>
      <c r="E692">
        <v>701</v>
      </c>
      <c r="F692" t="s">
        <v>5602</v>
      </c>
    </row>
    <row r="693" spans="1:6">
      <c r="A693" t="s">
        <v>3479</v>
      </c>
      <c r="B693" t="s">
        <v>284</v>
      </c>
      <c r="C693">
        <v>504586</v>
      </c>
      <c r="D693" t="s">
        <v>3480</v>
      </c>
      <c r="E693">
        <v>702</v>
      </c>
      <c r="F693" t="s">
        <v>5607</v>
      </c>
    </row>
    <row r="694" spans="1:6">
      <c r="A694" t="s">
        <v>3490</v>
      </c>
      <c r="B694" t="s">
        <v>489</v>
      </c>
      <c r="C694">
        <v>529950</v>
      </c>
      <c r="D694" t="s">
        <v>3491</v>
      </c>
      <c r="E694">
        <v>703</v>
      </c>
      <c r="F694" t="s">
        <v>5611</v>
      </c>
    </row>
    <row r="695" spans="1:6">
      <c r="A695" t="s">
        <v>3488</v>
      </c>
      <c r="B695" t="s">
        <v>489</v>
      </c>
      <c r="C695">
        <v>529277</v>
      </c>
      <c r="D695" t="s">
        <v>3489</v>
      </c>
      <c r="E695">
        <v>703</v>
      </c>
      <c r="F695" t="s">
        <v>5612</v>
      </c>
    </row>
    <row r="696" spans="1:6">
      <c r="A696" t="s">
        <v>283</v>
      </c>
      <c r="B696" t="s">
        <v>284</v>
      </c>
      <c r="C696">
        <v>529123</v>
      </c>
      <c r="D696" t="s">
        <v>3487</v>
      </c>
      <c r="E696">
        <v>703</v>
      </c>
      <c r="F696" t="s">
        <v>5613</v>
      </c>
    </row>
    <row r="697" spans="1:6">
      <c r="A697" t="s">
        <v>3492</v>
      </c>
      <c r="B697" t="s">
        <v>424</v>
      </c>
      <c r="C697">
        <v>530014</v>
      </c>
      <c r="D697" t="s">
        <v>3493</v>
      </c>
      <c r="E697">
        <v>706</v>
      </c>
      <c r="F697" t="s">
        <v>5614</v>
      </c>
    </row>
    <row r="698" spans="1:6">
      <c r="A698" t="s">
        <v>1074</v>
      </c>
      <c r="B698" t="s">
        <v>93</v>
      </c>
      <c r="C698">
        <v>530178</v>
      </c>
      <c r="D698" t="s">
        <v>3495</v>
      </c>
      <c r="E698">
        <v>706</v>
      </c>
      <c r="F698" t="s">
        <v>5615</v>
      </c>
    </row>
    <row r="699" spans="1:6">
      <c r="A699" t="s">
        <v>946</v>
      </c>
      <c r="B699" t="s">
        <v>284</v>
      </c>
      <c r="C699">
        <v>529083</v>
      </c>
      <c r="D699" t="s">
        <v>3496</v>
      </c>
      <c r="E699">
        <v>706</v>
      </c>
      <c r="F699" t="s">
        <v>5616</v>
      </c>
    </row>
    <row r="700" spans="1:6">
      <c r="A700" t="s">
        <v>600</v>
      </c>
      <c r="B700" t="s">
        <v>93</v>
      </c>
      <c r="C700">
        <v>529838</v>
      </c>
      <c r="D700" t="s">
        <v>3497</v>
      </c>
      <c r="E700">
        <v>706</v>
      </c>
      <c r="F700" t="s">
        <v>5618</v>
      </c>
    </row>
    <row r="701" spans="1:6">
      <c r="A701" t="s">
        <v>1074</v>
      </c>
      <c r="B701" t="s">
        <v>93</v>
      </c>
      <c r="C701">
        <v>529622</v>
      </c>
      <c r="D701" t="s">
        <v>3498</v>
      </c>
      <c r="E701">
        <v>710</v>
      </c>
      <c r="F701" t="s">
        <v>5620</v>
      </c>
    </row>
    <row r="702" spans="1:6">
      <c r="A702" t="s">
        <v>416</v>
      </c>
      <c r="B702" t="s">
        <v>417</v>
      </c>
      <c r="C702">
        <v>529503</v>
      </c>
      <c r="D702" t="s">
        <v>3499</v>
      </c>
      <c r="E702">
        <v>710</v>
      </c>
      <c r="F702" t="s">
        <v>5621</v>
      </c>
    </row>
    <row r="703" spans="1:6">
      <c r="A703" t="s">
        <v>3500</v>
      </c>
      <c r="B703" t="s">
        <v>284</v>
      </c>
      <c r="C703">
        <v>529122</v>
      </c>
      <c r="D703" t="s">
        <v>3501</v>
      </c>
      <c r="E703">
        <v>710</v>
      </c>
      <c r="F703" t="s">
        <v>5622</v>
      </c>
    </row>
    <row r="704" spans="1:6">
      <c r="A704" t="s">
        <v>553</v>
      </c>
      <c r="B704" t="s">
        <v>93</v>
      </c>
      <c r="C704">
        <v>530273</v>
      </c>
      <c r="D704" t="s">
        <v>3504</v>
      </c>
      <c r="E704">
        <v>710</v>
      </c>
      <c r="F704" t="s">
        <v>5623</v>
      </c>
    </row>
    <row r="705" spans="1:6">
      <c r="A705" t="s">
        <v>3502</v>
      </c>
      <c r="B705" t="s">
        <v>1450</v>
      </c>
      <c r="C705">
        <v>530084</v>
      </c>
      <c r="D705" t="s">
        <v>3503</v>
      </c>
      <c r="E705">
        <v>710</v>
      </c>
      <c r="F705" t="s">
        <v>5624</v>
      </c>
    </row>
    <row r="706" spans="1:6">
      <c r="A706" t="s">
        <v>3506</v>
      </c>
      <c r="B706" t="s">
        <v>1450</v>
      </c>
      <c r="C706">
        <v>529968</v>
      </c>
      <c r="D706" t="s">
        <v>3507</v>
      </c>
      <c r="E706">
        <v>715</v>
      </c>
      <c r="F706" t="s">
        <v>5627</v>
      </c>
    </row>
    <row r="707" spans="1:6">
      <c r="A707" t="s">
        <v>674</v>
      </c>
      <c r="B707" t="s">
        <v>93</v>
      </c>
      <c r="C707">
        <v>529852</v>
      </c>
      <c r="D707" t="s">
        <v>3519</v>
      </c>
      <c r="E707">
        <v>716</v>
      </c>
      <c r="F707" t="s">
        <v>5631</v>
      </c>
    </row>
    <row r="708" spans="1:6">
      <c r="A708" t="s">
        <v>3520</v>
      </c>
      <c r="B708" t="s">
        <v>417</v>
      </c>
      <c r="C708">
        <v>529081</v>
      </c>
      <c r="D708" t="s">
        <v>3521</v>
      </c>
      <c r="E708">
        <v>716</v>
      </c>
      <c r="F708" t="s">
        <v>5630</v>
      </c>
    </row>
    <row r="709" spans="1:6">
      <c r="A709" t="s">
        <v>328</v>
      </c>
      <c r="B709" t="s">
        <v>93</v>
      </c>
      <c r="C709">
        <v>529493</v>
      </c>
      <c r="D709" t="s">
        <v>3518</v>
      </c>
      <c r="E709">
        <v>716</v>
      </c>
      <c r="F709" t="s">
        <v>5632</v>
      </c>
    </row>
    <row r="710" spans="1:6">
      <c r="A710" t="s">
        <v>1447</v>
      </c>
      <c r="B710" t="s">
        <v>93</v>
      </c>
      <c r="C710">
        <v>529973</v>
      </c>
      <c r="D710" t="s">
        <v>1386</v>
      </c>
      <c r="E710">
        <v>719</v>
      </c>
      <c r="F710" t="s">
        <v>5635</v>
      </c>
    </row>
    <row r="711" spans="1:6">
      <c r="A711" t="s">
        <v>3525</v>
      </c>
      <c r="B711" t="s">
        <v>93</v>
      </c>
      <c r="C711">
        <v>529483</v>
      </c>
      <c r="D711" t="s">
        <v>3526</v>
      </c>
      <c r="E711">
        <v>719</v>
      </c>
      <c r="F711" t="s">
        <v>5636</v>
      </c>
    </row>
    <row r="712" spans="1:6">
      <c r="A712" t="s">
        <v>3527</v>
      </c>
      <c r="B712" t="s">
        <v>1450</v>
      </c>
      <c r="C712">
        <v>529438</v>
      </c>
      <c r="D712" t="s">
        <v>3528</v>
      </c>
      <c r="E712">
        <v>719</v>
      </c>
      <c r="F712" t="s">
        <v>5637</v>
      </c>
    </row>
    <row r="713" spans="1:6">
      <c r="A713" t="s">
        <v>640</v>
      </c>
      <c r="B713" t="s">
        <v>641</v>
      </c>
      <c r="C713">
        <v>529258</v>
      </c>
      <c r="D713" t="s">
        <v>3539</v>
      </c>
      <c r="E713">
        <v>722</v>
      </c>
      <c r="F713" t="s">
        <v>5638</v>
      </c>
    </row>
    <row r="714" spans="1:6">
      <c r="A714" t="s">
        <v>3535</v>
      </c>
      <c r="B714" t="s">
        <v>1450</v>
      </c>
      <c r="C714">
        <v>530275</v>
      </c>
      <c r="D714" t="s">
        <v>3536</v>
      </c>
      <c r="E714">
        <v>722</v>
      </c>
      <c r="F714" t="s">
        <v>5639</v>
      </c>
    </row>
    <row r="715" spans="1:6">
      <c r="A715" t="s">
        <v>3531</v>
      </c>
      <c r="B715" t="s">
        <v>93</v>
      </c>
      <c r="C715">
        <v>530276</v>
      </c>
      <c r="D715" t="s">
        <v>3532</v>
      </c>
      <c r="E715">
        <v>722</v>
      </c>
      <c r="F715" t="s">
        <v>5641</v>
      </c>
    </row>
    <row r="716" spans="1:6">
      <c r="A716" t="s">
        <v>3533</v>
      </c>
      <c r="B716" t="s">
        <v>284</v>
      </c>
      <c r="C716">
        <v>530054</v>
      </c>
      <c r="D716" t="s">
        <v>3534</v>
      </c>
      <c r="E716">
        <v>722</v>
      </c>
      <c r="F716" t="s">
        <v>5642</v>
      </c>
    </row>
    <row r="717" spans="1:6">
      <c r="A717" t="s">
        <v>3542</v>
      </c>
      <c r="B717" t="s">
        <v>284</v>
      </c>
      <c r="C717">
        <v>529216</v>
      </c>
      <c r="D717" t="s">
        <v>3543</v>
      </c>
      <c r="E717">
        <v>726</v>
      </c>
      <c r="F717" t="s">
        <v>5644</v>
      </c>
    </row>
    <row r="718" spans="1:6">
      <c r="A718" t="s">
        <v>3550</v>
      </c>
      <c r="B718" t="s">
        <v>93</v>
      </c>
      <c r="C718">
        <v>530277</v>
      </c>
      <c r="D718" t="s">
        <v>3551</v>
      </c>
      <c r="E718">
        <v>727</v>
      </c>
      <c r="F718" t="s">
        <v>5648</v>
      </c>
    </row>
    <row r="719" spans="1:6">
      <c r="A719" t="s">
        <v>416</v>
      </c>
      <c r="B719" t="s">
        <v>417</v>
      </c>
      <c r="C719">
        <v>530006</v>
      </c>
      <c r="D719" t="s">
        <v>3553</v>
      </c>
      <c r="E719">
        <v>727</v>
      </c>
      <c r="F719" t="s">
        <v>5647</v>
      </c>
    </row>
    <row r="720" spans="1:6">
      <c r="A720" t="s">
        <v>3555</v>
      </c>
      <c r="B720" t="s">
        <v>489</v>
      </c>
      <c r="C720">
        <v>529785</v>
      </c>
      <c r="D720" t="s">
        <v>3556</v>
      </c>
      <c r="E720">
        <v>729</v>
      </c>
      <c r="F720" t="s">
        <v>5651</v>
      </c>
    </row>
    <row r="721" spans="1:6">
      <c r="A721" t="s">
        <v>318</v>
      </c>
      <c r="B721" t="s">
        <v>93</v>
      </c>
      <c r="C721">
        <v>530278</v>
      </c>
      <c r="D721" t="s">
        <v>3557</v>
      </c>
      <c r="E721">
        <v>729</v>
      </c>
      <c r="F721" t="s">
        <v>5652</v>
      </c>
    </row>
    <row r="722" spans="1:6">
      <c r="A722" t="s">
        <v>3564</v>
      </c>
      <c r="B722" t="s">
        <v>284</v>
      </c>
      <c r="C722">
        <v>529077</v>
      </c>
      <c r="D722" t="s">
        <v>3565</v>
      </c>
      <c r="E722">
        <v>731</v>
      </c>
      <c r="F722" t="s">
        <v>5653</v>
      </c>
    </row>
    <row r="723" spans="1:6">
      <c r="A723" t="s">
        <v>3562</v>
      </c>
      <c r="B723" t="s">
        <v>489</v>
      </c>
      <c r="C723">
        <v>529790</v>
      </c>
      <c r="D723" t="s">
        <v>3563</v>
      </c>
      <c r="E723">
        <v>731</v>
      </c>
      <c r="F723" t="s">
        <v>5655</v>
      </c>
    </row>
    <row r="724" spans="1:6">
      <c r="A724" t="s">
        <v>92</v>
      </c>
      <c r="B724" t="s">
        <v>93</v>
      </c>
      <c r="C724">
        <v>530279</v>
      </c>
      <c r="D724" t="s">
        <v>3567</v>
      </c>
      <c r="E724">
        <v>733</v>
      </c>
      <c r="F724" t="s">
        <v>5657</v>
      </c>
    </row>
    <row r="725" spans="1:6">
      <c r="A725" t="s">
        <v>3568</v>
      </c>
      <c r="B725" t="s">
        <v>93</v>
      </c>
      <c r="C725">
        <v>530074</v>
      </c>
      <c r="D725" t="s">
        <v>3569</v>
      </c>
      <c r="E725">
        <v>734</v>
      </c>
      <c r="F725" t="s">
        <v>5659</v>
      </c>
    </row>
    <row r="726" spans="1:6">
      <c r="A726" t="s">
        <v>434</v>
      </c>
      <c r="B726" t="s">
        <v>260</v>
      </c>
      <c r="C726">
        <v>514022</v>
      </c>
      <c r="D726" t="s">
        <v>3574</v>
      </c>
      <c r="E726">
        <v>734</v>
      </c>
      <c r="F726" t="s">
        <v>5660</v>
      </c>
    </row>
    <row r="727" spans="1:6">
      <c r="A727" t="s">
        <v>3570</v>
      </c>
      <c r="B727" t="s">
        <v>284</v>
      </c>
      <c r="C727">
        <v>503668</v>
      </c>
      <c r="D727" t="s">
        <v>3571</v>
      </c>
      <c r="E727">
        <v>734</v>
      </c>
      <c r="F727" t="s">
        <v>5661</v>
      </c>
    </row>
    <row r="728" spans="1:6">
      <c r="A728" t="s">
        <v>3572</v>
      </c>
      <c r="B728" t="s">
        <v>284</v>
      </c>
      <c r="C728">
        <v>529530</v>
      </c>
      <c r="D728" t="s">
        <v>3573</v>
      </c>
      <c r="E728">
        <v>734</v>
      </c>
      <c r="F728" t="s">
        <v>5662</v>
      </c>
    </row>
    <row r="729" spans="1:6">
      <c r="A729" t="s">
        <v>92</v>
      </c>
      <c r="B729" t="s">
        <v>93</v>
      </c>
      <c r="C729">
        <v>530280</v>
      </c>
      <c r="D729" t="s">
        <v>3578</v>
      </c>
      <c r="E729">
        <v>738</v>
      </c>
      <c r="F729" t="s">
        <v>5663</v>
      </c>
    </row>
    <row r="730" spans="1:6">
      <c r="A730" t="s">
        <v>3576</v>
      </c>
      <c r="B730" t="s">
        <v>417</v>
      </c>
      <c r="C730">
        <v>500285</v>
      </c>
      <c r="D730" t="s">
        <v>3577</v>
      </c>
      <c r="E730">
        <v>738</v>
      </c>
      <c r="F730" t="s">
        <v>5664</v>
      </c>
    </row>
    <row r="731" spans="1:6">
      <c r="A731" t="s">
        <v>561</v>
      </c>
      <c r="B731" t="s">
        <v>93</v>
      </c>
      <c r="C731">
        <v>530020</v>
      </c>
      <c r="D731" t="s">
        <v>3575</v>
      </c>
      <c r="E731">
        <v>738</v>
      </c>
      <c r="F731" t="s">
        <v>5665</v>
      </c>
    </row>
    <row r="732" spans="1:6">
      <c r="A732" t="s">
        <v>3581</v>
      </c>
      <c r="B732" t="s">
        <v>1450</v>
      </c>
      <c r="C732">
        <v>529871</v>
      </c>
      <c r="D732" t="s">
        <v>3582</v>
      </c>
      <c r="E732">
        <v>741</v>
      </c>
      <c r="F732" t="s">
        <v>5667</v>
      </c>
    </row>
    <row r="733" spans="1:6">
      <c r="A733" t="s">
        <v>3583</v>
      </c>
      <c r="B733" t="s">
        <v>489</v>
      </c>
      <c r="C733">
        <v>530281</v>
      </c>
      <c r="D733" t="s">
        <v>3584</v>
      </c>
      <c r="E733">
        <v>741</v>
      </c>
      <c r="F733" t="s">
        <v>5668</v>
      </c>
    </row>
    <row r="734" spans="1:6">
      <c r="A734" t="s">
        <v>3585</v>
      </c>
      <c r="B734" t="s">
        <v>284</v>
      </c>
      <c r="C734">
        <v>528839</v>
      </c>
      <c r="D734" t="s">
        <v>3586</v>
      </c>
      <c r="E734">
        <v>741</v>
      </c>
      <c r="F734" t="s">
        <v>5670</v>
      </c>
    </row>
    <row r="735" spans="1:6">
      <c r="A735" t="s">
        <v>1213</v>
      </c>
      <c r="B735" t="s">
        <v>489</v>
      </c>
      <c r="C735">
        <v>529952</v>
      </c>
      <c r="D735" t="s">
        <v>3588</v>
      </c>
      <c r="E735">
        <v>741</v>
      </c>
      <c r="F735" t="s">
        <v>5672</v>
      </c>
    </row>
    <row r="736" spans="1:6">
      <c r="A736" t="s">
        <v>3591</v>
      </c>
      <c r="B736" t="s">
        <v>93</v>
      </c>
      <c r="C736">
        <v>530282</v>
      </c>
      <c r="D736" t="s">
        <v>3592</v>
      </c>
      <c r="E736">
        <v>745</v>
      </c>
      <c r="F736" t="s">
        <v>5673</v>
      </c>
    </row>
    <row r="737" spans="1:6">
      <c r="A737" t="s">
        <v>3595</v>
      </c>
      <c r="B737" t="s">
        <v>93</v>
      </c>
      <c r="C737">
        <v>530283</v>
      </c>
      <c r="D737" t="s">
        <v>3596</v>
      </c>
      <c r="E737">
        <v>745</v>
      </c>
      <c r="F737" t="s">
        <v>5674</v>
      </c>
    </row>
    <row r="738" spans="1:6">
      <c r="A738" t="s">
        <v>1495</v>
      </c>
      <c r="B738" t="s">
        <v>1450</v>
      </c>
      <c r="C738">
        <v>529413</v>
      </c>
      <c r="D738" t="s">
        <v>3597</v>
      </c>
      <c r="E738">
        <v>745</v>
      </c>
      <c r="F738" t="s">
        <v>5675</v>
      </c>
    </row>
    <row r="739" spans="1:6">
      <c r="A739" t="s">
        <v>3593</v>
      </c>
      <c r="B739" t="s">
        <v>93</v>
      </c>
      <c r="C739">
        <v>529819</v>
      </c>
      <c r="D739" t="s">
        <v>3594</v>
      </c>
      <c r="E739">
        <v>745</v>
      </c>
      <c r="F739" t="s">
        <v>5676</v>
      </c>
    </row>
    <row r="740" spans="1:6">
      <c r="A740" t="s">
        <v>3598</v>
      </c>
      <c r="B740" t="s">
        <v>284</v>
      </c>
      <c r="C740">
        <v>529231</v>
      </c>
      <c r="D740" t="s">
        <v>3599</v>
      </c>
      <c r="E740">
        <v>745</v>
      </c>
      <c r="F740" t="s">
        <v>5677</v>
      </c>
    </row>
    <row r="741" spans="1:6">
      <c r="A741" t="s">
        <v>461</v>
      </c>
      <c r="B741" t="s">
        <v>93</v>
      </c>
      <c r="C741">
        <v>530083</v>
      </c>
      <c r="D741" t="s">
        <v>3600</v>
      </c>
      <c r="E741">
        <v>750</v>
      </c>
      <c r="F741" t="s">
        <v>5680</v>
      </c>
    </row>
    <row r="742" spans="1:6">
      <c r="A742" t="s">
        <v>3601</v>
      </c>
      <c r="B742" t="s">
        <v>1450</v>
      </c>
      <c r="C742">
        <v>529967</v>
      </c>
      <c r="D742" t="s">
        <v>3602</v>
      </c>
      <c r="E742">
        <v>750</v>
      </c>
      <c r="F742" t="s">
        <v>5681</v>
      </c>
    </row>
    <row r="743" spans="1:6">
      <c r="A743" t="s">
        <v>416</v>
      </c>
      <c r="B743" t="s">
        <v>417</v>
      </c>
      <c r="C743">
        <v>529260</v>
      </c>
      <c r="D743" t="s">
        <v>3603</v>
      </c>
      <c r="E743">
        <v>750</v>
      </c>
      <c r="F743" t="s">
        <v>5678</v>
      </c>
    </row>
    <row r="744" spans="1:6">
      <c r="A744" t="s">
        <v>3608</v>
      </c>
      <c r="B744" t="s">
        <v>489</v>
      </c>
      <c r="C744">
        <v>529293</v>
      </c>
      <c r="D744" t="s">
        <v>3609</v>
      </c>
      <c r="E744">
        <v>753</v>
      </c>
      <c r="F744" t="s">
        <v>5683</v>
      </c>
    </row>
    <row r="745" spans="1:6">
      <c r="A745" t="s">
        <v>2039</v>
      </c>
      <c r="B745" t="s">
        <v>93</v>
      </c>
      <c r="C745">
        <v>529620</v>
      </c>
      <c r="D745" t="s">
        <v>3611</v>
      </c>
      <c r="E745">
        <v>753</v>
      </c>
      <c r="F745" t="s">
        <v>5684</v>
      </c>
    </row>
    <row r="746" spans="1:6">
      <c r="A746" t="s">
        <v>3623</v>
      </c>
      <c r="B746" t="s">
        <v>93</v>
      </c>
      <c r="C746">
        <v>529612</v>
      </c>
      <c r="D746" t="s">
        <v>3624</v>
      </c>
      <c r="E746">
        <v>755</v>
      </c>
      <c r="F746" t="s">
        <v>5688</v>
      </c>
    </row>
    <row r="747" spans="1:6">
      <c r="A747" t="s">
        <v>1200</v>
      </c>
      <c r="B747" t="s">
        <v>93</v>
      </c>
      <c r="C747">
        <v>529641</v>
      </c>
      <c r="D747" t="s">
        <v>3625</v>
      </c>
      <c r="E747">
        <v>755</v>
      </c>
      <c r="F747" t="s">
        <v>5690</v>
      </c>
    </row>
    <row r="748" spans="1:6">
      <c r="A748" t="s">
        <v>3626</v>
      </c>
      <c r="B748" t="s">
        <v>641</v>
      </c>
      <c r="C748">
        <v>529192</v>
      </c>
      <c r="D748" t="s">
        <v>3627</v>
      </c>
      <c r="E748">
        <v>755</v>
      </c>
      <c r="F748" t="s">
        <v>5687</v>
      </c>
    </row>
    <row r="749" spans="1:6">
      <c r="A749" t="s">
        <v>3621</v>
      </c>
      <c r="B749" t="s">
        <v>93</v>
      </c>
      <c r="C749">
        <v>529518</v>
      </c>
      <c r="D749" t="s">
        <v>3622</v>
      </c>
      <c r="E749">
        <v>755</v>
      </c>
      <c r="F749" t="s">
        <v>5691</v>
      </c>
    </row>
    <row r="750" spans="1:6">
      <c r="A750" t="s">
        <v>1447</v>
      </c>
      <c r="B750" t="s">
        <v>93</v>
      </c>
      <c r="C750">
        <v>529827</v>
      </c>
      <c r="D750" t="s">
        <v>3631</v>
      </c>
      <c r="E750">
        <v>759</v>
      </c>
      <c r="F750" t="s">
        <v>5695</v>
      </c>
    </row>
    <row r="751" spans="1:6">
      <c r="A751" t="s">
        <v>3629</v>
      </c>
      <c r="B751" t="s">
        <v>284</v>
      </c>
      <c r="C751">
        <v>529913</v>
      </c>
      <c r="D751" t="s">
        <v>3630</v>
      </c>
      <c r="E751">
        <v>759</v>
      </c>
      <c r="F751" t="s">
        <v>5697</v>
      </c>
    </row>
    <row r="752" spans="1:6">
      <c r="A752" t="s">
        <v>1848</v>
      </c>
      <c r="B752" t="s">
        <v>93</v>
      </c>
      <c r="C752">
        <v>529921</v>
      </c>
      <c r="D752" t="s">
        <v>3633</v>
      </c>
      <c r="E752">
        <v>759</v>
      </c>
      <c r="F752" t="s">
        <v>5698</v>
      </c>
    </row>
    <row r="753" spans="1:6">
      <c r="A753" t="s">
        <v>1904</v>
      </c>
      <c r="B753" t="s">
        <v>641</v>
      </c>
      <c r="C753">
        <v>529138</v>
      </c>
      <c r="D753" t="s">
        <v>3628</v>
      </c>
      <c r="E753">
        <v>759</v>
      </c>
      <c r="F753" t="s">
        <v>5694</v>
      </c>
    </row>
    <row r="754" spans="1:6">
      <c r="A754" t="s">
        <v>283</v>
      </c>
      <c r="B754" t="s">
        <v>284</v>
      </c>
      <c r="C754">
        <v>529119</v>
      </c>
      <c r="D754" t="s">
        <v>3634</v>
      </c>
      <c r="E754">
        <v>759</v>
      </c>
      <c r="F754" t="s">
        <v>5699</v>
      </c>
    </row>
    <row r="755" spans="1:6">
      <c r="A755" t="s">
        <v>899</v>
      </c>
      <c r="B755" t="s">
        <v>93</v>
      </c>
      <c r="C755">
        <v>529860</v>
      </c>
      <c r="D755" t="s">
        <v>3636</v>
      </c>
      <c r="E755">
        <v>764</v>
      </c>
      <c r="F755" t="s">
        <v>5701</v>
      </c>
    </row>
    <row r="756" spans="1:6">
      <c r="A756" t="s">
        <v>2978</v>
      </c>
      <c r="B756" t="s">
        <v>93</v>
      </c>
      <c r="C756">
        <v>529485</v>
      </c>
      <c r="D756" t="s">
        <v>5857</v>
      </c>
      <c r="E756">
        <v>765</v>
      </c>
      <c r="F756" t="s">
        <v>5858</v>
      </c>
    </row>
    <row r="757" spans="1:6">
      <c r="A757" t="s">
        <v>5859</v>
      </c>
      <c r="B757" t="s">
        <v>284</v>
      </c>
      <c r="C757">
        <v>529625</v>
      </c>
      <c r="D757" t="s">
        <v>5860</v>
      </c>
      <c r="E757">
        <v>765</v>
      </c>
      <c r="F757" t="s">
        <v>5861</v>
      </c>
    </row>
    <row r="758" spans="1:6">
      <c r="A758" t="s">
        <v>3767</v>
      </c>
      <c r="B758" t="s">
        <v>93</v>
      </c>
      <c r="C758">
        <v>530092</v>
      </c>
      <c r="D758" t="s">
        <v>5862</v>
      </c>
      <c r="E758">
        <v>765</v>
      </c>
      <c r="F758" t="s">
        <v>5863</v>
      </c>
    </row>
    <row r="759" spans="1:6">
      <c r="A759" t="s">
        <v>1200</v>
      </c>
      <c r="B759" t="s">
        <v>93</v>
      </c>
      <c r="C759">
        <v>529614</v>
      </c>
      <c r="D759" t="s">
        <v>5864</v>
      </c>
      <c r="E759">
        <v>765</v>
      </c>
      <c r="F759" t="s">
        <v>5865</v>
      </c>
    </row>
    <row r="760" spans="1:6">
      <c r="A760" t="s">
        <v>489</v>
      </c>
      <c r="B760" t="s">
        <v>489</v>
      </c>
      <c r="C760">
        <v>530284</v>
      </c>
      <c r="D760" t="s">
        <v>5866</v>
      </c>
      <c r="E760">
        <v>769</v>
      </c>
      <c r="F760" t="s">
        <v>5867</v>
      </c>
    </row>
    <row r="761" spans="1:6">
      <c r="A761" t="s">
        <v>5868</v>
      </c>
      <c r="B761" t="s">
        <v>489</v>
      </c>
      <c r="C761">
        <v>530091</v>
      </c>
      <c r="D761" t="s">
        <v>5869</v>
      </c>
      <c r="E761">
        <v>769</v>
      </c>
      <c r="F761" t="s">
        <v>5870</v>
      </c>
    </row>
    <row r="762" spans="1:6">
      <c r="A762" t="s">
        <v>3274</v>
      </c>
      <c r="B762" t="s">
        <v>93</v>
      </c>
      <c r="C762">
        <v>530021</v>
      </c>
      <c r="D762" t="s">
        <v>3642</v>
      </c>
      <c r="E762">
        <v>769</v>
      </c>
      <c r="F762" t="s">
        <v>5703</v>
      </c>
    </row>
    <row r="763" spans="1:6">
      <c r="A763" t="s">
        <v>3644</v>
      </c>
      <c r="B763" t="s">
        <v>1450</v>
      </c>
      <c r="C763">
        <v>530287</v>
      </c>
      <c r="D763" t="s">
        <v>3645</v>
      </c>
      <c r="E763">
        <v>772</v>
      </c>
      <c r="F763" t="s">
        <v>5709</v>
      </c>
    </row>
    <row r="764" spans="1:6">
      <c r="A764" t="s">
        <v>3647</v>
      </c>
      <c r="B764" t="s">
        <v>93</v>
      </c>
      <c r="C764">
        <v>529900</v>
      </c>
      <c r="D764" t="s">
        <v>3648</v>
      </c>
      <c r="E764">
        <v>772</v>
      </c>
      <c r="F764" t="s">
        <v>5710</v>
      </c>
    </row>
    <row r="765" spans="1:6">
      <c r="A765" t="s">
        <v>2797</v>
      </c>
      <c r="B765" t="s">
        <v>93</v>
      </c>
      <c r="C765">
        <v>529948</v>
      </c>
      <c r="D765" t="s">
        <v>3650</v>
      </c>
      <c r="E765">
        <v>772</v>
      </c>
      <c r="F765" t="s">
        <v>5711</v>
      </c>
    </row>
    <row r="766" spans="1:6">
      <c r="A766" t="s">
        <v>3653</v>
      </c>
      <c r="B766" t="s">
        <v>93</v>
      </c>
      <c r="C766">
        <v>529957</v>
      </c>
      <c r="D766" t="s">
        <v>3654</v>
      </c>
      <c r="E766">
        <v>775</v>
      </c>
      <c r="F766" t="s">
        <v>5713</v>
      </c>
    </row>
    <row r="767" spans="1:6">
      <c r="A767" t="s">
        <v>764</v>
      </c>
      <c r="B767" t="s">
        <v>641</v>
      </c>
      <c r="C767">
        <v>529287</v>
      </c>
      <c r="D767" t="s">
        <v>3657</v>
      </c>
      <c r="E767">
        <v>775</v>
      </c>
      <c r="F767" t="s">
        <v>5712</v>
      </c>
    </row>
    <row r="768" spans="1:6">
      <c r="A768" t="s">
        <v>3651</v>
      </c>
      <c r="B768" t="s">
        <v>1450</v>
      </c>
      <c r="C768">
        <v>530288</v>
      </c>
      <c r="D768" t="s">
        <v>3652</v>
      </c>
      <c r="E768">
        <v>775</v>
      </c>
      <c r="F768" t="s">
        <v>5715</v>
      </c>
    </row>
    <row r="769" spans="1:6">
      <c r="A769" t="s">
        <v>3655</v>
      </c>
      <c r="B769" t="s">
        <v>93</v>
      </c>
      <c r="C769">
        <v>529888</v>
      </c>
      <c r="D769" t="s">
        <v>3656</v>
      </c>
      <c r="E769">
        <v>775</v>
      </c>
      <c r="F769" t="s">
        <v>5716</v>
      </c>
    </row>
    <row r="770" spans="1:6">
      <c r="A770" t="s">
        <v>899</v>
      </c>
      <c r="B770" t="s">
        <v>93</v>
      </c>
      <c r="C770">
        <v>530080</v>
      </c>
      <c r="D770" t="s">
        <v>3665</v>
      </c>
      <c r="E770">
        <v>779</v>
      </c>
      <c r="F770" t="s">
        <v>5717</v>
      </c>
    </row>
    <row r="771" spans="1:6">
      <c r="A771" t="s">
        <v>3661</v>
      </c>
      <c r="B771" t="s">
        <v>284</v>
      </c>
      <c r="C771">
        <v>529295</v>
      </c>
      <c r="D771" t="s">
        <v>3662</v>
      </c>
      <c r="E771">
        <v>779</v>
      </c>
      <c r="F771" t="s">
        <v>5719</v>
      </c>
    </row>
    <row r="772" spans="1:6">
      <c r="A772" t="s">
        <v>3663</v>
      </c>
      <c r="B772" t="s">
        <v>284</v>
      </c>
      <c r="C772">
        <v>529624</v>
      </c>
      <c r="D772" t="s">
        <v>3664</v>
      </c>
      <c r="E772">
        <v>779</v>
      </c>
      <c r="F772" t="s">
        <v>5720</v>
      </c>
    </row>
    <row r="773" spans="1:6">
      <c r="A773" t="s">
        <v>3668</v>
      </c>
      <c r="B773" t="s">
        <v>284</v>
      </c>
      <c r="C773">
        <v>530072</v>
      </c>
      <c r="D773" t="s">
        <v>3669</v>
      </c>
      <c r="E773">
        <v>782</v>
      </c>
      <c r="F773" t="s">
        <v>5721</v>
      </c>
    </row>
    <row r="774" spans="1:6">
      <c r="A774" t="s">
        <v>3673</v>
      </c>
      <c r="B774" t="s">
        <v>284</v>
      </c>
      <c r="C774">
        <v>529127</v>
      </c>
      <c r="D774" t="s">
        <v>3674</v>
      </c>
      <c r="E774">
        <v>783</v>
      </c>
      <c r="F774" t="s">
        <v>5722</v>
      </c>
    </row>
    <row r="775" spans="1:6">
      <c r="A775" t="s">
        <v>1200</v>
      </c>
      <c r="B775" t="s">
        <v>93</v>
      </c>
      <c r="C775">
        <v>529605</v>
      </c>
      <c r="D775" t="s">
        <v>3670</v>
      </c>
      <c r="E775">
        <v>783</v>
      </c>
      <c r="F775" t="s">
        <v>5723</v>
      </c>
    </row>
    <row r="776" spans="1:6">
      <c r="A776" t="s">
        <v>3671</v>
      </c>
      <c r="B776" t="s">
        <v>93</v>
      </c>
      <c r="C776">
        <v>529931</v>
      </c>
      <c r="D776" t="s">
        <v>3672</v>
      </c>
      <c r="E776">
        <v>783</v>
      </c>
      <c r="F776" t="s">
        <v>5724</v>
      </c>
    </row>
    <row r="777" spans="1:6">
      <c r="A777" t="s">
        <v>1591</v>
      </c>
      <c r="B777" t="s">
        <v>1450</v>
      </c>
      <c r="C777">
        <v>530289</v>
      </c>
      <c r="D777" t="s">
        <v>3676</v>
      </c>
      <c r="E777">
        <v>786</v>
      </c>
      <c r="F777" t="s">
        <v>5725</v>
      </c>
    </row>
    <row r="778" spans="1:6">
      <c r="A778" t="s">
        <v>3695</v>
      </c>
      <c r="B778" t="s">
        <v>1450</v>
      </c>
      <c r="C778">
        <v>530093</v>
      </c>
      <c r="D778" t="s">
        <v>3696</v>
      </c>
      <c r="E778">
        <v>787</v>
      </c>
      <c r="F778" t="s">
        <v>5731</v>
      </c>
    </row>
    <row r="779" spans="1:6">
      <c r="A779" t="s">
        <v>3689</v>
      </c>
      <c r="B779" t="s">
        <v>740</v>
      </c>
      <c r="C779">
        <v>529981</v>
      </c>
      <c r="D779" t="s">
        <v>3690</v>
      </c>
      <c r="E779">
        <v>787</v>
      </c>
      <c r="F779" t="s">
        <v>5732</v>
      </c>
    </row>
    <row r="780" spans="1:6">
      <c r="A780" t="s">
        <v>3697</v>
      </c>
      <c r="B780" t="s">
        <v>284</v>
      </c>
      <c r="C780">
        <v>530012</v>
      </c>
      <c r="D780" t="s">
        <v>3698</v>
      </c>
      <c r="E780">
        <v>787</v>
      </c>
      <c r="F780" t="s">
        <v>5729</v>
      </c>
    </row>
    <row r="781" spans="1:6">
      <c r="A781" t="s">
        <v>3686</v>
      </c>
      <c r="B781" t="s">
        <v>1450</v>
      </c>
      <c r="C781">
        <v>529773</v>
      </c>
      <c r="D781" t="s">
        <v>3687</v>
      </c>
      <c r="E781">
        <v>787</v>
      </c>
      <c r="F781" t="s">
        <v>5734</v>
      </c>
    </row>
    <row r="782" spans="1:6">
      <c r="A782" t="s">
        <v>1218</v>
      </c>
      <c r="B782" t="s">
        <v>93</v>
      </c>
      <c r="C782">
        <v>529847</v>
      </c>
      <c r="D782" t="s">
        <v>3691</v>
      </c>
      <c r="E782">
        <v>787</v>
      </c>
      <c r="F782" t="s">
        <v>5735</v>
      </c>
    </row>
    <row r="783" spans="1:6">
      <c r="A783" t="s">
        <v>3149</v>
      </c>
      <c r="B783" t="s">
        <v>1450</v>
      </c>
      <c r="C783">
        <v>530099</v>
      </c>
      <c r="D783" t="s">
        <v>3693</v>
      </c>
      <c r="E783">
        <v>787</v>
      </c>
      <c r="F783" t="s">
        <v>5736</v>
      </c>
    </row>
    <row r="784" spans="1:6">
      <c r="A784" t="s">
        <v>525</v>
      </c>
      <c r="B784" t="s">
        <v>93</v>
      </c>
      <c r="C784">
        <v>529862</v>
      </c>
      <c r="D784" t="s">
        <v>3692</v>
      </c>
      <c r="E784">
        <v>787</v>
      </c>
      <c r="F784" t="s">
        <v>5737</v>
      </c>
    </row>
    <row r="785" spans="1:6">
      <c r="A785" t="s">
        <v>553</v>
      </c>
      <c r="B785" t="s">
        <v>93</v>
      </c>
      <c r="C785">
        <v>529856</v>
      </c>
      <c r="D785" t="s">
        <v>3707</v>
      </c>
      <c r="E785">
        <v>794</v>
      </c>
      <c r="F785" t="s">
        <v>5739</v>
      </c>
    </row>
    <row r="786" spans="1:6">
      <c r="A786" t="s">
        <v>3708</v>
      </c>
      <c r="B786" t="s">
        <v>641</v>
      </c>
      <c r="C786">
        <v>529226</v>
      </c>
      <c r="D786" t="s">
        <v>3709</v>
      </c>
      <c r="E786">
        <v>794</v>
      </c>
      <c r="F786" t="s">
        <v>5738</v>
      </c>
    </row>
    <row r="787" spans="1:6">
      <c r="A787" t="s">
        <v>674</v>
      </c>
      <c r="B787" t="s">
        <v>93</v>
      </c>
      <c r="C787">
        <v>530292</v>
      </c>
      <c r="D787" t="s">
        <v>3717</v>
      </c>
      <c r="E787">
        <v>796</v>
      </c>
      <c r="F787" t="s">
        <v>5744</v>
      </c>
    </row>
    <row r="788" spans="1:6">
      <c r="A788" t="s">
        <v>1449</v>
      </c>
      <c r="B788" t="s">
        <v>1450</v>
      </c>
      <c r="C788">
        <v>529958</v>
      </c>
      <c r="D788" t="s">
        <v>3710</v>
      </c>
      <c r="E788">
        <v>796</v>
      </c>
      <c r="F788" t="s">
        <v>5745</v>
      </c>
    </row>
    <row r="789" spans="1:6">
      <c r="A789" t="s">
        <v>3713</v>
      </c>
      <c r="B789" t="s">
        <v>1450</v>
      </c>
      <c r="C789">
        <v>530293</v>
      </c>
      <c r="D789" t="s">
        <v>3714</v>
      </c>
      <c r="E789">
        <v>796</v>
      </c>
      <c r="F789" t="s">
        <v>5746</v>
      </c>
    </row>
    <row r="790" spans="1:6">
      <c r="A790" t="s">
        <v>3715</v>
      </c>
      <c r="B790" t="s">
        <v>1450</v>
      </c>
      <c r="C790">
        <v>529639</v>
      </c>
      <c r="D790" t="s">
        <v>3716</v>
      </c>
      <c r="E790">
        <v>796</v>
      </c>
      <c r="F790" t="s">
        <v>5747</v>
      </c>
    </row>
    <row r="791" spans="1:6">
      <c r="A791" t="s">
        <v>2612</v>
      </c>
      <c r="B791" t="s">
        <v>1450</v>
      </c>
      <c r="C791">
        <v>529649</v>
      </c>
      <c r="D791" t="s">
        <v>3718</v>
      </c>
      <c r="E791">
        <v>800</v>
      </c>
      <c r="F791" t="s">
        <v>5749</v>
      </c>
    </row>
    <row r="792" spans="1:6">
      <c r="A792" t="s">
        <v>3723</v>
      </c>
      <c r="B792" t="s">
        <v>489</v>
      </c>
      <c r="C792">
        <v>528975</v>
      </c>
      <c r="D792" t="s">
        <v>3724</v>
      </c>
      <c r="E792">
        <v>801</v>
      </c>
      <c r="F792" t="s">
        <v>5752</v>
      </c>
    </row>
    <row r="793" spans="1:6">
      <c r="A793" t="s">
        <v>3454</v>
      </c>
      <c r="B793" t="s">
        <v>93</v>
      </c>
      <c r="C793">
        <v>530064</v>
      </c>
      <c r="D793" t="s">
        <v>3722</v>
      </c>
      <c r="E793">
        <v>801</v>
      </c>
      <c r="F793" t="s">
        <v>5753</v>
      </c>
    </row>
    <row r="794" spans="1:6">
      <c r="A794" t="s">
        <v>3726</v>
      </c>
      <c r="B794" t="s">
        <v>284</v>
      </c>
      <c r="C794">
        <v>529191</v>
      </c>
      <c r="D794" t="s">
        <v>3727</v>
      </c>
      <c r="E794">
        <v>801</v>
      </c>
      <c r="F794" t="s">
        <v>5751</v>
      </c>
    </row>
    <row r="795" spans="1:6">
      <c r="A795" t="s">
        <v>470</v>
      </c>
      <c r="B795" t="s">
        <v>93</v>
      </c>
      <c r="C795">
        <v>530295</v>
      </c>
      <c r="D795" t="s">
        <v>3725</v>
      </c>
      <c r="E795">
        <v>801</v>
      </c>
      <c r="F795" t="s">
        <v>5754</v>
      </c>
    </row>
    <row r="796" spans="1:6">
      <c r="A796" t="s">
        <v>3720</v>
      </c>
      <c r="B796" t="s">
        <v>284</v>
      </c>
      <c r="C796">
        <v>529246</v>
      </c>
      <c r="D796" t="s">
        <v>3721</v>
      </c>
      <c r="E796">
        <v>801</v>
      </c>
      <c r="F796" t="s">
        <v>5755</v>
      </c>
    </row>
    <row r="797" spans="1:6">
      <c r="A797" t="s">
        <v>1719</v>
      </c>
      <c r="B797" t="s">
        <v>641</v>
      </c>
      <c r="C797">
        <v>529116</v>
      </c>
      <c r="D797" t="s">
        <v>3737</v>
      </c>
      <c r="E797">
        <v>806</v>
      </c>
      <c r="F797" t="s">
        <v>5756</v>
      </c>
    </row>
    <row r="798" spans="1:6">
      <c r="A798" t="s">
        <v>2629</v>
      </c>
      <c r="B798" t="s">
        <v>740</v>
      </c>
      <c r="C798">
        <v>529843</v>
      </c>
      <c r="D798" t="s">
        <v>3728</v>
      </c>
      <c r="E798">
        <v>806</v>
      </c>
      <c r="F798" t="s">
        <v>5758</v>
      </c>
    </row>
    <row r="799" spans="1:6">
      <c r="A799" t="s">
        <v>2474</v>
      </c>
      <c r="B799" t="s">
        <v>93</v>
      </c>
      <c r="C799">
        <v>529927</v>
      </c>
      <c r="D799" t="s">
        <v>3729</v>
      </c>
      <c r="E799">
        <v>806</v>
      </c>
      <c r="F799" t="s">
        <v>5759</v>
      </c>
    </row>
    <row r="800" spans="1:6">
      <c r="A800" t="s">
        <v>2717</v>
      </c>
      <c r="B800" t="s">
        <v>641</v>
      </c>
      <c r="C800">
        <v>529910</v>
      </c>
      <c r="D800" t="s">
        <v>3736</v>
      </c>
      <c r="E800">
        <v>806</v>
      </c>
      <c r="F800" t="s">
        <v>5760</v>
      </c>
    </row>
    <row r="801" spans="1:6">
      <c r="A801" t="s">
        <v>3730</v>
      </c>
      <c r="B801" t="s">
        <v>93</v>
      </c>
      <c r="C801">
        <v>529884</v>
      </c>
      <c r="D801" t="s">
        <v>3731</v>
      </c>
      <c r="E801">
        <v>806</v>
      </c>
      <c r="F801" t="s">
        <v>5761</v>
      </c>
    </row>
    <row r="802" spans="1:6">
      <c r="A802" t="s">
        <v>3748</v>
      </c>
      <c r="B802" t="s">
        <v>93</v>
      </c>
      <c r="C802">
        <v>529897</v>
      </c>
      <c r="D802" t="s">
        <v>3749</v>
      </c>
      <c r="E802">
        <v>811</v>
      </c>
      <c r="F802" t="s">
        <v>5764</v>
      </c>
    </row>
    <row r="803" spans="1:6">
      <c r="A803" t="s">
        <v>3740</v>
      </c>
      <c r="B803" t="s">
        <v>1450</v>
      </c>
      <c r="C803">
        <v>530297</v>
      </c>
      <c r="D803" t="s">
        <v>3741</v>
      </c>
      <c r="E803">
        <v>811</v>
      </c>
      <c r="F803" t="s">
        <v>5765</v>
      </c>
    </row>
    <row r="804" spans="1:6">
      <c r="A804" t="s">
        <v>739</v>
      </c>
      <c r="B804" t="s">
        <v>740</v>
      </c>
      <c r="C804">
        <v>529865</v>
      </c>
      <c r="D804" t="s">
        <v>3742</v>
      </c>
      <c r="E804">
        <v>811</v>
      </c>
      <c r="F804" t="s">
        <v>5766</v>
      </c>
    </row>
    <row r="805" spans="1:6">
      <c r="A805" t="s">
        <v>3745</v>
      </c>
      <c r="B805" t="s">
        <v>93</v>
      </c>
      <c r="C805">
        <v>529979</v>
      </c>
      <c r="D805" t="s">
        <v>3746</v>
      </c>
      <c r="E805">
        <v>811</v>
      </c>
      <c r="F805" t="s">
        <v>5767</v>
      </c>
    </row>
    <row r="806" spans="1:6">
      <c r="A806" t="s">
        <v>461</v>
      </c>
      <c r="B806" t="s">
        <v>93</v>
      </c>
      <c r="C806">
        <v>529977</v>
      </c>
      <c r="D806" t="s">
        <v>3747</v>
      </c>
      <c r="E806">
        <v>811</v>
      </c>
      <c r="F806" t="s">
        <v>5768</v>
      </c>
    </row>
    <row r="807" spans="1:6">
      <c r="A807" t="s">
        <v>899</v>
      </c>
      <c r="B807" t="s">
        <v>93</v>
      </c>
      <c r="C807">
        <v>529892</v>
      </c>
      <c r="D807" t="s">
        <v>3756</v>
      </c>
      <c r="E807">
        <v>816</v>
      </c>
      <c r="F807" t="s">
        <v>5771</v>
      </c>
    </row>
    <row r="808" spans="1:6">
      <c r="A808" t="s">
        <v>461</v>
      </c>
      <c r="B808" t="s">
        <v>93</v>
      </c>
      <c r="C808">
        <v>530085</v>
      </c>
      <c r="D808" t="s">
        <v>3750</v>
      </c>
      <c r="E808">
        <v>816</v>
      </c>
      <c r="F808" t="s">
        <v>5772</v>
      </c>
    </row>
    <row r="809" spans="1:6">
      <c r="A809" t="s">
        <v>3753</v>
      </c>
      <c r="B809" t="s">
        <v>489</v>
      </c>
      <c r="C809">
        <v>530090</v>
      </c>
      <c r="D809" t="s">
        <v>3754</v>
      </c>
      <c r="E809">
        <v>816</v>
      </c>
      <c r="F809" t="s">
        <v>5773</v>
      </c>
    </row>
    <row r="810" spans="1:6">
      <c r="A810" t="s">
        <v>92</v>
      </c>
      <c r="B810" t="s">
        <v>93</v>
      </c>
      <c r="C810">
        <v>529868</v>
      </c>
      <c r="D810" t="s">
        <v>3757</v>
      </c>
      <c r="E810">
        <v>819</v>
      </c>
      <c r="F810" t="s">
        <v>5774</v>
      </c>
    </row>
    <row r="811" spans="1:6">
      <c r="A811" t="s">
        <v>3758</v>
      </c>
      <c r="B811" t="s">
        <v>93</v>
      </c>
      <c r="C811">
        <v>529959</v>
      </c>
      <c r="D811" t="s">
        <v>3759</v>
      </c>
      <c r="E811">
        <v>819</v>
      </c>
      <c r="F811" t="s">
        <v>5775</v>
      </c>
    </row>
    <row r="812" spans="1:6">
      <c r="A812" t="s">
        <v>283</v>
      </c>
      <c r="B812" t="s">
        <v>284</v>
      </c>
      <c r="C812">
        <v>530300</v>
      </c>
      <c r="D812" t="s">
        <v>3764</v>
      </c>
      <c r="E812">
        <v>821</v>
      </c>
      <c r="F812" t="s">
        <v>5778</v>
      </c>
    </row>
    <row r="813" spans="1:6">
      <c r="A813" t="s">
        <v>3531</v>
      </c>
      <c r="B813" t="s">
        <v>93</v>
      </c>
      <c r="C813">
        <v>529972</v>
      </c>
      <c r="D813" t="s">
        <v>3765</v>
      </c>
      <c r="E813">
        <v>822</v>
      </c>
      <c r="F813" t="s">
        <v>5779</v>
      </c>
    </row>
    <row r="814" spans="1:6">
      <c r="A814" t="s">
        <v>461</v>
      </c>
      <c r="B814" t="s">
        <v>93</v>
      </c>
      <c r="C814">
        <v>529829</v>
      </c>
      <c r="D814" t="s">
        <v>3766</v>
      </c>
      <c r="E814">
        <v>822</v>
      </c>
      <c r="F814" t="s">
        <v>5780</v>
      </c>
    </row>
    <row r="815" spans="1:6">
      <c r="A815" t="s">
        <v>3767</v>
      </c>
      <c r="B815" t="s">
        <v>93</v>
      </c>
      <c r="C815">
        <v>529919</v>
      </c>
      <c r="D815" t="s">
        <v>3768</v>
      </c>
      <c r="E815">
        <v>824</v>
      </c>
      <c r="F815" t="s">
        <v>5781</v>
      </c>
    </row>
    <row r="816" spans="1:6">
      <c r="A816" t="s">
        <v>318</v>
      </c>
      <c r="B816" t="s">
        <v>93</v>
      </c>
      <c r="C816">
        <v>529873</v>
      </c>
      <c r="D816" t="s">
        <v>3769</v>
      </c>
      <c r="E816">
        <v>824</v>
      </c>
      <c r="F816" t="s">
        <v>5782</v>
      </c>
    </row>
    <row r="817" spans="1:6">
      <c r="A817" t="s">
        <v>5871</v>
      </c>
      <c r="B817" t="s">
        <v>93</v>
      </c>
      <c r="C817">
        <v>530077</v>
      </c>
      <c r="D817" t="s">
        <v>5872</v>
      </c>
      <c r="E817">
        <v>824</v>
      </c>
      <c r="F817" t="s">
        <v>5873</v>
      </c>
    </row>
    <row r="818" spans="1:6">
      <c r="A818" t="s">
        <v>1848</v>
      </c>
      <c r="B818" t="s">
        <v>93</v>
      </c>
      <c r="C818">
        <v>530007</v>
      </c>
      <c r="D818" t="s">
        <v>5874</v>
      </c>
      <c r="E818">
        <v>824</v>
      </c>
      <c r="F818" t="s">
        <v>5875</v>
      </c>
    </row>
    <row r="819" spans="1:6">
      <c r="A819" t="s">
        <v>1608</v>
      </c>
      <c r="B819" t="s">
        <v>417</v>
      </c>
      <c r="C819">
        <v>529536</v>
      </c>
      <c r="D819" t="s">
        <v>5876</v>
      </c>
      <c r="E819">
        <v>828</v>
      </c>
      <c r="F819" t="s">
        <v>5877</v>
      </c>
    </row>
    <row r="820" spans="1:6">
      <c r="A820" t="s">
        <v>5878</v>
      </c>
      <c r="B820" t="s">
        <v>93</v>
      </c>
      <c r="C820">
        <v>529739</v>
      </c>
      <c r="D820" t="s">
        <v>5879</v>
      </c>
      <c r="E820">
        <v>828</v>
      </c>
      <c r="F820" t="s">
        <v>5880</v>
      </c>
    </row>
    <row r="821" spans="1:6">
      <c r="A821" t="s">
        <v>5806</v>
      </c>
      <c r="B821" t="s">
        <v>93</v>
      </c>
      <c r="C821">
        <v>529915</v>
      </c>
      <c r="D821" t="s">
        <v>5881</v>
      </c>
      <c r="E821">
        <v>828</v>
      </c>
      <c r="F821" t="s">
        <v>5882</v>
      </c>
    </row>
    <row r="822" spans="1:6">
      <c r="A822" t="s">
        <v>5883</v>
      </c>
      <c r="B822" t="s">
        <v>489</v>
      </c>
      <c r="C822">
        <v>529319</v>
      </c>
      <c r="D822" t="s">
        <v>5884</v>
      </c>
      <c r="E822">
        <v>831</v>
      </c>
      <c r="F822" t="s">
        <v>5885</v>
      </c>
    </row>
    <row r="823" spans="1:6">
      <c r="A823" t="s">
        <v>3770</v>
      </c>
      <c r="B823" t="s">
        <v>284</v>
      </c>
      <c r="C823">
        <v>529920</v>
      </c>
      <c r="D823" t="s">
        <v>3771</v>
      </c>
      <c r="E823">
        <v>831</v>
      </c>
      <c r="F823" t="s">
        <v>5784</v>
      </c>
    </row>
    <row r="824" spans="1:6">
      <c r="A824" t="s">
        <v>2732</v>
      </c>
      <c r="B824" t="s">
        <v>1450</v>
      </c>
      <c r="C824">
        <v>529495</v>
      </c>
      <c r="D824" t="s">
        <v>3772</v>
      </c>
      <c r="E824">
        <v>831</v>
      </c>
      <c r="F824" t="s">
        <v>5785</v>
      </c>
    </row>
    <row r="825" spans="1:6">
      <c r="A825" t="s">
        <v>2614</v>
      </c>
      <c r="B825" t="s">
        <v>489</v>
      </c>
      <c r="C825">
        <v>530088</v>
      </c>
      <c r="D825" t="s">
        <v>3780</v>
      </c>
      <c r="E825">
        <v>834</v>
      </c>
      <c r="F825" t="s">
        <v>5786</v>
      </c>
    </row>
    <row r="826" spans="1:6">
      <c r="A826" t="s">
        <v>2111</v>
      </c>
      <c r="B826" t="s">
        <v>1450</v>
      </c>
      <c r="C826">
        <v>530135</v>
      </c>
      <c r="D826" t="s">
        <v>1689</v>
      </c>
      <c r="E826">
        <v>834</v>
      </c>
      <c r="F826" t="s">
        <v>5787</v>
      </c>
    </row>
    <row r="827" spans="1:6">
      <c r="A827" t="s">
        <v>3786</v>
      </c>
      <c r="B827" t="s">
        <v>694</v>
      </c>
      <c r="C827">
        <v>530303</v>
      </c>
      <c r="D827" t="s">
        <v>3787</v>
      </c>
      <c r="E827">
        <v>836</v>
      </c>
      <c r="F827" t="s">
        <v>5791</v>
      </c>
    </row>
    <row r="828" spans="1:6">
      <c r="A828" t="s">
        <v>3784</v>
      </c>
      <c r="B828" t="s">
        <v>417</v>
      </c>
      <c r="C828">
        <v>529476</v>
      </c>
      <c r="D828" t="s">
        <v>3785</v>
      </c>
      <c r="E828">
        <v>836</v>
      </c>
      <c r="F828" t="s">
        <v>5792</v>
      </c>
    </row>
    <row r="829" spans="1:6">
      <c r="A829" t="s">
        <v>5886</v>
      </c>
      <c r="B829" t="s">
        <v>93</v>
      </c>
      <c r="C829">
        <v>529961</v>
      </c>
      <c r="D829" t="s">
        <v>5887</v>
      </c>
      <c r="E829">
        <v>836</v>
      </c>
      <c r="F829" t="s">
        <v>5888</v>
      </c>
    </row>
    <row r="830" spans="1:6">
      <c r="A830" t="s">
        <v>5889</v>
      </c>
      <c r="B830" t="s">
        <v>489</v>
      </c>
      <c r="C830">
        <v>529318</v>
      </c>
      <c r="D830" t="s">
        <v>5890</v>
      </c>
      <c r="E830">
        <v>839</v>
      </c>
      <c r="F830" t="s">
        <v>5891</v>
      </c>
    </row>
    <row r="831" spans="1:6">
      <c r="A831" t="s">
        <v>5892</v>
      </c>
      <c r="B831" t="s">
        <v>284</v>
      </c>
      <c r="C831">
        <v>529908</v>
      </c>
      <c r="D831" t="s">
        <v>5893</v>
      </c>
      <c r="E831">
        <v>839</v>
      </c>
      <c r="F831" t="s">
        <v>5894</v>
      </c>
    </row>
    <row r="832" spans="1:6">
      <c r="A832" t="s">
        <v>5895</v>
      </c>
      <c r="B832" t="s">
        <v>1450</v>
      </c>
      <c r="C832">
        <v>530304</v>
      </c>
      <c r="D832" t="s">
        <v>5896</v>
      </c>
      <c r="E832">
        <v>841</v>
      </c>
      <c r="F832" t="s">
        <v>5897</v>
      </c>
    </row>
    <row r="833" spans="1:6">
      <c r="A833" t="s">
        <v>488</v>
      </c>
      <c r="B833" t="s">
        <v>489</v>
      </c>
      <c r="C833">
        <v>530103</v>
      </c>
      <c r="D833" t="s">
        <v>5898</v>
      </c>
      <c r="E833">
        <v>842</v>
      </c>
      <c r="F833" t="s">
        <v>5899</v>
      </c>
    </row>
    <row r="834" spans="1:6">
      <c r="A834" t="s">
        <v>2687</v>
      </c>
      <c r="B834" t="s">
        <v>93</v>
      </c>
      <c r="C834">
        <v>529964</v>
      </c>
      <c r="D834" t="s">
        <v>5900</v>
      </c>
      <c r="E834">
        <v>843</v>
      </c>
      <c r="F834" t="s">
        <v>5901</v>
      </c>
    </row>
    <row r="835" spans="1:6">
      <c r="A835" t="s">
        <v>5902</v>
      </c>
      <c r="B835" t="s">
        <v>1450</v>
      </c>
      <c r="C835">
        <v>529772</v>
      </c>
      <c r="D835" t="s">
        <v>5903</v>
      </c>
      <c r="E835">
        <v>843</v>
      </c>
      <c r="F835" t="s">
        <v>5904</v>
      </c>
    </row>
    <row r="836" spans="1:6">
      <c r="A836" t="s">
        <v>1218</v>
      </c>
      <c r="B836" t="s">
        <v>93</v>
      </c>
      <c r="C836">
        <v>529849</v>
      </c>
      <c r="D836" t="s">
        <v>5905</v>
      </c>
      <c r="E836">
        <v>843</v>
      </c>
      <c r="F836" t="s">
        <v>5906</v>
      </c>
    </row>
    <row r="837" spans="1:6">
      <c r="A837" t="s">
        <v>5907</v>
      </c>
      <c r="B837" t="s">
        <v>93</v>
      </c>
      <c r="C837">
        <v>530130</v>
      </c>
      <c r="D837" t="s">
        <v>5908</v>
      </c>
      <c r="E837">
        <v>843</v>
      </c>
      <c r="F837" t="s">
        <v>5909</v>
      </c>
    </row>
    <row r="838" spans="1:6">
      <c r="A838" t="s">
        <v>5910</v>
      </c>
      <c r="B838" t="s">
        <v>489</v>
      </c>
      <c r="C838">
        <v>530086</v>
      </c>
      <c r="D838" t="s">
        <v>5911</v>
      </c>
      <c r="E838">
        <v>847</v>
      </c>
      <c r="F838" t="s">
        <v>5912</v>
      </c>
    </row>
    <row r="839" spans="1:6">
      <c r="A839" t="s">
        <v>5913</v>
      </c>
      <c r="B839" t="s">
        <v>93</v>
      </c>
      <c r="C839">
        <v>530078</v>
      </c>
      <c r="D839" t="s">
        <v>5914</v>
      </c>
      <c r="E839">
        <v>847</v>
      </c>
      <c r="F839" t="s">
        <v>5915</v>
      </c>
    </row>
    <row r="840" spans="1:6">
      <c r="A840" t="s">
        <v>5916</v>
      </c>
      <c r="B840" t="s">
        <v>1450</v>
      </c>
      <c r="C840">
        <v>529738</v>
      </c>
      <c r="D840" t="s">
        <v>5917</v>
      </c>
      <c r="E840">
        <v>847</v>
      </c>
      <c r="F840" t="s">
        <v>5918</v>
      </c>
    </row>
    <row r="841" spans="1:6">
      <c r="A841" t="s">
        <v>5919</v>
      </c>
      <c r="B841" t="s">
        <v>284</v>
      </c>
      <c r="C841">
        <v>529626</v>
      </c>
      <c r="D841" t="s">
        <v>5920</v>
      </c>
      <c r="E841">
        <v>847</v>
      </c>
      <c r="F841" t="s">
        <v>5921</v>
      </c>
    </row>
    <row r="842" spans="1:6">
      <c r="A842" t="s">
        <v>3531</v>
      </c>
      <c r="B842" t="s">
        <v>93</v>
      </c>
      <c r="C842">
        <v>529941</v>
      </c>
      <c r="D842" t="s">
        <v>5922</v>
      </c>
      <c r="E842">
        <v>847</v>
      </c>
      <c r="F842" t="s">
        <v>5923</v>
      </c>
    </row>
    <row r="843" spans="1:6">
      <c r="A843" t="s">
        <v>1213</v>
      </c>
      <c r="B843" t="s">
        <v>489</v>
      </c>
      <c r="C843">
        <v>529928</v>
      </c>
      <c r="D843" t="s">
        <v>5924</v>
      </c>
      <c r="E843">
        <v>852</v>
      </c>
      <c r="F843" t="s">
        <v>5925</v>
      </c>
    </row>
    <row r="844" spans="1:6">
      <c r="A844" t="s">
        <v>5926</v>
      </c>
      <c r="B844" t="s">
        <v>1450</v>
      </c>
      <c r="C844">
        <v>530305</v>
      </c>
      <c r="D844" t="s">
        <v>5927</v>
      </c>
      <c r="E844">
        <v>852</v>
      </c>
      <c r="F844" t="s">
        <v>5928</v>
      </c>
    </row>
    <row r="845" spans="1:6">
      <c r="A845" t="s">
        <v>5868</v>
      </c>
      <c r="B845" t="s">
        <v>489</v>
      </c>
      <c r="C845">
        <v>529317</v>
      </c>
      <c r="D845" t="s">
        <v>5929</v>
      </c>
      <c r="E845">
        <v>852</v>
      </c>
      <c r="F845" t="s">
        <v>5930</v>
      </c>
    </row>
    <row r="846" spans="1:6">
      <c r="A846" t="s">
        <v>778</v>
      </c>
      <c r="B846" t="s">
        <v>93</v>
      </c>
      <c r="C846">
        <v>530118</v>
      </c>
      <c r="D846" t="s">
        <v>5931</v>
      </c>
      <c r="E846">
        <v>852</v>
      </c>
      <c r="F846" t="s">
        <v>5932</v>
      </c>
    </row>
    <row r="847" spans="1:6">
      <c r="A847" t="s">
        <v>283</v>
      </c>
      <c r="B847" t="s">
        <v>284</v>
      </c>
      <c r="C847">
        <v>504314</v>
      </c>
      <c r="D847" t="s">
        <v>5933</v>
      </c>
      <c r="E847">
        <v>852</v>
      </c>
      <c r="F847" t="s">
        <v>5934</v>
      </c>
    </row>
    <row r="848" spans="1:6">
      <c r="A848" t="s">
        <v>5935</v>
      </c>
      <c r="B848" t="s">
        <v>489</v>
      </c>
      <c r="C848">
        <v>529108</v>
      </c>
      <c r="D848" t="s">
        <v>5936</v>
      </c>
      <c r="E848">
        <v>857</v>
      </c>
      <c r="F848" t="s">
        <v>5937</v>
      </c>
    </row>
    <row r="849" spans="1:6">
      <c r="A849" t="s">
        <v>283</v>
      </c>
      <c r="B849" t="s">
        <v>284</v>
      </c>
      <c r="C849">
        <v>530015</v>
      </c>
      <c r="D849" t="s">
        <v>2260</v>
      </c>
      <c r="E849">
        <v>857</v>
      </c>
      <c r="F849" t="s">
        <v>5938</v>
      </c>
    </row>
    <row r="850" spans="1:6">
      <c r="A850" t="s">
        <v>5939</v>
      </c>
      <c r="B850" t="s">
        <v>93</v>
      </c>
      <c r="C850">
        <v>530107</v>
      </c>
      <c r="D850" t="s">
        <v>5940</v>
      </c>
      <c r="E850">
        <v>857</v>
      </c>
      <c r="F850" t="s">
        <v>5941</v>
      </c>
    </row>
    <row r="851" spans="1:6">
      <c r="A851" t="s">
        <v>92</v>
      </c>
      <c r="B851" t="s">
        <v>93</v>
      </c>
      <c r="C851">
        <v>529799</v>
      </c>
      <c r="D851" t="s">
        <v>3622</v>
      </c>
      <c r="E851">
        <v>857</v>
      </c>
      <c r="F851" t="s">
        <v>5942</v>
      </c>
    </row>
    <row r="852" spans="1:6">
      <c r="A852" t="s">
        <v>5943</v>
      </c>
      <c r="B852" t="s">
        <v>694</v>
      </c>
      <c r="C852">
        <v>530307</v>
      </c>
      <c r="D852" t="s">
        <v>5944</v>
      </c>
      <c r="E852">
        <v>861</v>
      </c>
      <c r="F852" t="s">
        <v>5945</v>
      </c>
    </row>
    <row r="853" spans="1:6">
      <c r="A853" t="s">
        <v>776</v>
      </c>
      <c r="B853" t="s">
        <v>93</v>
      </c>
      <c r="C853">
        <v>529832</v>
      </c>
      <c r="D853" t="s">
        <v>5946</v>
      </c>
      <c r="E853">
        <v>861</v>
      </c>
      <c r="F853" t="s">
        <v>5947</v>
      </c>
    </row>
    <row r="854" spans="1:6">
      <c r="A854" t="s">
        <v>2068</v>
      </c>
      <c r="B854" t="s">
        <v>417</v>
      </c>
      <c r="C854">
        <v>529249</v>
      </c>
      <c r="D854" t="s">
        <v>5948</v>
      </c>
      <c r="E854">
        <v>863</v>
      </c>
      <c r="F854" t="s">
        <v>5949</v>
      </c>
    </row>
    <row r="855" spans="1:6">
      <c r="A855" t="s">
        <v>1200</v>
      </c>
      <c r="B855" t="s">
        <v>93</v>
      </c>
      <c r="C855">
        <v>530100</v>
      </c>
      <c r="D855" t="s">
        <v>5950</v>
      </c>
      <c r="E855">
        <v>863</v>
      </c>
      <c r="F855" t="s">
        <v>5951</v>
      </c>
    </row>
    <row r="856" spans="1:6">
      <c r="A856" t="s">
        <v>600</v>
      </c>
      <c r="B856" t="s">
        <v>93</v>
      </c>
      <c r="C856">
        <v>529824</v>
      </c>
      <c r="D856" t="s">
        <v>5952</v>
      </c>
      <c r="E856">
        <v>863</v>
      </c>
      <c r="F856" t="s">
        <v>5953</v>
      </c>
    </row>
    <row r="857" spans="1:6">
      <c r="A857" t="s">
        <v>5954</v>
      </c>
      <c r="B857" t="s">
        <v>284</v>
      </c>
      <c r="C857">
        <v>530193</v>
      </c>
      <c r="D857" t="s">
        <v>5955</v>
      </c>
      <c r="E857">
        <v>863</v>
      </c>
      <c r="F857" t="s">
        <v>5956</v>
      </c>
    </row>
    <row r="858" spans="1:6">
      <c r="A858" t="s">
        <v>328</v>
      </c>
      <c r="B858" t="s">
        <v>93</v>
      </c>
      <c r="C858">
        <v>530073</v>
      </c>
      <c r="D858" t="s">
        <v>5957</v>
      </c>
      <c r="E858">
        <v>867</v>
      </c>
      <c r="F858" t="s">
        <v>5958</v>
      </c>
    </row>
    <row r="859" spans="1:6">
      <c r="A859" t="s">
        <v>501</v>
      </c>
      <c r="B859" t="s">
        <v>284</v>
      </c>
      <c r="C859">
        <v>529087</v>
      </c>
      <c r="D859" t="s">
        <v>5959</v>
      </c>
      <c r="E859">
        <v>867</v>
      </c>
      <c r="F859" t="s">
        <v>5960</v>
      </c>
    </row>
    <row r="860" spans="1:6">
      <c r="A860" t="s">
        <v>561</v>
      </c>
      <c r="B860" t="s">
        <v>93</v>
      </c>
      <c r="C860">
        <v>529817</v>
      </c>
      <c r="D860" t="s">
        <v>5961</v>
      </c>
      <c r="E860">
        <v>869</v>
      </c>
      <c r="F860" t="s">
        <v>5962</v>
      </c>
    </row>
    <row r="861" spans="1:6">
      <c r="A861" t="s">
        <v>5963</v>
      </c>
      <c r="B861" t="s">
        <v>489</v>
      </c>
      <c r="C861">
        <v>530087</v>
      </c>
      <c r="D861" t="s">
        <v>5964</v>
      </c>
      <c r="E861">
        <v>870</v>
      </c>
      <c r="F861" t="s">
        <v>5965</v>
      </c>
    </row>
    <row r="862" spans="1:6">
      <c r="A862" t="s">
        <v>212</v>
      </c>
      <c r="B862" t="s">
        <v>93</v>
      </c>
      <c r="C862">
        <v>529887</v>
      </c>
      <c r="D862" t="s">
        <v>5966</v>
      </c>
      <c r="E862">
        <v>870</v>
      </c>
      <c r="F862" t="s">
        <v>5967</v>
      </c>
    </row>
    <row r="863" spans="1:6">
      <c r="A863" t="s">
        <v>5968</v>
      </c>
      <c r="B863" t="s">
        <v>489</v>
      </c>
      <c r="C863">
        <v>529951</v>
      </c>
      <c r="D863" t="s">
        <v>5969</v>
      </c>
      <c r="E863">
        <v>872</v>
      </c>
      <c r="F863" t="s">
        <v>5970</v>
      </c>
    </row>
    <row r="864" spans="1:6">
      <c r="A864" t="s">
        <v>5971</v>
      </c>
      <c r="B864" t="s">
        <v>417</v>
      </c>
      <c r="C864">
        <v>529998</v>
      </c>
      <c r="D864" t="s">
        <v>5972</v>
      </c>
      <c r="E864">
        <v>872</v>
      </c>
      <c r="F864" t="s">
        <v>5973</v>
      </c>
    </row>
    <row r="865" spans="1:6">
      <c r="A865" t="s">
        <v>204</v>
      </c>
      <c r="B865" t="s">
        <v>93</v>
      </c>
      <c r="C865">
        <v>530123</v>
      </c>
      <c r="D865" t="s">
        <v>5974</v>
      </c>
      <c r="E865">
        <v>874</v>
      </c>
      <c r="F865" t="s">
        <v>5975</v>
      </c>
    </row>
    <row r="866" spans="1:6">
      <c r="A866" t="s">
        <v>1303</v>
      </c>
      <c r="B866" t="s">
        <v>1304</v>
      </c>
      <c r="C866">
        <v>529645</v>
      </c>
      <c r="D866" t="s">
        <v>5976</v>
      </c>
      <c r="E866">
        <v>874</v>
      </c>
      <c r="F866" t="s">
        <v>5977</v>
      </c>
    </row>
    <row r="867" spans="1:6">
      <c r="A867" t="s">
        <v>5978</v>
      </c>
      <c r="B867" t="s">
        <v>1450</v>
      </c>
      <c r="C867">
        <v>530309</v>
      </c>
      <c r="D867" t="s">
        <v>5979</v>
      </c>
      <c r="E867">
        <v>874</v>
      </c>
      <c r="F867" t="s">
        <v>5980</v>
      </c>
    </row>
    <row r="868" spans="1:6">
      <c r="A868" t="s">
        <v>2466</v>
      </c>
      <c r="B868" t="s">
        <v>641</v>
      </c>
      <c r="C868">
        <v>529068</v>
      </c>
      <c r="D868" t="s">
        <v>5981</v>
      </c>
      <c r="E868">
        <v>874</v>
      </c>
      <c r="F868" t="s">
        <v>5982</v>
      </c>
    </row>
    <row r="869" spans="1:6">
      <c r="A869" t="s">
        <v>1486</v>
      </c>
      <c r="B869" t="s">
        <v>1450</v>
      </c>
      <c r="C869">
        <v>530127</v>
      </c>
      <c r="D869" t="s">
        <v>5983</v>
      </c>
      <c r="E869">
        <v>878</v>
      </c>
      <c r="F869" t="s">
        <v>5984</v>
      </c>
    </row>
    <row r="870" spans="1:6">
      <c r="A870" t="s">
        <v>5985</v>
      </c>
      <c r="B870" t="s">
        <v>757</v>
      </c>
      <c r="C870">
        <v>529544</v>
      </c>
      <c r="D870" t="s">
        <v>5986</v>
      </c>
      <c r="E870">
        <v>878</v>
      </c>
      <c r="F870" t="s">
        <v>5987</v>
      </c>
    </row>
    <row r="871" spans="1:6">
      <c r="A871" t="s">
        <v>5988</v>
      </c>
      <c r="B871" t="s">
        <v>641</v>
      </c>
      <c r="C871">
        <v>529894</v>
      </c>
      <c r="D871" t="s">
        <v>5989</v>
      </c>
      <c r="E871">
        <v>880</v>
      </c>
      <c r="F871" t="s">
        <v>5990</v>
      </c>
    </row>
    <row r="872" spans="1:6">
      <c r="A872" t="s">
        <v>416</v>
      </c>
      <c r="B872" t="s">
        <v>417</v>
      </c>
      <c r="C872">
        <v>529861</v>
      </c>
      <c r="D872" t="s">
        <v>5991</v>
      </c>
      <c r="E872">
        <v>881</v>
      </c>
      <c r="F872" t="s">
        <v>5992</v>
      </c>
    </row>
    <row r="873" spans="1:6">
      <c r="A873" t="s">
        <v>5993</v>
      </c>
      <c r="B873" t="s">
        <v>284</v>
      </c>
      <c r="C873">
        <v>529499</v>
      </c>
      <c r="D873" t="s">
        <v>5994</v>
      </c>
      <c r="E873">
        <v>882</v>
      </c>
      <c r="F873" t="s">
        <v>5995</v>
      </c>
    </row>
    <row r="874" spans="1:6">
      <c r="A874" t="s">
        <v>501</v>
      </c>
      <c r="B874" t="s">
        <v>284</v>
      </c>
      <c r="C874">
        <v>529524</v>
      </c>
      <c r="D874" t="s">
        <v>5996</v>
      </c>
      <c r="E874">
        <v>882</v>
      </c>
      <c r="F874" t="s">
        <v>5997</v>
      </c>
    </row>
    <row r="875" spans="1:6">
      <c r="A875" t="s">
        <v>1848</v>
      </c>
      <c r="B875" t="s">
        <v>93</v>
      </c>
      <c r="C875">
        <v>530311</v>
      </c>
      <c r="D875" t="s">
        <v>5998</v>
      </c>
      <c r="E875">
        <v>882</v>
      </c>
      <c r="F875" t="s">
        <v>5999</v>
      </c>
    </row>
    <row r="876" spans="1:6">
      <c r="A876" t="s">
        <v>553</v>
      </c>
      <c r="B876" t="s">
        <v>93</v>
      </c>
      <c r="C876">
        <v>529858</v>
      </c>
      <c r="D876" t="s">
        <v>6000</v>
      </c>
      <c r="E876">
        <v>882</v>
      </c>
      <c r="F876" t="s">
        <v>6001</v>
      </c>
    </row>
    <row r="877" spans="1:6">
      <c r="A877" t="s">
        <v>416</v>
      </c>
      <c r="B877" t="s">
        <v>417</v>
      </c>
      <c r="C877">
        <v>529264</v>
      </c>
      <c r="D877" t="s">
        <v>6002</v>
      </c>
      <c r="E877">
        <v>886</v>
      </c>
      <c r="F877" t="s">
        <v>6003</v>
      </c>
    </row>
    <row r="878" spans="1:6">
      <c r="A878" t="s">
        <v>6004</v>
      </c>
      <c r="B878" t="s">
        <v>284</v>
      </c>
      <c r="C878">
        <v>529359</v>
      </c>
      <c r="D878" t="s">
        <v>6005</v>
      </c>
      <c r="E878">
        <v>887</v>
      </c>
      <c r="F878" t="s">
        <v>6006</v>
      </c>
    </row>
    <row r="879" spans="1:6">
      <c r="A879" t="s">
        <v>6007</v>
      </c>
      <c r="B879" t="s">
        <v>93</v>
      </c>
      <c r="C879">
        <v>530312</v>
      </c>
      <c r="D879" t="s">
        <v>6008</v>
      </c>
      <c r="E879">
        <v>888</v>
      </c>
      <c r="F879" t="s">
        <v>6009</v>
      </c>
    </row>
    <row r="880" spans="1:6">
      <c r="A880" t="s">
        <v>6010</v>
      </c>
      <c r="B880" t="s">
        <v>93</v>
      </c>
      <c r="C880">
        <v>530313</v>
      </c>
      <c r="D880" t="s">
        <v>6011</v>
      </c>
      <c r="E880">
        <v>888</v>
      </c>
      <c r="F880" t="s">
        <v>6012</v>
      </c>
    </row>
    <row r="881" spans="1:6">
      <c r="A881" t="s">
        <v>6013</v>
      </c>
      <c r="B881" t="s">
        <v>417</v>
      </c>
      <c r="C881">
        <v>529275</v>
      </c>
      <c r="D881" t="s">
        <v>6014</v>
      </c>
      <c r="E881">
        <v>888</v>
      </c>
      <c r="F881" t="s">
        <v>6015</v>
      </c>
    </row>
    <row r="882" spans="1:6">
      <c r="A882" t="s">
        <v>6016</v>
      </c>
      <c r="B882" t="s">
        <v>284</v>
      </c>
      <c r="C882">
        <v>529373</v>
      </c>
      <c r="D882" t="s">
        <v>6017</v>
      </c>
      <c r="E882">
        <v>891</v>
      </c>
      <c r="F882" t="s">
        <v>6018</v>
      </c>
    </row>
    <row r="883" spans="1:6">
      <c r="A883" t="s">
        <v>204</v>
      </c>
      <c r="B883" t="s">
        <v>93</v>
      </c>
      <c r="C883">
        <v>529949</v>
      </c>
      <c r="D883" t="s">
        <v>6019</v>
      </c>
      <c r="E883">
        <v>891</v>
      </c>
      <c r="F883" t="s">
        <v>6020</v>
      </c>
    </row>
    <row r="884" spans="1:6">
      <c r="A884" t="s">
        <v>1848</v>
      </c>
      <c r="B884" t="s">
        <v>93</v>
      </c>
      <c r="C884">
        <v>529760</v>
      </c>
      <c r="D884" t="s">
        <v>6021</v>
      </c>
      <c r="E884">
        <v>893</v>
      </c>
      <c r="F884" t="s">
        <v>6022</v>
      </c>
    </row>
    <row r="885" spans="1:6">
      <c r="A885" t="s">
        <v>6023</v>
      </c>
      <c r="B885" t="s">
        <v>1450</v>
      </c>
      <c r="C885">
        <v>530314</v>
      </c>
      <c r="D885" t="s">
        <v>6024</v>
      </c>
      <c r="E885">
        <v>894</v>
      </c>
      <c r="F885" t="s">
        <v>6025</v>
      </c>
    </row>
    <row r="886" spans="1:6">
      <c r="A886" t="s">
        <v>6026</v>
      </c>
      <c r="B886" t="s">
        <v>489</v>
      </c>
      <c r="C886">
        <v>530315</v>
      </c>
      <c r="D886" t="s">
        <v>6027</v>
      </c>
      <c r="E886">
        <v>894</v>
      </c>
      <c r="F886" t="s">
        <v>6028</v>
      </c>
    </row>
    <row r="887" spans="1:6">
      <c r="A887" t="s">
        <v>3017</v>
      </c>
      <c r="B887" t="s">
        <v>1450</v>
      </c>
      <c r="C887">
        <v>530316</v>
      </c>
      <c r="D887" t="s">
        <v>6029</v>
      </c>
      <c r="E887">
        <v>896</v>
      </c>
      <c r="F887" t="s">
        <v>6030</v>
      </c>
    </row>
    <row r="888" spans="1:6">
      <c r="A888" t="s">
        <v>600</v>
      </c>
      <c r="B888" t="s">
        <v>93</v>
      </c>
      <c r="C888">
        <v>530155</v>
      </c>
      <c r="D888" t="s">
        <v>6031</v>
      </c>
      <c r="E888">
        <v>896</v>
      </c>
      <c r="F888" t="s">
        <v>6032</v>
      </c>
    </row>
    <row r="889" spans="1:6">
      <c r="A889" t="s">
        <v>6033</v>
      </c>
      <c r="B889" t="s">
        <v>284</v>
      </c>
      <c r="C889">
        <v>529501</v>
      </c>
      <c r="D889" t="s">
        <v>6034</v>
      </c>
      <c r="E889">
        <v>898</v>
      </c>
      <c r="F889" t="s">
        <v>6035</v>
      </c>
    </row>
    <row r="890" spans="1:6">
      <c r="A890" t="s">
        <v>739</v>
      </c>
      <c r="B890" t="s">
        <v>740</v>
      </c>
      <c r="C890">
        <v>530318</v>
      </c>
      <c r="D890" t="s">
        <v>6036</v>
      </c>
      <c r="E890">
        <v>898</v>
      </c>
      <c r="F890" t="s">
        <v>6037</v>
      </c>
    </row>
    <row r="891" spans="1:6">
      <c r="A891" t="s">
        <v>6038</v>
      </c>
      <c r="B891" t="s">
        <v>93</v>
      </c>
      <c r="C891">
        <v>530079</v>
      </c>
      <c r="D891" t="s">
        <v>6039</v>
      </c>
      <c r="E891">
        <v>900</v>
      </c>
      <c r="F891" t="s">
        <v>6040</v>
      </c>
    </row>
    <row r="892" spans="1:6">
      <c r="A892" t="s">
        <v>6041</v>
      </c>
      <c r="B892" t="s">
        <v>489</v>
      </c>
      <c r="C892">
        <v>530124</v>
      </c>
      <c r="D892" t="s">
        <v>6042</v>
      </c>
      <c r="E892">
        <v>901</v>
      </c>
      <c r="F892" t="s">
        <v>6043</v>
      </c>
    </row>
    <row r="893" spans="1:6">
      <c r="A893" t="s">
        <v>6044</v>
      </c>
      <c r="B893" t="s">
        <v>417</v>
      </c>
      <c r="C893">
        <v>529896</v>
      </c>
      <c r="D893" t="s">
        <v>6045</v>
      </c>
      <c r="E893">
        <v>902</v>
      </c>
      <c r="F893" t="s">
        <v>6046</v>
      </c>
    </row>
    <row r="894" spans="1:6">
      <c r="A894" t="s">
        <v>6047</v>
      </c>
      <c r="B894" t="s">
        <v>1450</v>
      </c>
      <c r="C894">
        <v>529842</v>
      </c>
      <c r="D894" t="s">
        <v>6048</v>
      </c>
      <c r="E894">
        <v>902</v>
      </c>
      <c r="F894" t="s">
        <v>6049</v>
      </c>
    </row>
    <row r="895" spans="1:6">
      <c r="A895" t="s">
        <v>553</v>
      </c>
      <c r="B895" t="s">
        <v>93</v>
      </c>
      <c r="C895">
        <v>530110</v>
      </c>
      <c r="D895" t="s">
        <v>6050</v>
      </c>
      <c r="E895">
        <v>902</v>
      </c>
      <c r="F895" t="s">
        <v>6051</v>
      </c>
    </row>
    <row r="896" spans="1:6">
      <c r="A896" t="s">
        <v>1958</v>
      </c>
      <c r="B896" t="s">
        <v>93</v>
      </c>
      <c r="C896">
        <v>530089</v>
      </c>
      <c r="D896" t="s">
        <v>6052</v>
      </c>
      <c r="E896">
        <v>905</v>
      </c>
      <c r="F896" t="s">
        <v>6053</v>
      </c>
    </row>
    <row r="897" spans="1:6">
      <c r="A897" t="s">
        <v>1447</v>
      </c>
      <c r="B897" t="s">
        <v>93</v>
      </c>
      <c r="C897">
        <v>530117</v>
      </c>
      <c r="D897" t="s">
        <v>6054</v>
      </c>
      <c r="E897">
        <v>905</v>
      </c>
      <c r="F897" t="s">
        <v>6055</v>
      </c>
    </row>
    <row r="898" spans="1:6">
      <c r="A898" t="s">
        <v>6056</v>
      </c>
      <c r="B898" t="s">
        <v>641</v>
      </c>
      <c r="C898">
        <v>530320</v>
      </c>
      <c r="D898" t="s">
        <v>6057</v>
      </c>
      <c r="E898">
        <v>905</v>
      </c>
      <c r="F898" t="s">
        <v>6058</v>
      </c>
    </row>
    <row r="899" spans="1:6">
      <c r="A899" t="s">
        <v>6059</v>
      </c>
      <c r="B899" t="s">
        <v>284</v>
      </c>
      <c r="C899">
        <v>529542</v>
      </c>
      <c r="D899" t="s">
        <v>6060</v>
      </c>
      <c r="E899">
        <v>908</v>
      </c>
      <c r="F899" t="s">
        <v>6061</v>
      </c>
    </row>
    <row r="900" spans="1:6">
      <c r="A900" t="s">
        <v>6062</v>
      </c>
      <c r="B900" t="s">
        <v>93</v>
      </c>
      <c r="C900">
        <v>530321</v>
      </c>
      <c r="D900" t="s">
        <v>6063</v>
      </c>
      <c r="E900">
        <v>908</v>
      </c>
      <c r="F900" t="s">
        <v>6064</v>
      </c>
    </row>
    <row r="901" spans="1:6">
      <c r="A901" t="s">
        <v>6065</v>
      </c>
      <c r="B901" t="s">
        <v>489</v>
      </c>
      <c r="C901">
        <v>530322</v>
      </c>
      <c r="D901" t="s">
        <v>6066</v>
      </c>
      <c r="E901">
        <v>908</v>
      </c>
      <c r="F901" t="s">
        <v>6067</v>
      </c>
    </row>
    <row r="902" spans="1:6">
      <c r="A902" t="s">
        <v>6068</v>
      </c>
      <c r="B902" t="s">
        <v>1450</v>
      </c>
      <c r="C902">
        <v>530323</v>
      </c>
      <c r="D902" t="s">
        <v>6069</v>
      </c>
      <c r="E902">
        <v>908</v>
      </c>
      <c r="F902" t="s">
        <v>6070</v>
      </c>
    </row>
    <row r="903" spans="1:6">
      <c r="A903" t="s">
        <v>488</v>
      </c>
      <c r="B903" t="s">
        <v>489</v>
      </c>
      <c r="C903">
        <v>529924</v>
      </c>
      <c r="D903" t="s">
        <v>6071</v>
      </c>
      <c r="E903">
        <v>912</v>
      </c>
      <c r="F903" t="s">
        <v>6072</v>
      </c>
    </row>
    <row r="904" spans="1:6">
      <c r="A904" t="s">
        <v>1647</v>
      </c>
      <c r="B904" t="s">
        <v>417</v>
      </c>
      <c r="C904">
        <v>529242</v>
      </c>
      <c r="D904" t="s">
        <v>6073</v>
      </c>
      <c r="E904">
        <v>912</v>
      </c>
      <c r="F904" t="s">
        <v>6074</v>
      </c>
    </row>
    <row r="905" spans="1:6">
      <c r="A905" t="s">
        <v>2949</v>
      </c>
      <c r="B905" t="s">
        <v>1450</v>
      </c>
      <c r="C905">
        <v>530324</v>
      </c>
      <c r="D905" t="s">
        <v>2842</v>
      </c>
      <c r="E905">
        <v>912</v>
      </c>
      <c r="F905" t="s">
        <v>6075</v>
      </c>
    </row>
    <row r="906" spans="1:6">
      <c r="A906" t="s">
        <v>6076</v>
      </c>
      <c r="B906" t="s">
        <v>489</v>
      </c>
      <c r="C906">
        <v>529294</v>
      </c>
      <c r="D906" t="s">
        <v>6077</v>
      </c>
      <c r="E906">
        <v>912</v>
      </c>
      <c r="F906" t="s">
        <v>6078</v>
      </c>
    </row>
    <row r="907" spans="1:6">
      <c r="A907" t="s">
        <v>6079</v>
      </c>
      <c r="B907" t="s">
        <v>93</v>
      </c>
      <c r="C907">
        <v>529511</v>
      </c>
      <c r="D907" t="s">
        <v>6080</v>
      </c>
      <c r="E907">
        <v>912</v>
      </c>
      <c r="F907" t="s">
        <v>6081</v>
      </c>
    </row>
    <row r="908" spans="1:6">
      <c r="A908" t="s">
        <v>6082</v>
      </c>
      <c r="B908" t="s">
        <v>1304</v>
      </c>
      <c r="C908">
        <v>530075</v>
      </c>
      <c r="D908" t="s">
        <v>6083</v>
      </c>
      <c r="E908">
        <v>917</v>
      </c>
      <c r="F908" t="s">
        <v>6084</v>
      </c>
    </row>
    <row r="909" spans="1:6">
      <c r="A909" t="s">
        <v>525</v>
      </c>
      <c r="B909" t="s">
        <v>93</v>
      </c>
      <c r="C909">
        <v>530156</v>
      </c>
      <c r="D909" t="s">
        <v>6085</v>
      </c>
      <c r="E909">
        <v>917</v>
      </c>
      <c r="F909" t="s">
        <v>6086</v>
      </c>
    </row>
    <row r="910" spans="1:6">
      <c r="A910" t="s">
        <v>776</v>
      </c>
      <c r="B910" t="s">
        <v>93</v>
      </c>
      <c r="C910">
        <v>530106</v>
      </c>
      <c r="D910" t="s">
        <v>6087</v>
      </c>
      <c r="E910">
        <v>919</v>
      </c>
      <c r="F910" t="s">
        <v>6088</v>
      </c>
    </row>
    <row r="911" spans="1:6">
      <c r="A911" t="s">
        <v>6089</v>
      </c>
      <c r="B911" t="s">
        <v>284</v>
      </c>
      <c r="C911">
        <v>529372</v>
      </c>
      <c r="D911" t="s">
        <v>6090</v>
      </c>
      <c r="E911">
        <v>920</v>
      </c>
      <c r="F911" t="s">
        <v>6091</v>
      </c>
    </row>
    <row r="912" spans="1:6">
      <c r="A912" t="s">
        <v>525</v>
      </c>
      <c r="B912" t="s">
        <v>93</v>
      </c>
      <c r="C912">
        <v>530121</v>
      </c>
      <c r="D912" t="s">
        <v>6092</v>
      </c>
      <c r="E912">
        <v>920</v>
      </c>
      <c r="F912" t="s">
        <v>6093</v>
      </c>
    </row>
    <row r="913" spans="1:6">
      <c r="A913" t="s">
        <v>1218</v>
      </c>
      <c r="B913" t="s">
        <v>93</v>
      </c>
      <c r="C913">
        <v>530327</v>
      </c>
      <c r="D913" t="s">
        <v>6094</v>
      </c>
      <c r="E913">
        <v>920</v>
      </c>
      <c r="F913" t="s">
        <v>6095</v>
      </c>
    </row>
    <row r="914" spans="1:6">
      <c r="A914" t="s">
        <v>6096</v>
      </c>
      <c r="B914" t="s">
        <v>489</v>
      </c>
      <c r="C914">
        <v>530122</v>
      </c>
      <c r="D914" t="s">
        <v>6097</v>
      </c>
      <c r="E914">
        <v>920</v>
      </c>
      <c r="F914" t="s">
        <v>6098</v>
      </c>
    </row>
    <row r="915" spans="1:6">
      <c r="A915" t="s">
        <v>279</v>
      </c>
      <c r="B915" t="s">
        <v>93</v>
      </c>
      <c r="C915">
        <v>530328</v>
      </c>
      <c r="D915" t="s">
        <v>6099</v>
      </c>
      <c r="E915">
        <v>924</v>
      </c>
      <c r="F915" t="s">
        <v>6100</v>
      </c>
    </row>
    <row r="916" spans="1:6">
      <c r="A916" t="s">
        <v>3767</v>
      </c>
      <c r="B916" t="s">
        <v>93</v>
      </c>
      <c r="C916">
        <v>530112</v>
      </c>
      <c r="D916" t="s">
        <v>6101</v>
      </c>
      <c r="E916">
        <v>924</v>
      </c>
      <c r="F916" t="s">
        <v>6102</v>
      </c>
    </row>
    <row r="917" spans="1:6">
      <c r="A917" t="s">
        <v>6103</v>
      </c>
      <c r="B917" t="s">
        <v>417</v>
      </c>
      <c r="C917">
        <v>530329</v>
      </c>
      <c r="D917" t="s">
        <v>6104</v>
      </c>
      <c r="E917">
        <v>924</v>
      </c>
      <c r="F917" t="s">
        <v>6105</v>
      </c>
    </row>
    <row r="918" spans="1:6">
      <c r="A918" t="s">
        <v>6106</v>
      </c>
      <c r="B918" t="s">
        <v>1450</v>
      </c>
      <c r="C918">
        <v>529828</v>
      </c>
      <c r="D918" t="s">
        <v>6107</v>
      </c>
      <c r="E918">
        <v>924</v>
      </c>
      <c r="F918" t="s">
        <v>6108</v>
      </c>
    </row>
    <row r="919" spans="1:6">
      <c r="A919" t="s">
        <v>6109</v>
      </c>
      <c r="B919" t="s">
        <v>93</v>
      </c>
      <c r="C919">
        <v>530104</v>
      </c>
      <c r="D919" t="s">
        <v>6110</v>
      </c>
      <c r="E919">
        <v>924</v>
      </c>
      <c r="F919" t="s">
        <v>6111</v>
      </c>
    </row>
    <row r="920" spans="1:6">
      <c r="A920" t="s">
        <v>6112</v>
      </c>
      <c r="B920" t="s">
        <v>284</v>
      </c>
      <c r="C920">
        <v>529238</v>
      </c>
      <c r="D920" t="s">
        <v>6113</v>
      </c>
      <c r="E920">
        <v>929</v>
      </c>
      <c r="F920" t="s">
        <v>6114</v>
      </c>
    </row>
    <row r="921" spans="1:6">
      <c r="A921" t="s">
        <v>6115</v>
      </c>
      <c r="B921" t="s">
        <v>93</v>
      </c>
      <c r="C921">
        <v>530095</v>
      </c>
      <c r="D921" t="s">
        <v>6116</v>
      </c>
      <c r="E921">
        <v>930</v>
      </c>
      <c r="F921" t="s">
        <v>6117</v>
      </c>
    </row>
    <row r="922" spans="1:6">
      <c r="A922" t="s">
        <v>1647</v>
      </c>
      <c r="B922" t="s">
        <v>417</v>
      </c>
      <c r="C922">
        <v>530331</v>
      </c>
      <c r="D922" t="s">
        <v>6118</v>
      </c>
      <c r="E922">
        <v>930</v>
      </c>
      <c r="F922" t="s">
        <v>6119</v>
      </c>
    </row>
    <row r="923" spans="1:6">
      <c r="A923" t="s">
        <v>6120</v>
      </c>
      <c r="B923" t="s">
        <v>93</v>
      </c>
      <c r="C923">
        <v>530332</v>
      </c>
      <c r="D923" t="s">
        <v>6121</v>
      </c>
      <c r="E923">
        <v>932</v>
      </c>
      <c r="F923" t="s">
        <v>6122</v>
      </c>
    </row>
    <row r="924" spans="1:6">
      <c r="A924" t="s">
        <v>3525</v>
      </c>
      <c r="B924" t="s">
        <v>93</v>
      </c>
      <c r="C924">
        <v>530105</v>
      </c>
      <c r="D924" t="s">
        <v>6123</v>
      </c>
      <c r="E924">
        <v>932</v>
      </c>
      <c r="F924" t="s">
        <v>6124</v>
      </c>
    </row>
    <row r="925" spans="1:6">
      <c r="A925" t="s">
        <v>212</v>
      </c>
      <c r="B925" t="s">
        <v>93</v>
      </c>
      <c r="C925">
        <v>530333</v>
      </c>
      <c r="D925" t="s">
        <v>6125</v>
      </c>
      <c r="E925">
        <v>932</v>
      </c>
      <c r="F925" t="s">
        <v>6126</v>
      </c>
    </row>
    <row r="926" spans="1:6">
      <c r="A926" t="s">
        <v>6127</v>
      </c>
      <c r="B926" t="s">
        <v>284</v>
      </c>
      <c r="C926">
        <v>529486</v>
      </c>
      <c r="D926" t="s">
        <v>6128</v>
      </c>
      <c r="E926">
        <v>932</v>
      </c>
      <c r="F926" t="s">
        <v>6129</v>
      </c>
    </row>
    <row r="927" spans="1:6">
      <c r="A927" t="s">
        <v>5868</v>
      </c>
      <c r="B927" t="s">
        <v>489</v>
      </c>
      <c r="C927">
        <v>530141</v>
      </c>
      <c r="D927" t="s">
        <v>6130</v>
      </c>
      <c r="E927">
        <v>936</v>
      </c>
      <c r="F927" t="s">
        <v>6131</v>
      </c>
    </row>
    <row r="928" spans="1:6">
      <c r="A928" t="s">
        <v>6132</v>
      </c>
      <c r="B928" t="s">
        <v>489</v>
      </c>
      <c r="C928">
        <v>530334</v>
      </c>
      <c r="D928" t="s">
        <v>6133</v>
      </c>
      <c r="E928">
        <v>937</v>
      </c>
      <c r="F928" t="s">
        <v>6134</v>
      </c>
    </row>
    <row r="929" spans="1:6">
      <c r="A929" t="s">
        <v>204</v>
      </c>
      <c r="B929" t="s">
        <v>93</v>
      </c>
      <c r="C929">
        <v>530335</v>
      </c>
      <c r="D929" t="s">
        <v>6135</v>
      </c>
      <c r="E929">
        <v>937</v>
      </c>
      <c r="F929" t="s">
        <v>6136</v>
      </c>
    </row>
    <row r="930" spans="1:6">
      <c r="A930" t="s">
        <v>6137</v>
      </c>
      <c r="B930" t="s">
        <v>284</v>
      </c>
      <c r="C930">
        <v>529298</v>
      </c>
      <c r="D930" t="s">
        <v>6138</v>
      </c>
      <c r="E930">
        <v>939</v>
      </c>
      <c r="F930" t="s">
        <v>6139</v>
      </c>
    </row>
    <row r="931" spans="1:6">
      <c r="A931" t="s">
        <v>778</v>
      </c>
      <c r="B931" t="s">
        <v>93</v>
      </c>
      <c r="C931">
        <v>530336</v>
      </c>
      <c r="D931" t="s">
        <v>6140</v>
      </c>
      <c r="E931">
        <v>940</v>
      </c>
      <c r="F931" t="s">
        <v>6141</v>
      </c>
    </row>
    <row r="932" spans="1:6">
      <c r="A932" t="s">
        <v>6142</v>
      </c>
      <c r="B932" t="s">
        <v>93</v>
      </c>
      <c r="C932">
        <v>530111</v>
      </c>
      <c r="D932" t="s">
        <v>6143</v>
      </c>
      <c r="E932">
        <v>940</v>
      </c>
      <c r="F932" t="s">
        <v>6144</v>
      </c>
    </row>
    <row r="933" spans="1:6">
      <c r="A933" t="s">
        <v>6145</v>
      </c>
      <c r="B933" t="s">
        <v>489</v>
      </c>
      <c r="C933">
        <v>530139</v>
      </c>
      <c r="D933" t="s">
        <v>6146</v>
      </c>
      <c r="E933">
        <v>942</v>
      </c>
      <c r="F933" t="s">
        <v>6147</v>
      </c>
    </row>
    <row r="934" spans="1:6">
      <c r="A934" t="s">
        <v>6148</v>
      </c>
      <c r="B934" t="s">
        <v>93</v>
      </c>
      <c r="C934">
        <v>530108</v>
      </c>
      <c r="D934" t="s">
        <v>6149</v>
      </c>
      <c r="E934">
        <v>943</v>
      </c>
      <c r="F934" t="s">
        <v>6150</v>
      </c>
    </row>
    <row r="935" spans="1:6">
      <c r="A935" t="s">
        <v>6151</v>
      </c>
      <c r="B935" t="s">
        <v>417</v>
      </c>
      <c r="C935">
        <v>530109</v>
      </c>
      <c r="D935" t="s">
        <v>1266</v>
      </c>
      <c r="E935">
        <v>943</v>
      </c>
      <c r="F935" t="s">
        <v>6152</v>
      </c>
    </row>
    <row r="936" spans="1:6">
      <c r="A936" t="s">
        <v>739</v>
      </c>
      <c r="B936" t="s">
        <v>740</v>
      </c>
      <c r="C936">
        <v>530097</v>
      </c>
      <c r="D936" t="s">
        <v>6153</v>
      </c>
      <c r="E936">
        <v>945</v>
      </c>
      <c r="F936" t="s">
        <v>6154</v>
      </c>
    </row>
    <row r="937" spans="1:6">
      <c r="A937" t="s">
        <v>6155</v>
      </c>
      <c r="B937" t="s">
        <v>93</v>
      </c>
      <c r="C937">
        <v>530102</v>
      </c>
      <c r="D937" t="s">
        <v>6156</v>
      </c>
      <c r="E937">
        <v>945</v>
      </c>
      <c r="F937" t="s">
        <v>6157</v>
      </c>
    </row>
    <row r="938" spans="1:6">
      <c r="A938" t="s">
        <v>6158</v>
      </c>
      <c r="B938" t="s">
        <v>284</v>
      </c>
      <c r="C938">
        <v>529297</v>
      </c>
      <c r="D938" t="s">
        <v>6159</v>
      </c>
      <c r="E938">
        <v>945</v>
      </c>
      <c r="F938" t="s">
        <v>6160</v>
      </c>
    </row>
    <row r="939" spans="1:6">
      <c r="A939" t="s">
        <v>674</v>
      </c>
      <c r="B939" t="s">
        <v>93</v>
      </c>
      <c r="C939">
        <v>529978</v>
      </c>
      <c r="D939" t="s">
        <v>6161</v>
      </c>
      <c r="E939">
        <v>945</v>
      </c>
      <c r="F939" t="s">
        <v>6162</v>
      </c>
    </row>
    <row r="940" spans="1:6">
      <c r="A940" t="s">
        <v>640</v>
      </c>
      <c r="B940" t="s">
        <v>641</v>
      </c>
      <c r="C940">
        <v>529945</v>
      </c>
      <c r="D940" t="s">
        <v>6163</v>
      </c>
      <c r="E940">
        <v>949</v>
      </c>
      <c r="F940" t="s">
        <v>6164</v>
      </c>
    </row>
    <row r="941" spans="1:6">
      <c r="A941" t="s">
        <v>6165</v>
      </c>
      <c r="B941" t="s">
        <v>1450</v>
      </c>
      <c r="C941">
        <v>529869</v>
      </c>
      <c r="D941" t="s">
        <v>6166</v>
      </c>
      <c r="E941">
        <v>950</v>
      </c>
      <c r="F941" t="s">
        <v>6167</v>
      </c>
    </row>
    <row r="942" spans="1:6">
      <c r="A942" t="s">
        <v>6168</v>
      </c>
      <c r="B942" t="s">
        <v>489</v>
      </c>
      <c r="C942">
        <v>530337</v>
      </c>
      <c r="D942" t="s">
        <v>6169</v>
      </c>
      <c r="E942">
        <v>950</v>
      </c>
      <c r="F942" t="s">
        <v>6170</v>
      </c>
    </row>
    <row r="943" spans="1:6">
      <c r="A943" t="s">
        <v>212</v>
      </c>
      <c r="B943" t="s">
        <v>93</v>
      </c>
      <c r="C943">
        <v>530338</v>
      </c>
      <c r="D943" t="s">
        <v>6171</v>
      </c>
      <c r="E943">
        <v>950</v>
      </c>
      <c r="F943" t="s">
        <v>6172</v>
      </c>
    </row>
    <row r="944" spans="1:6">
      <c r="A944" t="s">
        <v>6007</v>
      </c>
      <c r="B944" t="s">
        <v>93</v>
      </c>
      <c r="C944">
        <v>530339</v>
      </c>
      <c r="D944" t="s">
        <v>6173</v>
      </c>
      <c r="E944">
        <v>953</v>
      </c>
      <c r="F944" t="s">
        <v>6174</v>
      </c>
    </row>
    <row r="945" spans="1:6">
      <c r="A945" t="s">
        <v>1719</v>
      </c>
      <c r="B945" t="s">
        <v>641</v>
      </c>
      <c r="C945">
        <v>530340</v>
      </c>
      <c r="D945" t="s">
        <v>6175</v>
      </c>
      <c r="E945">
        <v>953</v>
      </c>
      <c r="F945" t="s">
        <v>6176</v>
      </c>
    </row>
    <row r="946" spans="1:6">
      <c r="A946" t="s">
        <v>1514</v>
      </c>
      <c r="B946" t="s">
        <v>284</v>
      </c>
      <c r="C946">
        <v>529288</v>
      </c>
      <c r="D946" t="s">
        <v>6177</v>
      </c>
      <c r="E946">
        <v>953</v>
      </c>
      <c r="F946" t="s">
        <v>6178</v>
      </c>
    </row>
    <row r="947" spans="1:6">
      <c r="A947" t="s">
        <v>6179</v>
      </c>
      <c r="B947" t="s">
        <v>93</v>
      </c>
      <c r="C947">
        <v>530341</v>
      </c>
      <c r="D947" t="s">
        <v>6180</v>
      </c>
      <c r="E947">
        <v>956</v>
      </c>
      <c r="F947" t="s">
        <v>6181</v>
      </c>
    </row>
    <row r="948" spans="1:6">
      <c r="A948" t="s">
        <v>6182</v>
      </c>
      <c r="B948" t="s">
        <v>417</v>
      </c>
      <c r="C948">
        <v>530098</v>
      </c>
      <c r="D948" t="s">
        <v>6183</v>
      </c>
      <c r="E948">
        <v>956</v>
      </c>
      <c r="F948" t="s">
        <v>6184</v>
      </c>
    </row>
    <row r="949" spans="1:6">
      <c r="A949" t="s">
        <v>739</v>
      </c>
      <c r="B949" t="s">
        <v>740</v>
      </c>
      <c r="C949">
        <v>530129</v>
      </c>
      <c r="D949" t="s">
        <v>6185</v>
      </c>
      <c r="E949">
        <v>956</v>
      </c>
      <c r="F949" t="s">
        <v>6186</v>
      </c>
    </row>
    <row r="950" spans="1:6">
      <c r="A950" t="s">
        <v>525</v>
      </c>
      <c r="B950" t="s">
        <v>93</v>
      </c>
      <c r="C950">
        <v>529947</v>
      </c>
      <c r="D950" t="s">
        <v>6187</v>
      </c>
      <c r="E950">
        <v>959</v>
      </c>
      <c r="F950" t="s">
        <v>6188</v>
      </c>
    </row>
    <row r="951" spans="1:6">
      <c r="A951" t="s">
        <v>6189</v>
      </c>
      <c r="B951" t="s">
        <v>93</v>
      </c>
      <c r="C951">
        <v>530128</v>
      </c>
      <c r="D951" t="s">
        <v>6190</v>
      </c>
      <c r="E951">
        <v>959</v>
      </c>
      <c r="F951" t="s">
        <v>6191</v>
      </c>
    </row>
    <row r="952" spans="1:6">
      <c r="A952" t="s">
        <v>6192</v>
      </c>
      <c r="B952" t="s">
        <v>284</v>
      </c>
      <c r="C952">
        <v>529374</v>
      </c>
      <c r="D952" t="s">
        <v>3675</v>
      </c>
      <c r="E952">
        <v>961</v>
      </c>
      <c r="F952" t="s">
        <v>6193</v>
      </c>
    </row>
    <row r="953" spans="1:6">
      <c r="A953" t="s">
        <v>6194</v>
      </c>
      <c r="B953" t="s">
        <v>1450</v>
      </c>
      <c r="C953">
        <v>530113</v>
      </c>
      <c r="D953" t="s">
        <v>6195</v>
      </c>
      <c r="E953">
        <v>962</v>
      </c>
      <c r="F953" t="s">
        <v>6196</v>
      </c>
    </row>
    <row r="954" spans="1:6">
      <c r="A954" t="s">
        <v>6197</v>
      </c>
      <c r="B954" t="s">
        <v>417</v>
      </c>
      <c r="C954">
        <v>529872</v>
      </c>
      <c r="D954" t="s">
        <v>6198</v>
      </c>
      <c r="E954">
        <v>962</v>
      </c>
      <c r="F954" t="s">
        <v>6199</v>
      </c>
    </row>
    <row r="955" spans="1:6">
      <c r="A955" t="s">
        <v>6200</v>
      </c>
      <c r="B955" t="s">
        <v>93</v>
      </c>
      <c r="C955">
        <v>530140</v>
      </c>
      <c r="D955" t="s">
        <v>6201</v>
      </c>
      <c r="E955">
        <v>962</v>
      </c>
      <c r="F955" t="s">
        <v>6202</v>
      </c>
    </row>
    <row r="956" spans="1:6">
      <c r="A956" t="s">
        <v>640</v>
      </c>
      <c r="B956" t="s">
        <v>641</v>
      </c>
      <c r="C956">
        <v>529936</v>
      </c>
      <c r="D956" t="s">
        <v>6203</v>
      </c>
      <c r="E956">
        <v>962</v>
      </c>
      <c r="F956" t="s">
        <v>6204</v>
      </c>
    </row>
    <row r="957" spans="1:6">
      <c r="A957" t="s">
        <v>6205</v>
      </c>
      <c r="B957" t="s">
        <v>1450</v>
      </c>
      <c r="C957">
        <v>530342</v>
      </c>
      <c r="D957" t="s">
        <v>6206</v>
      </c>
      <c r="E957">
        <v>962</v>
      </c>
      <c r="F957" t="s">
        <v>6207</v>
      </c>
    </row>
    <row r="958" spans="1:6">
      <c r="A958" t="s">
        <v>6208</v>
      </c>
      <c r="B958" t="s">
        <v>489</v>
      </c>
      <c r="C958">
        <v>530343</v>
      </c>
      <c r="D958" t="s">
        <v>6209</v>
      </c>
      <c r="E958">
        <v>967</v>
      </c>
      <c r="F958" t="s">
        <v>6210</v>
      </c>
    </row>
    <row r="959" spans="1:6">
      <c r="A959" t="s">
        <v>6089</v>
      </c>
      <c r="B959" t="s">
        <v>284</v>
      </c>
      <c r="C959">
        <v>529352</v>
      </c>
      <c r="D959" t="s">
        <v>6211</v>
      </c>
      <c r="E959">
        <v>967</v>
      </c>
      <c r="F959" t="s">
        <v>6212</v>
      </c>
    </row>
    <row r="960" spans="1:6">
      <c r="A960" t="s">
        <v>6213</v>
      </c>
      <c r="B960" t="s">
        <v>417</v>
      </c>
      <c r="C960">
        <v>529302</v>
      </c>
      <c r="D960" t="s">
        <v>6214</v>
      </c>
      <c r="E960">
        <v>969</v>
      </c>
      <c r="F960" t="s">
        <v>6215</v>
      </c>
    </row>
    <row r="961" spans="1:6">
      <c r="A961" t="s">
        <v>6216</v>
      </c>
      <c r="B961" t="s">
        <v>93</v>
      </c>
      <c r="C961">
        <v>530344</v>
      </c>
      <c r="D961" t="s">
        <v>6217</v>
      </c>
      <c r="E961">
        <v>970</v>
      </c>
      <c r="F961" t="s">
        <v>6218</v>
      </c>
    </row>
    <row r="962" spans="1:6">
      <c r="A962" t="s">
        <v>2466</v>
      </c>
      <c r="B962" t="s">
        <v>641</v>
      </c>
      <c r="C962">
        <v>529942</v>
      </c>
      <c r="D962" t="s">
        <v>6219</v>
      </c>
      <c r="E962">
        <v>971</v>
      </c>
      <c r="F962" t="s">
        <v>6220</v>
      </c>
    </row>
    <row r="963" spans="1:6">
      <c r="A963" t="s">
        <v>3308</v>
      </c>
      <c r="B963" t="s">
        <v>93</v>
      </c>
      <c r="C963">
        <v>530119</v>
      </c>
      <c r="D963" t="s">
        <v>6221</v>
      </c>
      <c r="E963">
        <v>972</v>
      </c>
      <c r="F963" t="s">
        <v>6222</v>
      </c>
    </row>
    <row r="964" spans="1:6">
      <c r="A964" t="s">
        <v>6223</v>
      </c>
      <c r="B964" t="s">
        <v>740</v>
      </c>
      <c r="C964">
        <v>530131</v>
      </c>
      <c r="D964" t="s">
        <v>6224</v>
      </c>
      <c r="E964">
        <v>973</v>
      </c>
      <c r="F964" t="s">
        <v>6225</v>
      </c>
    </row>
    <row r="965" spans="1:6">
      <c r="A965" t="s">
        <v>6226</v>
      </c>
      <c r="B965" t="s">
        <v>284</v>
      </c>
      <c r="C965">
        <v>530346</v>
      </c>
      <c r="D965" t="s">
        <v>6227</v>
      </c>
      <c r="E965">
        <v>973</v>
      </c>
      <c r="F965" t="s">
        <v>6228</v>
      </c>
    </row>
    <row r="966" spans="1:6">
      <c r="A966" t="s">
        <v>778</v>
      </c>
      <c r="B966" t="s">
        <v>93</v>
      </c>
      <c r="C966">
        <v>530347</v>
      </c>
      <c r="D966" t="s">
        <v>6229</v>
      </c>
      <c r="E966">
        <v>973</v>
      </c>
      <c r="F966" t="s">
        <v>6230</v>
      </c>
    </row>
    <row r="967" spans="1:6">
      <c r="A967" t="s">
        <v>6231</v>
      </c>
      <c r="B967" t="s">
        <v>489</v>
      </c>
      <c r="C967">
        <v>530134</v>
      </c>
      <c r="D967" t="s">
        <v>6232</v>
      </c>
      <c r="E967">
        <v>976</v>
      </c>
      <c r="F967" t="s">
        <v>6233</v>
      </c>
    </row>
    <row r="968" spans="1:6">
      <c r="A968" t="s">
        <v>5868</v>
      </c>
      <c r="B968" t="s">
        <v>489</v>
      </c>
      <c r="C968">
        <v>530136</v>
      </c>
      <c r="D968" t="s">
        <v>6234</v>
      </c>
      <c r="E968">
        <v>976</v>
      </c>
      <c r="F968" t="s">
        <v>6235</v>
      </c>
    </row>
    <row r="969" spans="1:6">
      <c r="A969" t="s">
        <v>6236</v>
      </c>
      <c r="B969" t="s">
        <v>417</v>
      </c>
      <c r="C969">
        <v>530126</v>
      </c>
      <c r="D969" t="s">
        <v>6237</v>
      </c>
      <c r="E969">
        <v>978</v>
      </c>
      <c r="F969" t="s">
        <v>6238</v>
      </c>
    </row>
    <row r="970" spans="1:6">
      <c r="A970" t="s">
        <v>6239</v>
      </c>
      <c r="B970" t="s">
        <v>489</v>
      </c>
      <c r="C970">
        <v>530146</v>
      </c>
      <c r="D970" t="s">
        <v>6240</v>
      </c>
      <c r="E970">
        <v>978</v>
      </c>
      <c r="F970" t="s">
        <v>6241</v>
      </c>
    </row>
    <row r="971" spans="1:6">
      <c r="A971" t="s">
        <v>6242</v>
      </c>
      <c r="B971" t="s">
        <v>740</v>
      </c>
      <c r="C971">
        <v>530348</v>
      </c>
      <c r="D971" t="s">
        <v>6243</v>
      </c>
      <c r="E971">
        <v>978</v>
      </c>
      <c r="F971" t="s">
        <v>6244</v>
      </c>
    </row>
    <row r="972" spans="1:6">
      <c r="A972" t="s">
        <v>3160</v>
      </c>
      <c r="B972" t="s">
        <v>1450</v>
      </c>
      <c r="C972">
        <v>530181</v>
      </c>
      <c r="D972" t="s">
        <v>6245</v>
      </c>
      <c r="E972">
        <v>981</v>
      </c>
      <c r="F972" t="s">
        <v>6246</v>
      </c>
    </row>
    <row r="973" spans="1:6">
      <c r="A973" t="s">
        <v>6247</v>
      </c>
      <c r="B973" t="s">
        <v>93</v>
      </c>
      <c r="C973">
        <v>529930</v>
      </c>
      <c r="D973" t="s">
        <v>6248</v>
      </c>
      <c r="E973">
        <v>981</v>
      </c>
      <c r="F973" t="s">
        <v>6249</v>
      </c>
    </row>
    <row r="974" spans="1:6">
      <c r="A974" t="s">
        <v>525</v>
      </c>
      <c r="B974" t="s">
        <v>93</v>
      </c>
      <c r="C974">
        <v>529837</v>
      </c>
      <c r="D974" t="s">
        <v>6250</v>
      </c>
      <c r="E974">
        <v>983</v>
      </c>
      <c r="F974" t="s">
        <v>6251</v>
      </c>
    </row>
    <row r="975" spans="1:6">
      <c r="A975" t="s">
        <v>3644</v>
      </c>
      <c r="B975" t="s">
        <v>1450</v>
      </c>
      <c r="C975">
        <v>529854</v>
      </c>
      <c r="D975" t="s">
        <v>6252</v>
      </c>
      <c r="E975">
        <v>983</v>
      </c>
      <c r="F975" t="s">
        <v>6253</v>
      </c>
    </row>
    <row r="976" spans="1:6">
      <c r="A976" t="s">
        <v>6254</v>
      </c>
      <c r="B976" t="s">
        <v>284</v>
      </c>
      <c r="C976">
        <v>530115</v>
      </c>
      <c r="D976" t="s">
        <v>3571</v>
      </c>
      <c r="E976">
        <v>985</v>
      </c>
      <c r="F976" t="s">
        <v>6255</v>
      </c>
    </row>
    <row r="977" spans="1:6">
      <c r="A977" t="s">
        <v>6256</v>
      </c>
      <c r="B977" t="s">
        <v>641</v>
      </c>
      <c r="C977">
        <v>530125</v>
      </c>
      <c r="D977" t="s">
        <v>6257</v>
      </c>
      <c r="E977">
        <v>986</v>
      </c>
      <c r="F977" t="s">
        <v>6258</v>
      </c>
    </row>
    <row r="978" spans="1:6">
      <c r="A978" t="s">
        <v>6259</v>
      </c>
      <c r="B978" t="s">
        <v>740</v>
      </c>
      <c r="C978">
        <v>530144</v>
      </c>
      <c r="D978" t="s">
        <v>6260</v>
      </c>
      <c r="E978">
        <v>986</v>
      </c>
      <c r="F978" t="s">
        <v>6261</v>
      </c>
    </row>
    <row r="979" spans="1:6">
      <c r="A979" t="s">
        <v>6262</v>
      </c>
      <c r="B979" t="s">
        <v>489</v>
      </c>
      <c r="C979">
        <v>530350</v>
      </c>
      <c r="D979" t="s">
        <v>6263</v>
      </c>
      <c r="E979">
        <v>988</v>
      </c>
      <c r="F979" t="s">
        <v>6264</v>
      </c>
    </row>
    <row r="980" spans="1:6">
      <c r="A980" t="s">
        <v>946</v>
      </c>
      <c r="B980" t="s">
        <v>284</v>
      </c>
      <c r="C980">
        <v>530101</v>
      </c>
      <c r="D980" t="s">
        <v>6265</v>
      </c>
      <c r="E980">
        <v>988</v>
      </c>
      <c r="F980" t="s">
        <v>6266</v>
      </c>
    </row>
    <row r="981" spans="1:6">
      <c r="A981" t="s">
        <v>6267</v>
      </c>
      <c r="B981" t="s">
        <v>284</v>
      </c>
      <c r="C981">
        <v>529918</v>
      </c>
      <c r="D981" t="s">
        <v>6268</v>
      </c>
      <c r="E981">
        <v>990</v>
      </c>
      <c r="F981" t="s">
        <v>6269</v>
      </c>
    </row>
    <row r="982" spans="1:6">
      <c r="A982" t="s">
        <v>1113</v>
      </c>
      <c r="B982" t="s">
        <v>284</v>
      </c>
      <c r="C982">
        <v>529250</v>
      </c>
      <c r="D982" t="s">
        <v>6270</v>
      </c>
      <c r="E982">
        <v>990</v>
      </c>
      <c r="F982" t="s">
        <v>6271</v>
      </c>
    </row>
    <row r="983" spans="1:6">
      <c r="A983" t="s">
        <v>3269</v>
      </c>
      <c r="B983" t="s">
        <v>93</v>
      </c>
      <c r="C983">
        <v>530145</v>
      </c>
      <c r="D983" t="s">
        <v>6272</v>
      </c>
      <c r="E983">
        <v>990</v>
      </c>
      <c r="F983" t="s">
        <v>6273</v>
      </c>
    </row>
    <row r="984" spans="1:6">
      <c r="A984" t="s">
        <v>2474</v>
      </c>
      <c r="B984" t="s">
        <v>93</v>
      </c>
      <c r="C984">
        <v>530138</v>
      </c>
      <c r="D984" t="s">
        <v>6274</v>
      </c>
      <c r="E984">
        <v>993</v>
      </c>
      <c r="F984" t="s">
        <v>6275</v>
      </c>
    </row>
    <row r="985" spans="1:6">
      <c r="A985" t="s">
        <v>6276</v>
      </c>
      <c r="B985" t="s">
        <v>93</v>
      </c>
      <c r="C985">
        <v>530353</v>
      </c>
      <c r="D985" t="s">
        <v>6277</v>
      </c>
      <c r="E985">
        <v>993</v>
      </c>
      <c r="F985" t="s">
        <v>6278</v>
      </c>
    </row>
    <row r="986" spans="1:6">
      <c r="A986" t="s">
        <v>6279</v>
      </c>
      <c r="B986" t="s">
        <v>489</v>
      </c>
      <c r="C986">
        <v>530355</v>
      </c>
      <c r="D986" t="s">
        <v>6280</v>
      </c>
      <c r="E986">
        <v>995</v>
      </c>
      <c r="F986" t="s">
        <v>6281</v>
      </c>
    </row>
    <row r="987" spans="1:6">
      <c r="A987" t="s">
        <v>461</v>
      </c>
      <c r="B987" t="s">
        <v>93</v>
      </c>
      <c r="C987">
        <v>530356</v>
      </c>
      <c r="D987" t="s">
        <v>6282</v>
      </c>
      <c r="E987">
        <v>996</v>
      </c>
      <c r="F987" t="s">
        <v>6283</v>
      </c>
    </row>
    <row r="988" spans="1:6">
      <c r="A988" t="s">
        <v>2881</v>
      </c>
      <c r="B988" t="s">
        <v>417</v>
      </c>
      <c r="C988">
        <v>530357</v>
      </c>
      <c r="D988" t="s">
        <v>6284</v>
      </c>
      <c r="E988">
        <v>997</v>
      </c>
      <c r="F988" t="s">
        <v>6285</v>
      </c>
    </row>
    <row r="989" spans="1:6">
      <c r="A989" t="s">
        <v>525</v>
      </c>
      <c r="B989" t="s">
        <v>93</v>
      </c>
      <c r="C989">
        <v>530358</v>
      </c>
      <c r="D989" t="s">
        <v>6286</v>
      </c>
      <c r="E989">
        <v>997</v>
      </c>
      <c r="F989" t="s">
        <v>6287</v>
      </c>
    </row>
    <row r="990" spans="1:6">
      <c r="A990" t="s">
        <v>6288</v>
      </c>
      <c r="B990" t="s">
        <v>641</v>
      </c>
      <c r="C990">
        <v>530359</v>
      </c>
      <c r="D990" t="s">
        <v>6289</v>
      </c>
      <c r="E990">
        <v>999</v>
      </c>
      <c r="F990" t="s">
        <v>6290</v>
      </c>
    </row>
    <row r="991" spans="1:6">
      <c r="A991" t="s">
        <v>416</v>
      </c>
      <c r="B991" t="s">
        <v>417</v>
      </c>
      <c r="C991">
        <v>529527</v>
      </c>
      <c r="D991" t="s">
        <v>6291</v>
      </c>
      <c r="E991">
        <v>1000</v>
      </c>
      <c r="F991" t="s">
        <v>6292</v>
      </c>
    </row>
    <row r="992" spans="1:6">
      <c r="A992" t="s">
        <v>6293</v>
      </c>
      <c r="B992" t="s">
        <v>489</v>
      </c>
      <c r="C992">
        <v>530142</v>
      </c>
      <c r="D992" t="s">
        <v>6294</v>
      </c>
      <c r="E992">
        <v>1001</v>
      </c>
      <c r="F992" t="s">
        <v>6295</v>
      </c>
    </row>
    <row r="993" spans="1:6">
      <c r="A993" t="s">
        <v>6296</v>
      </c>
      <c r="B993" t="s">
        <v>489</v>
      </c>
      <c r="C993">
        <v>530360</v>
      </c>
      <c r="D993" t="s">
        <v>6297</v>
      </c>
      <c r="E993">
        <v>1002</v>
      </c>
      <c r="F993" t="s">
        <v>6298</v>
      </c>
    </row>
    <row r="994" spans="1:6">
      <c r="A994" t="s">
        <v>3767</v>
      </c>
      <c r="B994" t="s">
        <v>93</v>
      </c>
      <c r="C994">
        <v>530361</v>
      </c>
      <c r="D994" t="s">
        <v>6299</v>
      </c>
      <c r="E994">
        <v>1002</v>
      </c>
      <c r="F994" t="s">
        <v>6300</v>
      </c>
    </row>
    <row r="995" spans="1:6">
      <c r="A995" t="s">
        <v>318</v>
      </c>
      <c r="B995" t="s">
        <v>93</v>
      </c>
      <c r="C995">
        <v>529776</v>
      </c>
      <c r="D995" t="s">
        <v>6301</v>
      </c>
      <c r="E995">
        <v>1004</v>
      </c>
      <c r="F995" t="s">
        <v>6302</v>
      </c>
    </row>
    <row r="996" spans="1:6">
      <c r="A996" t="s">
        <v>6303</v>
      </c>
      <c r="B996" t="s">
        <v>93</v>
      </c>
      <c r="C996">
        <v>530133</v>
      </c>
      <c r="D996" t="s">
        <v>6304</v>
      </c>
      <c r="E996">
        <v>1004</v>
      </c>
      <c r="F996" t="s">
        <v>6305</v>
      </c>
    </row>
    <row r="997" spans="1:6">
      <c r="A997" t="s">
        <v>2538</v>
      </c>
      <c r="B997" t="s">
        <v>284</v>
      </c>
      <c r="C997">
        <v>530362</v>
      </c>
      <c r="D997" t="s">
        <v>6306</v>
      </c>
      <c r="E997">
        <v>1006</v>
      </c>
      <c r="F997" t="s">
        <v>6307</v>
      </c>
    </row>
    <row r="998" spans="1:6">
      <c r="A998" t="s">
        <v>6308</v>
      </c>
      <c r="B998" t="s">
        <v>489</v>
      </c>
      <c r="C998">
        <v>530116</v>
      </c>
      <c r="D998" t="s">
        <v>6309</v>
      </c>
      <c r="E998">
        <v>1007</v>
      </c>
      <c r="F998" t="s">
        <v>6310</v>
      </c>
    </row>
    <row r="999" spans="1:6">
      <c r="A999" t="s">
        <v>1447</v>
      </c>
      <c r="B999" t="s">
        <v>93</v>
      </c>
      <c r="C999">
        <v>530363</v>
      </c>
      <c r="D999" t="s">
        <v>6311</v>
      </c>
      <c r="E999">
        <v>1008</v>
      </c>
      <c r="F999" t="s">
        <v>6312</v>
      </c>
    </row>
    <row r="1000" spans="1:6">
      <c r="A1000" t="s">
        <v>6313</v>
      </c>
      <c r="B1000" t="s">
        <v>1450</v>
      </c>
      <c r="C1000">
        <v>529867</v>
      </c>
      <c r="D1000" t="s">
        <v>6314</v>
      </c>
      <c r="E1000">
        <v>1008</v>
      </c>
      <c r="F1000" t="s">
        <v>6315</v>
      </c>
    </row>
    <row r="1001" spans="1:6">
      <c r="A1001" t="s">
        <v>279</v>
      </c>
      <c r="B1001" t="s">
        <v>93</v>
      </c>
      <c r="C1001">
        <v>530364</v>
      </c>
      <c r="D1001" t="s">
        <v>6316</v>
      </c>
      <c r="E1001">
        <v>1010</v>
      </c>
      <c r="F1001" t="s">
        <v>6317</v>
      </c>
    </row>
    <row r="1002" spans="1:6">
      <c r="A1002" t="s">
        <v>3593</v>
      </c>
      <c r="B1002" t="s">
        <v>93</v>
      </c>
      <c r="C1002">
        <v>530365</v>
      </c>
      <c r="D1002" t="s">
        <v>6318</v>
      </c>
      <c r="E1002">
        <v>1010</v>
      </c>
      <c r="F1002" t="s">
        <v>6319</v>
      </c>
    </row>
    <row r="1003" spans="1:6">
      <c r="A1003" t="s">
        <v>6320</v>
      </c>
      <c r="B1003" t="s">
        <v>93</v>
      </c>
      <c r="C1003">
        <v>530366</v>
      </c>
      <c r="D1003" t="s">
        <v>6321</v>
      </c>
      <c r="E1003">
        <v>1010</v>
      </c>
      <c r="F1003" t="s">
        <v>6322</v>
      </c>
    </row>
    <row r="1004" spans="1:6">
      <c r="A1004" t="s">
        <v>6323</v>
      </c>
      <c r="B1004" t="s">
        <v>489</v>
      </c>
      <c r="C1004">
        <v>530137</v>
      </c>
      <c r="D1004" t="s">
        <v>6324</v>
      </c>
      <c r="E1004">
        <v>1013</v>
      </c>
      <c r="F1004" t="s">
        <v>6325</v>
      </c>
    </row>
    <row r="1005" spans="1:6">
      <c r="A1005" t="s">
        <v>790</v>
      </c>
      <c r="B1005" t="s">
        <v>417</v>
      </c>
      <c r="C1005">
        <v>530368</v>
      </c>
      <c r="D1005" t="s">
        <v>6326</v>
      </c>
      <c r="E1005">
        <v>1013</v>
      </c>
      <c r="F1005" t="s">
        <v>6327</v>
      </c>
    </row>
    <row r="1006" spans="1:6">
      <c r="A1006" t="s">
        <v>6247</v>
      </c>
      <c r="B1006" t="s">
        <v>93</v>
      </c>
      <c r="C1006">
        <v>530369</v>
      </c>
      <c r="D1006" t="s">
        <v>6328</v>
      </c>
      <c r="E1006">
        <v>1015</v>
      </c>
      <c r="F1006" t="s">
        <v>6329</v>
      </c>
    </row>
    <row r="1007" spans="1:6">
      <c r="A1007" t="s">
        <v>6330</v>
      </c>
      <c r="B1007" t="s">
        <v>93</v>
      </c>
      <c r="C1007">
        <v>530148</v>
      </c>
      <c r="D1007" t="s">
        <v>6331</v>
      </c>
      <c r="E1007">
        <v>1016</v>
      </c>
      <c r="F1007" t="s">
        <v>6332</v>
      </c>
    </row>
    <row r="1008" spans="1:6">
      <c r="A1008" t="s">
        <v>6333</v>
      </c>
      <c r="B1008" t="s">
        <v>1450</v>
      </c>
      <c r="C1008">
        <v>530132</v>
      </c>
      <c r="D1008" t="s">
        <v>6334</v>
      </c>
      <c r="E1008">
        <v>1016</v>
      </c>
      <c r="F1008" t="s">
        <v>6335</v>
      </c>
    </row>
    <row r="1009" spans="1:6">
      <c r="A1009" t="s">
        <v>778</v>
      </c>
      <c r="B1009" t="s">
        <v>93</v>
      </c>
      <c r="C1009">
        <v>530371</v>
      </c>
      <c r="D1009" t="s">
        <v>6336</v>
      </c>
      <c r="E1009">
        <v>1018</v>
      </c>
      <c r="F1009" t="s">
        <v>6337</v>
      </c>
    </row>
    <row r="1010" spans="1:6">
      <c r="A1010" t="s">
        <v>489</v>
      </c>
      <c r="B1010" t="s">
        <v>489</v>
      </c>
      <c r="C1010">
        <v>530372</v>
      </c>
      <c r="D1010" t="s">
        <v>6338</v>
      </c>
      <c r="E1010">
        <v>1019</v>
      </c>
      <c r="F1010" t="s">
        <v>6339</v>
      </c>
    </row>
    <row r="1011" spans="1:6">
      <c r="A1011" t="s">
        <v>525</v>
      </c>
      <c r="B1011" t="s">
        <v>93</v>
      </c>
      <c r="C1011">
        <v>530373</v>
      </c>
      <c r="D1011" t="s">
        <v>6340</v>
      </c>
      <c r="E1011">
        <v>1020</v>
      </c>
      <c r="F1011" t="s">
        <v>6341</v>
      </c>
    </row>
    <row r="1012" spans="1:6">
      <c r="A1012" t="s">
        <v>6342</v>
      </c>
      <c r="B1012" t="s">
        <v>641</v>
      </c>
      <c r="C1012">
        <v>529922</v>
      </c>
      <c r="D1012" t="s">
        <v>6343</v>
      </c>
      <c r="E1012">
        <v>1020</v>
      </c>
      <c r="F1012" t="s">
        <v>6344</v>
      </c>
    </row>
    <row r="1013" spans="1:6">
      <c r="A1013" t="s">
        <v>6345</v>
      </c>
      <c r="B1013" t="s">
        <v>93</v>
      </c>
      <c r="C1013">
        <v>530374</v>
      </c>
      <c r="D1013" t="s">
        <v>6346</v>
      </c>
      <c r="E1013">
        <v>1022</v>
      </c>
      <c r="F1013" t="s">
        <v>6347</v>
      </c>
    </row>
    <row r="1014" spans="1:6">
      <c r="A1014" t="s">
        <v>6348</v>
      </c>
      <c r="B1014" t="s">
        <v>93</v>
      </c>
      <c r="C1014">
        <v>530375</v>
      </c>
      <c r="D1014" t="s">
        <v>6349</v>
      </c>
      <c r="E1014">
        <v>1023</v>
      </c>
      <c r="F1014" t="s">
        <v>6350</v>
      </c>
    </row>
    <row r="1015" spans="1:6">
      <c r="A1015" t="s">
        <v>6351</v>
      </c>
      <c r="B1015" t="s">
        <v>93</v>
      </c>
      <c r="C1015">
        <v>530377</v>
      </c>
      <c r="D1015" t="s">
        <v>6352</v>
      </c>
      <c r="E1015">
        <v>1024</v>
      </c>
      <c r="F1015" t="s">
        <v>6353</v>
      </c>
    </row>
    <row r="1016" spans="1:6">
      <c r="A1016" t="s">
        <v>2754</v>
      </c>
      <c r="B1016" t="s">
        <v>417</v>
      </c>
      <c r="C1016">
        <v>529943</v>
      </c>
      <c r="D1016" t="s">
        <v>6354</v>
      </c>
      <c r="E1016">
        <v>1025</v>
      </c>
      <c r="F1016" t="s">
        <v>6355</v>
      </c>
    </row>
    <row r="1017" spans="1:6">
      <c r="A1017" t="s">
        <v>6356</v>
      </c>
      <c r="B1017" t="s">
        <v>284</v>
      </c>
      <c r="C1017">
        <v>529925</v>
      </c>
      <c r="D1017" t="s">
        <v>6357</v>
      </c>
      <c r="E1017">
        <v>1025</v>
      </c>
      <c r="F1017" t="s">
        <v>6358</v>
      </c>
    </row>
    <row r="1018" spans="1:6">
      <c r="A1018" t="s">
        <v>6359</v>
      </c>
      <c r="B1018" t="s">
        <v>1450</v>
      </c>
      <c r="C1018">
        <v>530408</v>
      </c>
      <c r="D1018" t="s">
        <v>6360</v>
      </c>
      <c r="E1018" t="s">
        <v>6361</v>
      </c>
      <c r="F1018" t="s">
        <v>6362</v>
      </c>
    </row>
    <row r="1019" spans="1:6">
      <c r="A1019" t="s">
        <v>6363</v>
      </c>
      <c r="B1019" t="s">
        <v>93</v>
      </c>
      <c r="C1019">
        <v>529976</v>
      </c>
      <c r="D1019" t="s">
        <v>6364</v>
      </c>
      <c r="E1019" t="s">
        <v>6361</v>
      </c>
      <c r="F1019" t="s">
        <v>6365</v>
      </c>
    </row>
    <row r="1020" spans="1:6">
      <c r="A1020" t="s">
        <v>6366</v>
      </c>
      <c r="B1020" t="s">
        <v>1304</v>
      </c>
      <c r="C1020">
        <v>530462</v>
      </c>
      <c r="D1020" t="s">
        <v>6367</v>
      </c>
      <c r="E1020" t="s">
        <v>6361</v>
      </c>
      <c r="F1020" t="s">
        <v>6368</v>
      </c>
    </row>
    <row r="1021" spans="1:6">
      <c r="A1021" t="s">
        <v>92</v>
      </c>
      <c r="B1021" t="s">
        <v>93</v>
      </c>
      <c r="C1021">
        <v>530419</v>
      </c>
      <c r="D1021" t="s">
        <v>6369</v>
      </c>
      <c r="E1021" t="s">
        <v>6361</v>
      </c>
      <c r="F1021" t="s">
        <v>6370</v>
      </c>
    </row>
    <row r="1022" spans="1:6">
      <c r="A1022" t="s">
        <v>92</v>
      </c>
      <c r="B1022" t="s">
        <v>93</v>
      </c>
      <c r="C1022">
        <v>530460</v>
      </c>
      <c r="D1022" t="s">
        <v>6371</v>
      </c>
      <c r="E1022" t="s">
        <v>6361</v>
      </c>
      <c r="F1022" t="s">
        <v>6372</v>
      </c>
    </row>
    <row r="1023" spans="1:6">
      <c r="A1023" t="s">
        <v>6373</v>
      </c>
      <c r="B1023" t="s">
        <v>489</v>
      </c>
      <c r="C1023">
        <v>529788</v>
      </c>
      <c r="D1023" t="s">
        <v>6374</v>
      </c>
      <c r="E1023" t="s">
        <v>6361</v>
      </c>
      <c r="F1023" t="s">
        <v>6375</v>
      </c>
    </row>
    <row r="1024" spans="1:6">
      <c r="A1024" t="s">
        <v>773</v>
      </c>
      <c r="B1024" t="s">
        <v>774</v>
      </c>
      <c r="C1024">
        <v>530499</v>
      </c>
      <c r="D1024" t="s">
        <v>6376</v>
      </c>
      <c r="E1024" t="s">
        <v>6361</v>
      </c>
      <c r="F1024" t="s">
        <v>6377</v>
      </c>
    </row>
    <row r="1025" spans="1:6">
      <c r="A1025" t="s">
        <v>899</v>
      </c>
      <c r="B1025" t="s">
        <v>93</v>
      </c>
      <c r="C1025">
        <v>530417</v>
      </c>
      <c r="D1025" t="s">
        <v>6378</v>
      </c>
      <c r="E1025" t="s">
        <v>6361</v>
      </c>
      <c r="F1025" t="s">
        <v>6379</v>
      </c>
    </row>
    <row r="1026" spans="1:6">
      <c r="A1026" t="s">
        <v>778</v>
      </c>
      <c r="B1026" t="s">
        <v>93</v>
      </c>
      <c r="C1026">
        <v>530185</v>
      </c>
      <c r="D1026" t="s">
        <v>6380</v>
      </c>
      <c r="E1026" t="s">
        <v>6361</v>
      </c>
      <c r="F1026" t="s">
        <v>6381</v>
      </c>
    </row>
    <row r="1027" spans="1:6">
      <c r="A1027" t="s">
        <v>1619</v>
      </c>
      <c r="B1027" t="s">
        <v>774</v>
      </c>
      <c r="C1027">
        <v>529934</v>
      </c>
      <c r="D1027" t="s">
        <v>6382</v>
      </c>
      <c r="E1027" t="s">
        <v>6361</v>
      </c>
      <c r="F1027" t="s">
        <v>6383</v>
      </c>
    </row>
    <row r="1028" spans="1:6">
      <c r="A1028" t="s">
        <v>6384</v>
      </c>
      <c r="B1028" t="s">
        <v>1450</v>
      </c>
      <c r="C1028">
        <v>530445</v>
      </c>
      <c r="D1028" t="s">
        <v>6385</v>
      </c>
      <c r="E1028" t="s">
        <v>6361</v>
      </c>
      <c r="F1028" t="s">
        <v>6386</v>
      </c>
    </row>
    <row r="1029" spans="1:6">
      <c r="A1029" t="s">
        <v>1574</v>
      </c>
      <c r="B1029" t="s">
        <v>1575</v>
      </c>
      <c r="C1029">
        <v>530411</v>
      </c>
      <c r="D1029" t="s">
        <v>6387</v>
      </c>
      <c r="E1029" t="s">
        <v>6361</v>
      </c>
      <c r="F1029" t="s">
        <v>6388</v>
      </c>
    </row>
    <row r="1030" spans="1:6">
      <c r="A1030" t="s">
        <v>6348</v>
      </c>
      <c r="B1030" t="s">
        <v>93</v>
      </c>
      <c r="C1030">
        <v>530425</v>
      </c>
      <c r="D1030" t="s">
        <v>6389</v>
      </c>
      <c r="E1030" t="s">
        <v>6361</v>
      </c>
      <c r="F1030" t="s">
        <v>6390</v>
      </c>
    </row>
    <row r="1031" spans="1:6">
      <c r="A1031" t="s">
        <v>2246</v>
      </c>
      <c r="B1031" t="s">
        <v>2247</v>
      </c>
      <c r="C1031">
        <v>529654</v>
      </c>
      <c r="D1031" t="s">
        <v>6391</v>
      </c>
      <c r="E1031" t="s">
        <v>6361</v>
      </c>
      <c r="F1031" t="s">
        <v>6392</v>
      </c>
    </row>
    <row r="1032" spans="1:6">
      <c r="A1032" t="s">
        <v>6393</v>
      </c>
      <c r="B1032" t="s">
        <v>740</v>
      </c>
      <c r="C1032">
        <v>530401</v>
      </c>
      <c r="D1032" t="s">
        <v>6394</v>
      </c>
      <c r="E1032" t="s">
        <v>6361</v>
      </c>
      <c r="F1032" t="s">
        <v>6395</v>
      </c>
    </row>
    <row r="1033" spans="1:6">
      <c r="A1033" t="s">
        <v>2039</v>
      </c>
      <c r="B1033" t="s">
        <v>93</v>
      </c>
      <c r="C1033">
        <v>530415</v>
      </c>
      <c r="D1033" t="s">
        <v>6396</v>
      </c>
      <c r="E1033" t="s">
        <v>6361</v>
      </c>
      <c r="F1033" t="s">
        <v>6397</v>
      </c>
    </row>
    <row r="1034" spans="1:6">
      <c r="A1034" t="s">
        <v>1882</v>
      </c>
      <c r="B1034" t="s">
        <v>694</v>
      </c>
      <c r="C1034">
        <v>530157</v>
      </c>
      <c r="D1034" t="s">
        <v>6398</v>
      </c>
      <c r="E1034" t="s">
        <v>6361</v>
      </c>
      <c r="F1034" t="s">
        <v>6399</v>
      </c>
    </row>
    <row r="1035" spans="1:6">
      <c r="A1035" t="s">
        <v>1509</v>
      </c>
      <c r="B1035" t="s">
        <v>284</v>
      </c>
      <c r="C1035">
        <v>529435</v>
      </c>
      <c r="D1035" t="s">
        <v>6400</v>
      </c>
      <c r="E1035" t="s">
        <v>6361</v>
      </c>
      <c r="F1035" t="s">
        <v>6401</v>
      </c>
    </row>
    <row r="1036" spans="1:6">
      <c r="A1036" t="s">
        <v>283</v>
      </c>
      <c r="B1036" t="s">
        <v>284</v>
      </c>
      <c r="C1036">
        <v>530490</v>
      </c>
      <c r="D1036" t="s">
        <v>6402</v>
      </c>
      <c r="E1036" t="s">
        <v>6361</v>
      </c>
      <c r="F1036" t="s">
        <v>6403</v>
      </c>
    </row>
    <row r="1037" spans="1:6">
      <c r="A1037" t="s">
        <v>693</v>
      </c>
      <c r="B1037" t="s">
        <v>694</v>
      </c>
      <c r="C1037">
        <v>530479</v>
      </c>
      <c r="D1037" t="s">
        <v>6404</v>
      </c>
      <c r="E1037" t="s">
        <v>6361</v>
      </c>
      <c r="F1037" t="s">
        <v>6405</v>
      </c>
    </row>
    <row r="1038" spans="1:6">
      <c r="A1038" t="s">
        <v>693</v>
      </c>
      <c r="B1038" t="s">
        <v>694</v>
      </c>
      <c r="C1038">
        <v>530498</v>
      </c>
      <c r="D1038" t="s">
        <v>6406</v>
      </c>
      <c r="E1038" t="s">
        <v>6361</v>
      </c>
      <c r="F1038" t="s">
        <v>6407</v>
      </c>
    </row>
    <row r="1039" spans="1:6">
      <c r="A1039" t="s">
        <v>5913</v>
      </c>
      <c r="B1039" t="s">
        <v>93</v>
      </c>
      <c r="C1039">
        <v>530413</v>
      </c>
      <c r="D1039" t="s">
        <v>6408</v>
      </c>
      <c r="E1039" t="s">
        <v>6361</v>
      </c>
      <c r="F1039" t="s">
        <v>6409</v>
      </c>
    </row>
    <row r="1040" spans="1:6">
      <c r="A1040" t="s">
        <v>6410</v>
      </c>
      <c r="B1040" t="s">
        <v>93</v>
      </c>
      <c r="C1040">
        <v>530444</v>
      </c>
      <c r="D1040" t="s">
        <v>6411</v>
      </c>
      <c r="E1040" t="s">
        <v>6361</v>
      </c>
      <c r="F1040" t="s">
        <v>6412</v>
      </c>
    </row>
    <row r="1041" spans="1:6">
      <c r="A1041" t="s">
        <v>6413</v>
      </c>
      <c r="B1041" t="s">
        <v>1450</v>
      </c>
      <c r="C1041">
        <v>530506</v>
      </c>
      <c r="D1041" t="s">
        <v>6414</v>
      </c>
      <c r="E1041" t="s">
        <v>6361</v>
      </c>
      <c r="F1041" t="s">
        <v>6415</v>
      </c>
    </row>
    <row r="1042" spans="1:6">
      <c r="A1042" t="s">
        <v>6416</v>
      </c>
      <c r="B1042" t="s">
        <v>740</v>
      </c>
      <c r="C1042">
        <v>530427</v>
      </c>
      <c r="D1042" t="s">
        <v>6417</v>
      </c>
      <c r="E1042" t="s">
        <v>6361</v>
      </c>
      <c r="F1042" t="s">
        <v>6418</v>
      </c>
    </row>
    <row r="1043" spans="1:6">
      <c r="A1043" t="s">
        <v>6419</v>
      </c>
      <c r="B1043" t="s">
        <v>1450</v>
      </c>
      <c r="C1043">
        <v>530435</v>
      </c>
      <c r="D1043" t="s">
        <v>6420</v>
      </c>
      <c r="E1043" t="s">
        <v>6361</v>
      </c>
      <c r="F1043" t="s">
        <v>6421</v>
      </c>
    </row>
    <row r="1044" spans="1:6">
      <c r="A1044" t="s">
        <v>3160</v>
      </c>
      <c r="B1044" t="s">
        <v>1450</v>
      </c>
      <c r="C1044">
        <v>530478</v>
      </c>
      <c r="D1044" t="s">
        <v>6422</v>
      </c>
      <c r="E1044" t="s">
        <v>6361</v>
      </c>
      <c r="F1044" t="s">
        <v>6423</v>
      </c>
    </row>
    <row r="1045" spans="1:6">
      <c r="A1045" t="s">
        <v>6424</v>
      </c>
      <c r="B1045" t="s">
        <v>93</v>
      </c>
      <c r="C1045">
        <v>530457</v>
      </c>
      <c r="D1045" t="s">
        <v>6425</v>
      </c>
      <c r="E1045" t="s">
        <v>6361</v>
      </c>
      <c r="F1045" t="s">
        <v>6426</v>
      </c>
    </row>
    <row r="1046" spans="1:6">
      <c r="A1046" t="s">
        <v>3525</v>
      </c>
      <c r="B1046" t="s">
        <v>93</v>
      </c>
      <c r="C1046">
        <v>530454</v>
      </c>
      <c r="D1046" t="s">
        <v>6427</v>
      </c>
      <c r="E1046" t="s">
        <v>6361</v>
      </c>
      <c r="F1046" t="s">
        <v>6428</v>
      </c>
    </row>
    <row r="1047" spans="1:6">
      <c r="A1047" t="s">
        <v>2560</v>
      </c>
      <c r="B1047" t="s">
        <v>1450</v>
      </c>
      <c r="C1047">
        <v>529911</v>
      </c>
      <c r="D1047" t="s">
        <v>6429</v>
      </c>
      <c r="E1047" t="s">
        <v>6361</v>
      </c>
      <c r="F1047" t="s">
        <v>6430</v>
      </c>
    </row>
    <row r="1048" spans="1:6">
      <c r="A1048" t="s">
        <v>2360</v>
      </c>
      <c r="B1048" t="s">
        <v>2055</v>
      </c>
      <c r="C1048">
        <v>530504</v>
      </c>
      <c r="D1048" t="s">
        <v>6431</v>
      </c>
      <c r="E1048" t="s">
        <v>6361</v>
      </c>
      <c r="F1048" t="s">
        <v>6432</v>
      </c>
    </row>
    <row r="1049" spans="1:6">
      <c r="A1049" t="s">
        <v>1449</v>
      </c>
      <c r="B1049" t="s">
        <v>1450</v>
      </c>
      <c r="C1049">
        <v>529778</v>
      </c>
      <c r="D1049" t="s">
        <v>6433</v>
      </c>
      <c r="E1049" t="s">
        <v>6361</v>
      </c>
      <c r="F1049" t="s">
        <v>6434</v>
      </c>
    </row>
    <row r="1050" spans="1:6">
      <c r="A1050" t="s">
        <v>2732</v>
      </c>
      <c r="B1050" t="s">
        <v>1450</v>
      </c>
      <c r="C1050">
        <v>530475</v>
      </c>
      <c r="D1050" t="s">
        <v>6435</v>
      </c>
      <c r="E1050" t="s">
        <v>6361</v>
      </c>
      <c r="F1050" t="s">
        <v>6436</v>
      </c>
    </row>
    <row r="1051" spans="1:6">
      <c r="A1051" t="s">
        <v>1344</v>
      </c>
      <c r="B1051" t="s">
        <v>1450</v>
      </c>
      <c r="C1051">
        <v>530423</v>
      </c>
      <c r="D1051" t="s">
        <v>6437</v>
      </c>
      <c r="E1051" t="s">
        <v>6361</v>
      </c>
      <c r="F1051" t="s">
        <v>6438</v>
      </c>
    </row>
    <row r="1052" spans="1:6">
      <c r="A1052" t="s">
        <v>3260</v>
      </c>
      <c r="B1052" t="s">
        <v>1450</v>
      </c>
      <c r="C1052">
        <v>529779</v>
      </c>
      <c r="D1052" t="s">
        <v>6439</v>
      </c>
      <c r="E1052" t="s">
        <v>6361</v>
      </c>
      <c r="F1052" t="s">
        <v>6440</v>
      </c>
    </row>
    <row r="1053" spans="1:6">
      <c r="A1053" t="s">
        <v>3449</v>
      </c>
      <c r="B1053" t="s">
        <v>1450</v>
      </c>
      <c r="C1053">
        <v>530405</v>
      </c>
      <c r="D1053" t="s">
        <v>6441</v>
      </c>
      <c r="E1053" t="s">
        <v>6361</v>
      </c>
      <c r="F1053" t="s">
        <v>6442</v>
      </c>
    </row>
    <row r="1054" spans="1:6">
      <c r="A1054" t="s">
        <v>6443</v>
      </c>
      <c r="B1054" t="s">
        <v>1450</v>
      </c>
      <c r="C1054">
        <v>530452</v>
      </c>
      <c r="D1054" t="s">
        <v>6444</v>
      </c>
      <c r="E1054" t="s">
        <v>6361</v>
      </c>
      <c r="F1054" t="s">
        <v>6445</v>
      </c>
    </row>
    <row r="1055" spans="1:6">
      <c r="A1055" t="s">
        <v>6446</v>
      </c>
      <c r="B1055" t="s">
        <v>93</v>
      </c>
      <c r="C1055">
        <v>530434</v>
      </c>
      <c r="D1055" t="s">
        <v>6447</v>
      </c>
      <c r="E1055" t="s">
        <v>6361</v>
      </c>
      <c r="F1055" t="s">
        <v>6448</v>
      </c>
    </row>
    <row r="1056" spans="1:6">
      <c r="A1056" t="s">
        <v>899</v>
      </c>
      <c r="B1056" t="s">
        <v>93</v>
      </c>
      <c r="C1056">
        <v>530466</v>
      </c>
      <c r="D1056" t="s">
        <v>6449</v>
      </c>
      <c r="E1056" t="s">
        <v>6361</v>
      </c>
      <c r="F1056" t="s">
        <v>6450</v>
      </c>
    </row>
    <row r="1057" spans="1:6">
      <c r="A1057" t="s">
        <v>6451</v>
      </c>
      <c r="B1057" t="s">
        <v>93</v>
      </c>
      <c r="C1057">
        <v>529898</v>
      </c>
      <c r="D1057" t="s">
        <v>6452</v>
      </c>
      <c r="E1057" t="s">
        <v>6361</v>
      </c>
      <c r="F1057" t="s">
        <v>6453</v>
      </c>
    </row>
    <row r="1058" spans="1:6">
      <c r="A1058" t="s">
        <v>2003</v>
      </c>
      <c r="B1058" t="s">
        <v>93</v>
      </c>
      <c r="C1058">
        <v>530455</v>
      </c>
      <c r="D1058" t="s">
        <v>6454</v>
      </c>
      <c r="E1058" t="s">
        <v>6361</v>
      </c>
      <c r="F1058" t="s">
        <v>6455</v>
      </c>
    </row>
    <row r="1059" spans="1:6">
      <c r="A1059" t="s">
        <v>6456</v>
      </c>
      <c r="B1059" t="s">
        <v>93</v>
      </c>
      <c r="C1059">
        <v>530424</v>
      </c>
      <c r="D1059" t="s">
        <v>6457</v>
      </c>
      <c r="E1059" t="s">
        <v>6361</v>
      </c>
      <c r="F1059" t="s">
        <v>6458</v>
      </c>
    </row>
    <row r="1060" spans="1:6">
      <c r="A1060" t="s">
        <v>6459</v>
      </c>
      <c r="B1060" t="s">
        <v>1450</v>
      </c>
      <c r="C1060">
        <v>530412</v>
      </c>
      <c r="D1060" t="s">
        <v>6460</v>
      </c>
      <c r="E1060" t="s">
        <v>6361</v>
      </c>
      <c r="F1060" t="s">
        <v>6461</v>
      </c>
    </row>
    <row r="1061" spans="1:6">
      <c r="A1061" t="s">
        <v>2120</v>
      </c>
      <c r="B1061" t="s">
        <v>284</v>
      </c>
      <c r="C1061">
        <v>530453</v>
      </c>
      <c r="D1061" t="s">
        <v>6462</v>
      </c>
      <c r="E1061" t="s">
        <v>6361</v>
      </c>
      <c r="F1061" t="s">
        <v>6463</v>
      </c>
    </row>
    <row r="1062" spans="1:6">
      <c r="A1062" t="s">
        <v>6464</v>
      </c>
      <c r="B1062" t="s">
        <v>284</v>
      </c>
      <c r="C1062">
        <v>529368</v>
      </c>
      <c r="D1062" t="s">
        <v>6465</v>
      </c>
      <c r="E1062" t="s">
        <v>6361</v>
      </c>
      <c r="F1062" t="s">
        <v>6466</v>
      </c>
    </row>
    <row r="1063" spans="1:6">
      <c r="A1063" t="s">
        <v>6467</v>
      </c>
      <c r="B1063" t="s">
        <v>1450</v>
      </c>
      <c r="C1063">
        <v>530432</v>
      </c>
      <c r="D1063" t="s">
        <v>6468</v>
      </c>
      <c r="E1063" t="s">
        <v>6361</v>
      </c>
      <c r="F1063" t="s">
        <v>6469</v>
      </c>
    </row>
    <row r="1064" spans="1:6">
      <c r="A1064" t="s">
        <v>2334</v>
      </c>
      <c r="B1064" t="s">
        <v>740</v>
      </c>
      <c r="C1064">
        <v>530186</v>
      </c>
      <c r="D1064" t="s">
        <v>6470</v>
      </c>
      <c r="E1064" t="s">
        <v>6361</v>
      </c>
      <c r="F1064" t="s">
        <v>6471</v>
      </c>
    </row>
    <row r="1065" spans="1:6">
      <c r="A1065" t="s">
        <v>2338</v>
      </c>
      <c r="B1065" t="s">
        <v>1450</v>
      </c>
      <c r="C1065">
        <v>529744</v>
      </c>
      <c r="D1065" t="s">
        <v>6472</v>
      </c>
      <c r="E1065" t="s">
        <v>6361</v>
      </c>
      <c r="F1065" t="s">
        <v>6473</v>
      </c>
    </row>
    <row r="1066" spans="1:6">
      <c r="A1066" t="s">
        <v>5800</v>
      </c>
      <c r="B1066" t="s">
        <v>740</v>
      </c>
      <c r="C1066">
        <v>530400</v>
      </c>
      <c r="D1066" t="s">
        <v>6474</v>
      </c>
      <c r="E1066" t="s">
        <v>6361</v>
      </c>
      <c r="F1066" t="s">
        <v>6475</v>
      </c>
    </row>
    <row r="1067" spans="1:6">
      <c r="A1067" t="s">
        <v>6476</v>
      </c>
      <c r="B1067" t="s">
        <v>1450</v>
      </c>
      <c r="C1067">
        <v>530441</v>
      </c>
      <c r="D1067" t="s">
        <v>6477</v>
      </c>
      <c r="E1067" t="s">
        <v>6361</v>
      </c>
      <c r="F1067" t="s">
        <v>6478</v>
      </c>
    </row>
    <row r="1068" spans="1:6">
      <c r="A1068" t="s">
        <v>501</v>
      </c>
      <c r="B1068" t="s">
        <v>284</v>
      </c>
      <c r="C1068">
        <v>529651</v>
      </c>
      <c r="D1068" t="s">
        <v>6479</v>
      </c>
      <c r="E1068" t="s">
        <v>6361</v>
      </c>
      <c r="F1068" t="s">
        <v>6480</v>
      </c>
    </row>
    <row r="1069" spans="1:6">
      <c r="A1069" t="s">
        <v>2126</v>
      </c>
      <c r="B1069" t="s">
        <v>93</v>
      </c>
      <c r="C1069">
        <v>529801</v>
      </c>
      <c r="D1069" t="s">
        <v>3648</v>
      </c>
      <c r="E1069" t="s">
        <v>6361</v>
      </c>
      <c r="F1069" t="s">
        <v>6481</v>
      </c>
    </row>
    <row r="1070" spans="1:6">
      <c r="A1070" t="s">
        <v>6482</v>
      </c>
      <c r="B1070" t="s">
        <v>740</v>
      </c>
      <c r="C1070">
        <v>530402</v>
      </c>
      <c r="D1070" t="s">
        <v>6483</v>
      </c>
      <c r="E1070" t="s">
        <v>6361</v>
      </c>
      <c r="F1070" t="s">
        <v>6484</v>
      </c>
    </row>
    <row r="1071" spans="1:6">
      <c r="A1071" t="s">
        <v>2338</v>
      </c>
      <c r="B1071" t="s">
        <v>1450</v>
      </c>
      <c r="C1071">
        <v>530429</v>
      </c>
      <c r="D1071" t="s">
        <v>6485</v>
      </c>
      <c r="E1071" t="s">
        <v>6361</v>
      </c>
      <c r="F1071" t="s">
        <v>6486</v>
      </c>
    </row>
    <row r="1072" spans="1:6">
      <c r="A1072" t="s">
        <v>6487</v>
      </c>
      <c r="B1072" t="s">
        <v>1450</v>
      </c>
      <c r="C1072">
        <v>528889</v>
      </c>
      <c r="D1072" t="s">
        <v>6488</v>
      </c>
      <c r="E1072" t="s">
        <v>6361</v>
      </c>
      <c r="F1072" t="s">
        <v>6489</v>
      </c>
    </row>
    <row r="1073" spans="1:6">
      <c r="A1073" t="s">
        <v>6490</v>
      </c>
      <c r="B1073" t="s">
        <v>1304</v>
      </c>
      <c r="C1073">
        <v>529090</v>
      </c>
      <c r="D1073" t="s">
        <v>6491</v>
      </c>
      <c r="E1073" t="s">
        <v>6361</v>
      </c>
      <c r="F1073" t="s">
        <v>6492</v>
      </c>
    </row>
    <row r="1074" spans="1:6">
      <c r="A1074" t="s">
        <v>3686</v>
      </c>
      <c r="B1074" t="s">
        <v>1450</v>
      </c>
      <c r="C1074">
        <v>530443</v>
      </c>
      <c r="D1074" t="s">
        <v>6493</v>
      </c>
      <c r="E1074" t="s">
        <v>6361</v>
      </c>
      <c r="F1074" t="s">
        <v>6494</v>
      </c>
    </row>
    <row r="1075" spans="1:6">
      <c r="A1075" t="s">
        <v>6495</v>
      </c>
      <c r="B1075" t="s">
        <v>489</v>
      </c>
      <c r="C1075">
        <v>529436</v>
      </c>
      <c r="D1075" t="s">
        <v>6496</v>
      </c>
      <c r="E1075" t="s">
        <v>6361</v>
      </c>
      <c r="F1075" t="s">
        <v>6497</v>
      </c>
    </row>
    <row r="1076" spans="1:6">
      <c r="A1076" t="s">
        <v>6498</v>
      </c>
      <c r="B1076" t="s">
        <v>757</v>
      </c>
      <c r="C1076">
        <v>530500</v>
      </c>
      <c r="D1076" t="s">
        <v>6499</v>
      </c>
      <c r="E1076" t="s">
        <v>6361</v>
      </c>
      <c r="F1076" t="s">
        <v>6500</v>
      </c>
    </row>
    <row r="1077" spans="1:6">
      <c r="A1077" t="s">
        <v>2526</v>
      </c>
      <c r="B1077" t="s">
        <v>284</v>
      </c>
      <c r="C1077">
        <v>529751</v>
      </c>
      <c r="D1077" t="s">
        <v>6501</v>
      </c>
      <c r="E1077" t="s">
        <v>6361</v>
      </c>
      <c r="F1077" t="s">
        <v>6502</v>
      </c>
    </row>
    <row r="1078" spans="1:6">
      <c r="A1078" t="s">
        <v>2039</v>
      </c>
      <c r="B1078" t="s">
        <v>93</v>
      </c>
      <c r="C1078">
        <v>530447</v>
      </c>
      <c r="D1078" t="s">
        <v>6503</v>
      </c>
      <c r="E1078" t="s">
        <v>6361</v>
      </c>
      <c r="F1078" t="s">
        <v>6504</v>
      </c>
    </row>
    <row r="1079" spans="1:6">
      <c r="A1079" t="s">
        <v>6505</v>
      </c>
      <c r="B1079" t="s">
        <v>284</v>
      </c>
      <c r="C1079">
        <v>529792</v>
      </c>
      <c r="D1079" t="s">
        <v>6506</v>
      </c>
      <c r="E1079" t="s">
        <v>6361</v>
      </c>
      <c r="F1079" t="s">
        <v>6507</v>
      </c>
    </row>
    <row r="1080" spans="1:6">
      <c r="A1080" t="s">
        <v>6508</v>
      </c>
      <c r="B1080" t="s">
        <v>1450</v>
      </c>
      <c r="C1080">
        <v>529836</v>
      </c>
      <c r="D1080" t="s">
        <v>6509</v>
      </c>
      <c r="E1080" t="s">
        <v>6361</v>
      </c>
      <c r="F1080" t="s">
        <v>6510</v>
      </c>
    </row>
    <row r="1081" spans="1:6">
      <c r="A1081" t="s">
        <v>6511</v>
      </c>
      <c r="B1081" t="s">
        <v>774</v>
      </c>
      <c r="C1081">
        <v>530505</v>
      </c>
      <c r="D1081" t="s">
        <v>6512</v>
      </c>
      <c r="E1081" t="s">
        <v>6361</v>
      </c>
      <c r="F1081" t="s">
        <v>6513</v>
      </c>
    </row>
    <row r="1082" spans="1:6">
      <c r="A1082" t="s">
        <v>2502</v>
      </c>
      <c r="B1082" t="s">
        <v>93</v>
      </c>
      <c r="C1082">
        <v>530433</v>
      </c>
      <c r="D1082" t="s">
        <v>6514</v>
      </c>
      <c r="E1082" t="s">
        <v>6361</v>
      </c>
      <c r="F1082" t="s">
        <v>6515</v>
      </c>
    </row>
    <row r="1083" spans="1:6">
      <c r="A1083" t="s">
        <v>6516</v>
      </c>
      <c r="B1083" t="s">
        <v>1450</v>
      </c>
      <c r="C1083">
        <v>530446</v>
      </c>
      <c r="D1083" t="s">
        <v>6517</v>
      </c>
      <c r="E1083" t="s">
        <v>6361</v>
      </c>
      <c r="F1083" t="s">
        <v>6518</v>
      </c>
    </row>
    <row r="1084" spans="1:6">
      <c r="A1084" t="s">
        <v>3653</v>
      </c>
      <c r="B1084" t="s">
        <v>93</v>
      </c>
      <c r="C1084">
        <v>530474</v>
      </c>
      <c r="D1084" t="s">
        <v>6519</v>
      </c>
      <c r="E1084" t="s">
        <v>6361</v>
      </c>
      <c r="F1084" t="s">
        <v>6520</v>
      </c>
    </row>
    <row r="1085" spans="1:6">
      <c r="A1085" t="s">
        <v>283</v>
      </c>
      <c r="B1085" t="s">
        <v>284</v>
      </c>
      <c r="C1085">
        <v>529332</v>
      </c>
      <c r="D1085" t="s">
        <v>6521</v>
      </c>
      <c r="E1085" t="s">
        <v>6361</v>
      </c>
      <c r="F1085" t="s">
        <v>6522</v>
      </c>
    </row>
    <row r="1086" spans="1:6">
      <c r="A1086" t="s">
        <v>2538</v>
      </c>
      <c r="B1086" t="s">
        <v>284</v>
      </c>
      <c r="C1086">
        <v>529369</v>
      </c>
      <c r="D1086" t="s">
        <v>6523</v>
      </c>
      <c r="E1086" t="s">
        <v>6361</v>
      </c>
      <c r="F1086" t="s">
        <v>6524</v>
      </c>
    </row>
    <row r="1087" spans="1:6">
      <c r="A1087" t="s">
        <v>1529</v>
      </c>
      <c r="B1087" t="s">
        <v>489</v>
      </c>
      <c r="C1087">
        <v>529753</v>
      </c>
      <c r="D1087" t="s">
        <v>6525</v>
      </c>
      <c r="E1087" t="s">
        <v>6361</v>
      </c>
      <c r="F1087" t="s">
        <v>6526</v>
      </c>
    </row>
    <row r="1088" spans="1:6">
      <c r="A1088" t="s">
        <v>846</v>
      </c>
      <c r="B1088" t="s">
        <v>260</v>
      </c>
      <c r="C1088">
        <v>530183</v>
      </c>
      <c r="D1088" t="s">
        <v>6527</v>
      </c>
      <c r="E1088" t="s">
        <v>6361</v>
      </c>
      <c r="F1088" t="s">
        <v>6528</v>
      </c>
    </row>
    <row r="1089" spans="1:6">
      <c r="A1089" t="s">
        <v>1719</v>
      </c>
      <c r="B1089" t="s">
        <v>641</v>
      </c>
      <c r="C1089">
        <v>530476</v>
      </c>
      <c r="D1089" t="s">
        <v>6529</v>
      </c>
      <c r="E1089" t="s">
        <v>6361</v>
      </c>
      <c r="F1089" t="s">
        <v>6530</v>
      </c>
    </row>
    <row r="1090" spans="1:6">
      <c r="A1090" t="s">
        <v>2066</v>
      </c>
      <c r="B1090" t="s">
        <v>2066</v>
      </c>
      <c r="C1090">
        <v>530501</v>
      </c>
      <c r="D1090" t="s">
        <v>6531</v>
      </c>
      <c r="E1090" t="s">
        <v>6361</v>
      </c>
      <c r="F1090" t="s">
        <v>6532</v>
      </c>
    </row>
    <row r="1091" spans="1:6">
      <c r="A1091" t="s">
        <v>2564</v>
      </c>
      <c r="B1091" t="s">
        <v>740</v>
      </c>
      <c r="C1091">
        <v>530159</v>
      </c>
      <c r="D1091" t="s">
        <v>6533</v>
      </c>
      <c r="E1091" t="s">
        <v>6361</v>
      </c>
      <c r="F1091" t="s">
        <v>6534</v>
      </c>
    </row>
    <row r="1092" spans="1:6">
      <c r="A1092" t="s">
        <v>6535</v>
      </c>
      <c r="B1092" t="s">
        <v>424</v>
      </c>
      <c r="C1092">
        <v>530026</v>
      </c>
      <c r="D1092" t="s">
        <v>6536</v>
      </c>
      <c r="E1092" t="s">
        <v>6361</v>
      </c>
      <c r="F1092" t="s">
        <v>6537</v>
      </c>
    </row>
    <row r="1093" spans="1:6">
      <c r="A1093" t="s">
        <v>3222</v>
      </c>
      <c r="B1093" t="s">
        <v>740</v>
      </c>
      <c r="C1093">
        <v>530409</v>
      </c>
      <c r="D1093" t="s">
        <v>6538</v>
      </c>
      <c r="E1093" t="s">
        <v>6361</v>
      </c>
      <c r="F1093" t="s">
        <v>6539</v>
      </c>
    </row>
    <row r="1094" spans="1:6">
      <c r="A1094" t="s">
        <v>1495</v>
      </c>
      <c r="B1094" t="s">
        <v>1450</v>
      </c>
      <c r="C1094">
        <v>529944</v>
      </c>
      <c r="D1094" t="s">
        <v>6540</v>
      </c>
      <c r="E1094" t="s">
        <v>6361</v>
      </c>
      <c r="F1094" t="s">
        <v>6541</v>
      </c>
    </row>
    <row r="1095" spans="1:6">
      <c r="A1095" t="s">
        <v>6542</v>
      </c>
      <c r="B1095" t="s">
        <v>93</v>
      </c>
      <c r="C1095">
        <v>530439</v>
      </c>
      <c r="D1095" t="s">
        <v>6543</v>
      </c>
      <c r="E1095" t="s">
        <v>6361</v>
      </c>
      <c r="F1095" t="s">
        <v>6544</v>
      </c>
    </row>
    <row r="1096" spans="1:6">
      <c r="A1096" t="s">
        <v>3133</v>
      </c>
      <c r="B1096" t="s">
        <v>740</v>
      </c>
      <c r="C1096">
        <v>530404</v>
      </c>
      <c r="D1096" t="s">
        <v>6545</v>
      </c>
      <c r="E1096" t="s">
        <v>6361</v>
      </c>
      <c r="F1096" t="s">
        <v>6546</v>
      </c>
    </row>
    <row r="1097" spans="1:6">
      <c r="A1097" t="s">
        <v>212</v>
      </c>
      <c r="B1097" t="s">
        <v>93</v>
      </c>
      <c r="C1097">
        <v>530442</v>
      </c>
      <c r="D1097" t="s">
        <v>6547</v>
      </c>
      <c r="E1097" t="s">
        <v>6361</v>
      </c>
      <c r="F1097" t="s">
        <v>6548</v>
      </c>
    </row>
    <row r="1098" spans="1:6">
      <c r="A1098" t="s">
        <v>1218</v>
      </c>
      <c r="B1098" t="s">
        <v>93</v>
      </c>
      <c r="C1098">
        <v>529870</v>
      </c>
      <c r="D1098" t="s">
        <v>6549</v>
      </c>
      <c r="E1098" t="s">
        <v>6361</v>
      </c>
      <c r="F1098" t="s">
        <v>6550</v>
      </c>
    </row>
    <row r="1099" spans="1:6">
      <c r="A1099" t="s">
        <v>1218</v>
      </c>
      <c r="B1099" t="s">
        <v>93</v>
      </c>
      <c r="C1099">
        <v>530428</v>
      </c>
      <c r="D1099" t="s">
        <v>6551</v>
      </c>
      <c r="E1099" t="s">
        <v>6361</v>
      </c>
      <c r="F1099" t="s">
        <v>6552</v>
      </c>
    </row>
    <row r="1100" spans="1:6">
      <c r="A1100" t="s">
        <v>6553</v>
      </c>
      <c r="B1100" t="s">
        <v>1450</v>
      </c>
      <c r="C1100">
        <v>529073</v>
      </c>
      <c r="D1100" t="s">
        <v>6554</v>
      </c>
      <c r="E1100" t="s">
        <v>6361</v>
      </c>
      <c r="F1100" t="s">
        <v>6555</v>
      </c>
    </row>
    <row r="1101" spans="1:6">
      <c r="A1101" t="s">
        <v>6205</v>
      </c>
      <c r="B1101" t="s">
        <v>1450</v>
      </c>
      <c r="C1101">
        <v>530398</v>
      </c>
      <c r="D1101" t="s">
        <v>6556</v>
      </c>
      <c r="E1101" t="s">
        <v>6361</v>
      </c>
      <c r="F1101" t="s">
        <v>6557</v>
      </c>
    </row>
    <row r="1102" spans="1:6">
      <c r="A1102" t="s">
        <v>6511</v>
      </c>
      <c r="B1102" t="s">
        <v>774</v>
      </c>
      <c r="C1102">
        <v>530502</v>
      </c>
      <c r="D1102" t="s">
        <v>6558</v>
      </c>
      <c r="E1102" t="s">
        <v>6361</v>
      </c>
      <c r="F1102" t="s">
        <v>6559</v>
      </c>
    </row>
    <row r="1103" spans="1:6">
      <c r="A1103" t="s">
        <v>1486</v>
      </c>
      <c r="B1103" t="s">
        <v>1450</v>
      </c>
      <c r="C1103">
        <v>530414</v>
      </c>
      <c r="D1103" t="s">
        <v>6560</v>
      </c>
      <c r="E1103" t="s">
        <v>6361</v>
      </c>
      <c r="F1103" t="s">
        <v>6561</v>
      </c>
    </row>
    <row r="1104" spans="1:6">
      <c r="A1104" t="s">
        <v>3697</v>
      </c>
      <c r="B1104" t="s">
        <v>284</v>
      </c>
      <c r="C1104">
        <v>530166</v>
      </c>
      <c r="D1104" t="s">
        <v>6562</v>
      </c>
      <c r="E1104" t="s">
        <v>6361</v>
      </c>
      <c r="F1104" t="s">
        <v>6563</v>
      </c>
    </row>
    <row r="1105" spans="1:6">
      <c r="A1105" t="s">
        <v>283</v>
      </c>
      <c r="B1105" t="s">
        <v>284</v>
      </c>
      <c r="C1105">
        <v>530416</v>
      </c>
      <c r="D1105" t="s">
        <v>6564</v>
      </c>
      <c r="E1105" t="s">
        <v>6361</v>
      </c>
      <c r="F1105" t="s">
        <v>6565</v>
      </c>
    </row>
    <row r="1106" spans="1:6">
      <c r="A1106" t="s">
        <v>2667</v>
      </c>
      <c r="B1106" t="s">
        <v>757</v>
      </c>
      <c r="C1106">
        <v>529638</v>
      </c>
      <c r="D1106" t="s">
        <v>6566</v>
      </c>
      <c r="E1106" t="s">
        <v>6361</v>
      </c>
      <c r="F1106" t="s">
        <v>6567</v>
      </c>
    </row>
    <row r="1107" spans="1:6">
      <c r="A1107" t="s">
        <v>6568</v>
      </c>
      <c r="B1107" t="s">
        <v>284</v>
      </c>
      <c r="C1107">
        <v>530177</v>
      </c>
      <c r="D1107" t="s">
        <v>6569</v>
      </c>
      <c r="E1107" t="s">
        <v>6361</v>
      </c>
      <c r="F1107" t="s">
        <v>6570</v>
      </c>
    </row>
    <row r="1108" spans="1:6">
      <c r="A1108" t="s">
        <v>1880</v>
      </c>
      <c r="B1108" t="s">
        <v>774</v>
      </c>
      <c r="C1108">
        <v>530503</v>
      </c>
      <c r="D1108" t="s">
        <v>6571</v>
      </c>
      <c r="E1108" t="s">
        <v>6361</v>
      </c>
      <c r="F1108" t="s">
        <v>6572</v>
      </c>
    </row>
    <row r="1109" spans="1:6">
      <c r="A1109" t="s">
        <v>6573</v>
      </c>
      <c r="B1109" t="s">
        <v>1450</v>
      </c>
      <c r="C1109">
        <v>529652</v>
      </c>
      <c r="D1109" t="s">
        <v>6574</v>
      </c>
      <c r="E1109" t="s">
        <v>6361</v>
      </c>
      <c r="F1109" t="s">
        <v>6575</v>
      </c>
    </row>
    <row r="1110" spans="1:6">
      <c r="A1110" t="s">
        <v>6576</v>
      </c>
      <c r="B1110" t="s">
        <v>740</v>
      </c>
      <c r="C1110">
        <v>530197</v>
      </c>
      <c r="D1110" t="s">
        <v>6577</v>
      </c>
      <c r="E1110" t="s">
        <v>6361</v>
      </c>
      <c r="F1110" t="s">
        <v>6578</v>
      </c>
    </row>
    <row r="1111" spans="1:6">
      <c r="A1111" t="s">
        <v>1495</v>
      </c>
      <c r="B1111" t="s">
        <v>1450</v>
      </c>
      <c r="C1111">
        <v>529966</v>
      </c>
      <c r="D1111" t="s">
        <v>6579</v>
      </c>
      <c r="E1111" t="s">
        <v>6361</v>
      </c>
      <c r="F1111" t="s">
        <v>6580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11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3790</v>
      </c>
    </row>
    <row r="2" spans="1:6">
      <c r="A2" t="s">
        <v>54</v>
      </c>
      <c r="B2" t="s">
        <v>10</v>
      </c>
      <c r="C2">
        <v>503637</v>
      </c>
      <c r="D2" t="s">
        <v>55</v>
      </c>
      <c r="E2">
        <v>1</v>
      </c>
      <c r="F2" t="s">
        <v>3795</v>
      </c>
    </row>
    <row r="3" spans="1:6">
      <c r="A3" t="s">
        <v>60</v>
      </c>
      <c r="B3" t="s">
        <v>10</v>
      </c>
      <c r="C3">
        <v>502149</v>
      </c>
      <c r="D3" t="s">
        <v>61</v>
      </c>
      <c r="E3">
        <v>2</v>
      </c>
      <c r="F3" t="s">
        <v>3798</v>
      </c>
    </row>
    <row r="4" spans="1:6">
      <c r="A4" t="s">
        <v>62</v>
      </c>
      <c r="B4" t="s">
        <v>10</v>
      </c>
      <c r="C4">
        <v>501693</v>
      </c>
      <c r="D4" t="s">
        <v>63</v>
      </c>
      <c r="E4">
        <v>3</v>
      </c>
      <c r="F4" t="s">
        <v>3799</v>
      </c>
    </row>
    <row r="5" spans="1:6">
      <c r="A5" t="s">
        <v>62</v>
      </c>
      <c r="B5" t="s">
        <v>10</v>
      </c>
      <c r="C5">
        <v>505571</v>
      </c>
      <c r="D5" t="s">
        <v>81</v>
      </c>
      <c r="E5">
        <v>4</v>
      </c>
      <c r="F5" t="s">
        <v>3806</v>
      </c>
    </row>
    <row r="6" spans="1:6">
      <c r="A6" t="s">
        <v>146</v>
      </c>
      <c r="B6" t="s">
        <v>147</v>
      </c>
      <c r="C6">
        <v>502241</v>
      </c>
      <c r="D6" t="s">
        <v>148</v>
      </c>
      <c r="E6">
        <v>5</v>
      </c>
      <c r="F6" t="s">
        <v>3841</v>
      </c>
    </row>
    <row r="7" spans="1:6">
      <c r="A7" t="s">
        <v>141</v>
      </c>
      <c r="B7" t="s">
        <v>142</v>
      </c>
      <c r="C7">
        <v>502957</v>
      </c>
      <c r="D7" t="s">
        <v>143</v>
      </c>
      <c r="E7">
        <v>5</v>
      </c>
      <c r="F7" t="s">
        <v>3839</v>
      </c>
    </row>
    <row r="8" spans="1:6">
      <c r="A8" t="s">
        <v>62</v>
      </c>
      <c r="B8" t="s">
        <v>10</v>
      </c>
      <c r="C8">
        <v>500330</v>
      </c>
      <c r="D8" t="s">
        <v>158</v>
      </c>
      <c r="E8">
        <v>7</v>
      </c>
      <c r="F8" t="s">
        <v>3843</v>
      </c>
    </row>
    <row r="9" spans="1:6">
      <c r="A9" t="s">
        <v>161</v>
      </c>
      <c r="B9" t="s">
        <v>10</v>
      </c>
      <c r="C9">
        <v>505832</v>
      </c>
      <c r="D9" t="s">
        <v>162</v>
      </c>
      <c r="E9">
        <v>8</v>
      </c>
      <c r="F9" t="s">
        <v>3847</v>
      </c>
    </row>
    <row r="10" spans="1:6">
      <c r="A10" t="s">
        <v>174</v>
      </c>
      <c r="B10" t="s">
        <v>175</v>
      </c>
      <c r="C10">
        <v>529677</v>
      </c>
      <c r="D10" t="s">
        <v>6581</v>
      </c>
      <c r="E10">
        <v>9</v>
      </c>
      <c r="F10" t="s">
        <v>3854</v>
      </c>
    </row>
    <row r="11" spans="1:6">
      <c r="A11" t="s">
        <v>183</v>
      </c>
      <c r="B11" t="s">
        <v>184</v>
      </c>
      <c r="C11">
        <v>503710</v>
      </c>
      <c r="D11" t="s">
        <v>185</v>
      </c>
      <c r="E11">
        <v>10</v>
      </c>
      <c r="F11" t="s">
        <v>3855</v>
      </c>
    </row>
    <row r="12" spans="1:6">
      <c r="A12" t="s">
        <v>187</v>
      </c>
      <c r="B12" t="s">
        <v>142</v>
      </c>
      <c r="C12">
        <v>505962</v>
      </c>
      <c r="D12" t="s">
        <v>188</v>
      </c>
      <c r="E12">
        <v>11</v>
      </c>
      <c r="F12" t="s">
        <v>3857</v>
      </c>
    </row>
    <row r="13" spans="1:6">
      <c r="A13" t="s">
        <v>193</v>
      </c>
      <c r="B13" t="s">
        <v>194</v>
      </c>
      <c r="C13">
        <v>506698</v>
      </c>
      <c r="D13" t="s">
        <v>6582</v>
      </c>
      <c r="E13">
        <v>12</v>
      </c>
      <c r="F13" t="s">
        <v>3861</v>
      </c>
    </row>
    <row r="14" spans="1:6">
      <c r="A14" t="s">
        <v>197</v>
      </c>
      <c r="B14" t="s">
        <v>198</v>
      </c>
      <c r="C14">
        <v>504785</v>
      </c>
      <c r="D14" t="s">
        <v>199</v>
      </c>
      <c r="E14">
        <v>12</v>
      </c>
      <c r="F14" t="s">
        <v>3860</v>
      </c>
    </row>
    <row r="15" spans="1:6">
      <c r="A15" t="s">
        <v>206</v>
      </c>
      <c r="B15" t="s">
        <v>207</v>
      </c>
      <c r="C15">
        <v>503151</v>
      </c>
      <c r="D15" t="s">
        <v>208</v>
      </c>
      <c r="E15">
        <v>14</v>
      </c>
      <c r="F15" t="s">
        <v>3864</v>
      </c>
    </row>
    <row r="16" spans="1:6">
      <c r="A16" t="s">
        <v>210</v>
      </c>
      <c r="B16" t="s">
        <v>194</v>
      </c>
      <c r="C16">
        <v>500951</v>
      </c>
      <c r="D16" t="s">
        <v>6583</v>
      </c>
      <c r="E16">
        <v>15</v>
      </c>
      <c r="F16" t="s">
        <v>3865</v>
      </c>
    </row>
    <row r="17" spans="1:6">
      <c r="A17" t="s">
        <v>215</v>
      </c>
      <c r="B17" t="s">
        <v>194</v>
      </c>
      <c r="C17">
        <v>506277</v>
      </c>
      <c r="D17" t="s">
        <v>216</v>
      </c>
      <c r="E17">
        <v>16</v>
      </c>
      <c r="F17" t="s">
        <v>3868</v>
      </c>
    </row>
    <row r="18" spans="1:6">
      <c r="A18" t="s">
        <v>218</v>
      </c>
      <c r="B18" t="s">
        <v>142</v>
      </c>
      <c r="C18">
        <v>503069</v>
      </c>
      <c r="D18" t="s">
        <v>219</v>
      </c>
      <c r="E18">
        <v>17</v>
      </c>
      <c r="F18" t="s">
        <v>3870</v>
      </c>
    </row>
    <row r="19" spans="1:6">
      <c r="A19" t="s">
        <v>174</v>
      </c>
      <c r="B19" t="s">
        <v>175</v>
      </c>
      <c r="C19">
        <v>529569</v>
      </c>
      <c r="D19" t="s">
        <v>226</v>
      </c>
      <c r="E19">
        <v>17</v>
      </c>
      <c r="F19" t="s">
        <v>3872</v>
      </c>
    </row>
    <row r="20" spans="1:6">
      <c r="A20" t="s">
        <v>146</v>
      </c>
      <c r="B20" t="s">
        <v>147</v>
      </c>
      <c r="C20">
        <v>505287</v>
      </c>
      <c r="D20" t="s">
        <v>227</v>
      </c>
      <c r="E20">
        <v>19</v>
      </c>
      <c r="F20" t="s">
        <v>3874</v>
      </c>
    </row>
    <row r="21" spans="1:6">
      <c r="A21" t="s">
        <v>228</v>
      </c>
      <c r="B21" t="s">
        <v>10</v>
      </c>
      <c r="C21">
        <v>500110</v>
      </c>
      <c r="D21" t="s">
        <v>229</v>
      </c>
      <c r="E21">
        <v>20</v>
      </c>
      <c r="F21" t="s">
        <v>3875</v>
      </c>
    </row>
    <row r="22" spans="1:6">
      <c r="A22" t="s">
        <v>193</v>
      </c>
      <c r="B22" t="s">
        <v>194</v>
      </c>
      <c r="C22">
        <v>502084</v>
      </c>
      <c r="D22" t="s">
        <v>6584</v>
      </c>
      <c r="E22">
        <v>21</v>
      </c>
      <c r="F22" t="s">
        <v>3881</v>
      </c>
    </row>
    <row r="23" spans="1:6">
      <c r="A23" t="s">
        <v>246</v>
      </c>
      <c r="B23" t="s">
        <v>10</v>
      </c>
      <c r="C23">
        <v>500273</v>
      </c>
      <c r="D23" t="s">
        <v>247</v>
      </c>
      <c r="E23">
        <v>22</v>
      </c>
      <c r="F23" t="s">
        <v>3885</v>
      </c>
    </row>
    <row r="24" spans="1:6">
      <c r="A24" t="s">
        <v>250</v>
      </c>
      <c r="B24" t="s">
        <v>142</v>
      </c>
      <c r="C24">
        <v>500349</v>
      </c>
      <c r="D24" t="s">
        <v>6585</v>
      </c>
      <c r="E24">
        <v>23</v>
      </c>
      <c r="F24" t="s">
        <v>3888</v>
      </c>
    </row>
    <row r="25" spans="1:6">
      <c r="A25" t="s">
        <v>269</v>
      </c>
      <c r="B25" t="s">
        <v>175</v>
      </c>
      <c r="C25">
        <v>529676</v>
      </c>
      <c r="D25" t="s">
        <v>270</v>
      </c>
      <c r="E25">
        <v>24</v>
      </c>
      <c r="F25" t="s">
        <v>3898</v>
      </c>
    </row>
    <row r="26" spans="1:6">
      <c r="A26" t="s">
        <v>265</v>
      </c>
      <c r="B26" t="s">
        <v>142</v>
      </c>
      <c r="C26">
        <v>500967</v>
      </c>
      <c r="D26" t="s">
        <v>266</v>
      </c>
      <c r="E26">
        <v>24</v>
      </c>
      <c r="F26" t="s">
        <v>3896</v>
      </c>
    </row>
    <row r="27" spans="1:6">
      <c r="A27" t="s">
        <v>141</v>
      </c>
      <c r="B27" t="s">
        <v>142</v>
      </c>
      <c r="C27">
        <v>500669</v>
      </c>
      <c r="D27" t="s">
        <v>271</v>
      </c>
      <c r="E27">
        <v>26</v>
      </c>
      <c r="F27" t="s">
        <v>3899</v>
      </c>
    </row>
    <row r="28" spans="1:6">
      <c r="A28" t="s">
        <v>273</v>
      </c>
      <c r="B28" t="s">
        <v>274</v>
      </c>
      <c r="C28">
        <v>500261</v>
      </c>
      <c r="D28" t="s">
        <v>6586</v>
      </c>
      <c r="E28">
        <v>27</v>
      </c>
      <c r="F28" t="s">
        <v>3901</v>
      </c>
    </row>
    <row r="29" spans="1:6">
      <c r="A29" t="s">
        <v>210</v>
      </c>
      <c r="B29" t="s">
        <v>194</v>
      </c>
      <c r="C29">
        <v>503109</v>
      </c>
      <c r="D29" t="s">
        <v>211</v>
      </c>
      <c r="E29">
        <v>28</v>
      </c>
      <c r="F29" t="s">
        <v>3903</v>
      </c>
    </row>
    <row r="30" spans="1:6">
      <c r="A30" t="s">
        <v>295</v>
      </c>
      <c r="B30" t="s">
        <v>147</v>
      </c>
      <c r="C30">
        <v>501629</v>
      </c>
      <c r="D30" t="s">
        <v>296</v>
      </c>
      <c r="E30">
        <v>29</v>
      </c>
      <c r="F30" t="s">
        <v>3911</v>
      </c>
    </row>
    <row r="31" spans="1:6">
      <c r="A31" t="s">
        <v>62</v>
      </c>
      <c r="B31" t="s">
        <v>10</v>
      </c>
      <c r="C31">
        <v>503389</v>
      </c>
      <c r="D31" t="s">
        <v>6587</v>
      </c>
      <c r="E31">
        <v>30</v>
      </c>
      <c r="F31" t="s">
        <v>3918</v>
      </c>
    </row>
    <row r="32" spans="1:6">
      <c r="A32" t="s">
        <v>312</v>
      </c>
      <c r="B32" t="s">
        <v>10</v>
      </c>
      <c r="C32">
        <v>501524</v>
      </c>
      <c r="D32" t="s">
        <v>313</v>
      </c>
      <c r="E32">
        <v>31</v>
      </c>
      <c r="F32" t="s">
        <v>3921</v>
      </c>
    </row>
    <row r="33" spans="1:6">
      <c r="A33" t="s">
        <v>314</v>
      </c>
      <c r="B33" t="s">
        <v>10</v>
      </c>
      <c r="C33">
        <v>505342</v>
      </c>
      <c r="D33" t="s">
        <v>315</v>
      </c>
      <c r="E33">
        <v>32</v>
      </c>
      <c r="F33" t="s">
        <v>3924</v>
      </c>
    </row>
    <row r="34" spans="1:6">
      <c r="A34" t="s">
        <v>334</v>
      </c>
      <c r="B34" t="s">
        <v>335</v>
      </c>
      <c r="C34">
        <v>502680</v>
      </c>
      <c r="D34" t="s">
        <v>336</v>
      </c>
      <c r="E34">
        <v>33</v>
      </c>
      <c r="F34" t="s">
        <v>3934</v>
      </c>
    </row>
    <row r="35" spans="1:6">
      <c r="A35" t="s">
        <v>349</v>
      </c>
      <c r="B35" t="s">
        <v>198</v>
      </c>
      <c r="C35">
        <v>506883</v>
      </c>
      <c r="D35" t="s">
        <v>350</v>
      </c>
      <c r="E35">
        <v>34</v>
      </c>
      <c r="F35" t="s">
        <v>3939</v>
      </c>
    </row>
    <row r="36" spans="1:6">
      <c r="A36" t="s">
        <v>354</v>
      </c>
      <c r="B36" t="s">
        <v>147</v>
      </c>
      <c r="C36">
        <v>505657</v>
      </c>
      <c r="D36" t="s">
        <v>355</v>
      </c>
      <c r="E36">
        <v>35</v>
      </c>
      <c r="F36" t="s">
        <v>3942</v>
      </c>
    </row>
    <row r="37" spans="1:6">
      <c r="A37" t="s">
        <v>174</v>
      </c>
      <c r="B37" t="s">
        <v>175</v>
      </c>
      <c r="C37">
        <v>529378</v>
      </c>
      <c r="D37" t="s">
        <v>357</v>
      </c>
      <c r="E37">
        <v>36</v>
      </c>
      <c r="F37" t="s">
        <v>3943</v>
      </c>
    </row>
    <row r="38" spans="1:6">
      <c r="A38" t="s">
        <v>360</v>
      </c>
      <c r="B38" t="s">
        <v>361</v>
      </c>
      <c r="C38">
        <v>501989</v>
      </c>
      <c r="D38" t="s">
        <v>362</v>
      </c>
      <c r="E38">
        <v>37</v>
      </c>
      <c r="F38" t="s">
        <v>3944</v>
      </c>
    </row>
    <row r="39" spans="1:6">
      <c r="A39" t="s">
        <v>358</v>
      </c>
      <c r="B39" t="s">
        <v>142</v>
      </c>
      <c r="C39">
        <v>501112</v>
      </c>
      <c r="D39" t="s">
        <v>359</v>
      </c>
      <c r="E39">
        <v>37</v>
      </c>
      <c r="F39" t="s">
        <v>3945</v>
      </c>
    </row>
    <row r="40" spans="1:6">
      <c r="A40" t="s">
        <v>369</v>
      </c>
      <c r="B40" t="s">
        <v>184</v>
      </c>
      <c r="C40">
        <v>502125</v>
      </c>
      <c r="D40" t="s">
        <v>370</v>
      </c>
      <c r="E40">
        <v>39</v>
      </c>
      <c r="F40" t="s">
        <v>3949</v>
      </c>
    </row>
    <row r="41" spans="1:6">
      <c r="A41" t="s">
        <v>372</v>
      </c>
      <c r="B41" t="s">
        <v>142</v>
      </c>
      <c r="C41">
        <v>501519</v>
      </c>
      <c r="D41" t="s">
        <v>373</v>
      </c>
      <c r="E41">
        <v>39</v>
      </c>
      <c r="F41" t="s">
        <v>3951</v>
      </c>
    </row>
    <row r="42" spans="1:6">
      <c r="A42" t="s">
        <v>377</v>
      </c>
      <c r="B42" t="s">
        <v>147</v>
      </c>
      <c r="C42">
        <v>504635</v>
      </c>
      <c r="D42" t="s">
        <v>378</v>
      </c>
      <c r="E42">
        <v>41</v>
      </c>
      <c r="F42" t="s">
        <v>3952</v>
      </c>
    </row>
    <row r="43" spans="1:6">
      <c r="A43" t="s">
        <v>62</v>
      </c>
      <c r="B43" t="s">
        <v>10</v>
      </c>
      <c r="C43">
        <v>503353</v>
      </c>
      <c r="D43" t="s">
        <v>382</v>
      </c>
      <c r="E43">
        <v>42</v>
      </c>
      <c r="F43" t="s">
        <v>3955</v>
      </c>
    </row>
    <row r="44" spans="1:6">
      <c r="A44" t="s">
        <v>383</v>
      </c>
      <c r="B44" t="s">
        <v>10</v>
      </c>
      <c r="C44">
        <v>502021</v>
      </c>
      <c r="D44" t="s">
        <v>384</v>
      </c>
      <c r="E44">
        <v>43</v>
      </c>
      <c r="F44" t="s">
        <v>3957</v>
      </c>
    </row>
    <row r="45" spans="1:6">
      <c r="A45" t="s">
        <v>386</v>
      </c>
      <c r="B45" t="s">
        <v>10</v>
      </c>
      <c r="C45">
        <v>504892</v>
      </c>
      <c r="D45" t="s">
        <v>387</v>
      </c>
      <c r="E45">
        <v>44</v>
      </c>
      <c r="F45" t="s">
        <v>3958</v>
      </c>
    </row>
    <row r="46" spans="1:6">
      <c r="A46" t="s">
        <v>391</v>
      </c>
      <c r="B46" t="s">
        <v>207</v>
      </c>
      <c r="C46">
        <v>500083</v>
      </c>
      <c r="D46" t="s">
        <v>392</v>
      </c>
      <c r="E46">
        <v>45</v>
      </c>
      <c r="F46" t="s">
        <v>3960</v>
      </c>
    </row>
    <row r="47" spans="1:6">
      <c r="A47" t="s">
        <v>403</v>
      </c>
      <c r="B47" t="s">
        <v>404</v>
      </c>
      <c r="C47">
        <v>502210</v>
      </c>
      <c r="D47" t="s">
        <v>6588</v>
      </c>
      <c r="E47">
        <v>46</v>
      </c>
      <c r="F47" t="s">
        <v>3966</v>
      </c>
    </row>
    <row r="48" spans="1:6">
      <c r="A48" t="s">
        <v>406</v>
      </c>
      <c r="B48" t="s">
        <v>404</v>
      </c>
      <c r="C48">
        <v>502381</v>
      </c>
      <c r="D48" t="s">
        <v>407</v>
      </c>
      <c r="E48">
        <v>46</v>
      </c>
      <c r="F48" t="s">
        <v>3967</v>
      </c>
    </row>
    <row r="49" spans="1:6">
      <c r="A49" t="s">
        <v>273</v>
      </c>
      <c r="B49" t="s">
        <v>274</v>
      </c>
      <c r="C49">
        <v>505700</v>
      </c>
      <c r="D49" t="s">
        <v>412</v>
      </c>
      <c r="E49">
        <v>48</v>
      </c>
      <c r="F49" t="s">
        <v>3969</v>
      </c>
    </row>
    <row r="50" spans="1:6">
      <c r="A50" t="s">
        <v>419</v>
      </c>
      <c r="B50" t="s">
        <v>10</v>
      </c>
      <c r="C50">
        <v>506611</v>
      </c>
      <c r="D50" t="s">
        <v>420</v>
      </c>
      <c r="E50">
        <v>49</v>
      </c>
      <c r="F50" t="s">
        <v>3975</v>
      </c>
    </row>
    <row r="51" spans="1:6">
      <c r="A51" t="s">
        <v>426</v>
      </c>
      <c r="B51" t="s">
        <v>404</v>
      </c>
      <c r="C51">
        <v>506550</v>
      </c>
      <c r="D51" t="s">
        <v>427</v>
      </c>
      <c r="E51">
        <v>50</v>
      </c>
      <c r="F51" t="s">
        <v>3977</v>
      </c>
    </row>
    <row r="52" spans="1:6">
      <c r="A52" t="s">
        <v>429</v>
      </c>
      <c r="B52" t="s">
        <v>10</v>
      </c>
      <c r="C52">
        <v>505265</v>
      </c>
      <c r="D52" t="s">
        <v>430</v>
      </c>
      <c r="E52">
        <v>51</v>
      </c>
      <c r="F52" t="s">
        <v>3978</v>
      </c>
    </row>
    <row r="53" spans="1:6">
      <c r="A53" t="s">
        <v>432</v>
      </c>
      <c r="B53" t="s">
        <v>10</v>
      </c>
      <c r="C53">
        <v>503548</v>
      </c>
      <c r="D53" t="s">
        <v>433</v>
      </c>
      <c r="E53">
        <v>52</v>
      </c>
      <c r="F53" t="s">
        <v>3979</v>
      </c>
    </row>
    <row r="54" spans="1:6">
      <c r="A54" t="s">
        <v>443</v>
      </c>
      <c r="B54" t="s">
        <v>194</v>
      </c>
      <c r="C54">
        <v>501079</v>
      </c>
      <c r="D54" t="s">
        <v>444</v>
      </c>
      <c r="E54">
        <v>53</v>
      </c>
      <c r="F54" t="s">
        <v>3984</v>
      </c>
    </row>
    <row r="55" spans="1:6">
      <c r="A55" t="s">
        <v>441</v>
      </c>
      <c r="B55" t="s">
        <v>404</v>
      </c>
      <c r="C55">
        <v>506478</v>
      </c>
      <c r="D55" t="s">
        <v>442</v>
      </c>
      <c r="E55">
        <v>53</v>
      </c>
      <c r="F55" t="s">
        <v>3983</v>
      </c>
    </row>
    <row r="56" spans="1:6">
      <c r="A56" t="s">
        <v>452</v>
      </c>
      <c r="B56" t="s">
        <v>207</v>
      </c>
      <c r="C56">
        <v>501990</v>
      </c>
      <c r="D56" t="s">
        <v>453</v>
      </c>
      <c r="E56">
        <v>55</v>
      </c>
      <c r="F56" t="s">
        <v>3988</v>
      </c>
    </row>
    <row r="57" spans="1:6">
      <c r="A57" t="s">
        <v>206</v>
      </c>
      <c r="B57" t="s">
        <v>207</v>
      </c>
      <c r="C57">
        <v>505458</v>
      </c>
      <c r="D57" t="s">
        <v>463</v>
      </c>
      <c r="E57">
        <v>56</v>
      </c>
      <c r="F57" t="s">
        <v>3992</v>
      </c>
    </row>
    <row r="58" spans="1:6">
      <c r="A58" t="s">
        <v>467</v>
      </c>
      <c r="B58" t="s">
        <v>194</v>
      </c>
      <c r="C58">
        <v>504578</v>
      </c>
      <c r="D58" t="s">
        <v>468</v>
      </c>
      <c r="E58">
        <v>57</v>
      </c>
      <c r="F58" t="s">
        <v>3996</v>
      </c>
    </row>
    <row r="59" spans="1:6">
      <c r="A59" t="s">
        <v>472</v>
      </c>
      <c r="B59" t="s">
        <v>10</v>
      </c>
      <c r="C59">
        <v>503247</v>
      </c>
      <c r="D59" t="s">
        <v>473</v>
      </c>
      <c r="E59">
        <v>58</v>
      </c>
      <c r="F59" t="s">
        <v>3997</v>
      </c>
    </row>
    <row r="60" spans="1:6">
      <c r="A60" t="s">
        <v>479</v>
      </c>
      <c r="B60" t="s">
        <v>207</v>
      </c>
      <c r="C60">
        <v>501869</v>
      </c>
      <c r="D60" t="s">
        <v>480</v>
      </c>
      <c r="E60">
        <v>59</v>
      </c>
      <c r="F60" t="s">
        <v>3999</v>
      </c>
    </row>
    <row r="61" spans="1:6">
      <c r="A61" t="s">
        <v>477</v>
      </c>
      <c r="B61" t="s">
        <v>10</v>
      </c>
      <c r="C61">
        <v>503922</v>
      </c>
      <c r="D61" t="s">
        <v>478</v>
      </c>
      <c r="E61">
        <v>59</v>
      </c>
      <c r="F61" t="s">
        <v>4001</v>
      </c>
    </row>
    <row r="62" spans="1:6">
      <c r="A62" t="s">
        <v>496</v>
      </c>
      <c r="B62" t="s">
        <v>147</v>
      </c>
      <c r="C62">
        <v>502059</v>
      </c>
      <c r="D62" t="s">
        <v>497</v>
      </c>
      <c r="E62">
        <v>61</v>
      </c>
      <c r="F62" t="s">
        <v>4008</v>
      </c>
    </row>
    <row r="63" spans="1:6">
      <c r="A63" t="s">
        <v>507</v>
      </c>
      <c r="B63" t="s">
        <v>194</v>
      </c>
      <c r="C63">
        <v>502609</v>
      </c>
      <c r="D63" t="s">
        <v>508</v>
      </c>
      <c r="E63">
        <v>62</v>
      </c>
      <c r="F63" t="s">
        <v>4012</v>
      </c>
    </row>
    <row r="64" spans="1:6">
      <c r="A64" t="s">
        <v>505</v>
      </c>
      <c r="B64" t="s">
        <v>10</v>
      </c>
      <c r="C64">
        <v>503443</v>
      </c>
      <c r="D64" t="s">
        <v>506</v>
      </c>
      <c r="E64">
        <v>62</v>
      </c>
      <c r="F64" t="s">
        <v>4013</v>
      </c>
    </row>
    <row r="65" spans="1:6">
      <c r="A65" t="s">
        <v>295</v>
      </c>
      <c r="B65" t="s">
        <v>147</v>
      </c>
      <c r="C65">
        <v>505144</v>
      </c>
      <c r="D65" t="s">
        <v>511</v>
      </c>
      <c r="E65">
        <v>64</v>
      </c>
      <c r="F65" t="s">
        <v>4015</v>
      </c>
    </row>
    <row r="66" spans="1:6">
      <c r="A66" t="s">
        <v>520</v>
      </c>
      <c r="B66" t="s">
        <v>142</v>
      </c>
      <c r="C66">
        <v>505759</v>
      </c>
      <c r="D66" t="s">
        <v>521</v>
      </c>
      <c r="E66">
        <v>65</v>
      </c>
      <c r="F66" t="s">
        <v>4022</v>
      </c>
    </row>
    <row r="67" spans="1:6">
      <c r="A67" t="s">
        <v>530</v>
      </c>
      <c r="B67" t="s">
        <v>10</v>
      </c>
      <c r="C67">
        <v>500071</v>
      </c>
      <c r="D67" t="s">
        <v>531</v>
      </c>
      <c r="E67">
        <v>66</v>
      </c>
      <c r="F67" t="s">
        <v>4028</v>
      </c>
    </row>
    <row r="68" spans="1:6">
      <c r="A68" t="s">
        <v>533</v>
      </c>
      <c r="B68" t="s">
        <v>184</v>
      </c>
      <c r="C68">
        <v>503016</v>
      </c>
      <c r="D68" t="s">
        <v>534</v>
      </c>
      <c r="E68">
        <v>66</v>
      </c>
      <c r="F68" t="s">
        <v>4027</v>
      </c>
    </row>
    <row r="69" spans="1:6">
      <c r="A69" t="s">
        <v>536</v>
      </c>
      <c r="B69" t="s">
        <v>142</v>
      </c>
      <c r="C69">
        <v>505496</v>
      </c>
      <c r="D69" t="s">
        <v>537</v>
      </c>
      <c r="E69">
        <v>68</v>
      </c>
      <c r="F69" t="s">
        <v>4030</v>
      </c>
    </row>
    <row r="70" spans="1:6">
      <c r="A70" t="s">
        <v>540</v>
      </c>
      <c r="B70" t="s">
        <v>404</v>
      </c>
      <c r="C70">
        <v>505539</v>
      </c>
      <c r="D70" t="s">
        <v>541</v>
      </c>
      <c r="E70">
        <v>68</v>
      </c>
      <c r="F70" t="s">
        <v>4033</v>
      </c>
    </row>
    <row r="71" spans="1:6">
      <c r="A71" t="s">
        <v>551</v>
      </c>
      <c r="B71" t="s">
        <v>10</v>
      </c>
      <c r="C71">
        <v>501221</v>
      </c>
      <c r="D71" t="s">
        <v>552</v>
      </c>
      <c r="E71">
        <v>70</v>
      </c>
      <c r="F71" t="s">
        <v>4037</v>
      </c>
    </row>
    <row r="72" spans="1:6">
      <c r="A72" t="s">
        <v>557</v>
      </c>
      <c r="B72" t="s">
        <v>194</v>
      </c>
      <c r="C72">
        <v>503424</v>
      </c>
      <c r="D72" t="s">
        <v>558</v>
      </c>
      <c r="E72">
        <v>71</v>
      </c>
      <c r="F72" t="s">
        <v>4040</v>
      </c>
    </row>
    <row r="73" spans="1:6">
      <c r="A73" t="s">
        <v>563</v>
      </c>
      <c r="B73" t="s">
        <v>175</v>
      </c>
      <c r="C73">
        <v>528917</v>
      </c>
      <c r="D73" t="s">
        <v>564</v>
      </c>
      <c r="E73">
        <v>72</v>
      </c>
      <c r="F73" t="s">
        <v>4042</v>
      </c>
    </row>
    <row r="74" spans="1:6">
      <c r="A74" t="s">
        <v>569</v>
      </c>
      <c r="B74" t="s">
        <v>194</v>
      </c>
      <c r="C74">
        <v>501011</v>
      </c>
      <c r="D74" t="s">
        <v>570</v>
      </c>
      <c r="E74">
        <v>73</v>
      </c>
      <c r="F74" t="s">
        <v>4044</v>
      </c>
    </row>
    <row r="75" spans="1:6">
      <c r="A75" t="s">
        <v>572</v>
      </c>
      <c r="B75" t="s">
        <v>198</v>
      </c>
      <c r="C75">
        <v>506348</v>
      </c>
      <c r="D75" t="s">
        <v>573</v>
      </c>
      <c r="E75">
        <v>73</v>
      </c>
      <c r="F75" t="s">
        <v>4045</v>
      </c>
    </row>
    <row r="76" spans="1:6">
      <c r="A76" t="s">
        <v>574</v>
      </c>
      <c r="B76" t="s">
        <v>575</v>
      </c>
      <c r="C76">
        <v>504165</v>
      </c>
      <c r="D76" t="s">
        <v>576</v>
      </c>
      <c r="E76">
        <v>75</v>
      </c>
      <c r="F76" t="s">
        <v>4046</v>
      </c>
    </row>
    <row r="77" spans="1:6">
      <c r="A77" t="s">
        <v>583</v>
      </c>
      <c r="B77" t="s">
        <v>584</v>
      </c>
      <c r="C77">
        <v>501570</v>
      </c>
      <c r="D77" t="s">
        <v>585</v>
      </c>
      <c r="E77">
        <v>76</v>
      </c>
      <c r="F77" t="s">
        <v>4051</v>
      </c>
    </row>
    <row r="78" spans="1:6">
      <c r="A78" t="s">
        <v>441</v>
      </c>
      <c r="B78" t="s">
        <v>404</v>
      </c>
      <c r="C78">
        <v>501347</v>
      </c>
      <c r="D78" t="s">
        <v>589</v>
      </c>
      <c r="E78">
        <v>77</v>
      </c>
      <c r="F78" t="s">
        <v>4052</v>
      </c>
    </row>
    <row r="79" spans="1:6">
      <c r="A79" t="s">
        <v>593</v>
      </c>
      <c r="B79" t="s">
        <v>194</v>
      </c>
      <c r="C79">
        <v>503940</v>
      </c>
      <c r="D79" t="s">
        <v>594</v>
      </c>
      <c r="E79">
        <v>78</v>
      </c>
      <c r="F79" t="s">
        <v>4053</v>
      </c>
    </row>
    <row r="80" spans="1:6">
      <c r="A80" t="s">
        <v>595</v>
      </c>
      <c r="B80" t="s">
        <v>194</v>
      </c>
      <c r="C80">
        <v>505067</v>
      </c>
      <c r="D80" t="s">
        <v>596</v>
      </c>
      <c r="E80">
        <v>78</v>
      </c>
      <c r="F80" t="s">
        <v>4054</v>
      </c>
    </row>
    <row r="81" spans="1:6">
      <c r="A81" t="s">
        <v>598</v>
      </c>
      <c r="B81" t="s">
        <v>198</v>
      </c>
      <c r="C81">
        <v>505023</v>
      </c>
      <c r="D81" t="s">
        <v>599</v>
      </c>
      <c r="E81">
        <v>80</v>
      </c>
      <c r="F81" t="s">
        <v>4056</v>
      </c>
    </row>
    <row r="82" spans="1:6">
      <c r="A82" t="s">
        <v>604</v>
      </c>
      <c r="B82" t="s">
        <v>605</v>
      </c>
      <c r="C82">
        <v>504988</v>
      </c>
      <c r="D82" t="s">
        <v>606</v>
      </c>
      <c r="E82">
        <v>81</v>
      </c>
      <c r="F82" t="s">
        <v>4060</v>
      </c>
    </row>
    <row r="83" spans="1:6">
      <c r="A83" t="s">
        <v>574</v>
      </c>
      <c r="B83" t="s">
        <v>575</v>
      </c>
      <c r="C83">
        <v>505908</v>
      </c>
      <c r="D83" t="s">
        <v>603</v>
      </c>
      <c r="E83">
        <v>81</v>
      </c>
      <c r="F83" t="s">
        <v>4059</v>
      </c>
    </row>
    <row r="84" spans="1:6">
      <c r="A84" t="s">
        <v>613</v>
      </c>
      <c r="B84" t="s">
        <v>194</v>
      </c>
      <c r="C84">
        <v>506441</v>
      </c>
      <c r="D84" t="s">
        <v>614</v>
      </c>
      <c r="E84">
        <v>83</v>
      </c>
      <c r="F84" t="s">
        <v>4062</v>
      </c>
    </row>
    <row r="85" spans="1:6">
      <c r="A85" t="s">
        <v>610</v>
      </c>
      <c r="B85" t="s">
        <v>175</v>
      </c>
      <c r="C85">
        <v>528813</v>
      </c>
      <c r="D85" t="s">
        <v>611</v>
      </c>
      <c r="E85">
        <v>83</v>
      </c>
      <c r="F85" t="s">
        <v>4064</v>
      </c>
    </row>
    <row r="86" spans="1:6">
      <c r="A86" t="s">
        <v>616</v>
      </c>
      <c r="B86" t="s">
        <v>404</v>
      </c>
      <c r="C86">
        <v>502528</v>
      </c>
      <c r="D86" t="s">
        <v>617</v>
      </c>
      <c r="E86">
        <v>85</v>
      </c>
      <c r="F86" t="s">
        <v>4065</v>
      </c>
    </row>
    <row r="87" spans="1:6">
      <c r="A87" t="s">
        <v>626</v>
      </c>
      <c r="B87" t="s">
        <v>627</v>
      </c>
      <c r="C87">
        <v>501120</v>
      </c>
      <c r="D87" t="s">
        <v>628</v>
      </c>
      <c r="E87">
        <v>86</v>
      </c>
      <c r="F87" t="s">
        <v>4069</v>
      </c>
    </row>
    <row r="88" spans="1:6">
      <c r="A88" t="s">
        <v>631</v>
      </c>
      <c r="B88" t="s">
        <v>194</v>
      </c>
      <c r="C88">
        <v>503512</v>
      </c>
      <c r="D88" t="s">
        <v>632</v>
      </c>
      <c r="E88">
        <v>87</v>
      </c>
      <c r="F88" t="s">
        <v>4072</v>
      </c>
    </row>
    <row r="89" spans="1:6">
      <c r="A89" t="s">
        <v>633</v>
      </c>
      <c r="B89" t="s">
        <v>184</v>
      </c>
      <c r="C89">
        <v>500382</v>
      </c>
      <c r="D89" t="s">
        <v>634</v>
      </c>
      <c r="E89">
        <v>87</v>
      </c>
      <c r="F89" t="s">
        <v>4073</v>
      </c>
    </row>
    <row r="90" spans="1:6">
      <c r="A90" t="s">
        <v>637</v>
      </c>
      <c r="B90" t="s">
        <v>10</v>
      </c>
      <c r="C90">
        <v>504720</v>
      </c>
      <c r="D90" t="s">
        <v>638</v>
      </c>
      <c r="E90">
        <v>89</v>
      </c>
      <c r="F90" t="s">
        <v>4076</v>
      </c>
    </row>
    <row r="91" spans="1:6">
      <c r="A91" t="s">
        <v>643</v>
      </c>
      <c r="B91" t="s">
        <v>194</v>
      </c>
      <c r="C91">
        <v>500317</v>
      </c>
      <c r="D91" t="s">
        <v>644</v>
      </c>
      <c r="E91">
        <v>90</v>
      </c>
      <c r="F91" t="s">
        <v>4077</v>
      </c>
    </row>
    <row r="92" spans="1:6">
      <c r="A92" t="s">
        <v>647</v>
      </c>
      <c r="B92" t="s">
        <v>194</v>
      </c>
      <c r="C92">
        <v>500396</v>
      </c>
      <c r="D92" t="s">
        <v>648</v>
      </c>
      <c r="E92">
        <v>91</v>
      </c>
      <c r="F92" t="s">
        <v>4079</v>
      </c>
    </row>
    <row r="93" spans="1:6">
      <c r="A93" t="s">
        <v>652</v>
      </c>
      <c r="B93" t="s">
        <v>175</v>
      </c>
      <c r="C93">
        <v>528916</v>
      </c>
      <c r="D93" t="s">
        <v>653</v>
      </c>
      <c r="E93">
        <v>92</v>
      </c>
      <c r="F93" t="s">
        <v>4082</v>
      </c>
    </row>
    <row r="94" spans="1:6">
      <c r="A94" t="s">
        <v>62</v>
      </c>
      <c r="B94" t="s">
        <v>10</v>
      </c>
      <c r="C94">
        <v>502076</v>
      </c>
      <c r="D94" t="s">
        <v>654</v>
      </c>
      <c r="E94">
        <v>93</v>
      </c>
      <c r="F94" t="s">
        <v>4084</v>
      </c>
    </row>
    <row r="95" spans="1:6">
      <c r="A95" t="s">
        <v>658</v>
      </c>
      <c r="B95" t="s">
        <v>194</v>
      </c>
      <c r="C95">
        <v>500060</v>
      </c>
      <c r="D95" t="s">
        <v>659</v>
      </c>
      <c r="E95">
        <v>94</v>
      </c>
      <c r="F95" t="s">
        <v>4085</v>
      </c>
    </row>
    <row r="96" spans="1:6">
      <c r="A96" t="s">
        <v>664</v>
      </c>
      <c r="B96" t="s">
        <v>665</v>
      </c>
      <c r="C96">
        <v>502553</v>
      </c>
      <c r="D96" t="s">
        <v>666</v>
      </c>
      <c r="E96">
        <v>95</v>
      </c>
      <c r="F96" t="s">
        <v>4088</v>
      </c>
    </row>
    <row r="97" spans="1:6">
      <c r="A97" t="s">
        <v>669</v>
      </c>
      <c r="B97" t="s">
        <v>404</v>
      </c>
      <c r="C97">
        <v>501033</v>
      </c>
      <c r="D97" t="s">
        <v>670</v>
      </c>
      <c r="E97">
        <v>96</v>
      </c>
      <c r="F97" t="s">
        <v>4091</v>
      </c>
    </row>
    <row r="98" spans="1:6">
      <c r="A98" t="s">
        <v>667</v>
      </c>
      <c r="B98" t="s">
        <v>404</v>
      </c>
      <c r="C98">
        <v>501006</v>
      </c>
      <c r="D98" t="s">
        <v>668</v>
      </c>
      <c r="E98">
        <v>96</v>
      </c>
      <c r="F98" t="s">
        <v>4090</v>
      </c>
    </row>
    <row r="99" spans="1:6">
      <c r="A99" t="s">
        <v>678</v>
      </c>
      <c r="B99" t="s">
        <v>10</v>
      </c>
      <c r="C99">
        <v>503906</v>
      </c>
      <c r="D99" t="s">
        <v>679</v>
      </c>
      <c r="E99">
        <v>96</v>
      </c>
      <c r="F99" t="s">
        <v>4089</v>
      </c>
    </row>
    <row r="100" spans="1:6">
      <c r="A100" t="s">
        <v>676</v>
      </c>
      <c r="B100" t="s">
        <v>10</v>
      </c>
      <c r="C100">
        <v>505776</v>
      </c>
      <c r="D100" t="s">
        <v>677</v>
      </c>
      <c r="E100">
        <v>96</v>
      </c>
      <c r="F100" t="s">
        <v>4093</v>
      </c>
    </row>
    <row r="101" spans="1:6">
      <c r="A101" t="s">
        <v>206</v>
      </c>
      <c r="B101" t="s">
        <v>207</v>
      </c>
      <c r="C101">
        <v>505970</v>
      </c>
      <c r="D101" t="s">
        <v>681</v>
      </c>
      <c r="E101">
        <v>100</v>
      </c>
      <c r="F101" t="s">
        <v>4095</v>
      </c>
    </row>
    <row r="102" spans="1:6">
      <c r="A102" t="s">
        <v>682</v>
      </c>
      <c r="B102" t="s">
        <v>274</v>
      </c>
      <c r="C102">
        <v>504510</v>
      </c>
      <c r="D102" t="s">
        <v>683</v>
      </c>
      <c r="E102">
        <v>100</v>
      </c>
      <c r="F102" t="s">
        <v>4096</v>
      </c>
    </row>
    <row r="103" spans="1:6">
      <c r="A103" t="s">
        <v>689</v>
      </c>
      <c r="B103" t="s">
        <v>690</v>
      </c>
      <c r="C103">
        <v>502397</v>
      </c>
      <c r="D103" t="s">
        <v>691</v>
      </c>
      <c r="E103">
        <v>102</v>
      </c>
      <c r="F103" t="s">
        <v>4102</v>
      </c>
    </row>
    <row r="104" spans="1:6">
      <c r="A104" t="s">
        <v>583</v>
      </c>
      <c r="B104" t="s">
        <v>584</v>
      </c>
      <c r="C104">
        <v>504418</v>
      </c>
      <c r="D104" t="s">
        <v>684</v>
      </c>
      <c r="E104">
        <v>102</v>
      </c>
      <c r="F104" t="s">
        <v>4097</v>
      </c>
    </row>
    <row r="105" spans="1:6">
      <c r="A105" t="s">
        <v>441</v>
      </c>
      <c r="B105" t="s">
        <v>404</v>
      </c>
      <c r="C105">
        <v>501339</v>
      </c>
      <c r="D105" t="s">
        <v>685</v>
      </c>
      <c r="E105">
        <v>102</v>
      </c>
      <c r="F105" t="s">
        <v>4098</v>
      </c>
    </row>
    <row r="106" spans="1:6">
      <c r="A106" t="s">
        <v>697</v>
      </c>
      <c r="B106" t="s">
        <v>335</v>
      </c>
      <c r="C106">
        <v>500374</v>
      </c>
      <c r="D106" t="s">
        <v>698</v>
      </c>
      <c r="E106">
        <v>105</v>
      </c>
      <c r="F106" t="s">
        <v>4103</v>
      </c>
    </row>
    <row r="107" spans="1:6">
      <c r="A107" t="s">
        <v>699</v>
      </c>
      <c r="B107" t="s">
        <v>198</v>
      </c>
      <c r="C107">
        <v>505303</v>
      </c>
      <c r="D107" t="s">
        <v>700</v>
      </c>
      <c r="E107">
        <v>106</v>
      </c>
      <c r="F107" t="s">
        <v>4104</v>
      </c>
    </row>
    <row r="108" spans="1:6">
      <c r="A108" t="s">
        <v>717</v>
      </c>
      <c r="B108" t="s">
        <v>10</v>
      </c>
      <c r="C108">
        <v>505350</v>
      </c>
      <c r="D108" t="s">
        <v>718</v>
      </c>
      <c r="E108">
        <v>107</v>
      </c>
      <c r="F108" t="s">
        <v>4110</v>
      </c>
    </row>
    <row r="109" spans="1:6">
      <c r="A109" t="s">
        <v>722</v>
      </c>
      <c r="B109" t="s">
        <v>335</v>
      </c>
      <c r="C109">
        <v>503599</v>
      </c>
      <c r="D109" t="s">
        <v>723</v>
      </c>
      <c r="E109">
        <v>108</v>
      </c>
      <c r="F109" t="s">
        <v>4111</v>
      </c>
    </row>
    <row r="110" spans="1:6">
      <c r="A110" t="s">
        <v>273</v>
      </c>
      <c r="B110" t="s">
        <v>274</v>
      </c>
      <c r="C110">
        <v>504748</v>
      </c>
      <c r="D110" t="s">
        <v>727</v>
      </c>
      <c r="E110">
        <v>109</v>
      </c>
      <c r="F110" t="s">
        <v>4113</v>
      </c>
    </row>
    <row r="111" spans="1:6">
      <c r="A111" t="s">
        <v>733</v>
      </c>
      <c r="B111" t="s">
        <v>627</v>
      </c>
      <c r="C111">
        <v>505685</v>
      </c>
      <c r="D111" t="s">
        <v>734</v>
      </c>
      <c r="E111">
        <v>110</v>
      </c>
      <c r="F111" t="s">
        <v>4117</v>
      </c>
    </row>
    <row r="112" spans="1:6">
      <c r="A112" t="s">
        <v>742</v>
      </c>
      <c r="B112" t="s">
        <v>274</v>
      </c>
      <c r="C112">
        <v>502502</v>
      </c>
      <c r="D112" t="s">
        <v>743</v>
      </c>
      <c r="E112">
        <v>111</v>
      </c>
      <c r="F112" t="s">
        <v>4121</v>
      </c>
    </row>
    <row r="113" spans="1:6">
      <c r="A113" t="s">
        <v>746</v>
      </c>
      <c r="B113" t="s">
        <v>184</v>
      </c>
      <c r="C113">
        <v>501276</v>
      </c>
      <c r="D113" t="s">
        <v>747</v>
      </c>
      <c r="E113">
        <v>112</v>
      </c>
      <c r="F113" t="s">
        <v>4122</v>
      </c>
    </row>
    <row r="114" spans="1:6">
      <c r="A114" t="s">
        <v>754</v>
      </c>
      <c r="B114" t="s">
        <v>175</v>
      </c>
      <c r="C114">
        <v>528820</v>
      </c>
      <c r="D114" t="s">
        <v>755</v>
      </c>
      <c r="E114">
        <v>113</v>
      </c>
      <c r="F114" t="s">
        <v>4125</v>
      </c>
    </row>
    <row r="115" spans="1:6">
      <c r="A115" t="s">
        <v>751</v>
      </c>
      <c r="B115" t="s">
        <v>194</v>
      </c>
      <c r="C115">
        <v>504002</v>
      </c>
      <c r="D115" t="s">
        <v>752</v>
      </c>
      <c r="E115">
        <v>113</v>
      </c>
      <c r="F115" t="s">
        <v>4127</v>
      </c>
    </row>
    <row r="116" spans="1:6">
      <c r="A116" t="s">
        <v>770</v>
      </c>
      <c r="B116" t="s">
        <v>194</v>
      </c>
      <c r="C116">
        <v>502442</v>
      </c>
      <c r="D116" t="s">
        <v>771</v>
      </c>
      <c r="E116">
        <v>115</v>
      </c>
      <c r="F116" t="s">
        <v>4134</v>
      </c>
    </row>
    <row r="117" spans="1:6">
      <c r="A117" t="s">
        <v>193</v>
      </c>
      <c r="B117" t="s">
        <v>194</v>
      </c>
      <c r="C117">
        <v>506357</v>
      </c>
      <c r="D117" t="s">
        <v>783</v>
      </c>
      <c r="E117">
        <v>116</v>
      </c>
      <c r="F117" t="s">
        <v>4138</v>
      </c>
    </row>
    <row r="118" spans="1:6">
      <c r="A118" t="s">
        <v>780</v>
      </c>
      <c r="B118" t="s">
        <v>175</v>
      </c>
      <c r="C118">
        <v>503302</v>
      </c>
      <c r="D118" t="s">
        <v>781</v>
      </c>
      <c r="E118">
        <v>116</v>
      </c>
      <c r="F118" t="s">
        <v>4139</v>
      </c>
    </row>
    <row r="119" spans="1:6">
      <c r="A119" t="s">
        <v>787</v>
      </c>
      <c r="B119" t="s">
        <v>361</v>
      </c>
      <c r="C119">
        <v>503645</v>
      </c>
      <c r="D119" t="s">
        <v>788</v>
      </c>
      <c r="E119">
        <v>118</v>
      </c>
      <c r="F119" t="s">
        <v>4140</v>
      </c>
    </row>
    <row r="120" spans="1:6">
      <c r="A120" t="s">
        <v>793</v>
      </c>
      <c r="B120" t="s">
        <v>207</v>
      </c>
      <c r="C120">
        <v>503497</v>
      </c>
      <c r="D120" t="s">
        <v>794</v>
      </c>
      <c r="E120">
        <v>119</v>
      </c>
      <c r="F120" t="s">
        <v>4147</v>
      </c>
    </row>
    <row r="121" spans="1:6">
      <c r="A121" t="s">
        <v>807</v>
      </c>
      <c r="B121" t="s">
        <v>194</v>
      </c>
      <c r="C121">
        <v>505327</v>
      </c>
      <c r="D121" t="s">
        <v>808</v>
      </c>
      <c r="E121">
        <v>120</v>
      </c>
      <c r="F121" t="s">
        <v>4151</v>
      </c>
    </row>
    <row r="122" spans="1:6">
      <c r="A122" t="s">
        <v>810</v>
      </c>
      <c r="B122" t="s">
        <v>404</v>
      </c>
      <c r="C122">
        <v>502948</v>
      </c>
      <c r="D122" t="s">
        <v>811</v>
      </c>
      <c r="E122">
        <v>120</v>
      </c>
      <c r="F122" t="s">
        <v>4152</v>
      </c>
    </row>
    <row r="123" spans="1:6">
      <c r="A123" t="s">
        <v>806</v>
      </c>
      <c r="B123" t="s">
        <v>198</v>
      </c>
      <c r="C123">
        <v>504942</v>
      </c>
      <c r="D123" t="s">
        <v>700</v>
      </c>
      <c r="E123">
        <v>120</v>
      </c>
      <c r="F123" t="s">
        <v>4153</v>
      </c>
    </row>
    <row r="124" spans="1:6">
      <c r="A124" t="s">
        <v>812</v>
      </c>
      <c r="B124" t="s">
        <v>10</v>
      </c>
      <c r="C124">
        <v>501717</v>
      </c>
      <c r="D124" t="s">
        <v>813</v>
      </c>
      <c r="E124">
        <v>123</v>
      </c>
      <c r="F124" t="s">
        <v>4154</v>
      </c>
    </row>
    <row r="125" spans="1:6">
      <c r="A125" t="s">
        <v>441</v>
      </c>
      <c r="B125" t="s">
        <v>404</v>
      </c>
      <c r="C125">
        <v>502229</v>
      </c>
      <c r="D125" t="s">
        <v>831</v>
      </c>
      <c r="E125">
        <v>124</v>
      </c>
      <c r="F125" t="s">
        <v>4162</v>
      </c>
    </row>
    <row r="126" spans="1:6">
      <c r="A126" t="s">
        <v>832</v>
      </c>
      <c r="B126" t="s">
        <v>833</v>
      </c>
      <c r="C126">
        <v>530031</v>
      </c>
      <c r="D126" t="s">
        <v>834</v>
      </c>
      <c r="E126">
        <v>124</v>
      </c>
      <c r="F126" t="s">
        <v>4164</v>
      </c>
    </row>
    <row r="127" spans="1:6">
      <c r="A127" t="s">
        <v>840</v>
      </c>
      <c r="B127" t="s">
        <v>404</v>
      </c>
      <c r="C127">
        <v>504044</v>
      </c>
      <c r="D127" t="s">
        <v>841</v>
      </c>
      <c r="E127">
        <v>126</v>
      </c>
      <c r="F127" t="s">
        <v>4166</v>
      </c>
    </row>
    <row r="128" spans="1:6">
      <c r="A128" t="s">
        <v>842</v>
      </c>
      <c r="B128" t="s">
        <v>175</v>
      </c>
      <c r="C128">
        <v>501292</v>
      </c>
      <c r="D128" t="s">
        <v>843</v>
      </c>
      <c r="E128">
        <v>127</v>
      </c>
      <c r="F128" t="s">
        <v>4167</v>
      </c>
    </row>
    <row r="129" spans="1:6">
      <c r="A129" t="s">
        <v>742</v>
      </c>
      <c r="B129" t="s">
        <v>274</v>
      </c>
      <c r="C129">
        <v>506527</v>
      </c>
      <c r="D129" t="s">
        <v>845</v>
      </c>
      <c r="E129">
        <v>128</v>
      </c>
      <c r="F129" t="s">
        <v>4168</v>
      </c>
    </row>
    <row r="130" spans="1:6">
      <c r="A130" t="s">
        <v>848</v>
      </c>
      <c r="B130" t="s">
        <v>194</v>
      </c>
      <c r="C130">
        <v>504681</v>
      </c>
      <c r="D130" t="s">
        <v>849</v>
      </c>
      <c r="E130">
        <v>128</v>
      </c>
      <c r="F130" t="s">
        <v>4171</v>
      </c>
    </row>
    <row r="131" spans="1:6">
      <c r="A131" t="s">
        <v>864</v>
      </c>
      <c r="B131" t="s">
        <v>194</v>
      </c>
      <c r="C131">
        <v>503504</v>
      </c>
      <c r="D131" t="s">
        <v>865</v>
      </c>
      <c r="E131">
        <v>130</v>
      </c>
      <c r="F131" t="s">
        <v>4175</v>
      </c>
    </row>
    <row r="132" spans="1:6">
      <c r="A132" t="s">
        <v>861</v>
      </c>
      <c r="B132" t="s">
        <v>10</v>
      </c>
      <c r="C132">
        <v>505401</v>
      </c>
      <c r="D132" t="s">
        <v>862</v>
      </c>
      <c r="E132">
        <v>130</v>
      </c>
      <c r="F132" t="s">
        <v>4172</v>
      </c>
    </row>
    <row r="133" spans="1:6">
      <c r="A133" t="s">
        <v>870</v>
      </c>
      <c r="B133" t="s">
        <v>404</v>
      </c>
      <c r="C133">
        <v>503778</v>
      </c>
      <c r="D133" t="s">
        <v>871</v>
      </c>
      <c r="E133">
        <v>132</v>
      </c>
      <c r="F133" t="s">
        <v>4177</v>
      </c>
    </row>
    <row r="134" spans="1:6">
      <c r="A134" t="s">
        <v>441</v>
      </c>
      <c r="B134" t="s">
        <v>404</v>
      </c>
      <c r="C134">
        <v>503167</v>
      </c>
      <c r="D134" t="s">
        <v>887</v>
      </c>
      <c r="E134">
        <v>133</v>
      </c>
      <c r="F134" t="s">
        <v>4187</v>
      </c>
    </row>
    <row r="135" spans="1:6">
      <c r="A135" t="s">
        <v>479</v>
      </c>
      <c r="B135" t="s">
        <v>207</v>
      </c>
      <c r="C135">
        <v>505279</v>
      </c>
      <c r="D135" t="s">
        <v>888</v>
      </c>
      <c r="E135">
        <v>133</v>
      </c>
      <c r="F135" t="s">
        <v>4186</v>
      </c>
    </row>
    <row r="136" spans="1:6">
      <c r="A136" t="s">
        <v>895</v>
      </c>
      <c r="B136" t="s">
        <v>175</v>
      </c>
      <c r="C136">
        <v>500870</v>
      </c>
      <c r="D136" t="s">
        <v>896</v>
      </c>
      <c r="E136">
        <v>135</v>
      </c>
      <c r="F136" t="s">
        <v>4193</v>
      </c>
    </row>
    <row r="137" spans="1:6">
      <c r="A137" t="s">
        <v>62</v>
      </c>
      <c r="B137" t="s">
        <v>10</v>
      </c>
      <c r="C137">
        <v>502037</v>
      </c>
      <c r="D137" t="s">
        <v>907</v>
      </c>
      <c r="E137">
        <v>136</v>
      </c>
      <c r="F137" t="s">
        <v>4196</v>
      </c>
    </row>
    <row r="138" spans="1:6">
      <c r="A138" t="s">
        <v>913</v>
      </c>
      <c r="B138" t="s">
        <v>274</v>
      </c>
      <c r="C138">
        <v>505316</v>
      </c>
      <c r="D138" t="s">
        <v>914</v>
      </c>
      <c r="E138">
        <v>137</v>
      </c>
      <c r="F138" t="s">
        <v>4198</v>
      </c>
    </row>
    <row r="139" spans="1:6">
      <c r="A139" t="s">
        <v>916</v>
      </c>
      <c r="B139" t="s">
        <v>194</v>
      </c>
      <c r="C139">
        <v>502475</v>
      </c>
      <c r="D139" t="s">
        <v>917</v>
      </c>
      <c r="E139">
        <v>138</v>
      </c>
      <c r="F139" t="s">
        <v>4199</v>
      </c>
    </row>
    <row r="140" spans="1:6">
      <c r="A140" t="s">
        <v>919</v>
      </c>
      <c r="B140" t="s">
        <v>361</v>
      </c>
      <c r="C140">
        <v>504089</v>
      </c>
      <c r="D140" t="s">
        <v>920</v>
      </c>
      <c r="E140">
        <v>139</v>
      </c>
      <c r="F140" t="s">
        <v>4200</v>
      </c>
    </row>
    <row r="141" spans="1:6">
      <c r="A141" t="s">
        <v>934</v>
      </c>
      <c r="B141" t="s">
        <v>10</v>
      </c>
      <c r="C141">
        <v>506606</v>
      </c>
      <c r="D141" t="s">
        <v>935</v>
      </c>
      <c r="E141">
        <v>140</v>
      </c>
      <c r="F141" t="s">
        <v>4207</v>
      </c>
    </row>
    <row r="142" spans="1:6">
      <c r="A142" t="s">
        <v>942</v>
      </c>
      <c r="B142" t="s">
        <v>175</v>
      </c>
      <c r="C142">
        <v>529682</v>
      </c>
      <c r="D142" t="s">
        <v>943</v>
      </c>
      <c r="E142">
        <v>141</v>
      </c>
      <c r="F142" t="s">
        <v>4210</v>
      </c>
    </row>
    <row r="143" spans="1:6">
      <c r="A143" t="s">
        <v>948</v>
      </c>
      <c r="B143" t="s">
        <v>10</v>
      </c>
      <c r="C143">
        <v>501749</v>
      </c>
      <c r="D143" t="s">
        <v>949</v>
      </c>
      <c r="E143">
        <v>142</v>
      </c>
      <c r="F143" t="s">
        <v>4213</v>
      </c>
    </row>
    <row r="144" spans="1:6">
      <c r="A144" t="s">
        <v>426</v>
      </c>
      <c r="B144" t="s">
        <v>404</v>
      </c>
      <c r="C144">
        <v>500808</v>
      </c>
      <c r="D144" t="s">
        <v>951</v>
      </c>
      <c r="E144">
        <v>143</v>
      </c>
      <c r="F144" t="s">
        <v>4216</v>
      </c>
    </row>
    <row r="145" spans="1:6">
      <c r="A145" t="s">
        <v>959</v>
      </c>
      <c r="B145" t="s">
        <v>575</v>
      </c>
      <c r="C145">
        <v>501562</v>
      </c>
      <c r="D145" t="s">
        <v>960</v>
      </c>
      <c r="E145">
        <v>144</v>
      </c>
      <c r="F145" t="s">
        <v>4218</v>
      </c>
    </row>
    <row r="146" spans="1:6">
      <c r="A146" t="s">
        <v>961</v>
      </c>
      <c r="B146" t="s">
        <v>142</v>
      </c>
      <c r="C146">
        <v>501655</v>
      </c>
      <c r="D146" t="s">
        <v>962</v>
      </c>
      <c r="E146">
        <v>145</v>
      </c>
      <c r="F146" t="s">
        <v>4219</v>
      </c>
    </row>
    <row r="147" spans="1:6">
      <c r="A147" t="s">
        <v>963</v>
      </c>
      <c r="B147" t="s">
        <v>194</v>
      </c>
      <c r="C147">
        <v>505430</v>
      </c>
      <c r="D147" t="s">
        <v>964</v>
      </c>
      <c r="E147">
        <v>145</v>
      </c>
      <c r="F147" t="s">
        <v>4222</v>
      </c>
    </row>
    <row r="148" spans="1:6">
      <c r="A148" t="s">
        <v>968</v>
      </c>
      <c r="B148" t="s">
        <v>10</v>
      </c>
      <c r="C148">
        <v>504198</v>
      </c>
      <c r="D148" t="s">
        <v>969</v>
      </c>
      <c r="E148">
        <v>147</v>
      </c>
      <c r="F148" t="s">
        <v>4223</v>
      </c>
    </row>
    <row r="149" spans="1:6">
      <c r="A149" t="s">
        <v>979</v>
      </c>
      <c r="B149" t="s">
        <v>198</v>
      </c>
      <c r="C149">
        <v>506253</v>
      </c>
      <c r="D149" t="s">
        <v>980</v>
      </c>
      <c r="E149">
        <v>148</v>
      </c>
      <c r="F149" t="s">
        <v>4228</v>
      </c>
    </row>
    <row r="150" spans="1:6">
      <c r="A150" t="s">
        <v>986</v>
      </c>
      <c r="B150" t="s">
        <v>194</v>
      </c>
      <c r="C150">
        <v>500506</v>
      </c>
      <c r="D150" t="s">
        <v>987</v>
      </c>
      <c r="E150">
        <v>149</v>
      </c>
      <c r="F150" t="s">
        <v>4231</v>
      </c>
    </row>
    <row r="151" spans="1:6">
      <c r="A151" t="s">
        <v>989</v>
      </c>
      <c r="B151" t="s">
        <v>274</v>
      </c>
      <c r="C151">
        <v>500141</v>
      </c>
      <c r="D151" t="s">
        <v>990</v>
      </c>
      <c r="E151">
        <v>149</v>
      </c>
      <c r="F151" t="s">
        <v>4230</v>
      </c>
    </row>
    <row r="152" spans="1:6">
      <c r="A152" t="s">
        <v>992</v>
      </c>
      <c r="B152" t="s">
        <v>194</v>
      </c>
      <c r="C152">
        <v>500459</v>
      </c>
      <c r="D152" t="s">
        <v>993</v>
      </c>
      <c r="E152">
        <v>151</v>
      </c>
      <c r="F152" t="s">
        <v>4235</v>
      </c>
    </row>
    <row r="153" spans="1:6">
      <c r="A153" t="s">
        <v>996</v>
      </c>
      <c r="B153" t="s">
        <v>997</v>
      </c>
      <c r="C153">
        <v>500039</v>
      </c>
      <c r="D153" t="s">
        <v>998</v>
      </c>
      <c r="E153">
        <v>152</v>
      </c>
      <c r="F153" t="s">
        <v>4236</v>
      </c>
    </row>
    <row r="154" spans="1:6">
      <c r="A154" t="s">
        <v>1006</v>
      </c>
      <c r="B154" t="s">
        <v>605</v>
      </c>
      <c r="C154">
        <v>506056</v>
      </c>
      <c r="D154" t="s">
        <v>1007</v>
      </c>
      <c r="E154">
        <v>153</v>
      </c>
      <c r="F154" t="s">
        <v>4240</v>
      </c>
    </row>
    <row r="155" spans="1:6">
      <c r="A155" t="s">
        <v>1004</v>
      </c>
      <c r="B155" t="s">
        <v>10</v>
      </c>
      <c r="C155">
        <v>503328</v>
      </c>
      <c r="D155" t="s">
        <v>1005</v>
      </c>
      <c r="E155">
        <v>153</v>
      </c>
      <c r="F155" t="s">
        <v>4239</v>
      </c>
    </row>
    <row r="156" spans="1:6">
      <c r="A156" t="s">
        <v>1012</v>
      </c>
      <c r="B156" t="s">
        <v>10</v>
      </c>
      <c r="C156">
        <v>503561</v>
      </c>
      <c r="D156" t="s">
        <v>1013</v>
      </c>
      <c r="E156">
        <v>155</v>
      </c>
      <c r="F156" t="s">
        <v>4244</v>
      </c>
    </row>
    <row r="157" spans="1:6">
      <c r="A157" t="s">
        <v>1019</v>
      </c>
      <c r="B157" t="s">
        <v>207</v>
      </c>
      <c r="C157">
        <v>504031</v>
      </c>
      <c r="D157" t="s">
        <v>1020</v>
      </c>
      <c r="E157">
        <v>156</v>
      </c>
      <c r="F157" t="s">
        <v>4247</v>
      </c>
    </row>
    <row r="158" spans="1:6">
      <c r="A158" t="s">
        <v>1031</v>
      </c>
      <c r="B158" t="s">
        <v>175</v>
      </c>
      <c r="C158">
        <v>529680</v>
      </c>
      <c r="D158" t="s">
        <v>1032</v>
      </c>
      <c r="E158">
        <v>156</v>
      </c>
      <c r="F158" t="s">
        <v>4249</v>
      </c>
    </row>
    <row r="159" spans="1:6">
      <c r="A159" t="s">
        <v>1053</v>
      </c>
      <c r="B159" t="s">
        <v>833</v>
      </c>
      <c r="C159">
        <v>529709</v>
      </c>
      <c r="D159" t="s">
        <v>1054</v>
      </c>
      <c r="E159">
        <v>158</v>
      </c>
      <c r="F159" t="s">
        <v>4260</v>
      </c>
    </row>
    <row r="160" spans="1:6">
      <c r="A160" t="s">
        <v>1051</v>
      </c>
      <c r="B160" t="s">
        <v>404</v>
      </c>
      <c r="C160">
        <v>505560</v>
      </c>
      <c r="D160" t="s">
        <v>1052</v>
      </c>
      <c r="E160">
        <v>158</v>
      </c>
      <c r="F160" t="s">
        <v>4261</v>
      </c>
    </row>
    <row r="161" spans="1:6">
      <c r="A161" t="s">
        <v>1047</v>
      </c>
      <c r="B161" t="s">
        <v>584</v>
      </c>
      <c r="C161">
        <v>502427</v>
      </c>
      <c r="D161" t="s">
        <v>1048</v>
      </c>
      <c r="E161">
        <v>158</v>
      </c>
      <c r="F161" t="s">
        <v>4258</v>
      </c>
    </row>
    <row r="162" spans="1:6">
      <c r="A162" t="s">
        <v>1055</v>
      </c>
      <c r="B162" t="s">
        <v>142</v>
      </c>
      <c r="C162">
        <v>506687</v>
      </c>
      <c r="D162" t="s">
        <v>1056</v>
      </c>
      <c r="E162">
        <v>158</v>
      </c>
      <c r="F162" t="s">
        <v>4257</v>
      </c>
    </row>
    <row r="163" spans="1:6">
      <c r="A163" t="s">
        <v>838</v>
      </c>
      <c r="B163" t="s">
        <v>194</v>
      </c>
      <c r="C163">
        <v>503226</v>
      </c>
      <c r="D163" t="s">
        <v>1058</v>
      </c>
      <c r="E163">
        <v>162</v>
      </c>
      <c r="F163" t="s">
        <v>4264</v>
      </c>
    </row>
    <row r="164" spans="1:6">
      <c r="A164" t="s">
        <v>441</v>
      </c>
      <c r="B164" t="s">
        <v>404</v>
      </c>
      <c r="C164">
        <v>529627</v>
      </c>
      <c r="D164" t="s">
        <v>1069</v>
      </c>
      <c r="E164">
        <v>163</v>
      </c>
      <c r="F164" t="s">
        <v>4268</v>
      </c>
    </row>
    <row r="165" spans="1:6">
      <c r="A165" t="s">
        <v>1065</v>
      </c>
      <c r="B165" t="s">
        <v>361</v>
      </c>
      <c r="C165">
        <v>502651</v>
      </c>
      <c r="D165" t="s">
        <v>1066</v>
      </c>
      <c r="E165">
        <v>163</v>
      </c>
      <c r="F165" t="s">
        <v>4266</v>
      </c>
    </row>
    <row r="166" spans="1:6">
      <c r="A166" t="s">
        <v>1080</v>
      </c>
      <c r="B166" t="s">
        <v>194</v>
      </c>
      <c r="C166">
        <v>503659</v>
      </c>
      <c r="D166" t="s">
        <v>1081</v>
      </c>
      <c r="E166">
        <v>165</v>
      </c>
      <c r="F166" t="s">
        <v>4274</v>
      </c>
    </row>
    <row r="167" spans="1:6">
      <c r="A167" t="s">
        <v>1092</v>
      </c>
      <c r="B167" t="s">
        <v>10</v>
      </c>
      <c r="C167">
        <v>506373</v>
      </c>
      <c r="D167" t="s">
        <v>1093</v>
      </c>
      <c r="E167">
        <v>166</v>
      </c>
      <c r="F167" t="s">
        <v>4277</v>
      </c>
    </row>
    <row r="168" spans="1:6">
      <c r="A168" t="s">
        <v>228</v>
      </c>
      <c r="B168" t="s">
        <v>10</v>
      </c>
      <c r="C168">
        <v>504736</v>
      </c>
      <c r="D168" t="s">
        <v>1086</v>
      </c>
      <c r="E168">
        <v>166</v>
      </c>
      <c r="F168" t="s">
        <v>4278</v>
      </c>
    </row>
    <row r="169" spans="1:6">
      <c r="A169" t="s">
        <v>1102</v>
      </c>
      <c r="B169" t="s">
        <v>175</v>
      </c>
      <c r="C169">
        <v>501104</v>
      </c>
      <c r="D169" t="s">
        <v>1103</v>
      </c>
      <c r="E169">
        <v>168</v>
      </c>
      <c r="F169" t="s">
        <v>4283</v>
      </c>
    </row>
    <row r="170" spans="1:6">
      <c r="A170" t="s">
        <v>1105</v>
      </c>
      <c r="B170" t="s">
        <v>10</v>
      </c>
      <c r="C170">
        <v>505583</v>
      </c>
      <c r="D170" t="s">
        <v>1106</v>
      </c>
      <c r="E170">
        <v>169</v>
      </c>
      <c r="F170" t="s">
        <v>4285</v>
      </c>
    </row>
    <row r="171" spans="1:6">
      <c r="A171" t="s">
        <v>452</v>
      </c>
      <c r="B171" t="s">
        <v>207</v>
      </c>
      <c r="C171">
        <v>503091</v>
      </c>
      <c r="D171" t="s">
        <v>1112</v>
      </c>
      <c r="E171">
        <v>169</v>
      </c>
      <c r="F171" t="s">
        <v>4289</v>
      </c>
    </row>
    <row r="172" spans="1:6">
      <c r="A172" t="s">
        <v>1116</v>
      </c>
      <c r="B172" t="s">
        <v>1117</v>
      </c>
      <c r="C172">
        <v>500616</v>
      </c>
      <c r="D172" t="s">
        <v>1118</v>
      </c>
      <c r="E172">
        <v>169</v>
      </c>
      <c r="F172" t="s">
        <v>4287</v>
      </c>
    </row>
    <row r="173" spans="1:6">
      <c r="A173" t="s">
        <v>1124</v>
      </c>
      <c r="B173" t="s">
        <v>575</v>
      </c>
      <c r="C173">
        <v>505463</v>
      </c>
      <c r="D173" t="s">
        <v>1125</v>
      </c>
      <c r="E173">
        <v>172</v>
      </c>
      <c r="F173" t="s">
        <v>4292</v>
      </c>
    </row>
    <row r="174" spans="1:6">
      <c r="A174" t="s">
        <v>1122</v>
      </c>
      <c r="B174" t="s">
        <v>404</v>
      </c>
      <c r="C174">
        <v>503896</v>
      </c>
      <c r="D174" t="s">
        <v>1123</v>
      </c>
      <c r="E174">
        <v>172</v>
      </c>
      <c r="F174" t="s">
        <v>4294</v>
      </c>
    </row>
    <row r="175" spans="1:6">
      <c r="A175" t="s">
        <v>273</v>
      </c>
      <c r="B175" t="s">
        <v>274</v>
      </c>
      <c r="C175">
        <v>501701</v>
      </c>
      <c r="D175" t="s">
        <v>1126</v>
      </c>
      <c r="E175">
        <v>174</v>
      </c>
      <c r="F175" t="s">
        <v>4295</v>
      </c>
    </row>
    <row r="176" spans="1:6">
      <c r="A176" t="s">
        <v>1053</v>
      </c>
      <c r="B176" t="s">
        <v>833</v>
      </c>
      <c r="C176">
        <v>500445</v>
      </c>
      <c r="D176" t="s">
        <v>1128</v>
      </c>
      <c r="E176">
        <v>175</v>
      </c>
      <c r="F176" t="s">
        <v>4296</v>
      </c>
    </row>
    <row r="177" spans="1:6">
      <c r="A177" t="s">
        <v>667</v>
      </c>
      <c r="B177" t="s">
        <v>404</v>
      </c>
      <c r="C177">
        <v>504541</v>
      </c>
      <c r="D177" t="s">
        <v>1129</v>
      </c>
      <c r="E177">
        <v>175</v>
      </c>
      <c r="F177" t="s">
        <v>4299</v>
      </c>
    </row>
    <row r="178" spans="1:6">
      <c r="A178" t="s">
        <v>1136</v>
      </c>
      <c r="B178" t="s">
        <v>175</v>
      </c>
      <c r="C178">
        <v>529568</v>
      </c>
      <c r="D178" t="s">
        <v>1137</v>
      </c>
      <c r="E178">
        <v>175</v>
      </c>
      <c r="F178" t="s">
        <v>4300</v>
      </c>
    </row>
    <row r="179" spans="1:6">
      <c r="A179" t="s">
        <v>1145</v>
      </c>
      <c r="B179" t="s">
        <v>404</v>
      </c>
      <c r="C179">
        <v>500914</v>
      </c>
      <c r="D179" t="s">
        <v>1146</v>
      </c>
      <c r="E179">
        <v>178</v>
      </c>
      <c r="F179" t="s">
        <v>4304</v>
      </c>
    </row>
    <row r="180" spans="1:6">
      <c r="A180" t="s">
        <v>1149</v>
      </c>
      <c r="B180" t="s">
        <v>274</v>
      </c>
      <c r="C180">
        <v>502718</v>
      </c>
      <c r="D180" t="s">
        <v>1150</v>
      </c>
      <c r="E180">
        <v>179</v>
      </c>
      <c r="F180" t="s">
        <v>4308</v>
      </c>
    </row>
    <row r="181" spans="1:6">
      <c r="A181" t="s">
        <v>1157</v>
      </c>
      <c r="B181" t="s">
        <v>404</v>
      </c>
      <c r="C181">
        <v>502286</v>
      </c>
      <c r="D181" t="s">
        <v>1158</v>
      </c>
      <c r="E181">
        <v>179</v>
      </c>
      <c r="F181" t="s">
        <v>4306</v>
      </c>
    </row>
    <row r="182" spans="1:6">
      <c r="A182" t="s">
        <v>1151</v>
      </c>
      <c r="B182" t="s">
        <v>404</v>
      </c>
      <c r="C182">
        <v>504106</v>
      </c>
      <c r="D182" t="s">
        <v>1152</v>
      </c>
      <c r="E182">
        <v>179</v>
      </c>
      <c r="F182" t="s">
        <v>4309</v>
      </c>
    </row>
    <row r="183" spans="1:6">
      <c r="A183" t="s">
        <v>1124</v>
      </c>
      <c r="B183" t="s">
        <v>575</v>
      </c>
      <c r="C183">
        <v>504813</v>
      </c>
      <c r="D183" t="s">
        <v>1164</v>
      </c>
      <c r="E183">
        <v>182</v>
      </c>
      <c r="F183" t="s">
        <v>4311</v>
      </c>
    </row>
    <row r="184" spans="1:6">
      <c r="A184" t="s">
        <v>1170</v>
      </c>
      <c r="B184" t="s">
        <v>361</v>
      </c>
      <c r="C184">
        <v>530201</v>
      </c>
      <c r="D184" t="s">
        <v>1171</v>
      </c>
      <c r="E184">
        <v>183</v>
      </c>
      <c r="F184" t="s">
        <v>4317</v>
      </c>
    </row>
    <row r="185" spans="1:6">
      <c r="A185" t="s">
        <v>1174</v>
      </c>
      <c r="B185" t="s">
        <v>627</v>
      </c>
      <c r="C185">
        <v>501040</v>
      </c>
      <c r="D185" t="s">
        <v>1175</v>
      </c>
      <c r="E185">
        <v>184</v>
      </c>
      <c r="F185" t="s">
        <v>4321</v>
      </c>
    </row>
    <row r="186" spans="1:6">
      <c r="A186" t="s">
        <v>1185</v>
      </c>
      <c r="B186" t="s">
        <v>175</v>
      </c>
      <c r="C186">
        <v>504447</v>
      </c>
      <c r="D186" t="s">
        <v>1186</v>
      </c>
      <c r="E186">
        <v>185</v>
      </c>
      <c r="F186" t="s">
        <v>4325</v>
      </c>
    </row>
    <row r="187" spans="1:6">
      <c r="A187" t="s">
        <v>1187</v>
      </c>
      <c r="B187" t="s">
        <v>997</v>
      </c>
      <c r="C187">
        <v>502726</v>
      </c>
      <c r="D187" t="s">
        <v>1188</v>
      </c>
      <c r="E187">
        <v>185</v>
      </c>
      <c r="F187" t="s">
        <v>4324</v>
      </c>
    </row>
    <row r="188" spans="1:6">
      <c r="A188" t="s">
        <v>1196</v>
      </c>
      <c r="B188" t="s">
        <v>1197</v>
      </c>
      <c r="C188">
        <v>505612</v>
      </c>
      <c r="D188" t="s">
        <v>1198</v>
      </c>
      <c r="E188">
        <v>187</v>
      </c>
      <c r="F188" t="s">
        <v>4331</v>
      </c>
    </row>
    <row r="189" spans="1:6">
      <c r="A189" t="s">
        <v>1216</v>
      </c>
      <c r="B189" t="s">
        <v>10</v>
      </c>
      <c r="C189">
        <v>502232</v>
      </c>
      <c r="D189" t="s">
        <v>1217</v>
      </c>
      <c r="E189">
        <v>188</v>
      </c>
      <c r="F189" t="s">
        <v>4339</v>
      </c>
    </row>
    <row r="190" spans="1:6">
      <c r="A190" t="s">
        <v>1228</v>
      </c>
      <c r="B190" t="s">
        <v>1229</v>
      </c>
      <c r="C190">
        <v>502840</v>
      </c>
      <c r="D190" t="s">
        <v>1230</v>
      </c>
      <c r="E190">
        <v>189</v>
      </c>
      <c r="F190" t="s">
        <v>4343</v>
      </c>
    </row>
    <row r="191" spans="1:6">
      <c r="A191" t="s">
        <v>1233</v>
      </c>
      <c r="B191" t="s">
        <v>833</v>
      </c>
      <c r="C191">
        <v>528929</v>
      </c>
      <c r="D191" t="s">
        <v>1234</v>
      </c>
      <c r="E191">
        <v>190</v>
      </c>
      <c r="F191" t="s">
        <v>4347</v>
      </c>
    </row>
    <row r="192" spans="1:6">
      <c r="A192" t="s">
        <v>604</v>
      </c>
      <c r="B192" t="s">
        <v>605</v>
      </c>
      <c r="C192">
        <v>505449</v>
      </c>
      <c r="D192" t="s">
        <v>1249</v>
      </c>
      <c r="E192">
        <v>191</v>
      </c>
      <c r="F192" t="s">
        <v>4353</v>
      </c>
    </row>
    <row r="193" spans="1:6">
      <c r="A193" t="s">
        <v>1252</v>
      </c>
      <c r="B193" t="s">
        <v>194</v>
      </c>
      <c r="C193">
        <v>500790</v>
      </c>
      <c r="D193" t="s">
        <v>1253</v>
      </c>
      <c r="E193">
        <v>192</v>
      </c>
      <c r="F193" t="s">
        <v>4359</v>
      </c>
    </row>
    <row r="194" spans="1:6">
      <c r="A194" t="s">
        <v>616</v>
      </c>
      <c r="B194" t="s">
        <v>404</v>
      </c>
      <c r="C194">
        <v>502577</v>
      </c>
      <c r="D194" t="s">
        <v>1255</v>
      </c>
      <c r="E194">
        <v>192</v>
      </c>
      <c r="F194" t="s">
        <v>4360</v>
      </c>
    </row>
    <row r="195" spans="1:6">
      <c r="A195" t="s">
        <v>1256</v>
      </c>
      <c r="B195" t="s">
        <v>404</v>
      </c>
      <c r="C195">
        <v>529545</v>
      </c>
      <c r="D195" t="s">
        <v>1257</v>
      </c>
      <c r="E195">
        <v>192</v>
      </c>
      <c r="F195" t="s">
        <v>4361</v>
      </c>
    </row>
    <row r="196" spans="1:6">
      <c r="A196" t="s">
        <v>1258</v>
      </c>
      <c r="B196" t="s">
        <v>1259</v>
      </c>
      <c r="C196">
        <v>528945</v>
      </c>
      <c r="D196" t="s">
        <v>1260</v>
      </c>
      <c r="E196">
        <v>192</v>
      </c>
      <c r="F196" t="s">
        <v>4355</v>
      </c>
    </row>
    <row r="197" spans="1:6">
      <c r="A197" t="s">
        <v>1262</v>
      </c>
      <c r="B197" t="s">
        <v>1263</v>
      </c>
      <c r="C197">
        <v>502783</v>
      </c>
      <c r="D197" t="s">
        <v>1264</v>
      </c>
      <c r="E197">
        <v>192</v>
      </c>
      <c r="F197" t="s">
        <v>4357</v>
      </c>
    </row>
    <row r="198" spans="1:6">
      <c r="A198" t="s">
        <v>1283</v>
      </c>
      <c r="B198" t="s">
        <v>274</v>
      </c>
      <c r="C198">
        <v>506569</v>
      </c>
      <c r="D198" t="s">
        <v>1284</v>
      </c>
      <c r="E198">
        <v>197</v>
      </c>
      <c r="F198" t="s">
        <v>4368</v>
      </c>
    </row>
    <row r="199" spans="1:6">
      <c r="A199" t="s">
        <v>1280</v>
      </c>
      <c r="B199" t="s">
        <v>1281</v>
      </c>
      <c r="C199">
        <v>528847</v>
      </c>
      <c r="D199" t="s">
        <v>1282</v>
      </c>
      <c r="E199">
        <v>197</v>
      </c>
      <c r="F199" t="s">
        <v>4367</v>
      </c>
    </row>
    <row r="200" spans="1:6">
      <c r="A200" t="s">
        <v>1277</v>
      </c>
      <c r="B200" t="s">
        <v>274</v>
      </c>
      <c r="C200">
        <v>502822</v>
      </c>
      <c r="D200" t="s">
        <v>1278</v>
      </c>
      <c r="E200">
        <v>197</v>
      </c>
      <c r="F200" t="s">
        <v>4371</v>
      </c>
    </row>
    <row r="201" spans="1:6">
      <c r="A201" t="s">
        <v>1145</v>
      </c>
      <c r="B201" t="s">
        <v>404</v>
      </c>
      <c r="C201">
        <v>528824</v>
      </c>
      <c r="D201" t="s">
        <v>1285</v>
      </c>
      <c r="E201">
        <v>200</v>
      </c>
      <c r="F201" t="s">
        <v>4374</v>
      </c>
    </row>
    <row r="202" spans="1:6">
      <c r="A202" t="s">
        <v>1290</v>
      </c>
      <c r="B202" t="s">
        <v>10</v>
      </c>
      <c r="C202">
        <v>506503</v>
      </c>
      <c r="D202" t="s">
        <v>1291</v>
      </c>
      <c r="E202">
        <v>200</v>
      </c>
      <c r="F202" t="s">
        <v>4373</v>
      </c>
    </row>
    <row r="203" spans="1:6">
      <c r="A203" t="s">
        <v>1286</v>
      </c>
      <c r="B203" t="s">
        <v>404</v>
      </c>
      <c r="C203">
        <v>504697</v>
      </c>
      <c r="D203" t="s">
        <v>1287</v>
      </c>
      <c r="E203">
        <v>200</v>
      </c>
      <c r="F203" t="s">
        <v>4376</v>
      </c>
    </row>
    <row r="204" spans="1:6">
      <c r="A204" t="s">
        <v>441</v>
      </c>
      <c r="B204" t="s">
        <v>404</v>
      </c>
      <c r="C204">
        <v>502370</v>
      </c>
      <c r="D204" t="s">
        <v>1293</v>
      </c>
      <c r="E204">
        <v>203</v>
      </c>
      <c r="F204" t="s">
        <v>4378</v>
      </c>
    </row>
    <row r="205" spans="1:6">
      <c r="A205" t="s">
        <v>626</v>
      </c>
      <c r="B205" t="s">
        <v>627</v>
      </c>
      <c r="C205">
        <v>506121</v>
      </c>
      <c r="D205" t="s">
        <v>1299</v>
      </c>
      <c r="E205">
        <v>204</v>
      </c>
      <c r="F205" t="s">
        <v>4383</v>
      </c>
    </row>
    <row r="206" spans="1:6">
      <c r="A206" t="s">
        <v>574</v>
      </c>
      <c r="B206" t="s">
        <v>575</v>
      </c>
      <c r="C206">
        <v>502163</v>
      </c>
      <c r="D206" t="s">
        <v>1329</v>
      </c>
      <c r="E206">
        <v>205</v>
      </c>
      <c r="F206" t="s">
        <v>4399</v>
      </c>
    </row>
    <row r="207" spans="1:6">
      <c r="A207" t="s">
        <v>1333</v>
      </c>
      <c r="B207" t="s">
        <v>627</v>
      </c>
      <c r="C207">
        <v>504426</v>
      </c>
      <c r="D207" t="s">
        <v>1334</v>
      </c>
      <c r="E207">
        <v>205</v>
      </c>
      <c r="F207" t="s">
        <v>4400</v>
      </c>
    </row>
    <row r="208" spans="1:6">
      <c r="A208" t="s">
        <v>1331</v>
      </c>
      <c r="B208" t="s">
        <v>361</v>
      </c>
      <c r="C208">
        <v>504471</v>
      </c>
      <c r="D208" t="s">
        <v>1332</v>
      </c>
      <c r="E208">
        <v>205</v>
      </c>
      <c r="F208" t="s">
        <v>4395</v>
      </c>
    </row>
    <row r="209" spans="1:6">
      <c r="A209" t="s">
        <v>1340</v>
      </c>
      <c r="B209" t="s">
        <v>584</v>
      </c>
      <c r="C209">
        <v>505038</v>
      </c>
      <c r="D209" t="s">
        <v>1341</v>
      </c>
      <c r="E209">
        <v>208</v>
      </c>
      <c r="F209" t="s">
        <v>4401</v>
      </c>
    </row>
    <row r="210" spans="1:6">
      <c r="A210" t="s">
        <v>1342</v>
      </c>
      <c r="B210" t="s">
        <v>404</v>
      </c>
      <c r="C210">
        <v>503123</v>
      </c>
      <c r="D210" t="s">
        <v>1343</v>
      </c>
      <c r="E210">
        <v>209</v>
      </c>
      <c r="F210" t="s">
        <v>4403</v>
      </c>
    </row>
    <row r="211" spans="1:6">
      <c r="A211" t="s">
        <v>1349</v>
      </c>
      <c r="B211" t="s">
        <v>404</v>
      </c>
      <c r="C211">
        <v>501535</v>
      </c>
      <c r="D211" t="s">
        <v>1350</v>
      </c>
      <c r="E211">
        <v>210</v>
      </c>
      <c r="F211" t="s">
        <v>4405</v>
      </c>
    </row>
    <row r="212" spans="1:6">
      <c r="A212" t="s">
        <v>1347</v>
      </c>
      <c r="B212" t="s">
        <v>404</v>
      </c>
      <c r="C212">
        <v>502531</v>
      </c>
      <c r="D212" t="s">
        <v>1348</v>
      </c>
      <c r="E212">
        <v>210</v>
      </c>
      <c r="F212" t="s">
        <v>4404</v>
      </c>
    </row>
    <row r="213" spans="1:6">
      <c r="A213" t="s">
        <v>1359</v>
      </c>
      <c r="B213" t="s">
        <v>194</v>
      </c>
      <c r="C213">
        <v>502747</v>
      </c>
      <c r="D213" t="s">
        <v>1360</v>
      </c>
      <c r="E213">
        <v>212</v>
      </c>
      <c r="F213" t="s">
        <v>4411</v>
      </c>
    </row>
    <row r="214" spans="1:6">
      <c r="A214" t="s">
        <v>1367</v>
      </c>
      <c r="B214" t="s">
        <v>175</v>
      </c>
      <c r="C214">
        <v>504372</v>
      </c>
      <c r="D214" t="s">
        <v>1368</v>
      </c>
      <c r="E214">
        <v>213</v>
      </c>
      <c r="F214" t="s">
        <v>4416</v>
      </c>
    </row>
    <row r="215" spans="1:6">
      <c r="A215" t="s">
        <v>1370</v>
      </c>
      <c r="B215" t="s">
        <v>194</v>
      </c>
      <c r="C215">
        <v>500220</v>
      </c>
      <c r="D215" t="s">
        <v>1371</v>
      </c>
      <c r="E215">
        <v>213</v>
      </c>
      <c r="F215" t="s">
        <v>4418</v>
      </c>
    </row>
    <row r="216" spans="1:6">
      <c r="A216" t="s">
        <v>419</v>
      </c>
      <c r="B216" t="s">
        <v>10</v>
      </c>
      <c r="C216">
        <v>504028</v>
      </c>
      <c r="D216" t="s">
        <v>1379</v>
      </c>
      <c r="E216">
        <v>215</v>
      </c>
      <c r="F216" t="s">
        <v>4419</v>
      </c>
    </row>
    <row r="217" spans="1:6">
      <c r="A217" t="s">
        <v>1377</v>
      </c>
      <c r="B217" t="s">
        <v>404</v>
      </c>
      <c r="C217">
        <v>500522</v>
      </c>
      <c r="D217" t="s">
        <v>1378</v>
      </c>
      <c r="E217">
        <v>215</v>
      </c>
      <c r="F217" t="s">
        <v>4422</v>
      </c>
    </row>
    <row r="218" spans="1:6">
      <c r="A218" t="s">
        <v>1387</v>
      </c>
      <c r="B218" t="s">
        <v>335</v>
      </c>
      <c r="C218">
        <v>500047</v>
      </c>
      <c r="D218" t="s">
        <v>1388</v>
      </c>
      <c r="E218">
        <v>217</v>
      </c>
      <c r="F218" t="s">
        <v>4429</v>
      </c>
    </row>
    <row r="219" spans="1:6">
      <c r="A219" t="s">
        <v>1380</v>
      </c>
      <c r="B219" t="s">
        <v>10</v>
      </c>
      <c r="C219">
        <v>500018</v>
      </c>
      <c r="D219" t="s">
        <v>1381</v>
      </c>
      <c r="E219">
        <v>217</v>
      </c>
      <c r="F219" t="s">
        <v>4423</v>
      </c>
    </row>
    <row r="220" spans="1:6">
      <c r="A220" t="s">
        <v>1382</v>
      </c>
      <c r="B220" t="s">
        <v>10</v>
      </c>
      <c r="C220">
        <v>505745</v>
      </c>
      <c r="D220" t="s">
        <v>1383</v>
      </c>
      <c r="E220">
        <v>217</v>
      </c>
      <c r="F220" t="s">
        <v>4424</v>
      </c>
    </row>
    <row r="221" spans="1:6">
      <c r="A221" t="s">
        <v>1053</v>
      </c>
      <c r="B221" t="s">
        <v>833</v>
      </c>
      <c r="C221">
        <v>529129</v>
      </c>
      <c r="D221" t="s">
        <v>1391</v>
      </c>
      <c r="E221">
        <v>220</v>
      </c>
      <c r="F221" t="s">
        <v>4431</v>
      </c>
    </row>
    <row r="222" spans="1:6">
      <c r="A222" t="s">
        <v>838</v>
      </c>
      <c r="B222" t="s">
        <v>194</v>
      </c>
      <c r="C222">
        <v>503676</v>
      </c>
      <c r="D222" t="s">
        <v>1390</v>
      </c>
      <c r="E222">
        <v>220</v>
      </c>
      <c r="F222" t="s">
        <v>4430</v>
      </c>
    </row>
    <row r="223" spans="1:6">
      <c r="A223" t="s">
        <v>1394</v>
      </c>
      <c r="B223" t="s">
        <v>147</v>
      </c>
      <c r="C223">
        <v>529681</v>
      </c>
      <c r="D223" t="s">
        <v>1395</v>
      </c>
      <c r="E223">
        <v>222</v>
      </c>
      <c r="F223" t="s">
        <v>4435</v>
      </c>
    </row>
    <row r="224" spans="1:6">
      <c r="A224" t="s">
        <v>1397</v>
      </c>
      <c r="B224" t="s">
        <v>404</v>
      </c>
      <c r="C224">
        <v>504323</v>
      </c>
      <c r="D224" t="s">
        <v>1398</v>
      </c>
      <c r="E224">
        <v>222</v>
      </c>
      <c r="F224" t="s">
        <v>4433</v>
      </c>
    </row>
    <row r="225" spans="1:6">
      <c r="A225" t="s">
        <v>1053</v>
      </c>
      <c r="B225" t="s">
        <v>833</v>
      </c>
      <c r="C225">
        <v>528842</v>
      </c>
      <c r="D225" t="s">
        <v>1400</v>
      </c>
      <c r="E225">
        <v>224</v>
      </c>
      <c r="F225" t="s">
        <v>4436</v>
      </c>
    </row>
    <row r="226" spans="1:6">
      <c r="A226" t="s">
        <v>1196</v>
      </c>
      <c r="B226" t="s">
        <v>1197</v>
      </c>
      <c r="C226">
        <v>502811</v>
      </c>
      <c r="D226" t="s">
        <v>1405</v>
      </c>
      <c r="E226">
        <v>224</v>
      </c>
      <c r="F226" t="s">
        <v>4438</v>
      </c>
    </row>
    <row r="227" spans="1:6">
      <c r="A227" t="s">
        <v>1403</v>
      </c>
      <c r="B227" t="s">
        <v>175</v>
      </c>
      <c r="C227">
        <v>529156</v>
      </c>
      <c r="D227" t="s">
        <v>1404</v>
      </c>
      <c r="E227">
        <v>224</v>
      </c>
      <c r="F227" t="s">
        <v>4440</v>
      </c>
    </row>
    <row r="228" spans="1:6">
      <c r="A228" t="s">
        <v>1412</v>
      </c>
      <c r="B228" t="s">
        <v>194</v>
      </c>
      <c r="C228">
        <v>502174</v>
      </c>
      <c r="D228" t="s">
        <v>1413</v>
      </c>
      <c r="E228">
        <v>227</v>
      </c>
      <c r="F228" t="s">
        <v>4446</v>
      </c>
    </row>
    <row r="229" spans="1:6">
      <c r="A229" t="s">
        <v>1415</v>
      </c>
      <c r="B229" t="s">
        <v>404</v>
      </c>
      <c r="C229">
        <v>501495</v>
      </c>
      <c r="D229" t="s">
        <v>1416</v>
      </c>
      <c r="E229">
        <v>227</v>
      </c>
      <c r="F229" t="s">
        <v>4444</v>
      </c>
    </row>
    <row r="230" spans="1:6">
      <c r="A230" t="s">
        <v>1423</v>
      </c>
      <c r="B230" t="s">
        <v>404</v>
      </c>
      <c r="C230">
        <v>501966</v>
      </c>
      <c r="D230" t="s">
        <v>1424</v>
      </c>
      <c r="E230">
        <v>229</v>
      </c>
      <c r="F230" t="s">
        <v>4447</v>
      </c>
    </row>
    <row r="231" spans="1:6">
      <c r="A231" t="s">
        <v>1421</v>
      </c>
      <c r="B231" t="s">
        <v>175</v>
      </c>
      <c r="C231">
        <v>528863</v>
      </c>
      <c r="D231" t="s">
        <v>1422</v>
      </c>
      <c r="E231">
        <v>229</v>
      </c>
      <c r="F231" t="s">
        <v>4448</v>
      </c>
    </row>
    <row r="232" spans="1:6">
      <c r="A232" t="s">
        <v>1418</v>
      </c>
      <c r="B232" t="s">
        <v>361</v>
      </c>
      <c r="C232">
        <v>500627</v>
      </c>
      <c r="D232" t="s">
        <v>1419</v>
      </c>
      <c r="E232">
        <v>229</v>
      </c>
      <c r="F232" t="s">
        <v>4449</v>
      </c>
    </row>
    <row r="233" spans="1:6">
      <c r="A233" t="s">
        <v>1429</v>
      </c>
      <c r="B233" t="s">
        <v>194</v>
      </c>
      <c r="C233">
        <v>500777</v>
      </c>
      <c r="D233" t="s">
        <v>1430</v>
      </c>
      <c r="E233">
        <v>232</v>
      </c>
      <c r="F233" t="s">
        <v>4452</v>
      </c>
    </row>
    <row r="234" spans="1:6">
      <c r="A234" t="s">
        <v>1433</v>
      </c>
      <c r="B234" t="s">
        <v>10</v>
      </c>
      <c r="C234">
        <v>502672</v>
      </c>
      <c r="D234" t="s">
        <v>1434</v>
      </c>
      <c r="E234">
        <v>232</v>
      </c>
      <c r="F234" t="s">
        <v>4453</v>
      </c>
    </row>
    <row r="235" spans="1:6">
      <c r="A235" t="s">
        <v>1431</v>
      </c>
      <c r="B235" t="s">
        <v>194</v>
      </c>
      <c r="C235">
        <v>504712</v>
      </c>
      <c r="D235" t="s">
        <v>1432</v>
      </c>
      <c r="E235">
        <v>232</v>
      </c>
      <c r="F235" t="s">
        <v>4454</v>
      </c>
    </row>
    <row r="236" spans="1:6">
      <c r="A236" t="s">
        <v>1439</v>
      </c>
      <c r="B236" t="s">
        <v>627</v>
      </c>
      <c r="C236">
        <v>506228</v>
      </c>
      <c r="D236" t="s">
        <v>1440</v>
      </c>
      <c r="E236">
        <v>235</v>
      </c>
      <c r="F236" t="s">
        <v>4458</v>
      </c>
    </row>
    <row r="237" spans="1:6">
      <c r="A237" t="s">
        <v>1445</v>
      </c>
      <c r="B237" t="s">
        <v>690</v>
      </c>
      <c r="C237">
        <v>506917</v>
      </c>
      <c r="D237" t="s">
        <v>1446</v>
      </c>
      <c r="E237">
        <v>236</v>
      </c>
      <c r="F237" t="s">
        <v>4461</v>
      </c>
    </row>
    <row r="238" spans="1:6">
      <c r="A238" t="s">
        <v>432</v>
      </c>
      <c r="B238" t="s">
        <v>10</v>
      </c>
      <c r="C238">
        <v>529163</v>
      </c>
      <c r="D238" t="s">
        <v>1444</v>
      </c>
      <c r="E238">
        <v>236</v>
      </c>
      <c r="F238" t="s">
        <v>4459</v>
      </c>
    </row>
    <row r="239" spans="1:6">
      <c r="A239" t="s">
        <v>174</v>
      </c>
      <c r="B239" t="s">
        <v>175</v>
      </c>
      <c r="C239">
        <v>530029</v>
      </c>
      <c r="D239" t="s">
        <v>1455</v>
      </c>
      <c r="E239">
        <v>238</v>
      </c>
      <c r="F239" t="s">
        <v>4465</v>
      </c>
    </row>
    <row r="240" spans="1:6">
      <c r="A240" t="s">
        <v>574</v>
      </c>
      <c r="B240" t="s">
        <v>575</v>
      </c>
      <c r="C240">
        <v>501157</v>
      </c>
      <c r="D240" t="s">
        <v>1470</v>
      </c>
      <c r="E240">
        <v>239</v>
      </c>
      <c r="F240" t="s">
        <v>4473</v>
      </c>
    </row>
    <row r="241" spans="1:6">
      <c r="A241" t="s">
        <v>426</v>
      </c>
      <c r="B241" t="s">
        <v>404</v>
      </c>
      <c r="C241">
        <v>504483</v>
      </c>
      <c r="D241" t="s">
        <v>1476</v>
      </c>
      <c r="E241">
        <v>240</v>
      </c>
      <c r="F241" t="s">
        <v>4477</v>
      </c>
    </row>
    <row r="242" spans="1:6">
      <c r="A242" t="s">
        <v>1478</v>
      </c>
      <c r="B242" t="s">
        <v>142</v>
      </c>
      <c r="C242">
        <v>499980</v>
      </c>
      <c r="D242" t="s">
        <v>1479</v>
      </c>
      <c r="E242">
        <v>241</v>
      </c>
      <c r="F242" t="s">
        <v>4479</v>
      </c>
    </row>
    <row r="243" spans="1:6">
      <c r="A243" t="s">
        <v>742</v>
      </c>
      <c r="B243" t="s">
        <v>274</v>
      </c>
      <c r="C243">
        <v>500155</v>
      </c>
      <c r="D243" t="s">
        <v>1482</v>
      </c>
      <c r="E243">
        <v>241</v>
      </c>
      <c r="F243" t="s">
        <v>4480</v>
      </c>
    </row>
    <row r="244" spans="1:6">
      <c r="A244" t="s">
        <v>1480</v>
      </c>
      <c r="B244" t="s">
        <v>404</v>
      </c>
      <c r="C244">
        <v>506894</v>
      </c>
      <c r="D244" t="s">
        <v>1481</v>
      </c>
      <c r="E244">
        <v>241</v>
      </c>
      <c r="F244" t="s">
        <v>4481</v>
      </c>
    </row>
    <row r="245" spans="1:6">
      <c r="A245" t="s">
        <v>1491</v>
      </c>
      <c r="B245" t="s">
        <v>184</v>
      </c>
      <c r="C245">
        <v>502092</v>
      </c>
      <c r="D245" t="s">
        <v>1492</v>
      </c>
      <c r="E245">
        <v>244</v>
      </c>
      <c r="F245" t="s">
        <v>4482</v>
      </c>
    </row>
    <row r="246" spans="1:6">
      <c r="A246" t="s">
        <v>419</v>
      </c>
      <c r="B246" t="s">
        <v>10</v>
      </c>
      <c r="C246">
        <v>529389</v>
      </c>
      <c r="D246" t="s">
        <v>1493</v>
      </c>
      <c r="E246">
        <v>244</v>
      </c>
      <c r="F246" t="s">
        <v>4485</v>
      </c>
    </row>
    <row r="247" spans="1:6">
      <c r="A247" t="s">
        <v>682</v>
      </c>
      <c r="B247" t="s">
        <v>274</v>
      </c>
      <c r="C247">
        <v>501850</v>
      </c>
      <c r="D247" t="s">
        <v>1489</v>
      </c>
      <c r="E247">
        <v>244</v>
      </c>
      <c r="F247" t="s">
        <v>4487</v>
      </c>
    </row>
    <row r="248" spans="1:6">
      <c r="A248" t="s">
        <v>1504</v>
      </c>
      <c r="B248" t="s">
        <v>194</v>
      </c>
      <c r="C248">
        <v>528857</v>
      </c>
      <c r="D248" t="s">
        <v>1505</v>
      </c>
      <c r="E248">
        <v>247</v>
      </c>
      <c r="F248" t="s">
        <v>4490</v>
      </c>
    </row>
    <row r="249" spans="1:6">
      <c r="A249" t="s">
        <v>1516</v>
      </c>
      <c r="B249" t="s">
        <v>194</v>
      </c>
      <c r="C249">
        <v>504564</v>
      </c>
      <c r="D249" t="s">
        <v>1517</v>
      </c>
      <c r="E249">
        <v>248</v>
      </c>
      <c r="F249" t="s">
        <v>4500</v>
      </c>
    </row>
    <row r="250" spans="1:6">
      <c r="A250" t="s">
        <v>1531</v>
      </c>
      <c r="B250" t="s">
        <v>10</v>
      </c>
      <c r="C250">
        <v>500972</v>
      </c>
      <c r="D250" t="s">
        <v>1532</v>
      </c>
      <c r="E250">
        <v>249</v>
      </c>
      <c r="F250" t="s">
        <v>4503</v>
      </c>
    </row>
    <row r="251" spans="1:6">
      <c r="A251" t="s">
        <v>312</v>
      </c>
      <c r="B251" t="s">
        <v>10</v>
      </c>
      <c r="C251">
        <v>528938</v>
      </c>
      <c r="D251" t="s">
        <v>1535</v>
      </c>
      <c r="E251">
        <v>250</v>
      </c>
      <c r="F251" t="s">
        <v>4506</v>
      </c>
    </row>
    <row r="252" spans="1:6">
      <c r="A252" t="s">
        <v>1536</v>
      </c>
      <c r="B252" t="s">
        <v>147</v>
      </c>
      <c r="C252">
        <v>528849</v>
      </c>
      <c r="D252" t="s">
        <v>1537</v>
      </c>
      <c r="E252">
        <v>250</v>
      </c>
      <c r="F252" t="s">
        <v>4509</v>
      </c>
    </row>
    <row r="253" spans="1:6">
      <c r="A253" t="s">
        <v>1542</v>
      </c>
      <c r="B253" t="s">
        <v>361</v>
      </c>
      <c r="C253">
        <v>528924</v>
      </c>
      <c r="D253" t="s">
        <v>1543</v>
      </c>
      <c r="E253">
        <v>252</v>
      </c>
      <c r="F253" t="s">
        <v>4510</v>
      </c>
    </row>
    <row r="254" spans="1:6">
      <c r="A254" t="s">
        <v>1549</v>
      </c>
      <c r="B254" t="s">
        <v>175</v>
      </c>
      <c r="C254">
        <v>503874</v>
      </c>
      <c r="D254" t="s">
        <v>1550</v>
      </c>
      <c r="E254">
        <v>253</v>
      </c>
      <c r="F254" t="s">
        <v>4514</v>
      </c>
    </row>
    <row r="255" spans="1:6">
      <c r="A255" t="s">
        <v>1560</v>
      </c>
      <c r="B255" t="s">
        <v>690</v>
      </c>
      <c r="C255">
        <v>506534</v>
      </c>
      <c r="D255" t="s">
        <v>1561</v>
      </c>
      <c r="E255">
        <v>254</v>
      </c>
      <c r="F255" t="s">
        <v>4520</v>
      </c>
    </row>
    <row r="256" spans="1:6">
      <c r="A256" t="s">
        <v>1556</v>
      </c>
      <c r="B256" t="s">
        <v>194</v>
      </c>
      <c r="C256">
        <v>506035</v>
      </c>
      <c r="D256" t="s">
        <v>1557</v>
      </c>
      <c r="E256">
        <v>254</v>
      </c>
      <c r="F256" t="s">
        <v>4518</v>
      </c>
    </row>
    <row r="257" spans="1:6">
      <c r="A257" t="s">
        <v>1566</v>
      </c>
      <c r="B257" t="s">
        <v>10</v>
      </c>
      <c r="C257">
        <v>529060</v>
      </c>
      <c r="D257" t="s">
        <v>1567</v>
      </c>
      <c r="E257">
        <v>256</v>
      </c>
      <c r="F257" t="s">
        <v>4522</v>
      </c>
    </row>
    <row r="258" spans="1:6">
      <c r="A258" t="s">
        <v>246</v>
      </c>
      <c r="B258" t="s">
        <v>10</v>
      </c>
      <c r="C258">
        <v>528968</v>
      </c>
      <c r="D258" t="s">
        <v>1565</v>
      </c>
      <c r="E258">
        <v>256</v>
      </c>
      <c r="F258" t="s">
        <v>4523</v>
      </c>
    </row>
    <row r="259" spans="1:6">
      <c r="A259" t="s">
        <v>1577</v>
      </c>
      <c r="B259" t="s">
        <v>194</v>
      </c>
      <c r="C259">
        <v>529387</v>
      </c>
      <c r="D259" t="s">
        <v>1578</v>
      </c>
      <c r="E259">
        <v>258</v>
      </c>
      <c r="F259" t="s">
        <v>4532</v>
      </c>
    </row>
    <row r="260" spans="1:6">
      <c r="A260" t="s">
        <v>1585</v>
      </c>
      <c r="B260" t="s">
        <v>274</v>
      </c>
      <c r="C260">
        <v>506486</v>
      </c>
      <c r="D260" t="s">
        <v>1586</v>
      </c>
      <c r="E260">
        <v>259</v>
      </c>
      <c r="F260" t="s">
        <v>4535</v>
      </c>
    </row>
    <row r="261" spans="1:6">
      <c r="A261" t="s">
        <v>1597</v>
      </c>
      <c r="B261" t="s">
        <v>207</v>
      </c>
      <c r="C261">
        <v>529025</v>
      </c>
      <c r="D261" t="s">
        <v>1598</v>
      </c>
      <c r="E261">
        <v>260</v>
      </c>
      <c r="F261" t="s">
        <v>4541</v>
      </c>
    </row>
    <row r="262" spans="1:6">
      <c r="A262" t="s">
        <v>1594</v>
      </c>
      <c r="B262" t="s">
        <v>605</v>
      </c>
      <c r="C262">
        <v>501556</v>
      </c>
      <c r="D262" t="s">
        <v>1595</v>
      </c>
      <c r="E262">
        <v>260</v>
      </c>
      <c r="F262" t="s">
        <v>4539</v>
      </c>
    </row>
    <row r="263" spans="1:6">
      <c r="A263" t="s">
        <v>959</v>
      </c>
      <c r="B263" t="s">
        <v>575</v>
      </c>
      <c r="C263">
        <v>505072</v>
      </c>
      <c r="D263" t="s">
        <v>1613</v>
      </c>
      <c r="E263">
        <v>262</v>
      </c>
      <c r="F263" t="s">
        <v>4549</v>
      </c>
    </row>
    <row r="264" spans="1:6">
      <c r="A264" t="s">
        <v>1621</v>
      </c>
      <c r="B264" t="s">
        <v>404</v>
      </c>
      <c r="C264">
        <v>503536</v>
      </c>
      <c r="D264" t="s">
        <v>1622</v>
      </c>
      <c r="E264">
        <v>263</v>
      </c>
      <c r="F264" t="s">
        <v>4555</v>
      </c>
    </row>
    <row r="265" spans="1:6">
      <c r="A265" t="s">
        <v>1626</v>
      </c>
      <c r="B265" t="s">
        <v>194</v>
      </c>
      <c r="C265">
        <v>504395</v>
      </c>
      <c r="D265" t="s">
        <v>1627</v>
      </c>
      <c r="E265">
        <v>264</v>
      </c>
      <c r="F265" t="s">
        <v>4558</v>
      </c>
    </row>
    <row r="266" spans="1:6">
      <c r="A266" t="s">
        <v>1634</v>
      </c>
      <c r="B266" t="s">
        <v>274</v>
      </c>
      <c r="C266">
        <v>501803</v>
      </c>
      <c r="D266" t="s">
        <v>1635</v>
      </c>
      <c r="E266">
        <v>265</v>
      </c>
      <c r="F266" t="s">
        <v>4563</v>
      </c>
    </row>
    <row r="267" spans="1:6">
      <c r="A267" t="s">
        <v>1636</v>
      </c>
      <c r="B267" t="s">
        <v>404</v>
      </c>
      <c r="C267">
        <v>504338</v>
      </c>
      <c r="D267" t="s">
        <v>1637</v>
      </c>
      <c r="E267">
        <v>265</v>
      </c>
      <c r="F267" t="s">
        <v>4565</v>
      </c>
    </row>
    <row r="268" spans="1:6">
      <c r="A268" t="s">
        <v>1649</v>
      </c>
      <c r="B268" t="s">
        <v>1650</v>
      </c>
      <c r="C268">
        <v>500702</v>
      </c>
      <c r="D268" t="s">
        <v>1651</v>
      </c>
      <c r="E268">
        <v>267</v>
      </c>
      <c r="F268" t="s">
        <v>4568</v>
      </c>
    </row>
    <row r="269" spans="1:6">
      <c r="A269" t="s">
        <v>1053</v>
      </c>
      <c r="B269" t="s">
        <v>833</v>
      </c>
      <c r="C269">
        <v>529616</v>
      </c>
      <c r="D269" t="s">
        <v>1663</v>
      </c>
      <c r="E269">
        <v>268</v>
      </c>
      <c r="F269" t="s">
        <v>4577</v>
      </c>
    </row>
    <row r="270" spans="1:6">
      <c r="A270" t="s">
        <v>1051</v>
      </c>
      <c r="B270" t="s">
        <v>404</v>
      </c>
      <c r="C270">
        <v>528918</v>
      </c>
      <c r="D270" t="s">
        <v>1660</v>
      </c>
      <c r="E270">
        <v>268</v>
      </c>
      <c r="F270" t="s">
        <v>4575</v>
      </c>
    </row>
    <row r="271" spans="1:6">
      <c r="A271" t="s">
        <v>1666</v>
      </c>
      <c r="B271" t="s">
        <v>10</v>
      </c>
      <c r="C271">
        <v>528876</v>
      </c>
      <c r="D271" t="s">
        <v>1667</v>
      </c>
      <c r="E271">
        <v>270</v>
      </c>
      <c r="F271" t="s">
        <v>4579</v>
      </c>
    </row>
    <row r="272" spans="1:6">
      <c r="A272" t="s">
        <v>1678</v>
      </c>
      <c r="B272" t="s">
        <v>833</v>
      </c>
      <c r="C272">
        <v>503585</v>
      </c>
      <c r="D272" t="s">
        <v>1679</v>
      </c>
      <c r="E272">
        <v>271</v>
      </c>
      <c r="F272" t="s">
        <v>4586</v>
      </c>
    </row>
    <row r="273" spans="1:6">
      <c r="A273" t="s">
        <v>1686</v>
      </c>
      <c r="B273" t="s">
        <v>194</v>
      </c>
      <c r="C273">
        <v>506202</v>
      </c>
      <c r="D273" t="s">
        <v>1687</v>
      </c>
      <c r="E273">
        <v>271</v>
      </c>
      <c r="F273" t="s">
        <v>4591</v>
      </c>
    </row>
    <row r="274" spans="1:6">
      <c r="A274" t="s">
        <v>1690</v>
      </c>
      <c r="B274" t="s">
        <v>833</v>
      </c>
      <c r="C274">
        <v>502182</v>
      </c>
      <c r="D274" t="s">
        <v>1691</v>
      </c>
      <c r="E274">
        <v>273</v>
      </c>
      <c r="F274" t="s">
        <v>4592</v>
      </c>
    </row>
    <row r="275" spans="1:6">
      <c r="A275" t="s">
        <v>1692</v>
      </c>
      <c r="B275" t="s">
        <v>335</v>
      </c>
      <c r="C275">
        <v>529549</v>
      </c>
      <c r="D275" t="s">
        <v>1693</v>
      </c>
      <c r="E275">
        <v>273</v>
      </c>
      <c r="F275" t="s">
        <v>4596</v>
      </c>
    </row>
    <row r="276" spans="1:6">
      <c r="A276" t="s">
        <v>1716</v>
      </c>
      <c r="B276" t="s">
        <v>1717</v>
      </c>
      <c r="C276">
        <v>504529</v>
      </c>
      <c r="D276" t="s">
        <v>1718</v>
      </c>
      <c r="E276">
        <v>275</v>
      </c>
      <c r="F276" t="s">
        <v>4605</v>
      </c>
    </row>
    <row r="277" spans="1:6">
      <c r="A277" t="s">
        <v>669</v>
      </c>
      <c r="B277" t="s">
        <v>404</v>
      </c>
      <c r="C277">
        <v>529059</v>
      </c>
      <c r="D277" t="s">
        <v>1722</v>
      </c>
      <c r="E277">
        <v>276</v>
      </c>
      <c r="F277" t="s">
        <v>4607</v>
      </c>
    </row>
    <row r="278" spans="1:6">
      <c r="A278" t="s">
        <v>174</v>
      </c>
      <c r="B278" t="s">
        <v>175</v>
      </c>
      <c r="C278">
        <v>529092</v>
      </c>
      <c r="D278" t="s">
        <v>1729</v>
      </c>
      <c r="E278">
        <v>277</v>
      </c>
      <c r="F278" t="s">
        <v>4612</v>
      </c>
    </row>
    <row r="279" spans="1:6">
      <c r="A279" t="s">
        <v>1732</v>
      </c>
      <c r="B279" t="s">
        <v>10</v>
      </c>
      <c r="C279">
        <v>500995</v>
      </c>
      <c r="D279" t="s">
        <v>1733</v>
      </c>
      <c r="E279">
        <v>277</v>
      </c>
      <c r="F279" t="s">
        <v>4613</v>
      </c>
    </row>
    <row r="280" spans="1:6">
      <c r="A280" t="s">
        <v>1726</v>
      </c>
      <c r="B280" t="s">
        <v>198</v>
      </c>
      <c r="C280">
        <v>528960</v>
      </c>
      <c r="D280" t="s">
        <v>1727</v>
      </c>
      <c r="E280">
        <v>277</v>
      </c>
      <c r="F280" t="s">
        <v>4610</v>
      </c>
    </row>
    <row r="281" spans="1:6">
      <c r="A281" t="s">
        <v>1686</v>
      </c>
      <c r="B281" t="s">
        <v>194</v>
      </c>
      <c r="C281">
        <v>502293</v>
      </c>
      <c r="D281" t="s">
        <v>1731</v>
      </c>
      <c r="E281">
        <v>277</v>
      </c>
      <c r="F281" t="s">
        <v>4616</v>
      </c>
    </row>
    <row r="282" spans="1:6">
      <c r="A282" t="s">
        <v>1415</v>
      </c>
      <c r="B282" t="s">
        <v>274</v>
      </c>
      <c r="C282">
        <v>528855</v>
      </c>
      <c r="D282" t="s">
        <v>1744</v>
      </c>
      <c r="E282">
        <v>281</v>
      </c>
      <c r="F282" t="s">
        <v>4626</v>
      </c>
    </row>
    <row r="283" spans="1:6">
      <c r="A283" t="s">
        <v>1738</v>
      </c>
      <c r="B283" t="s">
        <v>274</v>
      </c>
      <c r="C283">
        <v>502705</v>
      </c>
      <c r="D283" t="s">
        <v>1739</v>
      </c>
      <c r="E283">
        <v>281</v>
      </c>
      <c r="F283" t="s">
        <v>4619</v>
      </c>
    </row>
    <row r="284" spans="1:6">
      <c r="A284" t="s">
        <v>1750</v>
      </c>
      <c r="B284" t="s">
        <v>833</v>
      </c>
      <c r="C284">
        <v>529237</v>
      </c>
      <c r="D284" t="s">
        <v>1751</v>
      </c>
      <c r="E284">
        <v>281</v>
      </c>
      <c r="F284" t="s">
        <v>4627</v>
      </c>
    </row>
    <row r="285" spans="1:6">
      <c r="A285" t="s">
        <v>1758</v>
      </c>
      <c r="B285" t="s">
        <v>194</v>
      </c>
      <c r="C285">
        <v>502865</v>
      </c>
      <c r="D285" t="s">
        <v>1759</v>
      </c>
      <c r="E285">
        <v>284</v>
      </c>
      <c r="F285" t="s">
        <v>4631</v>
      </c>
    </row>
    <row r="286" spans="1:6">
      <c r="A286" t="s">
        <v>689</v>
      </c>
      <c r="B286" t="s">
        <v>690</v>
      </c>
      <c r="C286">
        <v>529098</v>
      </c>
      <c r="D286" t="s">
        <v>1775</v>
      </c>
      <c r="E286">
        <v>285</v>
      </c>
      <c r="F286" t="s">
        <v>4642</v>
      </c>
    </row>
    <row r="287" spans="1:6">
      <c r="A287" t="s">
        <v>1690</v>
      </c>
      <c r="B287" t="s">
        <v>833</v>
      </c>
      <c r="C287">
        <v>529154</v>
      </c>
      <c r="D287" t="s">
        <v>1773</v>
      </c>
      <c r="E287">
        <v>285</v>
      </c>
      <c r="F287" t="s">
        <v>4641</v>
      </c>
    </row>
    <row r="288" spans="1:6">
      <c r="A288" t="s">
        <v>1778</v>
      </c>
      <c r="B288" t="s">
        <v>833</v>
      </c>
      <c r="C288">
        <v>529019</v>
      </c>
      <c r="D288" t="s">
        <v>1779</v>
      </c>
      <c r="E288">
        <v>285</v>
      </c>
      <c r="F288" t="s">
        <v>4639</v>
      </c>
    </row>
    <row r="289" spans="1:6">
      <c r="A289" t="s">
        <v>1771</v>
      </c>
      <c r="B289" t="s">
        <v>10</v>
      </c>
      <c r="C289">
        <v>505254</v>
      </c>
      <c r="D289" t="s">
        <v>1772</v>
      </c>
      <c r="E289">
        <v>285</v>
      </c>
      <c r="F289" t="s">
        <v>4640</v>
      </c>
    </row>
    <row r="290" spans="1:6">
      <c r="A290" t="s">
        <v>1786</v>
      </c>
      <c r="B290" t="s">
        <v>1197</v>
      </c>
      <c r="C290">
        <v>501065</v>
      </c>
      <c r="D290" t="s">
        <v>1787</v>
      </c>
      <c r="E290">
        <v>289</v>
      </c>
      <c r="F290" t="s">
        <v>4649</v>
      </c>
    </row>
    <row r="291" spans="1:6">
      <c r="A291" t="s">
        <v>1784</v>
      </c>
      <c r="B291" t="s">
        <v>274</v>
      </c>
      <c r="C291">
        <v>502343</v>
      </c>
      <c r="D291" t="s">
        <v>1785</v>
      </c>
      <c r="E291">
        <v>289</v>
      </c>
      <c r="F291" t="s">
        <v>4650</v>
      </c>
    </row>
    <row r="292" spans="1:6">
      <c r="A292" t="s">
        <v>1790</v>
      </c>
      <c r="B292" t="s">
        <v>175</v>
      </c>
      <c r="C292">
        <v>529386</v>
      </c>
      <c r="D292" t="s">
        <v>1791</v>
      </c>
      <c r="E292">
        <v>291</v>
      </c>
      <c r="F292" t="s">
        <v>4651</v>
      </c>
    </row>
    <row r="293" spans="1:6">
      <c r="A293" t="s">
        <v>1796</v>
      </c>
      <c r="B293" t="s">
        <v>274</v>
      </c>
      <c r="C293">
        <v>502362</v>
      </c>
      <c r="D293" t="s">
        <v>1797</v>
      </c>
      <c r="E293">
        <v>292</v>
      </c>
      <c r="F293" t="s">
        <v>4652</v>
      </c>
    </row>
    <row r="294" spans="1:6">
      <c r="A294" t="s">
        <v>1798</v>
      </c>
      <c r="B294" t="s">
        <v>194</v>
      </c>
      <c r="C294">
        <v>500728</v>
      </c>
      <c r="D294" t="s">
        <v>1799</v>
      </c>
      <c r="E294">
        <v>293</v>
      </c>
      <c r="F294" t="s">
        <v>4654</v>
      </c>
    </row>
    <row r="295" spans="1:6">
      <c r="A295" t="s">
        <v>1690</v>
      </c>
      <c r="B295" t="s">
        <v>833</v>
      </c>
      <c r="C295">
        <v>529065</v>
      </c>
      <c r="D295" t="s">
        <v>1809</v>
      </c>
      <c r="E295">
        <v>294</v>
      </c>
      <c r="F295" t="s">
        <v>4659</v>
      </c>
    </row>
    <row r="296" spans="1:6">
      <c r="A296" t="s">
        <v>60</v>
      </c>
      <c r="B296" t="s">
        <v>10</v>
      </c>
      <c r="C296">
        <v>529443</v>
      </c>
      <c r="D296" t="s">
        <v>1823</v>
      </c>
      <c r="E296">
        <v>295</v>
      </c>
      <c r="F296" t="s">
        <v>4665</v>
      </c>
    </row>
    <row r="297" spans="1:6">
      <c r="A297" t="s">
        <v>161</v>
      </c>
      <c r="B297" t="s">
        <v>10</v>
      </c>
      <c r="C297">
        <v>529991</v>
      </c>
      <c r="D297" t="s">
        <v>1826</v>
      </c>
      <c r="E297">
        <v>295</v>
      </c>
      <c r="F297" t="s">
        <v>4664</v>
      </c>
    </row>
    <row r="298" spans="1:6">
      <c r="A298" t="s">
        <v>472</v>
      </c>
      <c r="B298" t="s">
        <v>10</v>
      </c>
      <c r="C298">
        <v>529055</v>
      </c>
      <c r="D298" t="s">
        <v>1825</v>
      </c>
      <c r="E298">
        <v>295</v>
      </c>
      <c r="F298" t="s">
        <v>4667</v>
      </c>
    </row>
    <row r="299" spans="1:6">
      <c r="A299" t="s">
        <v>1833</v>
      </c>
      <c r="B299" t="s">
        <v>274</v>
      </c>
      <c r="C299">
        <v>505924</v>
      </c>
      <c r="D299" t="s">
        <v>1834</v>
      </c>
      <c r="E299">
        <v>298</v>
      </c>
      <c r="F299" t="s">
        <v>4669</v>
      </c>
    </row>
    <row r="300" spans="1:6">
      <c r="A300" t="s">
        <v>667</v>
      </c>
      <c r="B300" t="s">
        <v>404</v>
      </c>
      <c r="C300">
        <v>529393</v>
      </c>
      <c r="D300" t="s">
        <v>1846</v>
      </c>
      <c r="E300">
        <v>299</v>
      </c>
      <c r="F300" t="s">
        <v>4675</v>
      </c>
    </row>
    <row r="301" spans="1:6">
      <c r="A301" t="s">
        <v>1053</v>
      </c>
      <c r="B301" t="s">
        <v>833</v>
      </c>
      <c r="C301">
        <v>529683</v>
      </c>
      <c r="D301" t="s">
        <v>1847</v>
      </c>
      <c r="E301">
        <v>299</v>
      </c>
      <c r="F301" t="s">
        <v>4677</v>
      </c>
    </row>
    <row r="302" spans="1:6">
      <c r="A302" t="s">
        <v>1841</v>
      </c>
      <c r="B302" t="s">
        <v>404</v>
      </c>
      <c r="C302">
        <v>528853</v>
      </c>
      <c r="D302" t="s">
        <v>1842</v>
      </c>
      <c r="E302">
        <v>299</v>
      </c>
      <c r="F302" t="s">
        <v>4678</v>
      </c>
    </row>
    <row r="303" spans="1:6">
      <c r="A303" t="s">
        <v>161</v>
      </c>
      <c r="B303" t="s">
        <v>10</v>
      </c>
      <c r="C303">
        <v>506192</v>
      </c>
      <c r="D303" t="s">
        <v>1858</v>
      </c>
      <c r="E303">
        <v>302</v>
      </c>
      <c r="F303" t="s">
        <v>4686</v>
      </c>
    </row>
    <row r="304" spans="1:6">
      <c r="A304" t="s">
        <v>1855</v>
      </c>
      <c r="B304" t="s">
        <v>175</v>
      </c>
      <c r="C304">
        <v>529145</v>
      </c>
      <c r="D304" t="s">
        <v>1856</v>
      </c>
      <c r="E304">
        <v>302</v>
      </c>
      <c r="F304" t="s">
        <v>4687</v>
      </c>
    </row>
    <row r="305" spans="1:6">
      <c r="A305" t="s">
        <v>1864</v>
      </c>
      <c r="B305" t="s">
        <v>274</v>
      </c>
      <c r="C305">
        <v>503573</v>
      </c>
      <c r="D305" t="s">
        <v>1865</v>
      </c>
      <c r="E305">
        <v>302</v>
      </c>
      <c r="F305" t="s">
        <v>4685</v>
      </c>
    </row>
    <row r="306" spans="1:6">
      <c r="A306" t="s">
        <v>996</v>
      </c>
      <c r="B306" t="s">
        <v>997</v>
      </c>
      <c r="C306">
        <v>504859</v>
      </c>
      <c r="D306" t="s">
        <v>1869</v>
      </c>
      <c r="E306">
        <v>305</v>
      </c>
      <c r="F306" t="s">
        <v>4691</v>
      </c>
    </row>
    <row r="307" spans="1:6">
      <c r="A307" t="s">
        <v>1870</v>
      </c>
      <c r="B307" t="s">
        <v>605</v>
      </c>
      <c r="C307">
        <v>501360</v>
      </c>
      <c r="D307" t="s">
        <v>1871</v>
      </c>
      <c r="E307">
        <v>305</v>
      </c>
      <c r="F307" t="s">
        <v>4689</v>
      </c>
    </row>
    <row r="308" spans="1:6">
      <c r="A308" t="s">
        <v>1886</v>
      </c>
      <c r="B308" t="s">
        <v>404</v>
      </c>
      <c r="C308">
        <v>505594</v>
      </c>
      <c r="D308" t="s">
        <v>1887</v>
      </c>
      <c r="E308">
        <v>307</v>
      </c>
      <c r="F308" t="s">
        <v>4695</v>
      </c>
    </row>
    <row r="309" spans="1:6">
      <c r="A309" t="s">
        <v>1878</v>
      </c>
      <c r="B309" t="s">
        <v>194</v>
      </c>
      <c r="C309">
        <v>500634</v>
      </c>
      <c r="D309" t="s">
        <v>1879</v>
      </c>
      <c r="E309">
        <v>307</v>
      </c>
      <c r="F309" t="s">
        <v>4699</v>
      </c>
    </row>
    <row r="310" spans="1:6">
      <c r="A310" t="s">
        <v>1888</v>
      </c>
      <c r="B310" t="s">
        <v>10</v>
      </c>
      <c r="C310">
        <v>528872</v>
      </c>
      <c r="D310" t="s">
        <v>1889</v>
      </c>
      <c r="E310">
        <v>309</v>
      </c>
      <c r="F310" t="s">
        <v>4701</v>
      </c>
    </row>
    <row r="311" spans="1:6">
      <c r="A311" t="s">
        <v>583</v>
      </c>
      <c r="B311" t="s">
        <v>584</v>
      </c>
      <c r="C311">
        <v>528873</v>
      </c>
      <c r="D311" t="s">
        <v>1913</v>
      </c>
      <c r="E311">
        <v>310</v>
      </c>
      <c r="F311" t="s">
        <v>4711</v>
      </c>
    </row>
    <row r="312" spans="1:6">
      <c r="A312" t="s">
        <v>1910</v>
      </c>
      <c r="B312" t="s">
        <v>10</v>
      </c>
      <c r="C312">
        <v>501237</v>
      </c>
      <c r="D312" t="s">
        <v>1911</v>
      </c>
      <c r="E312">
        <v>310</v>
      </c>
      <c r="F312" t="s">
        <v>4713</v>
      </c>
    </row>
    <row r="313" spans="1:6">
      <c r="A313" t="s">
        <v>1917</v>
      </c>
      <c r="B313" t="s">
        <v>207</v>
      </c>
      <c r="C313">
        <v>528966</v>
      </c>
      <c r="D313" t="s">
        <v>1918</v>
      </c>
      <c r="E313">
        <v>312</v>
      </c>
      <c r="F313" t="s">
        <v>4718</v>
      </c>
    </row>
    <row r="314" spans="1:6">
      <c r="A314" t="s">
        <v>742</v>
      </c>
      <c r="B314" t="s">
        <v>274</v>
      </c>
      <c r="C314">
        <v>528978</v>
      </c>
      <c r="D314" t="s">
        <v>1916</v>
      </c>
      <c r="E314">
        <v>312</v>
      </c>
      <c r="F314" t="s">
        <v>4719</v>
      </c>
    </row>
    <row r="315" spans="1:6">
      <c r="A315" t="s">
        <v>1922</v>
      </c>
      <c r="B315" t="s">
        <v>1263</v>
      </c>
      <c r="C315">
        <v>528851</v>
      </c>
      <c r="D315" t="s">
        <v>1923</v>
      </c>
      <c r="E315">
        <v>312</v>
      </c>
      <c r="F315" t="s">
        <v>4716</v>
      </c>
    </row>
    <row r="316" spans="1:6">
      <c r="A316" t="s">
        <v>1928</v>
      </c>
      <c r="B316" t="s">
        <v>274</v>
      </c>
      <c r="C316">
        <v>528856</v>
      </c>
      <c r="D316" t="s">
        <v>1929</v>
      </c>
      <c r="E316">
        <v>315</v>
      </c>
      <c r="F316" t="s">
        <v>4729</v>
      </c>
    </row>
    <row r="317" spans="1:6">
      <c r="A317" t="s">
        <v>604</v>
      </c>
      <c r="B317" t="s">
        <v>605</v>
      </c>
      <c r="C317">
        <v>529124</v>
      </c>
      <c r="D317" t="s">
        <v>1948</v>
      </c>
      <c r="E317">
        <v>316</v>
      </c>
      <c r="F317" t="s">
        <v>4731</v>
      </c>
    </row>
    <row r="318" spans="1:6">
      <c r="A318" t="s">
        <v>1944</v>
      </c>
      <c r="B318" t="s">
        <v>175</v>
      </c>
      <c r="C318">
        <v>501087</v>
      </c>
      <c r="D318" t="s">
        <v>1945</v>
      </c>
      <c r="E318">
        <v>316</v>
      </c>
      <c r="F318" t="s">
        <v>4732</v>
      </c>
    </row>
    <row r="319" spans="1:6">
      <c r="A319" t="s">
        <v>1942</v>
      </c>
      <c r="B319" t="s">
        <v>335</v>
      </c>
      <c r="C319">
        <v>528819</v>
      </c>
      <c r="D319" t="s">
        <v>1943</v>
      </c>
      <c r="E319">
        <v>316</v>
      </c>
      <c r="F319" t="s">
        <v>4733</v>
      </c>
    </row>
    <row r="320" spans="1:6">
      <c r="A320" t="s">
        <v>1951</v>
      </c>
      <c r="B320" t="s">
        <v>1717</v>
      </c>
      <c r="C320">
        <v>529684</v>
      </c>
      <c r="D320" t="s">
        <v>1952</v>
      </c>
      <c r="E320">
        <v>316</v>
      </c>
      <c r="F320" t="s">
        <v>4730</v>
      </c>
    </row>
    <row r="321" spans="1:6">
      <c r="A321" t="s">
        <v>228</v>
      </c>
      <c r="B321" t="s">
        <v>10</v>
      </c>
      <c r="C321">
        <v>530028</v>
      </c>
      <c r="D321" t="s">
        <v>1947</v>
      </c>
      <c r="E321">
        <v>316</v>
      </c>
      <c r="F321" t="s">
        <v>4736</v>
      </c>
    </row>
    <row r="322" spans="1:6">
      <c r="A322" t="s">
        <v>689</v>
      </c>
      <c r="B322" t="s">
        <v>690</v>
      </c>
      <c r="C322">
        <v>502255</v>
      </c>
      <c r="D322" t="s">
        <v>1957</v>
      </c>
      <c r="E322">
        <v>321</v>
      </c>
      <c r="F322" t="s">
        <v>4738</v>
      </c>
    </row>
    <row r="323" spans="1:6">
      <c r="A323" t="s">
        <v>1962</v>
      </c>
      <c r="B323" t="s">
        <v>10</v>
      </c>
      <c r="C323">
        <v>506455</v>
      </c>
      <c r="D323" t="s">
        <v>1963</v>
      </c>
      <c r="E323">
        <v>321</v>
      </c>
      <c r="F323" t="s">
        <v>4741</v>
      </c>
    </row>
    <row r="324" spans="1:6">
      <c r="A324" t="s">
        <v>1960</v>
      </c>
      <c r="B324" t="s">
        <v>605</v>
      </c>
      <c r="C324">
        <v>529034</v>
      </c>
      <c r="D324" t="s">
        <v>1961</v>
      </c>
      <c r="E324">
        <v>321</v>
      </c>
      <c r="F324" t="s">
        <v>4742</v>
      </c>
    </row>
    <row r="325" spans="1:6">
      <c r="A325" t="s">
        <v>62</v>
      </c>
      <c r="B325" t="s">
        <v>10</v>
      </c>
      <c r="C325">
        <v>504845</v>
      </c>
      <c r="D325" t="s">
        <v>1968</v>
      </c>
      <c r="E325">
        <v>324</v>
      </c>
      <c r="F325" t="s">
        <v>4748</v>
      </c>
    </row>
    <row r="326" spans="1:6">
      <c r="A326" t="s">
        <v>1974</v>
      </c>
      <c r="B326" t="s">
        <v>605</v>
      </c>
      <c r="C326">
        <v>503205</v>
      </c>
      <c r="D326" t="s">
        <v>1975</v>
      </c>
      <c r="E326">
        <v>324</v>
      </c>
      <c r="F326" t="s">
        <v>4746</v>
      </c>
    </row>
    <row r="327" spans="1:6">
      <c r="A327" t="s">
        <v>1976</v>
      </c>
      <c r="B327" t="s">
        <v>10</v>
      </c>
      <c r="C327">
        <v>528852</v>
      </c>
      <c r="D327" t="s">
        <v>1977</v>
      </c>
      <c r="E327">
        <v>326</v>
      </c>
      <c r="F327" t="s">
        <v>4750</v>
      </c>
    </row>
    <row r="328" spans="1:6">
      <c r="A328" t="s">
        <v>1990</v>
      </c>
      <c r="B328" t="s">
        <v>10</v>
      </c>
      <c r="C328">
        <v>504593</v>
      </c>
      <c r="D328" t="s">
        <v>849</v>
      </c>
      <c r="E328">
        <v>327</v>
      </c>
      <c r="F328" t="s">
        <v>4755</v>
      </c>
    </row>
    <row r="329" spans="1:6">
      <c r="A329" t="s">
        <v>1983</v>
      </c>
      <c r="B329" t="s">
        <v>194</v>
      </c>
      <c r="C329">
        <v>528861</v>
      </c>
      <c r="D329" t="s">
        <v>1984</v>
      </c>
      <c r="E329">
        <v>327</v>
      </c>
      <c r="F329" t="s">
        <v>4756</v>
      </c>
    </row>
    <row r="330" spans="1:6">
      <c r="A330" t="s">
        <v>1981</v>
      </c>
      <c r="B330" t="s">
        <v>335</v>
      </c>
      <c r="C330">
        <v>529337</v>
      </c>
      <c r="D330" t="s">
        <v>1982</v>
      </c>
      <c r="E330">
        <v>327</v>
      </c>
      <c r="F330" t="s">
        <v>4757</v>
      </c>
    </row>
    <row r="331" spans="1:6">
      <c r="A331" t="s">
        <v>1988</v>
      </c>
      <c r="B331" t="s">
        <v>1197</v>
      </c>
      <c r="C331">
        <v>504230</v>
      </c>
      <c r="D331" t="s">
        <v>1989</v>
      </c>
      <c r="E331">
        <v>327</v>
      </c>
      <c r="F331" t="s">
        <v>4754</v>
      </c>
    </row>
    <row r="332" spans="1:6">
      <c r="A332" t="s">
        <v>1992</v>
      </c>
      <c r="B332" t="s">
        <v>1717</v>
      </c>
      <c r="C332">
        <v>529201</v>
      </c>
      <c r="D332" t="s">
        <v>1993</v>
      </c>
      <c r="E332">
        <v>331</v>
      </c>
      <c r="F332" t="s">
        <v>4760</v>
      </c>
    </row>
    <row r="333" spans="1:6">
      <c r="A333" t="s">
        <v>540</v>
      </c>
      <c r="B333" t="s">
        <v>404</v>
      </c>
      <c r="C333">
        <v>529142</v>
      </c>
      <c r="D333" t="s">
        <v>1995</v>
      </c>
      <c r="E333">
        <v>331</v>
      </c>
      <c r="F333" t="s">
        <v>4761</v>
      </c>
    </row>
    <row r="334" spans="1:6">
      <c r="A334" t="s">
        <v>1778</v>
      </c>
      <c r="B334" t="s">
        <v>833</v>
      </c>
      <c r="C334">
        <v>529158</v>
      </c>
      <c r="D334" t="s">
        <v>2008</v>
      </c>
      <c r="E334">
        <v>333</v>
      </c>
      <c r="F334" t="s">
        <v>4769</v>
      </c>
    </row>
    <row r="335" spans="1:6">
      <c r="A335" t="s">
        <v>2012</v>
      </c>
      <c r="B335" t="s">
        <v>2013</v>
      </c>
      <c r="C335">
        <v>503315</v>
      </c>
      <c r="D335" t="s">
        <v>2014</v>
      </c>
      <c r="E335">
        <v>334</v>
      </c>
      <c r="F335" t="s">
        <v>4771</v>
      </c>
    </row>
    <row r="336" spans="1:6">
      <c r="A336" t="s">
        <v>62</v>
      </c>
      <c r="B336" t="s">
        <v>10</v>
      </c>
      <c r="C336">
        <v>506805</v>
      </c>
      <c r="D336" t="s">
        <v>2026</v>
      </c>
      <c r="E336">
        <v>335</v>
      </c>
      <c r="F336" t="s">
        <v>4775</v>
      </c>
    </row>
    <row r="337" spans="1:6">
      <c r="A337" t="s">
        <v>2022</v>
      </c>
      <c r="B337" t="s">
        <v>175</v>
      </c>
      <c r="C337">
        <v>505886</v>
      </c>
      <c r="D337" t="s">
        <v>2023</v>
      </c>
      <c r="E337">
        <v>335</v>
      </c>
      <c r="F337" t="s">
        <v>4778</v>
      </c>
    </row>
    <row r="338" spans="1:6">
      <c r="A338" t="s">
        <v>2018</v>
      </c>
      <c r="B338" t="s">
        <v>274</v>
      </c>
      <c r="C338">
        <v>503830</v>
      </c>
      <c r="D338" t="s">
        <v>2019</v>
      </c>
      <c r="E338">
        <v>335</v>
      </c>
      <c r="F338" t="s">
        <v>4779</v>
      </c>
    </row>
    <row r="339" spans="1:6">
      <c r="A339" t="s">
        <v>2035</v>
      </c>
      <c r="B339" t="s">
        <v>175</v>
      </c>
      <c r="C339">
        <v>501414</v>
      </c>
      <c r="D339" t="s">
        <v>2036</v>
      </c>
      <c r="E339">
        <v>338</v>
      </c>
      <c r="F339" t="s">
        <v>4783</v>
      </c>
    </row>
    <row r="340" spans="1:6">
      <c r="A340" t="s">
        <v>2037</v>
      </c>
      <c r="B340" t="s">
        <v>274</v>
      </c>
      <c r="C340">
        <v>503965</v>
      </c>
      <c r="D340" t="s">
        <v>2038</v>
      </c>
      <c r="E340">
        <v>339</v>
      </c>
      <c r="F340" t="s">
        <v>4784</v>
      </c>
    </row>
    <row r="341" spans="1:6">
      <c r="A341" t="s">
        <v>2042</v>
      </c>
      <c r="B341" t="s">
        <v>997</v>
      </c>
      <c r="C341">
        <v>500923</v>
      </c>
      <c r="D341" t="s">
        <v>2043</v>
      </c>
      <c r="E341">
        <v>340</v>
      </c>
      <c r="F341" t="s">
        <v>4789</v>
      </c>
    </row>
    <row r="342" spans="1:6">
      <c r="A342" t="s">
        <v>62</v>
      </c>
      <c r="B342" t="s">
        <v>10</v>
      </c>
      <c r="C342">
        <v>503692</v>
      </c>
      <c r="D342" t="s">
        <v>2041</v>
      </c>
      <c r="E342">
        <v>340</v>
      </c>
      <c r="F342" t="s">
        <v>4790</v>
      </c>
    </row>
    <row r="343" spans="1:6">
      <c r="A343" t="s">
        <v>2047</v>
      </c>
      <c r="B343" t="s">
        <v>404</v>
      </c>
      <c r="C343">
        <v>529990</v>
      </c>
      <c r="D343" t="s">
        <v>2048</v>
      </c>
      <c r="E343">
        <v>340</v>
      </c>
      <c r="F343" t="s">
        <v>4787</v>
      </c>
    </row>
    <row r="344" spans="1:6">
      <c r="A344" t="s">
        <v>273</v>
      </c>
      <c r="B344" t="s">
        <v>274</v>
      </c>
      <c r="C344">
        <v>529454</v>
      </c>
      <c r="D344" t="s">
        <v>2046</v>
      </c>
      <c r="E344">
        <v>340</v>
      </c>
      <c r="F344" t="s">
        <v>4786</v>
      </c>
    </row>
    <row r="345" spans="1:6">
      <c r="A345" t="s">
        <v>2049</v>
      </c>
      <c r="B345" t="s">
        <v>198</v>
      </c>
      <c r="C345">
        <v>528860</v>
      </c>
      <c r="D345" t="s">
        <v>2050</v>
      </c>
      <c r="E345">
        <v>340</v>
      </c>
      <c r="F345" t="s">
        <v>4788</v>
      </c>
    </row>
    <row r="346" spans="1:6">
      <c r="A346" t="s">
        <v>2052</v>
      </c>
      <c r="B346" t="s">
        <v>194</v>
      </c>
      <c r="C346">
        <v>505131</v>
      </c>
      <c r="D346" t="s">
        <v>2053</v>
      </c>
      <c r="E346">
        <v>345</v>
      </c>
      <c r="F346" t="s">
        <v>4794</v>
      </c>
    </row>
    <row r="347" spans="1:6">
      <c r="A347" t="s">
        <v>2057</v>
      </c>
      <c r="B347" t="s">
        <v>584</v>
      </c>
      <c r="C347">
        <v>528976</v>
      </c>
      <c r="D347" t="s">
        <v>2058</v>
      </c>
      <c r="E347">
        <v>345</v>
      </c>
      <c r="F347" t="s">
        <v>4792</v>
      </c>
    </row>
    <row r="348" spans="1:6">
      <c r="A348" t="s">
        <v>574</v>
      </c>
      <c r="B348" t="s">
        <v>575</v>
      </c>
      <c r="C348">
        <v>529135</v>
      </c>
      <c r="D348" t="s">
        <v>2064</v>
      </c>
      <c r="E348">
        <v>347</v>
      </c>
      <c r="F348" t="s">
        <v>4800</v>
      </c>
    </row>
    <row r="349" spans="1:6">
      <c r="A349" t="s">
        <v>1187</v>
      </c>
      <c r="B349" t="s">
        <v>997</v>
      </c>
      <c r="C349">
        <v>502920</v>
      </c>
      <c r="D349" t="s">
        <v>2062</v>
      </c>
      <c r="E349">
        <v>347</v>
      </c>
      <c r="F349" t="s">
        <v>4796</v>
      </c>
    </row>
    <row r="350" spans="1:6">
      <c r="A350" t="s">
        <v>742</v>
      </c>
      <c r="B350" t="s">
        <v>274</v>
      </c>
      <c r="C350">
        <v>500603</v>
      </c>
      <c r="D350" t="s">
        <v>2084</v>
      </c>
      <c r="E350">
        <v>349</v>
      </c>
      <c r="F350" t="s">
        <v>4808</v>
      </c>
    </row>
    <row r="351" spans="1:6">
      <c r="A351" t="s">
        <v>2080</v>
      </c>
      <c r="B351" t="s">
        <v>997</v>
      </c>
      <c r="C351">
        <v>529400</v>
      </c>
      <c r="D351" t="s">
        <v>2081</v>
      </c>
      <c r="E351">
        <v>349</v>
      </c>
      <c r="F351" t="s">
        <v>4810</v>
      </c>
    </row>
    <row r="352" spans="1:6">
      <c r="A352" t="s">
        <v>1445</v>
      </c>
      <c r="B352" t="s">
        <v>690</v>
      </c>
      <c r="C352">
        <v>529040</v>
      </c>
      <c r="D352" t="s">
        <v>2107</v>
      </c>
      <c r="E352">
        <v>351</v>
      </c>
      <c r="F352" t="s">
        <v>4813</v>
      </c>
    </row>
    <row r="353" spans="1:6">
      <c r="A353" t="s">
        <v>610</v>
      </c>
      <c r="B353" t="s">
        <v>175</v>
      </c>
      <c r="C353">
        <v>506008</v>
      </c>
      <c r="D353" t="s">
        <v>2123</v>
      </c>
      <c r="E353">
        <v>352</v>
      </c>
      <c r="F353" t="s">
        <v>4831</v>
      </c>
    </row>
    <row r="354" spans="1:6">
      <c r="A354" t="s">
        <v>678</v>
      </c>
      <c r="B354" t="s">
        <v>10</v>
      </c>
      <c r="C354">
        <v>528973</v>
      </c>
      <c r="D354" t="s">
        <v>2129</v>
      </c>
      <c r="E354">
        <v>352</v>
      </c>
      <c r="F354" t="s">
        <v>4828</v>
      </c>
    </row>
    <row r="355" spans="1:6">
      <c r="A355" t="s">
        <v>1992</v>
      </c>
      <c r="B355" t="s">
        <v>1717</v>
      </c>
      <c r="C355">
        <v>501581</v>
      </c>
      <c r="D355" t="s">
        <v>2130</v>
      </c>
      <c r="E355">
        <v>352</v>
      </c>
      <c r="F355" t="s">
        <v>4829</v>
      </c>
    </row>
    <row r="356" spans="1:6">
      <c r="A356" t="s">
        <v>62</v>
      </c>
      <c r="B356" t="s">
        <v>10</v>
      </c>
      <c r="C356">
        <v>529153</v>
      </c>
      <c r="D356" t="s">
        <v>2128</v>
      </c>
      <c r="E356">
        <v>352</v>
      </c>
      <c r="F356" t="s">
        <v>4827</v>
      </c>
    </row>
    <row r="357" spans="1:6">
      <c r="A357" t="s">
        <v>314</v>
      </c>
      <c r="B357" t="s">
        <v>10</v>
      </c>
      <c r="C357">
        <v>529164</v>
      </c>
      <c r="D357" t="s">
        <v>2125</v>
      </c>
      <c r="E357">
        <v>352</v>
      </c>
      <c r="F357" t="s">
        <v>4832</v>
      </c>
    </row>
    <row r="358" spans="1:6">
      <c r="A358" t="s">
        <v>2131</v>
      </c>
      <c r="B358" t="s">
        <v>575</v>
      </c>
      <c r="C358">
        <v>528837</v>
      </c>
      <c r="D358" t="s">
        <v>2132</v>
      </c>
      <c r="E358">
        <v>357</v>
      </c>
      <c r="F358" t="s">
        <v>4835</v>
      </c>
    </row>
    <row r="359" spans="1:6">
      <c r="A359" t="s">
        <v>2145</v>
      </c>
      <c r="B359" t="s">
        <v>1117</v>
      </c>
      <c r="C359">
        <v>529278</v>
      </c>
      <c r="D359" t="s">
        <v>2146</v>
      </c>
      <c r="E359">
        <v>357</v>
      </c>
      <c r="F359" t="s">
        <v>4837</v>
      </c>
    </row>
    <row r="360" spans="1:6">
      <c r="A360" t="s">
        <v>2159</v>
      </c>
      <c r="B360" t="s">
        <v>665</v>
      </c>
      <c r="C360">
        <v>529002</v>
      </c>
      <c r="D360" t="s">
        <v>2160</v>
      </c>
      <c r="E360">
        <v>359</v>
      </c>
      <c r="F360" t="s">
        <v>4847</v>
      </c>
    </row>
    <row r="361" spans="1:6">
      <c r="A361" t="s">
        <v>2154</v>
      </c>
      <c r="B361" t="s">
        <v>175</v>
      </c>
      <c r="C361">
        <v>528967</v>
      </c>
      <c r="D361" t="s">
        <v>2155</v>
      </c>
      <c r="E361">
        <v>359</v>
      </c>
      <c r="F361" t="s">
        <v>4848</v>
      </c>
    </row>
    <row r="362" spans="1:6">
      <c r="A362" t="s">
        <v>2156</v>
      </c>
      <c r="B362" t="s">
        <v>997</v>
      </c>
      <c r="C362">
        <v>530040</v>
      </c>
      <c r="D362" t="s">
        <v>2157</v>
      </c>
      <c r="E362">
        <v>359</v>
      </c>
      <c r="F362" t="s">
        <v>4849</v>
      </c>
    </row>
    <row r="363" spans="1:6">
      <c r="A363" t="s">
        <v>2164</v>
      </c>
      <c r="B363" t="s">
        <v>404</v>
      </c>
      <c r="C363">
        <v>529254</v>
      </c>
      <c r="D363" t="s">
        <v>2165</v>
      </c>
      <c r="E363">
        <v>362</v>
      </c>
      <c r="F363" t="s">
        <v>4852</v>
      </c>
    </row>
    <row r="364" spans="1:6">
      <c r="A364" t="s">
        <v>54</v>
      </c>
      <c r="B364" t="s">
        <v>10</v>
      </c>
      <c r="C364">
        <v>529009</v>
      </c>
      <c r="D364" t="s">
        <v>2163</v>
      </c>
      <c r="E364">
        <v>362</v>
      </c>
      <c r="F364" t="s">
        <v>4850</v>
      </c>
    </row>
    <row r="365" spans="1:6">
      <c r="A365" t="s">
        <v>2169</v>
      </c>
      <c r="B365" t="s">
        <v>10</v>
      </c>
      <c r="C365">
        <v>529675</v>
      </c>
      <c r="D365" t="s">
        <v>2170</v>
      </c>
      <c r="E365">
        <v>362</v>
      </c>
      <c r="F365" t="s">
        <v>4851</v>
      </c>
    </row>
    <row r="366" spans="1:6">
      <c r="A366" t="s">
        <v>2171</v>
      </c>
      <c r="B366" t="s">
        <v>175</v>
      </c>
      <c r="C366">
        <v>529342</v>
      </c>
      <c r="D366" t="s">
        <v>2172</v>
      </c>
      <c r="E366">
        <v>365</v>
      </c>
      <c r="F366" t="s">
        <v>4856</v>
      </c>
    </row>
    <row r="367" spans="1:6">
      <c r="A367" t="s">
        <v>2181</v>
      </c>
      <c r="B367" t="s">
        <v>833</v>
      </c>
      <c r="C367">
        <v>529155</v>
      </c>
      <c r="D367" t="s">
        <v>2182</v>
      </c>
      <c r="E367">
        <v>365</v>
      </c>
      <c r="F367" t="s">
        <v>4859</v>
      </c>
    </row>
    <row r="368" spans="1:6">
      <c r="A368" t="s">
        <v>2188</v>
      </c>
      <c r="B368" t="s">
        <v>274</v>
      </c>
      <c r="C368">
        <v>505807</v>
      </c>
      <c r="D368" t="s">
        <v>2189</v>
      </c>
      <c r="E368">
        <v>367</v>
      </c>
      <c r="F368" t="s">
        <v>4861</v>
      </c>
    </row>
    <row r="369" spans="1:6">
      <c r="A369" t="s">
        <v>1277</v>
      </c>
      <c r="B369" t="s">
        <v>274</v>
      </c>
      <c r="C369">
        <v>529051</v>
      </c>
      <c r="D369" t="s">
        <v>2186</v>
      </c>
      <c r="E369">
        <v>367</v>
      </c>
      <c r="F369" t="s">
        <v>4862</v>
      </c>
    </row>
    <row r="370" spans="1:6">
      <c r="A370" t="s">
        <v>2191</v>
      </c>
      <c r="B370" t="s">
        <v>194</v>
      </c>
      <c r="C370">
        <v>528947</v>
      </c>
      <c r="D370" t="s">
        <v>2192</v>
      </c>
      <c r="E370">
        <v>369</v>
      </c>
      <c r="F370" t="s">
        <v>4866</v>
      </c>
    </row>
    <row r="371" spans="1:6">
      <c r="A371" t="s">
        <v>1053</v>
      </c>
      <c r="B371" t="s">
        <v>833</v>
      </c>
      <c r="C371">
        <v>529075</v>
      </c>
      <c r="D371" t="s">
        <v>2190</v>
      </c>
      <c r="E371">
        <v>369</v>
      </c>
      <c r="F371" t="s">
        <v>4867</v>
      </c>
    </row>
    <row r="372" spans="1:6">
      <c r="A372" t="s">
        <v>2193</v>
      </c>
      <c r="B372" t="s">
        <v>575</v>
      </c>
      <c r="C372">
        <v>528953</v>
      </c>
      <c r="D372" t="s">
        <v>2194</v>
      </c>
      <c r="E372">
        <v>369</v>
      </c>
      <c r="F372" t="s">
        <v>4868</v>
      </c>
    </row>
    <row r="373" spans="1:6">
      <c r="A373" t="s">
        <v>2209</v>
      </c>
      <c r="B373" t="s">
        <v>404</v>
      </c>
      <c r="C373">
        <v>529183</v>
      </c>
      <c r="D373" t="s">
        <v>2210</v>
      </c>
      <c r="E373">
        <v>372</v>
      </c>
      <c r="F373" t="s">
        <v>4872</v>
      </c>
    </row>
    <row r="374" spans="1:6">
      <c r="A374" t="s">
        <v>583</v>
      </c>
      <c r="B374" t="s">
        <v>584</v>
      </c>
      <c r="C374">
        <v>528990</v>
      </c>
      <c r="D374" t="s">
        <v>2206</v>
      </c>
      <c r="E374">
        <v>372</v>
      </c>
      <c r="F374" t="s">
        <v>4873</v>
      </c>
    </row>
    <row r="375" spans="1:6">
      <c r="A375" t="s">
        <v>2214</v>
      </c>
      <c r="B375" t="s">
        <v>274</v>
      </c>
      <c r="C375">
        <v>505673</v>
      </c>
      <c r="D375" t="s">
        <v>2215</v>
      </c>
      <c r="E375">
        <v>372</v>
      </c>
      <c r="F375" t="s">
        <v>4871</v>
      </c>
    </row>
    <row r="376" spans="1:6">
      <c r="A376" t="s">
        <v>2204</v>
      </c>
      <c r="B376" t="s">
        <v>274</v>
      </c>
      <c r="C376">
        <v>503239</v>
      </c>
      <c r="D376" t="s">
        <v>2205</v>
      </c>
      <c r="E376">
        <v>372</v>
      </c>
      <c r="F376" t="s">
        <v>4876</v>
      </c>
    </row>
    <row r="377" spans="1:6">
      <c r="A377" t="s">
        <v>426</v>
      </c>
      <c r="B377" t="s">
        <v>404</v>
      </c>
      <c r="C377">
        <v>528992</v>
      </c>
      <c r="D377" t="s">
        <v>2211</v>
      </c>
      <c r="E377">
        <v>372</v>
      </c>
      <c r="F377" t="s">
        <v>4877</v>
      </c>
    </row>
    <row r="378" spans="1:6">
      <c r="A378" t="s">
        <v>2212</v>
      </c>
      <c r="B378" t="s">
        <v>690</v>
      </c>
      <c r="C378">
        <v>528817</v>
      </c>
      <c r="D378" t="s">
        <v>2213</v>
      </c>
      <c r="E378">
        <v>372</v>
      </c>
      <c r="F378" t="s">
        <v>4878</v>
      </c>
    </row>
    <row r="379" spans="1:6">
      <c r="A379" t="s">
        <v>2224</v>
      </c>
      <c r="B379" t="s">
        <v>2225</v>
      </c>
      <c r="C379">
        <v>529143</v>
      </c>
      <c r="D379" t="s">
        <v>2226</v>
      </c>
      <c r="E379">
        <v>378</v>
      </c>
      <c r="F379" t="s">
        <v>4884</v>
      </c>
    </row>
    <row r="380" spans="1:6">
      <c r="A380" t="s">
        <v>959</v>
      </c>
      <c r="B380" t="s">
        <v>575</v>
      </c>
      <c r="C380">
        <v>506184</v>
      </c>
      <c r="D380" t="s">
        <v>2227</v>
      </c>
      <c r="E380">
        <v>378</v>
      </c>
      <c r="F380" t="s">
        <v>4885</v>
      </c>
    </row>
    <row r="381" spans="1:6">
      <c r="A381" t="s">
        <v>2228</v>
      </c>
      <c r="B381" t="s">
        <v>175</v>
      </c>
      <c r="C381">
        <v>528879</v>
      </c>
      <c r="D381" t="s">
        <v>2229</v>
      </c>
      <c r="E381">
        <v>378</v>
      </c>
      <c r="F381" t="s">
        <v>4888</v>
      </c>
    </row>
    <row r="382" spans="1:6">
      <c r="A382" t="s">
        <v>780</v>
      </c>
      <c r="B382" t="s">
        <v>175</v>
      </c>
      <c r="C382">
        <v>529450</v>
      </c>
      <c r="D382" t="s">
        <v>2236</v>
      </c>
      <c r="E382">
        <v>381</v>
      </c>
      <c r="F382" t="s">
        <v>4893</v>
      </c>
    </row>
    <row r="383" spans="1:6">
      <c r="A383" t="s">
        <v>2240</v>
      </c>
      <c r="B383" t="s">
        <v>404</v>
      </c>
      <c r="C383">
        <v>529174</v>
      </c>
      <c r="D383" t="s">
        <v>2241</v>
      </c>
      <c r="E383">
        <v>381</v>
      </c>
      <c r="F383" t="s">
        <v>4897</v>
      </c>
    </row>
    <row r="384" spans="1:6">
      <c r="A384" t="s">
        <v>697</v>
      </c>
      <c r="B384" t="s">
        <v>335</v>
      </c>
      <c r="C384">
        <v>529923</v>
      </c>
      <c r="D384" t="s">
        <v>2245</v>
      </c>
      <c r="E384">
        <v>381</v>
      </c>
      <c r="F384" t="s">
        <v>4898</v>
      </c>
    </row>
    <row r="385" spans="1:6">
      <c r="A385" t="s">
        <v>536</v>
      </c>
      <c r="B385" t="s">
        <v>142</v>
      </c>
      <c r="C385">
        <v>529607</v>
      </c>
      <c r="D385" t="s">
        <v>2253</v>
      </c>
      <c r="E385">
        <v>384</v>
      </c>
      <c r="F385" t="s">
        <v>4901</v>
      </c>
    </row>
    <row r="386" spans="1:6">
      <c r="A386" t="s">
        <v>2080</v>
      </c>
      <c r="B386" t="s">
        <v>997</v>
      </c>
      <c r="C386">
        <v>502646</v>
      </c>
      <c r="D386" t="s">
        <v>2261</v>
      </c>
      <c r="E386">
        <v>384</v>
      </c>
      <c r="F386" t="s">
        <v>4899</v>
      </c>
    </row>
    <row r="387" spans="1:6">
      <c r="A387" t="s">
        <v>2265</v>
      </c>
      <c r="B387" t="s">
        <v>175</v>
      </c>
      <c r="C387">
        <v>528984</v>
      </c>
      <c r="D387" t="s">
        <v>2266</v>
      </c>
      <c r="E387">
        <v>386</v>
      </c>
      <c r="F387" t="s">
        <v>4909</v>
      </c>
    </row>
    <row r="388" spans="1:6">
      <c r="A388" t="s">
        <v>505</v>
      </c>
      <c r="B388" t="s">
        <v>10</v>
      </c>
      <c r="C388">
        <v>529401</v>
      </c>
      <c r="D388" t="s">
        <v>2272</v>
      </c>
      <c r="E388">
        <v>387</v>
      </c>
      <c r="F388" t="s">
        <v>4912</v>
      </c>
    </row>
    <row r="389" spans="1:6">
      <c r="A389" t="s">
        <v>2281</v>
      </c>
      <c r="B389" t="s">
        <v>404</v>
      </c>
      <c r="C389">
        <v>528983</v>
      </c>
      <c r="D389" t="s">
        <v>2282</v>
      </c>
      <c r="E389">
        <v>387</v>
      </c>
      <c r="F389" t="s">
        <v>4915</v>
      </c>
    </row>
    <row r="390" spans="1:6">
      <c r="A390" t="s">
        <v>2294</v>
      </c>
      <c r="B390" t="s">
        <v>10</v>
      </c>
      <c r="C390">
        <v>528922</v>
      </c>
      <c r="D390" t="s">
        <v>2295</v>
      </c>
      <c r="E390">
        <v>389</v>
      </c>
      <c r="F390" t="s">
        <v>4919</v>
      </c>
    </row>
    <row r="391" spans="1:6">
      <c r="A391" t="s">
        <v>2290</v>
      </c>
      <c r="B391" t="s">
        <v>404</v>
      </c>
      <c r="C391">
        <v>529000</v>
      </c>
      <c r="D391" t="s">
        <v>2291</v>
      </c>
      <c r="E391">
        <v>389</v>
      </c>
      <c r="F391" t="s">
        <v>4921</v>
      </c>
    </row>
    <row r="392" spans="1:6">
      <c r="A392" t="s">
        <v>2304</v>
      </c>
      <c r="B392" t="s">
        <v>194</v>
      </c>
      <c r="C392">
        <v>529466</v>
      </c>
      <c r="D392" t="s">
        <v>2305</v>
      </c>
      <c r="E392">
        <v>391</v>
      </c>
      <c r="F392" t="s">
        <v>4927</v>
      </c>
    </row>
    <row r="393" spans="1:6">
      <c r="A393" t="s">
        <v>2323</v>
      </c>
      <c r="B393" t="s">
        <v>997</v>
      </c>
      <c r="C393">
        <v>529186</v>
      </c>
      <c r="D393" t="s">
        <v>2324</v>
      </c>
      <c r="E393">
        <v>392</v>
      </c>
      <c r="F393" t="s">
        <v>4931</v>
      </c>
    </row>
    <row r="394" spans="1:6">
      <c r="A394" t="s">
        <v>2318</v>
      </c>
      <c r="B394" t="s">
        <v>2319</v>
      </c>
      <c r="C394">
        <v>529176</v>
      </c>
      <c r="D394" t="s">
        <v>2320</v>
      </c>
      <c r="E394">
        <v>392</v>
      </c>
      <c r="F394" t="s">
        <v>4933</v>
      </c>
    </row>
    <row r="395" spans="1:6">
      <c r="A395" t="s">
        <v>1992</v>
      </c>
      <c r="B395" t="s">
        <v>1717</v>
      </c>
      <c r="C395">
        <v>506097</v>
      </c>
      <c r="D395" t="s">
        <v>2315</v>
      </c>
      <c r="E395">
        <v>392</v>
      </c>
      <c r="F395" t="s">
        <v>4935</v>
      </c>
    </row>
    <row r="396" spans="1:6">
      <c r="A396" t="s">
        <v>2311</v>
      </c>
      <c r="B396" t="s">
        <v>274</v>
      </c>
      <c r="C396">
        <v>529022</v>
      </c>
      <c r="D396" t="s">
        <v>2312</v>
      </c>
      <c r="E396">
        <v>392</v>
      </c>
      <c r="F396" t="s">
        <v>4936</v>
      </c>
    </row>
    <row r="397" spans="1:6">
      <c r="A397" t="s">
        <v>2171</v>
      </c>
      <c r="B397" t="s">
        <v>175</v>
      </c>
      <c r="C397">
        <v>529800</v>
      </c>
      <c r="D397" t="s">
        <v>2316</v>
      </c>
      <c r="E397">
        <v>392</v>
      </c>
      <c r="F397" t="s">
        <v>4937</v>
      </c>
    </row>
    <row r="398" spans="1:6">
      <c r="A398" t="s">
        <v>62</v>
      </c>
      <c r="B398" t="s">
        <v>10</v>
      </c>
      <c r="C398">
        <v>528814</v>
      </c>
      <c r="D398" t="s">
        <v>2317</v>
      </c>
      <c r="E398">
        <v>392</v>
      </c>
      <c r="F398" t="s">
        <v>4938</v>
      </c>
    </row>
    <row r="399" spans="1:6">
      <c r="A399" t="s">
        <v>2326</v>
      </c>
      <c r="B399" t="s">
        <v>404</v>
      </c>
      <c r="C399">
        <v>528952</v>
      </c>
      <c r="D399" t="s">
        <v>2327</v>
      </c>
      <c r="E399">
        <v>398</v>
      </c>
      <c r="F399" t="s">
        <v>4949</v>
      </c>
    </row>
    <row r="400" spans="1:6">
      <c r="A400" t="s">
        <v>2349</v>
      </c>
      <c r="B400" t="s">
        <v>10</v>
      </c>
      <c r="C400">
        <v>529039</v>
      </c>
      <c r="D400" t="s">
        <v>2350</v>
      </c>
      <c r="E400">
        <v>398</v>
      </c>
      <c r="F400" t="s">
        <v>4941</v>
      </c>
    </row>
    <row r="401" spans="1:6">
      <c r="A401" t="s">
        <v>2353</v>
      </c>
      <c r="B401" t="s">
        <v>175</v>
      </c>
      <c r="C401">
        <v>528959</v>
      </c>
      <c r="D401" t="s">
        <v>2354</v>
      </c>
      <c r="E401">
        <v>400</v>
      </c>
      <c r="F401" t="s">
        <v>4954</v>
      </c>
    </row>
    <row r="402" spans="1:6">
      <c r="A402" t="s">
        <v>2358</v>
      </c>
      <c r="B402" t="s">
        <v>10</v>
      </c>
      <c r="C402">
        <v>505661</v>
      </c>
      <c r="D402" t="s">
        <v>2359</v>
      </c>
      <c r="E402">
        <v>400</v>
      </c>
      <c r="F402" t="s">
        <v>4953</v>
      </c>
    </row>
    <row r="403" spans="1:6">
      <c r="A403" t="s">
        <v>2351</v>
      </c>
      <c r="B403" t="s">
        <v>10</v>
      </c>
      <c r="C403">
        <v>529422</v>
      </c>
      <c r="D403" t="s">
        <v>2352</v>
      </c>
      <c r="E403">
        <v>400</v>
      </c>
      <c r="F403" t="s">
        <v>4951</v>
      </c>
    </row>
    <row r="404" spans="1:6">
      <c r="A404" t="s">
        <v>919</v>
      </c>
      <c r="B404" t="s">
        <v>361</v>
      </c>
      <c r="C404">
        <v>529149</v>
      </c>
      <c r="D404" t="s">
        <v>2374</v>
      </c>
      <c r="E404">
        <v>403</v>
      </c>
      <c r="F404" t="s">
        <v>4958</v>
      </c>
    </row>
    <row r="405" spans="1:6">
      <c r="A405" t="s">
        <v>2365</v>
      </c>
      <c r="B405" t="s">
        <v>147</v>
      </c>
      <c r="C405">
        <v>504309</v>
      </c>
      <c r="D405" t="s">
        <v>2366</v>
      </c>
      <c r="E405">
        <v>403</v>
      </c>
      <c r="F405" t="s">
        <v>4962</v>
      </c>
    </row>
    <row r="406" spans="1:6">
      <c r="A406" t="s">
        <v>551</v>
      </c>
      <c r="B406" t="s">
        <v>10</v>
      </c>
      <c r="C406">
        <v>529563</v>
      </c>
      <c r="D406" t="s">
        <v>2386</v>
      </c>
      <c r="E406">
        <v>405</v>
      </c>
      <c r="F406" t="s">
        <v>4964</v>
      </c>
    </row>
    <row r="407" spans="1:6">
      <c r="A407" t="s">
        <v>2387</v>
      </c>
      <c r="B407" t="s">
        <v>584</v>
      </c>
      <c r="C407">
        <v>528943</v>
      </c>
      <c r="D407" t="s">
        <v>2388</v>
      </c>
      <c r="E407">
        <v>405</v>
      </c>
      <c r="F407" t="s">
        <v>4965</v>
      </c>
    </row>
    <row r="408" spans="1:6">
      <c r="A408" t="s">
        <v>2389</v>
      </c>
      <c r="B408" t="s">
        <v>997</v>
      </c>
      <c r="C408">
        <v>502450</v>
      </c>
      <c r="D408" t="s">
        <v>2390</v>
      </c>
      <c r="E408">
        <v>405</v>
      </c>
      <c r="F408" t="s">
        <v>4966</v>
      </c>
    </row>
    <row r="409" spans="1:6">
      <c r="A409" t="s">
        <v>2318</v>
      </c>
      <c r="B409" t="s">
        <v>2319</v>
      </c>
      <c r="C409">
        <v>504656</v>
      </c>
      <c r="D409" t="s">
        <v>2384</v>
      </c>
      <c r="E409">
        <v>405</v>
      </c>
      <c r="F409" t="s">
        <v>4969</v>
      </c>
    </row>
    <row r="410" spans="1:6">
      <c r="A410" t="s">
        <v>895</v>
      </c>
      <c r="B410" t="s">
        <v>175</v>
      </c>
      <c r="C410">
        <v>505713</v>
      </c>
      <c r="D410" t="s">
        <v>2393</v>
      </c>
      <c r="E410">
        <v>409</v>
      </c>
      <c r="F410" t="s">
        <v>4977</v>
      </c>
    </row>
    <row r="411" spans="1:6">
      <c r="A411" t="s">
        <v>742</v>
      </c>
      <c r="B411" t="s">
        <v>274</v>
      </c>
      <c r="C411">
        <v>529015</v>
      </c>
      <c r="D411" t="s">
        <v>2403</v>
      </c>
      <c r="E411">
        <v>409</v>
      </c>
      <c r="F411" t="s">
        <v>4973</v>
      </c>
    </row>
    <row r="412" spans="1:6">
      <c r="A412" t="s">
        <v>2408</v>
      </c>
      <c r="B412" t="s">
        <v>2409</v>
      </c>
      <c r="C412">
        <v>529548</v>
      </c>
      <c r="D412" t="s">
        <v>2410</v>
      </c>
      <c r="E412">
        <v>411</v>
      </c>
      <c r="F412" t="s">
        <v>4978</v>
      </c>
    </row>
    <row r="413" spans="1:6">
      <c r="A413" t="s">
        <v>2411</v>
      </c>
      <c r="B413" t="s">
        <v>1229</v>
      </c>
      <c r="C413">
        <v>528882</v>
      </c>
      <c r="D413" t="s">
        <v>2412</v>
      </c>
      <c r="E413">
        <v>411</v>
      </c>
      <c r="F413" t="s">
        <v>4979</v>
      </c>
    </row>
    <row r="414" spans="1:6">
      <c r="A414" t="s">
        <v>780</v>
      </c>
      <c r="B414" t="s">
        <v>175</v>
      </c>
      <c r="C414">
        <v>505784</v>
      </c>
      <c r="D414" t="s">
        <v>2414</v>
      </c>
      <c r="E414">
        <v>413</v>
      </c>
      <c r="F414" t="s">
        <v>4984</v>
      </c>
    </row>
    <row r="415" spans="1:6">
      <c r="A415" t="s">
        <v>334</v>
      </c>
      <c r="B415" t="s">
        <v>335</v>
      </c>
      <c r="C415">
        <v>529371</v>
      </c>
      <c r="D415" t="s">
        <v>2413</v>
      </c>
      <c r="E415">
        <v>413</v>
      </c>
      <c r="F415" t="s">
        <v>4986</v>
      </c>
    </row>
    <row r="416" spans="1:6">
      <c r="A416" t="s">
        <v>2434</v>
      </c>
      <c r="B416" t="s">
        <v>274</v>
      </c>
      <c r="C416">
        <v>528868</v>
      </c>
      <c r="D416" t="s">
        <v>2435</v>
      </c>
      <c r="E416">
        <v>415</v>
      </c>
      <c r="F416" t="s">
        <v>4997</v>
      </c>
    </row>
    <row r="417" spans="1:6">
      <c r="A417" t="s">
        <v>2455</v>
      </c>
      <c r="B417" t="s">
        <v>194</v>
      </c>
      <c r="C417">
        <v>529151</v>
      </c>
      <c r="D417" t="s">
        <v>2456</v>
      </c>
      <c r="E417">
        <v>416</v>
      </c>
      <c r="F417" t="s">
        <v>5012</v>
      </c>
    </row>
    <row r="418" spans="1:6">
      <c r="A418" t="s">
        <v>2481</v>
      </c>
      <c r="B418" t="s">
        <v>207</v>
      </c>
      <c r="C418">
        <v>529670</v>
      </c>
      <c r="D418" t="s">
        <v>2482</v>
      </c>
      <c r="E418">
        <v>417</v>
      </c>
      <c r="F418" t="s">
        <v>5021</v>
      </c>
    </row>
    <row r="419" spans="1:6">
      <c r="A419" t="s">
        <v>2470</v>
      </c>
      <c r="B419" t="s">
        <v>175</v>
      </c>
      <c r="C419">
        <v>528865</v>
      </c>
      <c r="D419" t="s">
        <v>2471</v>
      </c>
      <c r="E419">
        <v>417</v>
      </c>
      <c r="F419" t="s">
        <v>5024</v>
      </c>
    </row>
    <row r="420" spans="1:6">
      <c r="A420" t="s">
        <v>2479</v>
      </c>
      <c r="B420" t="s">
        <v>175</v>
      </c>
      <c r="C420">
        <v>505177</v>
      </c>
      <c r="D420" t="s">
        <v>2480</v>
      </c>
      <c r="E420">
        <v>417</v>
      </c>
      <c r="F420" t="s">
        <v>5025</v>
      </c>
    </row>
    <row r="421" spans="1:6">
      <c r="A421" t="s">
        <v>2496</v>
      </c>
      <c r="B421" t="s">
        <v>2497</v>
      </c>
      <c r="C421">
        <v>529199</v>
      </c>
      <c r="D421" t="s">
        <v>2498</v>
      </c>
      <c r="E421">
        <v>417</v>
      </c>
      <c r="F421" t="s">
        <v>5018</v>
      </c>
    </row>
    <row r="422" spans="1:6">
      <c r="A422" t="s">
        <v>733</v>
      </c>
      <c r="B422" t="s">
        <v>627</v>
      </c>
      <c r="C422">
        <v>529555</v>
      </c>
      <c r="D422" t="s">
        <v>2501</v>
      </c>
      <c r="E422">
        <v>421</v>
      </c>
      <c r="F422" t="s">
        <v>5029</v>
      </c>
    </row>
    <row r="423" spans="1:6">
      <c r="A423" t="s">
        <v>62</v>
      </c>
      <c r="B423" t="s">
        <v>10</v>
      </c>
      <c r="C423">
        <v>528885</v>
      </c>
      <c r="D423" t="s">
        <v>2514</v>
      </c>
      <c r="E423">
        <v>422</v>
      </c>
      <c r="F423" t="s">
        <v>5033</v>
      </c>
    </row>
    <row r="424" spans="1:6">
      <c r="A424" t="s">
        <v>626</v>
      </c>
      <c r="B424" t="s">
        <v>627</v>
      </c>
      <c r="C424">
        <v>529551</v>
      </c>
      <c r="D424" t="s">
        <v>2510</v>
      </c>
      <c r="E424">
        <v>422</v>
      </c>
      <c r="F424" t="s">
        <v>5037</v>
      </c>
    </row>
    <row r="425" spans="1:6">
      <c r="A425" t="s">
        <v>2512</v>
      </c>
      <c r="B425" t="s">
        <v>1117</v>
      </c>
      <c r="C425">
        <v>529165</v>
      </c>
      <c r="D425" t="s">
        <v>2513</v>
      </c>
      <c r="E425">
        <v>422</v>
      </c>
      <c r="F425" t="s">
        <v>5032</v>
      </c>
    </row>
    <row r="426" spans="1:6">
      <c r="A426" t="s">
        <v>1992</v>
      </c>
      <c r="B426" t="s">
        <v>1717</v>
      </c>
      <c r="C426">
        <v>530222</v>
      </c>
      <c r="D426" t="s">
        <v>2530</v>
      </c>
      <c r="E426">
        <v>425</v>
      </c>
      <c r="F426" t="s">
        <v>5046</v>
      </c>
    </row>
    <row r="427" spans="1:6">
      <c r="A427" t="s">
        <v>1187</v>
      </c>
      <c r="B427" t="s">
        <v>997</v>
      </c>
      <c r="C427">
        <v>529008</v>
      </c>
      <c r="D427" t="s">
        <v>2532</v>
      </c>
      <c r="E427">
        <v>425</v>
      </c>
      <c r="F427" t="s">
        <v>5048</v>
      </c>
    </row>
    <row r="428" spans="1:6">
      <c r="A428" t="s">
        <v>2528</v>
      </c>
      <c r="B428" t="s">
        <v>175</v>
      </c>
      <c r="C428">
        <v>528858</v>
      </c>
      <c r="D428" t="s">
        <v>2529</v>
      </c>
      <c r="E428">
        <v>425</v>
      </c>
      <c r="F428" t="s">
        <v>5050</v>
      </c>
    </row>
    <row r="429" spans="1:6">
      <c r="A429" t="s">
        <v>2533</v>
      </c>
      <c r="B429" t="s">
        <v>147</v>
      </c>
      <c r="C429">
        <v>528816</v>
      </c>
      <c r="D429" t="s">
        <v>2534</v>
      </c>
      <c r="E429">
        <v>425</v>
      </c>
      <c r="F429" t="s">
        <v>5051</v>
      </c>
    </row>
    <row r="430" spans="1:6">
      <c r="A430" t="s">
        <v>228</v>
      </c>
      <c r="B430" t="s">
        <v>10</v>
      </c>
      <c r="C430">
        <v>529566</v>
      </c>
      <c r="D430" t="s">
        <v>2548</v>
      </c>
      <c r="E430">
        <v>429</v>
      </c>
      <c r="F430" t="s">
        <v>5056</v>
      </c>
    </row>
    <row r="431" spans="1:6">
      <c r="A431" t="s">
        <v>2545</v>
      </c>
      <c r="B431" t="s">
        <v>1717</v>
      </c>
      <c r="C431">
        <v>529320</v>
      </c>
      <c r="D431" t="s">
        <v>2546</v>
      </c>
      <c r="E431">
        <v>429</v>
      </c>
      <c r="F431" t="s">
        <v>5059</v>
      </c>
    </row>
    <row r="432" spans="1:6">
      <c r="A432" t="s">
        <v>2558</v>
      </c>
      <c r="B432" t="s">
        <v>194</v>
      </c>
      <c r="C432">
        <v>529388</v>
      </c>
      <c r="D432" t="s">
        <v>2559</v>
      </c>
      <c r="E432">
        <v>431</v>
      </c>
      <c r="F432" t="s">
        <v>5061</v>
      </c>
    </row>
    <row r="433" spans="1:6">
      <c r="A433" t="s">
        <v>2552</v>
      </c>
      <c r="B433" t="s">
        <v>404</v>
      </c>
      <c r="C433">
        <v>529562</v>
      </c>
      <c r="D433" t="s">
        <v>2553</v>
      </c>
      <c r="E433">
        <v>431</v>
      </c>
      <c r="F433" t="s">
        <v>5063</v>
      </c>
    </row>
    <row r="434" spans="1:6">
      <c r="A434" t="s">
        <v>1445</v>
      </c>
      <c r="B434" t="s">
        <v>690</v>
      </c>
      <c r="C434">
        <v>529109</v>
      </c>
      <c r="D434" t="s">
        <v>2566</v>
      </c>
      <c r="E434">
        <v>433</v>
      </c>
      <c r="F434" t="s">
        <v>5066</v>
      </c>
    </row>
    <row r="435" spans="1:6">
      <c r="A435" t="s">
        <v>2567</v>
      </c>
      <c r="B435" t="s">
        <v>605</v>
      </c>
      <c r="C435">
        <v>529685</v>
      </c>
      <c r="D435" t="s">
        <v>2568</v>
      </c>
      <c r="E435">
        <v>434</v>
      </c>
      <c r="F435" t="s">
        <v>5072</v>
      </c>
    </row>
    <row r="436" spans="1:6">
      <c r="A436" t="s">
        <v>2579</v>
      </c>
      <c r="B436" t="s">
        <v>274</v>
      </c>
      <c r="C436">
        <v>529162</v>
      </c>
      <c r="D436" t="s">
        <v>2580</v>
      </c>
      <c r="E436">
        <v>435</v>
      </c>
      <c r="F436" t="s">
        <v>5076</v>
      </c>
    </row>
    <row r="437" spans="1:6">
      <c r="A437" t="s">
        <v>2581</v>
      </c>
      <c r="B437" t="s">
        <v>404</v>
      </c>
      <c r="C437">
        <v>528880</v>
      </c>
      <c r="D437" t="s">
        <v>2582</v>
      </c>
      <c r="E437">
        <v>435</v>
      </c>
      <c r="F437" t="s">
        <v>5077</v>
      </c>
    </row>
    <row r="438" spans="1:6">
      <c r="A438" t="s">
        <v>2323</v>
      </c>
      <c r="B438" t="s">
        <v>997</v>
      </c>
      <c r="C438">
        <v>529056</v>
      </c>
      <c r="D438" t="s">
        <v>2586</v>
      </c>
      <c r="E438">
        <v>437</v>
      </c>
      <c r="F438" t="s">
        <v>5083</v>
      </c>
    </row>
    <row r="439" spans="1:6">
      <c r="A439" t="s">
        <v>2193</v>
      </c>
      <c r="B439" t="s">
        <v>575</v>
      </c>
      <c r="C439">
        <v>529224</v>
      </c>
      <c r="D439" t="s">
        <v>2588</v>
      </c>
      <c r="E439">
        <v>437</v>
      </c>
      <c r="F439" t="s">
        <v>5084</v>
      </c>
    </row>
    <row r="440" spans="1:6">
      <c r="A440" t="s">
        <v>2590</v>
      </c>
      <c r="B440" t="s">
        <v>194</v>
      </c>
      <c r="C440">
        <v>504282</v>
      </c>
      <c r="D440" t="s">
        <v>2591</v>
      </c>
      <c r="E440">
        <v>437</v>
      </c>
      <c r="F440" t="s">
        <v>5085</v>
      </c>
    </row>
    <row r="441" spans="1:6">
      <c r="A441" t="s">
        <v>626</v>
      </c>
      <c r="B441" t="s">
        <v>627</v>
      </c>
      <c r="C441">
        <v>529989</v>
      </c>
      <c r="D441" t="s">
        <v>2589</v>
      </c>
      <c r="E441">
        <v>437</v>
      </c>
      <c r="F441" t="s">
        <v>5087</v>
      </c>
    </row>
    <row r="442" spans="1:6">
      <c r="A442" t="s">
        <v>2596</v>
      </c>
      <c r="B442" t="s">
        <v>274</v>
      </c>
      <c r="C442">
        <v>504927</v>
      </c>
      <c r="D442" t="s">
        <v>2597</v>
      </c>
      <c r="E442">
        <v>437</v>
      </c>
      <c r="F442" t="s">
        <v>5080</v>
      </c>
    </row>
    <row r="443" spans="1:6">
      <c r="A443" t="s">
        <v>2599</v>
      </c>
      <c r="B443" t="s">
        <v>10</v>
      </c>
      <c r="C443">
        <v>528905</v>
      </c>
      <c r="D443" t="s">
        <v>2600</v>
      </c>
      <c r="E443">
        <v>437</v>
      </c>
      <c r="F443" t="s">
        <v>5081</v>
      </c>
    </row>
    <row r="444" spans="1:6">
      <c r="A444" t="s">
        <v>2605</v>
      </c>
      <c r="B444" t="s">
        <v>404</v>
      </c>
      <c r="C444">
        <v>529091</v>
      </c>
      <c r="D444" t="s">
        <v>2606</v>
      </c>
      <c r="E444">
        <v>443</v>
      </c>
      <c r="F444" t="s">
        <v>5094</v>
      </c>
    </row>
    <row r="445" spans="1:6">
      <c r="A445" t="s">
        <v>2603</v>
      </c>
      <c r="B445" t="s">
        <v>404</v>
      </c>
      <c r="C445">
        <v>528962</v>
      </c>
      <c r="D445" t="s">
        <v>2604</v>
      </c>
      <c r="E445">
        <v>443</v>
      </c>
      <c r="F445" t="s">
        <v>5095</v>
      </c>
    </row>
    <row r="446" spans="1:6">
      <c r="A446" t="s">
        <v>664</v>
      </c>
      <c r="B446" t="s">
        <v>665</v>
      </c>
      <c r="C446">
        <v>529100</v>
      </c>
      <c r="D446" t="s">
        <v>2622</v>
      </c>
      <c r="E446">
        <v>445</v>
      </c>
      <c r="F446" t="s">
        <v>5099</v>
      </c>
    </row>
    <row r="447" spans="1:6">
      <c r="A447" t="s">
        <v>2634</v>
      </c>
      <c r="B447" t="s">
        <v>997</v>
      </c>
      <c r="C447">
        <v>529195</v>
      </c>
      <c r="D447" t="s">
        <v>2635</v>
      </c>
      <c r="E447">
        <v>446</v>
      </c>
      <c r="F447" t="s">
        <v>5105</v>
      </c>
    </row>
    <row r="448" spans="1:6">
      <c r="A448" t="s">
        <v>2627</v>
      </c>
      <c r="B448" t="s">
        <v>404</v>
      </c>
      <c r="C448">
        <v>529646</v>
      </c>
      <c r="D448" t="s">
        <v>2628</v>
      </c>
      <c r="E448">
        <v>446</v>
      </c>
      <c r="F448" t="s">
        <v>5106</v>
      </c>
    </row>
    <row r="449" spans="1:6">
      <c r="A449" t="s">
        <v>2631</v>
      </c>
      <c r="B449" t="s">
        <v>404</v>
      </c>
      <c r="C449">
        <v>528961</v>
      </c>
      <c r="D449" t="s">
        <v>2632</v>
      </c>
      <c r="E449">
        <v>446</v>
      </c>
      <c r="F449" t="s">
        <v>5107</v>
      </c>
    </row>
    <row r="450" spans="1:6">
      <c r="A450" t="s">
        <v>2652</v>
      </c>
      <c r="B450" t="s">
        <v>194</v>
      </c>
      <c r="C450">
        <v>501842</v>
      </c>
      <c r="D450" t="s">
        <v>2653</v>
      </c>
      <c r="E450">
        <v>449</v>
      </c>
      <c r="F450" t="s">
        <v>5116</v>
      </c>
    </row>
    <row r="451" spans="1:6">
      <c r="A451" t="s">
        <v>2654</v>
      </c>
      <c r="B451" t="s">
        <v>997</v>
      </c>
      <c r="C451">
        <v>529987</v>
      </c>
      <c r="D451" t="s">
        <v>2655</v>
      </c>
      <c r="E451">
        <v>449</v>
      </c>
      <c r="F451" t="s">
        <v>5117</v>
      </c>
    </row>
    <row r="452" spans="1:6">
      <c r="A452" t="s">
        <v>574</v>
      </c>
      <c r="B452" t="s">
        <v>575</v>
      </c>
      <c r="C452">
        <v>528974</v>
      </c>
      <c r="D452" t="s">
        <v>2661</v>
      </c>
      <c r="E452">
        <v>451</v>
      </c>
      <c r="F452" t="s">
        <v>5121</v>
      </c>
    </row>
    <row r="453" spans="1:6">
      <c r="A453" t="s">
        <v>2496</v>
      </c>
      <c r="B453" t="s">
        <v>2497</v>
      </c>
      <c r="C453">
        <v>529755</v>
      </c>
      <c r="D453" t="s">
        <v>2676</v>
      </c>
      <c r="E453">
        <v>452</v>
      </c>
      <c r="F453" t="s">
        <v>5123</v>
      </c>
    </row>
    <row r="454" spans="1:6">
      <c r="A454" t="s">
        <v>2662</v>
      </c>
      <c r="B454" t="s">
        <v>274</v>
      </c>
      <c r="C454">
        <v>529044</v>
      </c>
      <c r="D454" t="s">
        <v>2663</v>
      </c>
      <c r="E454">
        <v>452</v>
      </c>
      <c r="F454" t="s">
        <v>5130</v>
      </c>
    </row>
    <row r="455" spans="1:6">
      <c r="A455" t="s">
        <v>2683</v>
      </c>
      <c r="B455" t="s">
        <v>147</v>
      </c>
      <c r="C455">
        <v>530045</v>
      </c>
      <c r="D455" t="s">
        <v>2684</v>
      </c>
      <c r="E455">
        <v>454</v>
      </c>
      <c r="F455" t="s">
        <v>5136</v>
      </c>
    </row>
    <row r="456" spans="1:6">
      <c r="A456" t="s">
        <v>477</v>
      </c>
      <c r="B456" t="s">
        <v>10</v>
      </c>
      <c r="C456">
        <v>529220</v>
      </c>
      <c r="D456" t="s">
        <v>2689</v>
      </c>
      <c r="E456">
        <v>455</v>
      </c>
      <c r="F456" t="s">
        <v>5138</v>
      </c>
    </row>
    <row r="457" spans="1:6">
      <c r="A457" t="s">
        <v>2696</v>
      </c>
      <c r="B457" t="s">
        <v>1717</v>
      </c>
      <c r="C457">
        <v>529053</v>
      </c>
      <c r="D457" t="s">
        <v>2697</v>
      </c>
      <c r="E457">
        <v>456</v>
      </c>
      <c r="F457" t="s">
        <v>5142</v>
      </c>
    </row>
    <row r="458" spans="1:6">
      <c r="A458" t="s">
        <v>312</v>
      </c>
      <c r="B458" t="s">
        <v>10</v>
      </c>
      <c r="C458">
        <v>530225</v>
      </c>
      <c r="D458" t="s">
        <v>2694</v>
      </c>
      <c r="E458">
        <v>456</v>
      </c>
      <c r="F458" t="s">
        <v>5141</v>
      </c>
    </row>
    <row r="459" spans="1:6">
      <c r="A459" t="s">
        <v>2699</v>
      </c>
      <c r="B459" t="s">
        <v>1197</v>
      </c>
      <c r="C459">
        <v>529028</v>
      </c>
      <c r="D459" t="s">
        <v>2700</v>
      </c>
      <c r="E459">
        <v>456</v>
      </c>
      <c r="F459" t="s">
        <v>5144</v>
      </c>
    </row>
    <row r="460" spans="1:6">
      <c r="A460" t="s">
        <v>2713</v>
      </c>
      <c r="B460" t="s">
        <v>274</v>
      </c>
      <c r="C460">
        <v>501268</v>
      </c>
      <c r="D460" t="s">
        <v>2714</v>
      </c>
      <c r="E460">
        <v>459</v>
      </c>
      <c r="F460" t="s">
        <v>5148</v>
      </c>
    </row>
    <row r="461" spans="1:6">
      <c r="A461" t="s">
        <v>2721</v>
      </c>
      <c r="B461" t="s">
        <v>10</v>
      </c>
      <c r="C461">
        <v>530226</v>
      </c>
      <c r="D461" t="s">
        <v>2722</v>
      </c>
      <c r="E461">
        <v>460</v>
      </c>
      <c r="F461" t="s">
        <v>5154</v>
      </c>
    </row>
    <row r="462" spans="1:6">
      <c r="A462" t="s">
        <v>2719</v>
      </c>
      <c r="B462" t="s">
        <v>274</v>
      </c>
      <c r="C462">
        <v>500766</v>
      </c>
      <c r="D462" t="s">
        <v>2720</v>
      </c>
      <c r="E462">
        <v>460</v>
      </c>
      <c r="F462" t="s">
        <v>5156</v>
      </c>
    </row>
    <row r="463" spans="1:6">
      <c r="A463" t="s">
        <v>1187</v>
      </c>
      <c r="B463" t="s">
        <v>997</v>
      </c>
      <c r="C463">
        <v>529101</v>
      </c>
      <c r="D463" t="s">
        <v>2728</v>
      </c>
      <c r="E463">
        <v>462</v>
      </c>
      <c r="F463" t="s">
        <v>5165</v>
      </c>
    </row>
    <row r="464" spans="1:6">
      <c r="A464" t="s">
        <v>1196</v>
      </c>
      <c r="B464" t="s">
        <v>1197</v>
      </c>
      <c r="C464">
        <v>502324</v>
      </c>
      <c r="D464" t="s">
        <v>2743</v>
      </c>
      <c r="E464">
        <v>463</v>
      </c>
      <c r="F464" t="s">
        <v>5172</v>
      </c>
    </row>
    <row r="465" spans="1:6">
      <c r="A465" t="s">
        <v>2741</v>
      </c>
      <c r="B465" t="s">
        <v>194</v>
      </c>
      <c r="C465">
        <v>528954</v>
      </c>
      <c r="D465" t="s">
        <v>2742</v>
      </c>
      <c r="E465">
        <v>463</v>
      </c>
      <c r="F465" t="s">
        <v>5174</v>
      </c>
    </row>
    <row r="466" spans="1:6">
      <c r="A466" t="s">
        <v>989</v>
      </c>
      <c r="B466" t="s">
        <v>274</v>
      </c>
      <c r="C466">
        <v>529169</v>
      </c>
      <c r="D466" t="s">
        <v>2751</v>
      </c>
      <c r="E466">
        <v>465</v>
      </c>
      <c r="F466" t="s">
        <v>5176</v>
      </c>
    </row>
    <row r="467" spans="1:6">
      <c r="A467" t="s">
        <v>2762</v>
      </c>
      <c r="B467" t="s">
        <v>175</v>
      </c>
      <c r="C467">
        <v>529157</v>
      </c>
      <c r="D467" t="s">
        <v>2763</v>
      </c>
      <c r="E467">
        <v>466</v>
      </c>
      <c r="F467" t="s">
        <v>5183</v>
      </c>
    </row>
    <row r="468" spans="1:6">
      <c r="A468" t="s">
        <v>610</v>
      </c>
      <c r="B468" t="s">
        <v>175</v>
      </c>
      <c r="C468">
        <v>529615</v>
      </c>
      <c r="D468" t="s">
        <v>2772</v>
      </c>
      <c r="E468">
        <v>467</v>
      </c>
      <c r="F468" t="s">
        <v>5185</v>
      </c>
    </row>
    <row r="469" spans="1:6">
      <c r="A469" t="s">
        <v>443</v>
      </c>
      <c r="B469" t="s">
        <v>194</v>
      </c>
      <c r="C469">
        <v>529340</v>
      </c>
      <c r="D469" t="s">
        <v>2768</v>
      </c>
      <c r="E469">
        <v>467</v>
      </c>
      <c r="F469" t="s">
        <v>5186</v>
      </c>
    </row>
    <row r="470" spans="1:6">
      <c r="A470" t="s">
        <v>2766</v>
      </c>
      <c r="B470" t="s">
        <v>274</v>
      </c>
      <c r="C470">
        <v>529049</v>
      </c>
      <c r="D470" t="s">
        <v>2767</v>
      </c>
      <c r="E470">
        <v>467</v>
      </c>
      <c r="F470" t="s">
        <v>5192</v>
      </c>
    </row>
    <row r="471" spans="1:6">
      <c r="A471" t="s">
        <v>604</v>
      </c>
      <c r="B471" t="s">
        <v>605</v>
      </c>
      <c r="C471">
        <v>501891</v>
      </c>
      <c r="D471" t="s">
        <v>2785</v>
      </c>
      <c r="E471">
        <v>470</v>
      </c>
      <c r="F471" t="s">
        <v>5196</v>
      </c>
    </row>
    <row r="472" spans="1:6">
      <c r="A472" t="s">
        <v>2781</v>
      </c>
      <c r="B472" t="s">
        <v>335</v>
      </c>
      <c r="C472">
        <v>530051</v>
      </c>
      <c r="D472" t="s">
        <v>2782</v>
      </c>
      <c r="E472">
        <v>470</v>
      </c>
      <c r="F472" t="s">
        <v>5197</v>
      </c>
    </row>
    <row r="473" spans="1:6">
      <c r="A473" t="s">
        <v>2786</v>
      </c>
      <c r="B473" t="s">
        <v>627</v>
      </c>
      <c r="C473">
        <v>528821</v>
      </c>
      <c r="D473" t="s">
        <v>2787</v>
      </c>
      <c r="E473">
        <v>472</v>
      </c>
      <c r="F473" t="s">
        <v>5202</v>
      </c>
    </row>
    <row r="474" spans="1:6">
      <c r="A474" t="s">
        <v>2652</v>
      </c>
      <c r="B474" t="s">
        <v>194</v>
      </c>
      <c r="C474">
        <v>529553</v>
      </c>
      <c r="D474" t="s">
        <v>2796</v>
      </c>
      <c r="E474">
        <v>473</v>
      </c>
      <c r="F474" t="s">
        <v>5205</v>
      </c>
    </row>
    <row r="475" spans="1:6">
      <c r="A475" t="s">
        <v>2323</v>
      </c>
      <c r="B475" t="s">
        <v>997</v>
      </c>
      <c r="C475">
        <v>529023</v>
      </c>
      <c r="D475" t="s">
        <v>2802</v>
      </c>
      <c r="E475">
        <v>473</v>
      </c>
      <c r="F475" t="s">
        <v>5209</v>
      </c>
    </row>
    <row r="476" spans="1:6">
      <c r="A476" t="s">
        <v>2804</v>
      </c>
      <c r="B476" t="s">
        <v>194</v>
      </c>
      <c r="C476">
        <v>529323</v>
      </c>
      <c r="D476" t="s">
        <v>2805</v>
      </c>
      <c r="E476">
        <v>475</v>
      </c>
      <c r="F476" t="s">
        <v>5212</v>
      </c>
    </row>
    <row r="477" spans="1:6">
      <c r="A477" t="s">
        <v>2818</v>
      </c>
      <c r="B477" t="s">
        <v>2819</v>
      </c>
      <c r="C477">
        <v>529168</v>
      </c>
      <c r="D477" t="s">
        <v>2820</v>
      </c>
      <c r="E477">
        <v>475</v>
      </c>
      <c r="F477" t="s">
        <v>5216</v>
      </c>
    </row>
    <row r="478" spans="1:6">
      <c r="A478" t="s">
        <v>2813</v>
      </c>
      <c r="B478" t="s">
        <v>997</v>
      </c>
      <c r="C478">
        <v>529268</v>
      </c>
      <c r="D478" t="s">
        <v>2814</v>
      </c>
      <c r="E478">
        <v>475</v>
      </c>
      <c r="F478" t="s">
        <v>5210</v>
      </c>
    </row>
    <row r="479" spans="1:6">
      <c r="A479" t="s">
        <v>643</v>
      </c>
      <c r="B479" t="s">
        <v>194</v>
      </c>
      <c r="C479">
        <v>529467</v>
      </c>
      <c r="D479" t="s">
        <v>2826</v>
      </c>
      <c r="E479">
        <v>478</v>
      </c>
      <c r="F479" t="s">
        <v>5223</v>
      </c>
    </row>
    <row r="480" spans="1:6">
      <c r="A480" t="s">
        <v>273</v>
      </c>
      <c r="B480" t="s">
        <v>274</v>
      </c>
      <c r="C480">
        <v>529982</v>
      </c>
      <c r="D480" t="s">
        <v>2825</v>
      </c>
      <c r="E480">
        <v>478</v>
      </c>
      <c r="F480" t="s">
        <v>5224</v>
      </c>
    </row>
    <row r="481" spans="1:6">
      <c r="A481" t="s">
        <v>2836</v>
      </c>
      <c r="B481" t="s">
        <v>404</v>
      </c>
      <c r="C481">
        <v>529329</v>
      </c>
      <c r="D481" t="s">
        <v>2837</v>
      </c>
      <c r="E481">
        <v>480</v>
      </c>
      <c r="F481" t="s">
        <v>5231</v>
      </c>
    </row>
    <row r="482" spans="1:6">
      <c r="A482" t="s">
        <v>2080</v>
      </c>
      <c r="B482" t="s">
        <v>997</v>
      </c>
      <c r="C482">
        <v>502904</v>
      </c>
      <c r="D482" t="s">
        <v>2829</v>
      </c>
      <c r="E482">
        <v>480</v>
      </c>
      <c r="F482" t="s">
        <v>5232</v>
      </c>
    </row>
    <row r="483" spans="1:6">
      <c r="A483" t="s">
        <v>2845</v>
      </c>
      <c r="B483" t="s">
        <v>690</v>
      </c>
      <c r="C483">
        <v>530230</v>
      </c>
      <c r="D483" t="s">
        <v>2846</v>
      </c>
      <c r="E483">
        <v>482</v>
      </c>
      <c r="F483" t="s">
        <v>5233</v>
      </c>
    </row>
    <row r="484" spans="1:6">
      <c r="A484" t="s">
        <v>598</v>
      </c>
      <c r="B484" t="s">
        <v>198</v>
      </c>
      <c r="C484">
        <v>529905</v>
      </c>
      <c r="D484" t="s">
        <v>2850</v>
      </c>
      <c r="E484">
        <v>483</v>
      </c>
      <c r="F484" t="s">
        <v>5239</v>
      </c>
    </row>
    <row r="485" spans="1:6">
      <c r="A485" t="s">
        <v>2860</v>
      </c>
      <c r="B485" t="s">
        <v>194</v>
      </c>
      <c r="C485">
        <v>529396</v>
      </c>
      <c r="D485" t="s">
        <v>2861</v>
      </c>
      <c r="E485">
        <v>484</v>
      </c>
      <c r="F485" t="s">
        <v>5245</v>
      </c>
    </row>
    <row r="486" spans="1:6">
      <c r="A486" t="s">
        <v>62</v>
      </c>
      <c r="B486" t="s">
        <v>10</v>
      </c>
      <c r="C486">
        <v>529433</v>
      </c>
      <c r="D486" t="s">
        <v>2865</v>
      </c>
      <c r="E486">
        <v>485</v>
      </c>
      <c r="F486" t="s">
        <v>5251</v>
      </c>
    </row>
    <row r="487" spans="1:6">
      <c r="A487" t="s">
        <v>2871</v>
      </c>
      <c r="B487" t="s">
        <v>10</v>
      </c>
      <c r="C487">
        <v>529552</v>
      </c>
      <c r="D487" t="s">
        <v>2872</v>
      </c>
      <c r="E487">
        <v>485</v>
      </c>
      <c r="F487" t="s">
        <v>5255</v>
      </c>
    </row>
    <row r="488" spans="1:6">
      <c r="A488" t="s">
        <v>2876</v>
      </c>
      <c r="B488" t="s">
        <v>2877</v>
      </c>
      <c r="C488">
        <v>529546</v>
      </c>
      <c r="D488" t="s">
        <v>2878</v>
      </c>
      <c r="E488">
        <v>485</v>
      </c>
      <c r="F488" t="s">
        <v>5256</v>
      </c>
    </row>
    <row r="489" spans="1:6">
      <c r="A489" t="s">
        <v>2883</v>
      </c>
      <c r="B489" t="s">
        <v>997</v>
      </c>
      <c r="C489">
        <v>530232</v>
      </c>
      <c r="D489" t="s">
        <v>2884</v>
      </c>
      <c r="E489">
        <v>485</v>
      </c>
      <c r="F489" t="s">
        <v>5247</v>
      </c>
    </row>
    <row r="490" spans="1:6">
      <c r="A490" t="s">
        <v>2902</v>
      </c>
      <c r="B490" t="s">
        <v>10</v>
      </c>
      <c r="C490">
        <v>530046</v>
      </c>
      <c r="D490" t="s">
        <v>2903</v>
      </c>
      <c r="E490">
        <v>489</v>
      </c>
      <c r="F490" t="s">
        <v>5266</v>
      </c>
    </row>
    <row r="491" spans="1:6">
      <c r="A491" t="s">
        <v>2920</v>
      </c>
      <c r="B491" t="s">
        <v>194</v>
      </c>
      <c r="C491">
        <v>528867</v>
      </c>
      <c r="D491" t="s">
        <v>2921</v>
      </c>
      <c r="E491">
        <v>490</v>
      </c>
      <c r="F491" t="s">
        <v>5284</v>
      </c>
    </row>
    <row r="492" spans="1:6">
      <c r="A492" t="s">
        <v>2935</v>
      </c>
      <c r="B492" t="s">
        <v>605</v>
      </c>
      <c r="C492">
        <v>529213</v>
      </c>
      <c r="D492" t="s">
        <v>2936</v>
      </c>
      <c r="E492">
        <v>491</v>
      </c>
      <c r="F492" t="s">
        <v>5286</v>
      </c>
    </row>
    <row r="493" spans="1:6">
      <c r="A493" t="s">
        <v>2931</v>
      </c>
      <c r="B493" t="s">
        <v>194</v>
      </c>
      <c r="C493">
        <v>529085</v>
      </c>
      <c r="D493" t="s">
        <v>2932</v>
      </c>
      <c r="E493">
        <v>491</v>
      </c>
      <c r="F493" t="s">
        <v>5287</v>
      </c>
    </row>
    <row r="494" spans="1:6">
      <c r="A494" t="s">
        <v>2945</v>
      </c>
      <c r="B494" t="s">
        <v>175</v>
      </c>
      <c r="C494">
        <v>529696</v>
      </c>
      <c r="D494" t="s">
        <v>2946</v>
      </c>
      <c r="E494">
        <v>493</v>
      </c>
      <c r="F494" t="s">
        <v>5292</v>
      </c>
    </row>
    <row r="495" spans="1:6">
      <c r="A495" t="s">
        <v>2951</v>
      </c>
      <c r="B495" t="s">
        <v>1263</v>
      </c>
      <c r="C495">
        <v>529405</v>
      </c>
      <c r="D495" t="s">
        <v>2952</v>
      </c>
      <c r="E495">
        <v>493</v>
      </c>
      <c r="F495" t="s">
        <v>5291</v>
      </c>
    </row>
    <row r="496" spans="1:6">
      <c r="A496" t="s">
        <v>2953</v>
      </c>
      <c r="B496" t="s">
        <v>274</v>
      </c>
      <c r="C496">
        <v>529210</v>
      </c>
      <c r="D496" t="s">
        <v>2954</v>
      </c>
      <c r="E496">
        <v>495</v>
      </c>
      <c r="F496" t="s">
        <v>5300</v>
      </c>
    </row>
    <row r="497" spans="1:6">
      <c r="A497" t="s">
        <v>2955</v>
      </c>
      <c r="B497" t="s">
        <v>175</v>
      </c>
      <c r="C497">
        <v>529196</v>
      </c>
      <c r="D497" t="s">
        <v>2956</v>
      </c>
      <c r="E497">
        <v>495</v>
      </c>
      <c r="F497" t="s">
        <v>5302</v>
      </c>
    </row>
    <row r="498" spans="1:6">
      <c r="A498" t="s">
        <v>2968</v>
      </c>
      <c r="B498" t="s">
        <v>10</v>
      </c>
      <c r="C498">
        <v>529003</v>
      </c>
      <c r="D498" t="s">
        <v>2969</v>
      </c>
      <c r="E498">
        <v>495</v>
      </c>
      <c r="F498" t="s">
        <v>5297</v>
      </c>
    </row>
    <row r="499" spans="1:6">
      <c r="A499" t="s">
        <v>2972</v>
      </c>
      <c r="B499" t="s">
        <v>207</v>
      </c>
      <c r="C499">
        <v>529159</v>
      </c>
      <c r="D499" t="s">
        <v>2973</v>
      </c>
      <c r="E499">
        <v>498</v>
      </c>
      <c r="F499" t="s">
        <v>5306</v>
      </c>
    </row>
    <row r="500" spans="1:6">
      <c r="A500" t="s">
        <v>2983</v>
      </c>
      <c r="B500" t="s">
        <v>274</v>
      </c>
      <c r="C500">
        <v>529228</v>
      </c>
      <c r="D500" t="s">
        <v>2984</v>
      </c>
      <c r="E500">
        <v>499</v>
      </c>
      <c r="F500" t="s">
        <v>5313</v>
      </c>
    </row>
    <row r="501" spans="1:6">
      <c r="A501" t="s">
        <v>2994</v>
      </c>
      <c r="B501" t="s">
        <v>184</v>
      </c>
      <c r="C501">
        <v>529554</v>
      </c>
      <c r="D501" t="s">
        <v>2995</v>
      </c>
      <c r="E501">
        <v>500</v>
      </c>
      <c r="F501" t="s">
        <v>5319</v>
      </c>
    </row>
    <row r="502" spans="1:6">
      <c r="A502" t="s">
        <v>3005</v>
      </c>
      <c r="B502" t="s">
        <v>194</v>
      </c>
      <c r="C502">
        <v>529550</v>
      </c>
      <c r="D502" t="s">
        <v>3006</v>
      </c>
      <c r="E502">
        <v>501</v>
      </c>
      <c r="F502" t="s">
        <v>5323</v>
      </c>
    </row>
    <row r="503" spans="1:6">
      <c r="A503" t="s">
        <v>2999</v>
      </c>
      <c r="B503" t="s">
        <v>194</v>
      </c>
      <c r="C503">
        <v>529402</v>
      </c>
      <c r="D503" t="s">
        <v>3000</v>
      </c>
      <c r="E503">
        <v>501</v>
      </c>
      <c r="F503" t="s">
        <v>5326</v>
      </c>
    </row>
    <row r="504" spans="1:6">
      <c r="A504" t="s">
        <v>2634</v>
      </c>
      <c r="B504" t="s">
        <v>997</v>
      </c>
      <c r="C504">
        <v>529007</v>
      </c>
      <c r="D504" t="s">
        <v>3009</v>
      </c>
      <c r="E504">
        <v>503</v>
      </c>
      <c r="F504" t="s">
        <v>5327</v>
      </c>
    </row>
    <row r="505" spans="1:6">
      <c r="A505" t="s">
        <v>3034</v>
      </c>
      <c r="B505" t="s">
        <v>207</v>
      </c>
      <c r="C505">
        <v>529993</v>
      </c>
      <c r="D505" t="s">
        <v>3035</v>
      </c>
      <c r="E505">
        <v>504</v>
      </c>
      <c r="F505" t="s">
        <v>5348</v>
      </c>
    </row>
    <row r="506" spans="1:6">
      <c r="A506" t="s">
        <v>429</v>
      </c>
      <c r="B506" t="s">
        <v>10</v>
      </c>
      <c r="C506">
        <v>529564</v>
      </c>
      <c r="D506" t="s">
        <v>3037</v>
      </c>
      <c r="E506">
        <v>504</v>
      </c>
      <c r="F506" t="s">
        <v>5345</v>
      </c>
    </row>
    <row r="507" spans="1:6">
      <c r="A507" t="s">
        <v>689</v>
      </c>
      <c r="B507" t="s">
        <v>690</v>
      </c>
      <c r="C507">
        <v>529066</v>
      </c>
      <c r="D507" t="s">
        <v>3031</v>
      </c>
      <c r="E507">
        <v>504</v>
      </c>
      <c r="F507" t="s">
        <v>5350</v>
      </c>
    </row>
    <row r="508" spans="1:6">
      <c r="A508" t="s">
        <v>3046</v>
      </c>
      <c r="B508" t="s">
        <v>10</v>
      </c>
      <c r="C508">
        <v>530240</v>
      </c>
      <c r="D508" t="s">
        <v>3047</v>
      </c>
      <c r="E508">
        <v>507</v>
      </c>
      <c r="F508" t="s">
        <v>5359</v>
      </c>
    </row>
    <row r="509" spans="1:6">
      <c r="A509" t="s">
        <v>2042</v>
      </c>
      <c r="B509" t="s">
        <v>997</v>
      </c>
      <c r="C509">
        <v>529181</v>
      </c>
      <c r="D509" t="s">
        <v>3063</v>
      </c>
      <c r="E509">
        <v>508</v>
      </c>
      <c r="F509" t="s">
        <v>5364</v>
      </c>
    </row>
    <row r="510" spans="1:6">
      <c r="A510" t="s">
        <v>3061</v>
      </c>
      <c r="B510" t="s">
        <v>175</v>
      </c>
      <c r="C510">
        <v>501758</v>
      </c>
      <c r="D510" t="s">
        <v>3062</v>
      </c>
      <c r="E510">
        <v>508</v>
      </c>
      <c r="F510" t="s">
        <v>5366</v>
      </c>
    </row>
    <row r="511" spans="1:6">
      <c r="A511" t="s">
        <v>3072</v>
      </c>
      <c r="B511" t="s">
        <v>207</v>
      </c>
      <c r="C511">
        <v>529366</v>
      </c>
      <c r="D511" t="s">
        <v>3073</v>
      </c>
      <c r="E511">
        <v>510</v>
      </c>
      <c r="F511" t="s">
        <v>5368</v>
      </c>
    </row>
    <row r="512" spans="1:6">
      <c r="A512" t="s">
        <v>3068</v>
      </c>
      <c r="B512" t="s">
        <v>997</v>
      </c>
      <c r="C512">
        <v>529424</v>
      </c>
      <c r="D512" t="s">
        <v>3069</v>
      </c>
      <c r="E512">
        <v>510</v>
      </c>
      <c r="F512" t="s">
        <v>5369</v>
      </c>
    </row>
    <row r="513" spans="1:6">
      <c r="A513" t="s">
        <v>2042</v>
      </c>
      <c r="B513" t="s">
        <v>997</v>
      </c>
      <c r="C513">
        <v>529261</v>
      </c>
      <c r="D513" t="s">
        <v>3070</v>
      </c>
      <c r="E513">
        <v>510</v>
      </c>
      <c r="F513" t="s">
        <v>5370</v>
      </c>
    </row>
    <row r="514" spans="1:6">
      <c r="A514" t="s">
        <v>3074</v>
      </c>
      <c r="B514" t="s">
        <v>335</v>
      </c>
      <c r="C514">
        <v>529689</v>
      </c>
      <c r="D514" t="s">
        <v>3075</v>
      </c>
      <c r="E514">
        <v>510</v>
      </c>
      <c r="F514" t="s">
        <v>5371</v>
      </c>
    </row>
    <row r="515" spans="1:6">
      <c r="A515" t="s">
        <v>2634</v>
      </c>
      <c r="B515" t="s">
        <v>997</v>
      </c>
      <c r="C515">
        <v>529225</v>
      </c>
      <c r="D515" t="s">
        <v>3086</v>
      </c>
      <c r="E515">
        <v>514</v>
      </c>
      <c r="F515" t="s">
        <v>5374</v>
      </c>
    </row>
    <row r="516" spans="1:6">
      <c r="A516" t="s">
        <v>62</v>
      </c>
      <c r="B516" t="s">
        <v>10</v>
      </c>
      <c r="C516">
        <v>529061</v>
      </c>
      <c r="D516" t="s">
        <v>3093</v>
      </c>
      <c r="E516">
        <v>515</v>
      </c>
      <c r="F516" t="s">
        <v>5384</v>
      </c>
    </row>
    <row r="517" spans="1:6">
      <c r="A517" t="s">
        <v>174</v>
      </c>
      <c r="B517" t="s">
        <v>175</v>
      </c>
      <c r="C517">
        <v>529693</v>
      </c>
      <c r="D517" t="s">
        <v>3101</v>
      </c>
      <c r="E517">
        <v>516</v>
      </c>
      <c r="F517" t="s">
        <v>5385</v>
      </c>
    </row>
    <row r="518" spans="1:6">
      <c r="A518" t="s">
        <v>1716</v>
      </c>
      <c r="B518" t="s">
        <v>1717</v>
      </c>
      <c r="C518">
        <v>530242</v>
      </c>
      <c r="D518" t="s">
        <v>3104</v>
      </c>
      <c r="E518">
        <v>516</v>
      </c>
      <c r="F518" t="s">
        <v>5393</v>
      </c>
    </row>
    <row r="519" spans="1:6">
      <c r="A519" t="s">
        <v>3122</v>
      </c>
      <c r="B519" t="s">
        <v>833</v>
      </c>
      <c r="C519">
        <v>529557</v>
      </c>
      <c r="D519" t="s">
        <v>3123</v>
      </c>
      <c r="E519">
        <v>518</v>
      </c>
      <c r="F519" t="s">
        <v>5397</v>
      </c>
    </row>
    <row r="520" spans="1:6">
      <c r="A520" t="s">
        <v>2204</v>
      </c>
      <c r="B520" t="s">
        <v>274</v>
      </c>
      <c r="C520">
        <v>529033</v>
      </c>
      <c r="D520" t="s">
        <v>3117</v>
      </c>
      <c r="E520">
        <v>518</v>
      </c>
      <c r="F520" t="s">
        <v>5398</v>
      </c>
    </row>
    <row r="521" spans="1:6">
      <c r="A521" t="s">
        <v>3120</v>
      </c>
      <c r="B521" t="s">
        <v>404</v>
      </c>
      <c r="C521">
        <v>529691</v>
      </c>
      <c r="D521" t="s">
        <v>3121</v>
      </c>
      <c r="E521">
        <v>518</v>
      </c>
      <c r="F521" t="s">
        <v>5400</v>
      </c>
    </row>
    <row r="522" spans="1:6">
      <c r="A522" t="s">
        <v>3127</v>
      </c>
      <c r="B522" t="s">
        <v>175</v>
      </c>
      <c r="C522">
        <v>529720</v>
      </c>
      <c r="D522" t="s">
        <v>3128</v>
      </c>
      <c r="E522">
        <v>521</v>
      </c>
      <c r="F522" t="s">
        <v>5405</v>
      </c>
    </row>
    <row r="523" spans="1:6">
      <c r="A523" t="s">
        <v>1716</v>
      </c>
      <c r="B523" t="s">
        <v>1717</v>
      </c>
      <c r="C523">
        <v>529214</v>
      </c>
      <c r="D523" t="s">
        <v>3143</v>
      </c>
      <c r="E523">
        <v>522</v>
      </c>
      <c r="F523" t="s">
        <v>5410</v>
      </c>
    </row>
    <row r="524" spans="1:6">
      <c r="A524" t="s">
        <v>6589</v>
      </c>
      <c r="B524" t="s">
        <v>194</v>
      </c>
      <c r="C524">
        <v>528989</v>
      </c>
      <c r="D524" t="s">
        <v>6590</v>
      </c>
      <c r="E524">
        <v>522</v>
      </c>
      <c r="F524" t="s">
        <v>6591</v>
      </c>
    </row>
    <row r="525" spans="1:6">
      <c r="A525" t="s">
        <v>1053</v>
      </c>
      <c r="B525" t="s">
        <v>833</v>
      </c>
      <c r="C525">
        <v>529909</v>
      </c>
      <c r="D525" t="s">
        <v>6592</v>
      </c>
      <c r="E525">
        <v>524</v>
      </c>
      <c r="F525" t="s">
        <v>6593</v>
      </c>
    </row>
    <row r="526" spans="1:6">
      <c r="A526" t="s">
        <v>6594</v>
      </c>
      <c r="B526" t="s">
        <v>627</v>
      </c>
      <c r="C526">
        <v>529241</v>
      </c>
      <c r="D526" t="s">
        <v>6595</v>
      </c>
      <c r="E526">
        <v>524</v>
      </c>
      <c r="F526" t="s">
        <v>6596</v>
      </c>
    </row>
    <row r="527" spans="1:6">
      <c r="A527" t="s">
        <v>3145</v>
      </c>
      <c r="B527" t="s">
        <v>690</v>
      </c>
      <c r="C527">
        <v>529411</v>
      </c>
      <c r="D527" t="s">
        <v>3146</v>
      </c>
      <c r="E527">
        <v>526</v>
      </c>
      <c r="F527" t="s">
        <v>5417</v>
      </c>
    </row>
    <row r="528" spans="1:6">
      <c r="A528" t="s">
        <v>3152</v>
      </c>
      <c r="B528" t="s">
        <v>404</v>
      </c>
      <c r="C528">
        <v>529840</v>
      </c>
      <c r="D528" t="s">
        <v>3153</v>
      </c>
      <c r="E528">
        <v>526</v>
      </c>
      <c r="F528" t="s">
        <v>5419</v>
      </c>
    </row>
    <row r="529" spans="1:6">
      <c r="A529" t="s">
        <v>1429</v>
      </c>
      <c r="B529" t="s">
        <v>194</v>
      </c>
      <c r="C529">
        <v>528936</v>
      </c>
      <c r="D529" t="s">
        <v>3168</v>
      </c>
      <c r="E529">
        <v>528</v>
      </c>
      <c r="F529" t="s">
        <v>5426</v>
      </c>
    </row>
    <row r="530" spans="1:6">
      <c r="A530" t="s">
        <v>1649</v>
      </c>
      <c r="B530" t="s">
        <v>1650</v>
      </c>
      <c r="C530">
        <v>529184</v>
      </c>
      <c r="D530" t="s">
        <v>3167</v>
      </c>
      <c r="E530">
        <v>528</v>
      </c>
      <c r="F530" t="s">
        <v>5427</v>
      </c>
    </row>
    <row r="531" spans="1:6">
      <c r="A531" t="s">
        <v>1716</v>
      </c>
      <c r="B531" t="s">
        <v>1717</v>
      </c>
      <c r="C531">
        <v>529805</v>
      </c>
      <c r="D531" t="s">
        <v>3171</v>
      </c>
      <c r="E531">
        <v>528</v>
      </c>
      <c r="F531" t="s">
        <v>5428</v>
      </c>
    </row>
    <row r="532" spans="1:6">
      <c r="A532" t="s">
        <v>3165</v>
      </c>
      <c r="B532" t="s">
        <v>175</v>
      </c>
      <c r="C532">
        <v>529182</v>
      </c>
      <c r="D532" t="s">
        <v>3166</v>
      </c>
      <c r="E532">
        <v>528</v>
      </c>
      <c r="F532" t="s">
        <v>5429</v>
      </c>
    </row>
    <row r="533" spans="1:6">
      <c r="A533" t="s">
        <v>3178</v>
      </c>
      <c r="B533" t="s">
        <v>997</v>
      </c>
      <c r="C533">
        <v>529107</v>
      </c>
      <c r="D533" t="s">
        <v>3179</v>
      </c>
      <c r="E533">
        <v>532</v>
      </c>
      <c r="F533" t="s">
        <v>5434</v>
      </c>
    </row>
    <row r="534" spans="1:6">
      <c r="A534" t="s">
        <v>2156</v>
      </c>
      <c r="B534" t="s">
        <v>997</v>
      </c>
      <c r="C534">
        <v>530189</v>
      </c>
      <c r="D534" t="s">
        <v>3183</v>
      </c>
      <c r="E534">
        <v>533</v>
      </c>
      <c r="F534" t="s">
        <v>5439</v>
      </c>
    </row>
    <row r="535" spans="1:6">
      <c r="A535" t="s">
        <v>3189</v>
      </c>
      <c r="B535" t="s">
        <v>274</v>
      </c>
      <c r="C535">
        <v>529561</v>
      </c>
      <c r="D535" t="s">
        <v>3190</v>
      </c>
      <c r="E535">
        <v>533</v>
      </c>
      <c r="F535" t="s">
        <v>5440</v>
      </c>
    </row>
    <row r="536" spans="1:6">
      <c r="A536" t="s">
        <v>780</v>
      </c>
      <c r="B536" t="s">
        <v>175</v>
      </c>
      <c r="C536">
        <v>529136</v>
      </c>
      <c r="D536" t="s">
        <v>3204</v>
      </c>
      <c r="E536">
        <v>535</v>
      </c>
      <c r="F536" t="s">
        <v>5447</v>
      </c>
    </row>
    <row r="537" spans="1:6">
      <c r="A537" t="s">
        <v>3200</v>
      </c>
      <c r="B537" t="s">
        <v>198</v>
      </c>
      <c r="C537">
        <v>529001</v>
      </c>
      <c r="D537" t="s">
        <v>3201</v>
      </c>
      <c r="E537">
        <v>535</v>
      </c>
      <c r="F537" t="s">
        <v>5448</v>
      </c>
    </row>
    <row r="538" spans="1:6">
      <c r="A538" t="s">
        <v>3210</v>
      </c>
      <c r="B538" t="s">
        <v>690</v>
      </c>
      <c r="C538">
        <v>529565</v>
      </c>
      <c r="D538" t="s">
        <v>3211</v>
      </c>
      <c r="E538">
        <v>537</v>
      </c>
      <c r="F538" t="s">
        <v>5449</v>
      </c>
    </row>
    <row r="539" spans="1:6">
      <c r="A539" t="s">
        <v>3213</v>
      </c>
      <c r="B539" t="s">
        <v>1650</v>
      </c>
      <c r="C539">
        <v>528995</v>
      </c>
      <c r="D539" t="s">
        <v>3214</v>
      </c>
      <c r="E539">
        <v>538</v>
      </c>
      <c r="F539" t="s">
        <v>5457</v>
      </c>
    </row>
    <row r="540" spans="1:6">
      <c r="A540" t="s">
        <v>3220</v>
      </c>
      <c r="B540" t="s">
        <v>207</v>
      </c>
      <c r="C540">
        <v>529796</v>
      </c>
      <c r="D540" t="s">
        <v>3221</v>
      </c>
      <c r="E540">
        <v>539</v>
      </c>
      <c r="F540" t="s">
        <v>5462</v>
      </c>
    </row>
    <row r="541" spans="1:6">
      <c r="A541" t="s">
        <v>3226</v>
      </c>
      <c r="B541" t="s">
        <v>3226</v>
      </c>
      <c r="C541">
        <v>530250</v>
      </c>
      <c r="D541" t="s">
        <v>3227</v>
      </c>
      <c r="E541">
        <v>539</v>
      </c>
      <c r="F541" t="s">
        <v>5459</v>
      </c>
    </row>
    <row r="542" spans="1:6">
      <c r="A542" t="s">
        <v>3232</v>
      </c>
      <c r="B542" t="s">
        <v>175</v>
      </c>
      <c r="C542">
        <v>529018</v>
      </c>
      <c r="D542" t="s">
        <v>3233</v>
      </c>
      <c r="E542">
        <v>541</v>
      </c>
      <c r="F542" t="s">
        <v>5469</v>
      </c>
    </row>
    <row r="543" spans="1:6">
      <c r="A543" t="s">
        <v>3250</v>
      </c>
      <c r="B543" t="s">
        <v>833</v>
      </c>
      <c r="C543">
        <v>529574</v>
      </c>
      <c r="D543" t="s">
        <v>3251</v>
      </c>
      <c r="E543">
        <v>542</v>
      </c>
      <c r="F543" t="s">
        <v>5472</v>
      </c>
    </row>
    <row r="544" spans="1:6">
      <c r="A544" t="s">
        <v>742</v>
      </c>
      <c r="B544" t="s">
        <v>274</v>
      </c>
      <c r="C544">
        <v>529746</v>
      </c>
      <c r="D544" t="s">
        <v>3254</v>
      </c>
      <c r="E544">
        <v>543</v>
      </c>
      <c r="F544" t="s">
        <v>5479</v>
      </c>
    </row>
    <row r="545" spans="1:6">
      <c r="A545" t="s">
        <v>62</v>
      </c>
      <c r="B545" t="s">
        <v>10</v>
      </c>
      <c r="C545">
        <v>529456</v>
      </c>
      <c r="D545" t="s">
        <v>3262</v>
      </c>
      <c r="E545">
        <v>543</v>
      </c>
      <c r="F545" t="s">
        <v>5478</v>
      </c>
    </row>
    <row r="546" spans="1:6">
      <c r="A546" t="s">
        <v>2042</v>
      </c>
      <c r="B546" t="s">
        <v>997</v>
      </c>
      <c r="C546">
        <v>529439</v>
      </c>
      <c r="D546" t="s">
        <v>3268</v>
      </c>
      <c r="E546">
        <v>545</v>
      </c>
      <c r="F546" t="s">
        <v>5483</v>
      </c>
    </row>
    <row r="547" spans="1:6">
      <c r="A547" t="s">
        <v>838</v>
      </c>
      <c r="B547" t="s">
        <v>194</v>
      </c>
      <c r="C547">
        <v>529714</v>
      </c>
      <c r="D547" t="s">
        <v>3264</v>
      </c>
      <c r="E547">
        <v>545</v>
      </c>
      <c r="F547" t="s">
        <v>5486</v>
      </c>
    </row>
    <row r="548" spans="1:6">
      <c r="A548" t="s">
        <v>3272</v>
      </c>
      <c r="B548" t="s">
        <v>175</v>
      </c>
      <c r="C548">
        <v>528946</v>
      </c>
      <c r="D548" t="s">
        <v>3273</v>
      </c>
      <c r="E548">
        <v>547</v>
      </c>
      <c r="F548" t="s">
        <v>5490</v>
      </c>
    </row>
    <row r="549" spans="1:6">
      <c r="A549" t="s">
        <v>3287</v>
      </c>
      <c r="B549" t="s">
        <v>2013</v>
      </c>
      <c r="C549">
        <v>529304</v>
      </c>
      <c r="D549" t="s">
        <v>3288</v>
      </c>
      <c r="E549">
        <v>548</v>
      </c>
      <c r="F549" t="s">
        <v>5494</v>
      </c>
    </row>
    <row r="550" spans="1:6">
      <c r="A550" t="s">
        <v>3285</v>
      </c>
      <c r="B550" t="s">
        <v>10</v>
      </c>
      <c r="C550">
        <v>529572</v>
      </c>
      <c r="D550" t="s">
        <v>3286</v>
      </c>
      <c r="E550">
        <v>548</v>
      </c>
      <c r="F550" t="s">
        <v>5493</v>
      </c>
    </row>
    <row r="551" spans="1:6">
      <c r="A551" t="s">
        <v>3289</v>
      </c>
      <c r="B551" t="s">
        <v>175</v>
      </c>
      <c r="C551">
        <v>529353</v>
      </c>
      <c r="D551" t="s">
        <v>3290</v>
      </c>
      <c r="E551">
        <v>550</v>
      </c>
      <c r="F551" t="s">
        <v>5500</v>
      </c>
    </row>
    <row r="552" spans="1:6">
      <c r="A552" t="s">
        <v>3537</v>
      </c>
      <c r="B552" t="s">
        <v>997</v>
      </c>
      <c r="C552">
        <v>529010</v>
      </c>
      <c r="D552" t="s">
        <v>6597</v>
      </c>
      <c r="E552">
        <v>550</v>
      </c>
      <c r="F552" t="s">
        <v>6598</v>
      </c>
    </row>
    <row r="553" spans="1:6">
      <c r="A553" t="s">
        <v>6599</v>
      </c>
      <c r="B553" t="s">
        <v>833</v>
      </c>
      <c r="C553">
        <v>529207</v>
      </c>
      <c r="D553" t="s">
        <v>6600</v>
      </c>
      <c r="E553">
        <v>552</v>
      </c>
      <c r="F553" t="s">
        <v>6601</v>
      </c>
    </row>
    <row r="554" spans="1:6">
      <c r="A554" t="s">
        <v>3352</v>
      </c>
      <c r="B554" t="s">
        <v>997</v>
      </c>
      <c r="C554">
        <v>529305</v>
      </c>
      <c r="D554" t="s">
        <v>6602</v>
      </c>
      <c r="E554">
        <v>552</v>
      </c>
      <c r="F554" t="s">
        <v>6603</v>
      </c>
    </row>
    <row r="555" spans="1:6">
      <c r="A555" t="s">
        <v>3299</v>
      </c>
      <c r="B555" t="s">
        <v>627</v>
      </c>
      <c r="C555">
        <v>529266</v>
      </c>
      <c r="D555" t="s">
        <v>3300</v>
      </c>
      <c r="E555">
        <v>554</v>
      </c>
      <c r="F555" t="s">
        <v>5507</v>
      </c>
    </row>
    <row r="556" spans="1:6">
      <c r="A556" t="s">
        <v>3330</v>
      </c>
      <c r="B556" t="s">
        <v>194</v>
      </c>
      <c r="C556">
        <v>529851</v>
      </c>
      <c r="D556" t="s">
        <v>3331</v>
      </c>
      <c r="E556">
        <v>555</v>
      </c>
      <c r="F556" t="s">
        <v>5516</v>
      </c>
    </row>
    <row r="557" spans="1:6">
      <c r="A557" t="s">
        <v>3325</v>
      </c>
      <c r="B557" t="s">
        <v>194</v>
      </c>
      <c r="C557">
        <v>530255</v>
      </c>
      <c r="D557" t="s">
        <v>3326</v>
      </c>
      <c r="E557">
        <v>555</v>
      </c>
      <c r="F557" t="s">
        <v>5520</v>
      </c>
    </row>
    <row r="558" spans="1:6">
      <c r="A558" t="s">
        <v>3323</v>
      </c>
      <c r="B558" t="s">
        <v>1263</v>
      </c>
      <c r="C558">
        <v>529579</v>
      </c>
      <c r="D558" t="s">
        <v>3324</v>
      </c>
      <c r="E558">
        <v>555</v>
      </c>
      <c r="F558" t="s">
        <v>5522</v>
      </c>
    </row>
    <row r="559" spans="1:6">
      <c r="A559" t="s">
        <v>3337</v>
      </c>
      <c r="B559" t="s">
        <v>10</v>
      </c>
      <c r="C559">
        <v>530257</v>
      </c>
      <c r="D559" t="s">
        <v>3338</v>
      </c>
      <c r="E559">
        <v>558</v>
      </c>
      <c r="F559" t="s">
        <v>5525</v>
      </c>
    </row>
    <row r="560" spans="1:6">
      <c r="A560" t="s">
        <v>3341</v>
      </c>
      <c r="B560" t="s">
        <v>274</v>
      </c>
      <c r="C560">
        <v>530258</v>
      </c>
      <c r="D560" t="s">
        <v>3342</v>
      </c>
      <c r="E560">
        <v>559</v>
      </c>
      <c r="F560" t="s">
        <v>5527</v>
      </c>
    </row>
    <row r="561" spans="1:6">
      <c r="A561" t="s">
        <v>3349</v>
      </c>
      <c r="B561" t="s">
        <v>194</v>
      </c>
      <c r="C561">
        <v>529274</v>
      </c>
      <c r="D561" t="s">
        <v>3350</v>
      </c>
      <c r="E561">
        <v>560</v>
      </c>
      <c r="F561" t="s">
        <v>5532</v>
      </c>
    </row>
    <row r="562" spans="1:6">
      <c r="A562" t="s">
        <v>3352</v>
      </c>
      <c r="B562" t="s">
        <v>997</v>
      </c>
      <c r="C562">
        <v>529239</v>
      </c>
      <c r="D562" t="s">
        <v>3353</v>
      </c>
      <c r="E562">
        <v>561</v>
      </c>
      <c r="F562" t="s">
        <v>5534</v>
      </c>
    </row>
    <row r="563" spans="1:6">
      <c r="A563" t="s">
        <v>3354</v>
      </c>
      <c r="B563" t="s">
        <v>833</v>
      </c>
      <c r="C563">
        <v>529281</v>
      </c>
      <c r="D563" t="s">
        <v>3355</v>
      </c>
      <c r="E563">
        <v>561</v>
      </c>
      <c r="F563" t="s">
        <v>5533</v>
      </c>
    </row>
    <row r="564" spans="1:6">
      <c r="A564" t="s">
        <v>3287</v>
      </c>
      <c r="B564" t="s">
        <v>2013</v>
      </c>
      <c r="C564">
        <v>529363</v>
      </c>
      <c r="D564" t="s">
        <v>6604</v>
      </c>
      <c r="E564">
        <v>563</v>
      </c>
      <c r="F564" t="s">
        <v>6605</v>
      </c>
    </row>
    <row r="565" spans="1:6">
      <c r="A565" t="s">
        <v>2883</v>
      </c>
      <c r="B565" t="s">
        <v>997</v>
      </c>
      <c r="C565">
        <v>529631</v>
      </c>
      <c r="D565" t="s">
        <v>6606</v>
      </c>
      <c r="E565">
        <v>564</v>
      </c>
      <c r="F565" t="s">
        <v>6607</v>
      </c>
    </row>
    <row r="566" spans="1:6">
      <c r="A566" t="s">
        <v>3213</v>
      </c>
      <c r="B566" t="s">
        <v>1650</v>
      </c>
      <c r="C566">
        <v>529578</v>
      </c>
      <c r="D566" t="s">
        <v>6608</v>
      </c>
      <c r="E566">
        <v>564</v>
      </c>
      <c r="F566" t="s">
        <v>6609</v>
      </c>
    </row>
    <row r="567" spans="1:6">
      <c r="A567" t="s">
        <v>3366</v>
      </c>
      <c r="B567" t="s">
        <v>274</v>
      </c>
      <c r="C567">
        <v>529556</v>
      </c>
      <c r="D567" t="s">
        <v>3367</v>
      </c>
      <c r="E567">
        <v>564</v>
      </c>
      <c r="F567" t="s">
        <v>5544</v>
      </c>
    </row>
    <row r="568" spans="1:6">
      <c r="A568" t="s">
        <v>742</v>
      </c>
      <c r="B568" t="s">
        <v>274</v>
      </c>
      <c r="C568">
        <v>529230</v>
      </c>
      <c r="D568" t="s">
        <v>3373</v>
      </c>
      <c r="E568">
        <v>567</v>
      </c>
      <c r="F568" t="s">
        <v>5546</v>
      </c>
    </row>
    <row r="569" spans="1:6">
      <c r="A569" t="s">
        <v>3374</v>
      </c>
      <c r="B569" t="s">
        <v>1117</v>
      </c>
      <c r="C569">
        <v>529197</v>
      </c>
      <c r="D569" t="s">
        <v>3375</v>
      </c>
      <c r="E569">
        <v>567</v>
      </c>
      <c r="F569" t="s">
        <v>5548</v>
      </c>
    </row>
    <row r="570" spans="1:6">
      <c r="A570" t="s">
        <v>6610</v>
      </c>
      <c r="B570" t="s">
        <v>833</v>
      </c>
      <c r="C570">
        <v>529657</v>
      </c>
      <c r="D570" t="s">
        <v>6611</v>
      </c>
      <c r="E570">
        <v>569</v>
      </c>
      <c r="F570" t="s">
        <v>6612</v>
      </c>
    </row>
    <row r="571" spans="1:6">
      <c r="A571" t="s">
        <v>6613</v>
      </c>
      <c r="B571" t="s">
        <v>627</v>
      </c>
      <c r="C571">
        <v>529404</v>
      </c>
      <c r="D571" t="s">
        <v>6614</v>
      </c>
      <c r="E571">
        <v>570</v>
      </c>
      <c r="F571" t="s">
        <v>6615</v>
      </c>
    </row>
    <row r="572" spans="1:6">
      <c r="A572" t="s">
        <v>996</v>
      </c>
      <c r="B572" t="s">
        <v>997</v>
      </c>
      <c r="C572">
        <v>529737</v>
      </c>
      <c r="D572" t="s">
        <v>6616</v>
      </c>
      <c r="E572">
        <v>571</v>
      </c>
      <c r="F572" t="s">
        <v>6617</v>
      </c>
    </row>
    <row r="573" spans="1:6">
      <c r="A573" t="s">
        <v>174</v>
      </c>
      <c r="B573" t="s">
        <v>175</v>
      </c>
      <c r="C573">
        <v>529697</v>
      </c>
      <c r="D573" t="s">
        <v>3395</v>
      </c>
      <c r="E573">
        <v>572</v>
      </c>
      <c r="F573" t="s">
        <v>5560</v>
      </c>
    </row>
    <row r="574" spans="1:6">
      <c r="A574" t="s">
        <v>1717</v>
      </c>
      <c r="B574" t="s">
        <v>1717</v>
      </c>
      <c r="C574">
        <v>530265</v>
      </c>
      <c r="D574" t="s">
        <v>3403</v>
      </c>
      <c r="E574">
        <v>572</v>
      </c>
      <c r="F574" t="s">
        <v>5558</v>
      </c>
    </row>
    <row r="575" spans="1:6">
      <c r="A575" t="s">
        <v>3393</v>
      </c>
      <c r="B575" t="s">
        <v>175</v>
      </c>
      <c r="C575">
        <v>529725</v>
      </c>
      <c r="D575" t="s">
        <v>3394</v>
      </c>
      <c r="E575">
        <v>572</v>
      </c>
      <c r="F575" t="s">
        <v>5563</v>
      </c>
    </row>
    <row r="576" spans="1:6">
      <c r="A576" t="s">
        <v>2545</v>
      </c>
      <c r="B576" t="s">
        <v>1717</v>
      </c>
      <c r="C576">
        <v>529464</v>
      </c>
      <c r="D576" t="s">
        <v>3409</v>
      </c>
      <c r="E576">
        <v>575</v>
      </c>
      <c r="F576" t="s">
        <v>5568</v>
      </c>
    </row>
    <row r="577" spans="1:6">
      <c r="A577" t="s">
        <v>3418</v>
      </c>
      <c r="B577" t="s">
        <v>194</v>
      </c>
      <c r="C577">
        <v>529347</v>
      </c>
      <c r="D577" t="s">
        <v>3419</v>
      </c>
      <c r="E577">
        <v>575</v>
      </c>
      <c r="F577" t="s">
        <v>5569</v>
      </c>
    </row>
    <row r="578" spans="1:6">
      <c r="A578" t="s">
        <v>273</v>
      </c>
      <c r="B578" t="s">
        <v>274</v>
      </c>
      <c r="C578">
        <v>530270</v>
      </c>
      <c r="D578" t="s">
        <v>6618</v>
      </c>
      <c r="E578">
        <v>577</v>
      </c>
      <c r="F578" t="s">
        <v>6619</v>
      </c>
    </row>
    <row r="579" spans="1:6">
      <c r="A579" t="s">
        <v>780</v>
      </c>
      <c r="B579" t="s">
        <v>175</v>
      </c>
      <c r="C579">
        <v>529716</v>
      </c>
      <c r="D579" t="s">
        <v>6620</v>
      </c>
      <c r="E579">
        <v>578</v>
      </c>
      <c r="F579" t="s">
        <v>6621</v>
      </c>
    </row>
    <row r="580" spans="1:6">
      <c r="A580" t="s">
        <v>6622</v>
      </c>
      <c r="B580" t="s">
        <v>175</v>
      </c>
      <c r="C580">
        <v>501383</v>
      </c>
      <c r="D580" t="s">
        <v>6623</v>
      </c>
      <c r="E580">
        <v>578</v>
      </c>
      <c r="F580" t="s">
        <v>6624</v>
      </c>
    </row>
    <row r="581" spans="1:6">
      <c r="A581" t="s">
        <v>3444</v>
      </c>
      <c r="B581" t="s">
        <v>274</v>
      </c>
      <c r="C581">
        <v>529193</v>
      </c>
      <c r="D581" t="s">
        <v>3445</v>
      </c>
      <c r="E581">
        <v>580</v>
      </c>
      <c r="F581" t="s">
        <v>5589</v>
      </c>
    </row>
    <row r="582" spans="1:6">
      <c r="A582" t="s">
        <v>996</v>
      </c>
      <c r="B582" t="s">
        <v>997</v>
      </c>
      <c r="C582">
        <v>529570</v>
      </c>
      <c r="D582" t="s">
        <v>3456</v>
      </c>
      <c r="E582">
        <v>581</v>
      </c>
      <c r="F582" t="s">
        <v>5594</v>
      </c>
    </row>
    <row r="583" spans="1:6">
      <c r="A583" t="s">
        <v>3457</v>
      </c>
      <c r="B583" t="s">
        <v>575</v>
      </c>
      <c r="C583">
        <v>529074</v>
      </c>
      <c r="D583" t="s">
        <v>3458</v>
      </c>
      <c r="E583">
        <v>581</v>
      </c>
      <c r="F583" t="s">
        <v>5598</v>
      </c>
    </row>
    <row r="584" spans="1:6">
      <c r="A584" t="s">
        <v>3465</v>
      </c>
      <c r="B584" t="s">
        <v>997</v>
      </c>
      <c r="C584">
        <v>529560</v>
      </c>
      <c r="D584" t="s">
        <v>3466</v>
      </c>
      <c r="E584">
        <v>581</v>
      </c>
      <c r="F584" t="s">
        <v>5599</v>
      </c>
    </row>
    <row r="585" spans="1:6">
      <c r="A585" t="s">
        <v>2012</v>
      </c>
      <c r="B585" t="s">
        <v>2013</v>
      </c>
      <c r="C585">
        <v>529345</v>
      </c>
      <c r="D585" t="s">
        <v>3470</v>
      </c>
      <c r="E585">
        <v>581</v>
      </c>
      <c r="F585" t="s">
        <v>5593</v>
      </c>
    </row>
    <row r="586" spans="1:6">
      <c r="A586" t="s">
        <v>1864</v>
      </c>
      <c r="B586" t="s">
        <v>274</v>
      </c>
      <c r="C586">
        <v>529906</v>
      </c>
      <c r="D586" t="s">
        <v>3474</v>
      </c>
      <c r="E586">
        <v>585</v>
      </c>
      <c r="F586" t="s">
        <v>5603</v>
      </c>
    </row>
    <row r="587" spans="1:6">
      <c r="A587" t="s">
        <v>273</v>
      </c>
      <c r="B587" t="s">
        <v>274</v>
      </c>
      <c r="C587">
        <v>529916</v>
      </c>
      <c r="D587" t="s">
        <v>3471</v>
      </c>
      <c r="E587">
        <v>585</v>
      </c>
      <c r="F587" t="s">
        <v>5604</v>
      </c>
    </row>
    <row r="588" spans="1:6">
      <c r="A588" t="s">
        <v>3483</v>
      </c>
      <c r="B588" t="s">
        <v>404</v>
      </c>
      <c r="C588">
        <v>529577</v>
      </c>
      <c r="D588" t="s">
        <v>3484</v>
      </c>
      <c r="E588">
        <v>587</v>
      </c>
      <c r="F588" t="s">
        <v>5610</v>
      </c>
    </row>
    <row r="589" spans="1:6">
      <c r="A589" t="s">
        <v>3287</v>
      </c>
      <c r="B589" t="s">
        <v>2013</v>
      </c>
      <c r="C589">
        <v>530274</v>
      </c>
      <c r="D589" t="s">
        <v>3505</v>
      </c>
      <c r="E589">
        <v>588</v>
      </c>
      <c r="F589" t="s">
        <v>5619</v>
      </c>
    </row>
    <row r="590" spans="1:6">
      <c r="A590" t="s">
        <v>3515</v>
      </c>
      <c r="B590" t="s">
        <v>175</v>
      </c>
      <c r="C590">
        <v>529718</v>
      </c>
      <c r="D590" t="s">
        <v>3516</v>
      </c>
      <c r="E590">
        <v>589</v>
      </c>
      <c r="F590" t="s">
        <v>5625</v>
      </c>
    </row>
    <row r="591" spans="1:6">
      <c r="A591" t="s">
        <v>3510</v>
      </c>
      <c r="B591" t="s">
        <v>175</v>
      </c>
      <c r="C591">
        <v>529054</v>
      </c>
      <c r="D591" t="s">
        <v>3511</v>
      </c>
      <c r="E591">
        <v>589</v>
      </c>
      <c r="F591" t="s">
        <v>5626</v>
      </c>
    </row>
    <row r="592" spans="1:6">
      <c r="A592" t="s">
        <v>3513</v>
      </c>
      <c r="B592" t="s">
        <v>690</v>
      </c>
      <c r="C592">
        <v>530194</v>
      </c>
      <c r="D592" t="s">
        <v>3514</v>
      </c>
      <c r="E592">
        <v>589</v>
      </c>
      <c r="F592" t="s">
        <v>5628</v>
      </c>
    </row>
    <row r="593" spans="1:6">
      <c r="A593" t="s">
        <v>3508</v>
      </c>
      <c r="B593" t="s">
        <v>1717</v>
      </c>
      <c r="C593">
        <v>530161</v>
      </c>
      <c r="D593" t="s">
        <v>3509</v>
      </c>
      <c r="E593">
        <v>589</v>
      </c>
      <c r="F593" t="s">
        <v>5629</v>
      </c>
    </row>
    <row r="594" spans="1:6">
      <c r="A594" t="s">
        <v>3537</v>
      </c>
      <c r="B594" t="s">
        <v>997</v>
      </c>
      <c r="C594">
        <v>529276</v>
      </c>
      <c r="D594" t="s">
        <v>3538</v>
      </c>
      <c r="E594">
        <v>593</v>
      </c>
      <c r="F594" t="s">
        <v>5640</v>
      </c>
    </row>
    <row r="595" spans="1:6">
      <c r="A595" t="s">
        <v>3544</v>
      </c>
      <c r="B595" t="s">
        <v>1197</v>
      </c>
      <c r="C595">
        <v>529455</v>
      </c>
      <c r="D595" t="s">
        <v>3545</v>
      </c>
      <c r="E595">
        <v>594</v>
      </c>
      <c r="F595" t="s">
        <v>5643</v>
      </c>
    </row>
    <row r="596" spans="1:6">
      <c r="A596" t="s">
        <v>3540</v>
      </c>
      <c r="B596" t="s">
        <v>175</v>
      </c>
      <c r="C596">
        <v>529767</v>
      </c>
      <c r="D596" t="s">
        <v>3541</v>
      </c>
      <c r="E596">
        <v>594</v>
      </c>
      <c r="F596" t="s">
        <v>5645</v>
      </c>
    </row>
    <row r="597" spans="1:6">
      <c r="A597" t="s">
        <v>2080</v>
      </c>
      <c r="B597" t="s">
        <v>997</v>
      </c>
      <c r="C597">
        <v>529558</v>
      </c>
      <c r="D597" t="s">
        <v>3549</v>
      </c>
      <c r="E597">
        <v>596</v>
      </c>
      <c r="F597" t="s">
        <v>5650</v>
      </c>
    </row>
    <row r="598" spans="1:6">
      <c r="A598" t="s">
        <v>3560</v>
      </c>
      <c r="B598" t="s">
        <v>833</v>
      </c>
      <c r="C598">
        <v>529902</v>
      </c>
      <c r="D598" t="s">
        <v>3561</v>
      </c>
      <c r="E598">
        <v>597</v>
      </c>
      <c r="F598" t="s">
        <v>5654</v>
      </c>
    </row>
    <row r="599" spans="1:6">
      <c r="A599" t="s">
        <v>3558</v>
      </c>
      <c r="B599" t="s">
        <v>175</v>
      </c>
      <c r="C599">
        <v>529344</v>
      </c>
      <c r="D599" t="s">
        <v>3559</v>
      </c>
      <c r="E599">
        <v>597</v>
      </c>
      <c r="F599" t="s">
        <v>5656</v>
      </c>
    </row>
    <row r="600" spans="1:6">
      <c r="A600" t="s">
        <v>3068</v>
      </c>
      <c r="B600" t="s">
        <v>997</v>
      </c>
      <c r="C600">
        <v>529891</v>
      </c>
      <c r="D600" t="s">
        <v>3566</v>
      </c>
      <c r="E600">
        <v>599</v>
      </c>
      <c r="F600" t="s">
        <v>5658</v>
      </c>
    </row>
    <row r="601" spans="1:6">
      <c r="A601" t="s">
        <v>780</v>
      </c>
      <c r="B601" t="s">
        <v>175</v>
      </c>
      <c r="C601">
        <v>529876</v>
      </c>
      <c r="D601" t="s">
        <v>3587</v>
      </c>
      <c r="E601">
        <v>600</v>
      </c>
      <c r="F601" t="s">
        <v>5669</v>
      </c>
    </row>
    <row r="602" spans="1:6">
      <c r="A602" t="s">
        <v>3579</v>
      </c>
      <c r="B602" t="s">
        <v>404</v>
      </c>
      <c r="C602">
        <v>530067</v>
      </c>
      <c r="D602" t="s">
        <v>3580</v>
      </c>
      <c r="E602">
        <v>600</v>
      </c>
      <c r="F602" t="s">
        <v>5671</v>
      </c>
    </row>
    <row r="603" spans="1:6">
      <c r="A603" t="s">
        <v>3589</v>
      </c>
      <c r="B603" t="s">
        <v>690</v>
      </c>
      <c r="C603">
        <v>529711</v>
      </c>
      <c r="D603" t="s">
        <v>3590</v>
      </c>
      <c r="E603">
        <v>600</v>
      </c>
      <c r="F603" t="s">
        <v>5666</v>
      </c>
    </row>
    <row r="604" spans="1:6">
      <c r="A604" t="s">
        <v>3617</v>
      </c>
      <c r="B604" t="s">
        <v>627</v>
      </c>
      <c r="C604">
        <v>529114</v>
      </c>
      <c r="D604" t="s">
        <v>3618</v>
      </c>
      <c r="E604">
        <v>603</v>
      </c>
      <c r="F604" t="s">
        <v>5689</v>
      </c>
    </row>
    <row r="605" spans="1:6">
      <c r="A605" t="s">
        <v>2696</v>
      </c>
      <c r="B605" t="s">
        <v>1717</v>
      </c>
      <c r="C605">
        <v>529082</v>
      </c>
      <c r="D605" t="s">
        <v>3632</v>
      </c>
      <c r="E605">
        <v>604</v>
      </c>
      <c r="F605" t="s">
        <v>5696</v>
      </c>
    </row>
    <row r="606" spans="1:6">
      <c r="A606" t="s">
        <v>780</v>
      </c>
      <c r="B606" t="s">
        <v>175</v>
      </c>
      <c r="C606">
        <v>529701</v>
      </c>
      <c r="D606" t="s">
        <v>3635</v>
      </c>
      <c r="E606">
        <v>604</v>
      </c>
      <c r="F606" t="s">
        <v>5700</v>
      </c>
    </row>
    <row r="607" spans="1:6">
      <c r="A607" t="s">
        <v>1053</v>
      </c>
      <c r="B607" t="s">
        <v>833</v>
      </c>
      <c r="C607">
        <v>529661</v>
      </c>
      <c r="D607" t="s">
        <v>3637</v>
      </c>
      <c r="E607">
        <v>606</v>
      </c>
      <c r="F607" t="s">
        <v>5702</v>
      </c>
    </row>
    <row r="608" spans="1:6">
      <c r="A608" t="s">
        <v>6625</v>
      </c>
      <c r="B608" t="s">
        <v>175</v>
      </c>
      <c r="C608">
        <v>529996</v>
      </c>
      <c r="D608" t="s">
        <v>6626</v>
      </c>
      <c r="E608">
        <v>606</v>
      </c>
      <c r="F608" t="s">
        <v>6627</v>
      </c>
    </row>
    <row r="609" spans="1:6">
      <c r="A609" t="s">
        <v>658</v>
      </c>
      <c r="B609" t="s">
        <v>194</v>
      </c>
      <c r="C609">
        <v>529747</v>
      </c>
      <c r="D609" t="s">
        <v>6628</v>
      </c>
      <c r="E609">
        <v>608</v>
      </c>
      <c r="F609" t="s">
        <v>6629</v>
      </c>
    </row>
    <row r="610" spans="1:6">
      <c r="A610" t="s">
        <v>3666</v>
      </c>
      <c r="B610" t="s">
        <v>207</v>
      </c>
      <c r="C610">
        <v>529628</v>
      </c>
      <c r="D610" t="s">
        <v>3667</v>
      </c>
      <c r="E610">
        <v>609</v>
      </c>
      <c r="F610" t="s">
        <v>5718</v>
      </c>
    </row>
    <row r="611" spans="1:6">
      <c r="A611" t="s">
        <v>3679</v>
      </c>
      <c r="B611" t="s">
        <v>690</v>
      </c>
      <c r="C611">
        <v>529899</v>
      </c>
      <c r="D611" t="s">
        <v>3680</v>
      </c>
      <c r="E611">
        <v>610</v>
      </c>
      <c r="F611" t="s">
        <v>5726</v>
      </c>
    </row>
    <row r="612" spans="1:6">
      <c r="A612" t="s">
        <v>3677</v>
      </c>
      <c r="B612" t="s">
        <v>175</v>
      </c>
      <c r="C612">
        <v>529180</v>
      </c>
      <c r="D612" t="s">
        <v>3678</v>
      </c>
      <c r="E612">
        <v>610</v>
      </c>
      <c r="F612" t="s">
        <v>5728</v>
      </c>
    </row>
    <row r="613" spans="1:6">
      <c r="A613" t="s">
        <v>3352</v>
      </c>
      <c r="B613" t="s">
        <v>997</v>
      </c>
      <c r="C613">
        <v>529771</v>
      </c>
      <c r="D613" t="s">
        <v>3688</v>
      </c>
      <c r="E613">
        <v>612</v>
      </c>
      <c r="F613" t="s">
        <v>5733</v>
      </c>
    </row>
    <row r="614" spans="1:6">
      <c r="A614" t="s">
        <v>3700</v>
      </c>
      <c r="B614" t="s">
        <v>194</v>
      </c>
      <c r="C614">
        <v>529078</v>
      </c>
      <c r="D614" t="s">
        <v>3701</v>
      </c>
      <c r="E614">
        <v>613</v>
      </c>
      <c r="F614" t="s">
        <v>5741</v>
      </c>
    </row>
    <row r="615" spans="1:6">
      <c r="A615" t="s">
        <v>3703</v>
      </c>
      <c r="B615" t="s">
        <v>997</v>
      </c>
      <c r="C615">
        <v>530291</v>
      </c>
      <c r="D615" t="s">
        <v>3704</v>
      </c>
      <c r="E615">
        <v>613</v>
      </c>
      <c r="F615" t="s">
        <v>5743</v>
      </c>
    </row>
    <row r="616" spans="1:6">
      <c r="A616" t="s">
        <v>2721</v>
      </c>
      <c r="B616" t="s">
        <v>10</v>
      </c>
      <c r="C616">
        <v>530001</v>
      </c>
      <c r="D616" t="s">
        <v>3719</v>
      </c>
      <c r="E616">
        <v>615</v>
      </c>
      <c r="F616" t="s">
        <v>5750</v>
      </c>
    </row>
    <row r="617" spans="1:6">
      <c r="A617" t="s">
        <v>175</v>
      </c>
      <c r="B617" t="s">
        <v>175</v>
      </c>
      <c r="C617">
        <v>530296</v>
      </c>
      <c r="D617" t="s">
        <v>3735</v>
      </c>
      <c r="E617">
        <v>616</v>
      </c>
      <c r="F617" t="s">
        <v>5757</v>
      </c>
    </row>
    <row r="618" spans="1:6">
      <c r="A618" t="s">
        <v>3760</v>
      </c>
      <c r="B618" t="s">
        <v>175</v>
      </c>
      <c r="C618">
        <v>530068</v>
      </c>
      <c r="D618" t="s">
        <v>3761</v>
      </c>
      <c r="E618">
        <v>617</v>
      </c>
      <c r="F618" t="s">
        <v>5776</v>
      </c>
    </row>
    <row r="619" spans="1:6">
      <c r="A619" t="s">
        <v>3762</v>
      </c>
      <c r="B619" t="s">
        <v>404</v>
      </c>
      <c r="C619">
        <v>530299</v>
      </c>
      <c r="D619" t="s">
        <v>3763</v>
      </c>
      <c r="E619">
        <v>617</v>
      </c>
      <c r="F619" t="s">
        <v>5777</v>
      </c>
    </row>
    <row r="620" spans="1:6">
      <c r="A620" t="s">
        <v>6630</v>
      </c>
      <c r="B620" t="s">
        <v>1229</v>
      </c>
      <c r="C620">
        <v>530301</v>
      </c>
      <c r="D620" t="s">
        <v>6631</v>
      </c>
      <c r="E620">
        <v>619</v>
      </c>
      <c r="F620" t="s">
        <v>6632</v>
      </c>
    </row>
    <row r="621" spans="1:6">
      <c r="A621" t="s">
        <v>6633</v>
      </c>
      <c r="B621" t="s">
        <v>2819</v>
      </c>
      <c r="C621">
        <v>529573</v>
      </c>
      <c r="D621" t="s">
        <v>6634</v>
      </c>
      <c r="E621">
        <v>619</v>
      </c>
      <c r="F621" t="s">
        <v>6635</v>
      </c>
    </row>
    <row r="622" spans="1:6">
      <c r="A622" t="s">
        <v>3465</v>
      </c>
      <c r="B622" t="s">
        <v>997</v>
      </c>
      <c r="C622">
        <v>529834</v>
      </c>
      <c r="D622" t="s">
        <v>3778</v>
      </c>
      <c r="E622">
        <v>621</v>
      </c>
      <c r="F622" t="s">
        <v>5788</v>
      </c>
    </row>
    <row r="623" spans="1:6">
      <c r="A623" t="s">
        <v>6636</v>
      </c>
      <c r="B623" t="s">
        <v>274</v>
      </c>
      <c r="C623">
        <v>530018</v>
      </c>
      <c r="D623" t="s">
        <v>6637</v>
      </c>
      <c r="E623">
        <v>622</v>
      </c>
      <c r="F623" t="s">
        <v>6638</v>
      </c>
    </row>
    <row r="624" spans="1:6">
      <c r="A624" t="s">
        <v>6639</v>
      </c>
      <c r="B624" t="s">
        <v>6640</v>
      </c>
      <c r="C624">
        <v>530066</v>
      </c>
      <c r="D624" t="s">
        <v>6641</v>
      </c>
      <c r="E624">
        <v>623</v>
      </c>
      <c r="F624" t="s">
        <v>6642</v>
      </c>
    </row>
    <row r="625" spans="1:6">
      <c r="A625" t="s">
        <v>742</v>
      </c>
      <c r="B625" t="s">
        <v>274</v>
      </c>
      <c r="C625">
        <v>530306</v>
      </c>
      <c r="D625" t="s">
        <v>6643</v>
      </c>
      <c r="E625">
        <v>624</v>
      </c>
      <c r="F625" t="s">
        <v>6644</v>
      </c>
    </row>
    <row r="626" spans="1:6">
      <c r="A626" t="s">
        <v>3352</v>
      </c>
      <c r="B626" t="s">
        <v>997</v>
      </c>
      <c r="C626">
        <v>529610</v>
      </c>
      <c r="D626" t="s">
        <v>6645</v>
      </c>
      <c r="E626">
        <v>624</v>
      </c>
      <c r="F626" t="s">
        <v>6646</v>
      </c>
    </row>
    <row r="627" spans="1:6">
      <c r="A627" t="s">
        <v>6647</v>
      </c>
      <c r="B627" t="s">
        <v>1717</v>
      </c>
      <c r="C627">
        <v>530308</v>
      </c>
      <c r="D627" t="s">
        <v>6648</v>
      </c>
      <c r="E627">
        <v>626</v>
      </c>
      <c r="F627" t="s">
        <v>6649</v>
      </c>
    </row>
    <row r="628" spans="1:6">
      <c r="A628" t="s">
        <v>2545</v>
      </c>
      <c r="B628" t="s">
        <v>1717</v>
      </c>
      <c r="C628">
        <v>529547</v>
      </c>
      <c r="D628" t="s">
        <v>6650</v>
      </c>
      <c r="E628">
        <v>626</v>
      </c>
      <c r="F628" t="s">
        <v>6651</v>
      </c>
    </row>
    <row r="629" spans="1:6">
      <c r="A629" t="s">
        <v>6652</v>
      </c>
      <c r="B629" t="s">
        <v>997</v>
      </c>
      <c r="C629">
        <v>529571</v>
      </c>
      <c r="D629" t="s">
        <v>6653</v>
      </c>
      <c r="E629">
        <v>628</v>
      </c>
      <c r="F629" t="s">
        <v>6654</v>
      </c>
    </row>
    <row r="630" spans="1:6">
      <c r="A630" t="s">
        <v>6655</v>
      </c>
      <c r="B630" t="s">
        <v>10</v>
      </c>
      <c r="C630">
        <v>530096</v>
      </c>
      <c r="D630" t="s">
        <v>6656</v>
      </c>
      <c r="E630">
        <v>629</v>
      </c>
      <c r="F630" t="s">
        <v>6657</v>
      </c>
    </row>
    <row r="631" spans="1:6">
      <c r="A631" t="s">
        <v>6658</v>
      </c>
      <c r="B631" t="s">
        <v>605</v>
      </c>
      <c r="C631">
        <v>530310</v>
      </c>
      <c r="D631" t="s">
        <v>6659</v>
      </c>
      <c r="E631">
        <v>629</v>
      </c>
      <c r="F631" t="s">
        <v>6660</v>
      </c>
    </row>
    <row r="632" spans="1:6">
      <c r="A632" t="s">
        <v>1187</v>
      </c>
      <c r="B632" t="s">
        <v>997</v>
      </c>
      <c r="C632">
        <v>529907</v>
      </c>
      <c r="D632" t="s">
        <v>6661</v>
      </c>
      <c r="E632">
        <v>631</v>
      </c>
      <c r="F632" t="s">
        <v>6662</v>
      </c>
    </row>
    <row r="633" spans="1:6">
      <c r="A633" t="s">
        <v>6663</v>
      </c>
      <c r="B633" t="s">
        <v>997</v>
      </c>
      <c r="C633">
        <v>530017</v>
      </c>
      <c r="D633" t="s">
        <v>6664</v>
      </c>
      <c r="E633">
        <v>632</v>
      </c>
      <c r="F633" t="s">
        <v>6665</v>
      </c>
    </row>
    <row r="634" spans="1:6">
      <c r="A634" t="s">
        <v>6666</v>
      </c>
      <c r="B634" t="s">
        <v>1717</v>
      </c>
      <c r="C634">
        <v>530167</v>
      </c>
      <c r="D634" t="s">
        <v>6667</v>
      </c>
      <c r="E634">
        <v>633</v>
      </c>
      <c r="F634" t="s">
        <v>6668</v>
      </c>
    </row>
    <row r="635" spans="1:6">
      <c r="A635" t="s">
        <v>6669</v>
      </c>
      <c r="B635" t="s">
        <v>175</v>
      </c>
      <c r="C635">
        <v>530326</v>
      </c>
      <c r="D635" t="s">
        <v>6670</v>
      </c>
      <c r="E635">
        <v>634</v>
      </c>
      <c r="F635" t="s">
        <v>6671</v>
      </c>
    </row>
    <row r="636" spans="1:6">
      <c r="A636" t="s">
        <v>1187</v>
      </c>
      <c r="B636" t="s">
        <v>997</v>
      </c>
      <c r="C636">
        <v>529895</v>
      </c>
      <c r="D636" t="s">
        <v>6672</v>
      </c>
      <c r="E636">
        <v>635</v>
      </c>
      <c r="F636" t="s">
        <v>6673</v>
      </c>
    </row>
    <row r="637" spans="1:6">
      <c r="A637" t="s">
        <v>2883</v>
      </c>
      <c r="B637" t="s">
        <v>997</v>
      </c>
      <c r="C637">
        <v>529874</v>
      </c>
      <c r="D637" t="s">
        <v>6674</v>
      </c>
      <c r="E637">
        <v>636</v>
      </c>
      <c r="F637" t="s">
        <v>6675</v>
      </c>
    </row>
    <row r="638" spans="1:6">
      <c r="A638" t="s">
        <v>1197</v>
      </c>
      <c r="B638" t="s">
        <v>1197</v>
      </c>
      <c r="C638">
        <v>530330</v>
      </c>
      <c r="D638" t="s">
        <v>6676</v>
      </c>
      <c r="E638">
        <v>637</v>
      </c>
      <c r="F638" t="s">
        <v>6677</v>
      </c>
    </row>
    <row r="639" spans="1:6">
      <c r="A639" t="s">
        <v>2696</v>
      </c>
      <c r="B639" t="s">
        <v>1717</v>
      </c>
      <c r="C639">
        <v>529245</v>
      </c>
      <c r="D639" t="s">
        <v>6678</v>
      </c>
      <c r="E639">
        <v>638</v>
      </c>
      <c r="F639" t="s">
        <v>6679</v>
      </c>
    </row>
    <row r="640" spans="1:6">
      <c r="A640" t="s">
        <v>6680</v>
      </c>
      <c r="B640" t="s">
        <v>690</v>
      </c>
      <c r="C640">
        <v>529312</v>
      </c>
      <c r="D640" t="s">
        <v>6681</v>
      </c>
      <c r="E640">
        <v>639</v>
      </c>
      <c r="F640" t="s">
        <v>6682</v>
      </c>
    </row>
    <row r="641" spans="1:6">
      <c r="A641" t="s">
        <v>6683</v>
      </c>
      <c r="B641" t="s">
        <v>175</v>
      </c>
      <c r="C641">
        <v>529974</v>
      </c>
      <c r="D641" t="s">
        <v>6684</v>
      </c>
      <c r="E641">
        <v>640</v>
      </c>
      <c r="F641" t="s">
        <v>6685</v>
      </c>
    </row>
    <row r="642" spans="1:6">
      <c r="A642" t="s">
        <v>3366</v>
      </c>
      <c r="B642" t="s">
        <v>274</v>
      </c>
      <c r="C642">
        <v>530352</v>
      </c>
      <c r="D642" t="s">
        <v>6686</v>
      </c>
      <c r="E642">
        <v>641</v>
      </c>
      <c r="F642" t="s">
        <v>6687</v>
      </c>
    </row>
    <row r="643" spans="1:6">
      <c r="A643" t="s">
        <v>1053</v>
      </c>
      <c r="B643" t="s">
        <v>833</v>
      </c>
      <c r="C643">
        <v>529960</v>
      </c>
      <c r="D643" t="s">
        <v>6688</v>
      </c>
      <c r="E643">
        <v>642</v>
      </c>
      <c r="F643" t="s">
        <v>6689</v>
      </c>
    </row>
    <row r="644" spans="1:6">
      <c r="A644" t="s">
        <v>6690</v>
      </c>
      <c r="B644" t="s">
        <v>997</v>
      </c>
      <c r="C644">
        <v>530147</v>
      </c>
      <c r="D644" t="s">
        <v>6691</v>
      </c>
      <c r="E644">
        <v>643</v>
      </c>
      <c r="F644" t="s">
        <v>6692</v>
      </c>
    </row>
    <row r="645" spans="1:6">
      <c r="A645" t="s">
        <v>6693</v>
      </c>
      <c r="B645" t="s">
        <v>833</v>
      </c>
      <c r="C645">
        <v>530120</v>
      </c>
      <c r="D645" t="s">
        <v>6694</v>
      </c>
      <c r="E645">
        <v>644</v>
      </c>
      <c r="F645" t="s">
        <v>6695</v>
      </c>
    </row>
    <row r="646" spans="1:6">
      <c r="A646" t="s">
        <v>604</v>
      </c>
      <c r="B646" t="s">
        <v>605</v>
      </c>
      <c r="C646">
        <v>529140</v>
      </c>
      <c r="D646" t="s">
        <v>6696</v>
      </c>
      <c r="E646" t="s">
        <v>6361</v>
      </c>
      <c r="F646" t="s">
        <v>6697</v>
      </c>
    </row>
    <row r="647" spans="1:6">
      <c r="A647" t="s">
        <v>273</v>
      </c>
      <c r="B647" t="s">
        <v>274</v>
      </c>
      <c r="C647">
        <v>530485</v>
      </c>
      <c r="D647" t="s">
        <v>6698</v>
      </c>
      <c r="E647" t="s">
        <v>6361</v>
      </c>
      <c r="F647" t="s">
        <v>6699</v>
      </c>
    </row>
    <row r="648" spans="1:6">
      <c r="A648" t="s">
        <v>6700</v>
      </c>
      <c r="B648" t="s">
        <v>194</v>
      </c>
      <c r="C648">
        <v>530187</v>
      </c>
      <c r="D648" t="s">
        <v>6701</v>
      </c>
      <c r="E648" t="s">
        <v>6361</v>
      </c>
      <c r="F648" t="s">
        <v>6702</v>
      </c>
    </row>
    <row r="649" spans="1:6">
      <c r="A649" t="s">
        <v>6703</v>
      </c>
      <c r="B649" t="s">
        <v>833</v>
      </c>
      <c r="C649">
        <v>530154</v>
      </c>
      <c r="D649" t="s">
        <v>6704</v>
      </c>
      <c r="E649" t="s">
        <v>6361</v>
      </c>
      <c r="F649" t="s">
        <v>6705</v>
      </c>
    </row>
    <row r="650" spans="1:6">
      <c r="A650" t="s">
        <v>334</v>
      </c>
      <c r="B650" t="s">
        <v>335</v>
      </c>
      <c r="C650">
        <v>499993</v>
      </c>
      <c r="D650" t="s">
        <v>6706</v>
      </c>
      <c r="E650" t="s">
        <v>6361</v>
      </c>
      <c r="F650" t="s">
        <v>6707</v>
      </c>
    </row>
    <row r="651" spans="1:6">
      <c r="A651" t="s">
        <v>1196</v>
      </c>
      <c r="B651" t="s">
        <v>575</v>
      </c>
      <c r="C651">
        <v>529671</v>
      </c>
      <c r="D651" t="s">
        <v>6708</v>
      </c>
      <c r="E651" t="s">
        <v>6361</v>
      </c>
      <c r="F651" t="s">
        <v>6709</v>
      </c>
    </row>
    <row r="652" spans="1:6">
      <c r="A652" t="s">
        <v>6710</v>
      </c>
      <c r="B652" t="s">
        <v>207</v>
      </c>
      <c r="C652">
        <v>529630</v>
      </c>
      <c r="D652" t="s">
        <v>6711</v>
      </c>
      <c r="E652" t="s">
        <v>6361</v>
      </c>
      <c r="F652" t="s">
        <v>6712</v>
      </c>
    </row>
    <row r="653" spans="1:6">
      <c r="A653" t="s">
        <v>1053</v>
      </c>
      <c r="B653" t="s">
        <v>833</v>
      </c>
      <c r="C653">
        <v>530421</v>
      </c>
      <c r="D653" t="s">
        <v>6713</v>
      </c>
      <c r="E653" t="s">
        <v>6361</v>
      </c>
      <c r="F653" t="s">
        <v>6714</v>
      </c>
    </row>
    <row r="654" spans="1:6">
      <c r="A654" t="s">
        <v>1185</v>
      </c>
      <c r="B654" t="s">
        <v>175</v>
      </c>
      <c r="C654">
        <v>529969</v>
      </c>
      <c r="D654" t="s">
        <v>6715</v>
      </c>
      <c r="E654" t="s">
        <v>6361</v>
      </c>
      <c r="F654" t="s">
        <v>6716</v>
      </c>
    </row>
    <row r="655" spans="1:6">
      <c r="A655" t="s">
        <v>6717</v>
      </c>
      <c r="B655" t="s">
        <v>175</v>
      </c>
      <c r="C655">
        <v>529848</v>
      </c>
      <c r="D655" t="s">
        <v>6718</v>
      </c>
      <c r="E655" t="s">
        <v>6361</v>
      </c>
      <c r="F655" t="s">
        <v>6719</v>
      </c>
    </row>
    <row r="656" spans="1:6">
      <c r="A656" t="s">
        <v>6720</v>
      </c>
      <c r="B656" t="s">
        <v>175</v>
      </c>
      <c r="C656">
        <v>530483</v>
      </c>
      <c r="D656" t="s">
        <v>6721</v>
      </c>
      <c r="E656" t="s">
        <v>6361</v>
      </c>
      <c r="F656" t="s">
        <v>6722</v>
      </c>
    </row>
    <row r="657" spans="1:6">
      <c r="A657" t="s">
        <v>174</v>
      </c>
      <c r="B657" t="s">
        <v>175</v>
      </c>
      <c r="C657">
        <v>530170</v>
      </c>
      <c r="D657" t="s">
        <v>6723</v>
      </c>
      <c r="E657" t="s">
        <v>6361</v>
      </c>
      <c r="F657" t="s">
        <v>6724</v>
      </c>
    </row>
    <row r="658" spans="1:6">
      <c r="A658" t="s">
        <v>6725</v>
      </c>
      <c r="B658" t="s">
        <v>175</v>
      </c>
      <c r="C658">
        <v>530482</v>
      </c>
      <c r="D658" t="s">
        <v>6726</v>
      </c>
      <c r="E658" t="s">
        <v>6361</v>
      </c>
      <c r="F658" t="s">
        <v>6727</v>
      </c>
    </row>
    <row r="659" spans="1:6">
      <c r="A659" t="s">
        <v>426</v>
      </c>
      <c r="B659" t="s">
        <v>404</v>
      </c>
      <c r="C659">
        <v>529955</v>
      </c>
      <c r="D659" t="s">
        <v>6728</v>
      </c>
      <c r="E659" t="s">
        <v>6361</v>
      </c>
      <c r="F659" t="s">
        <v>6729</v>
      </c>
    </row>
    <row r="660" spans="1:6">
      <c r="A660" t="s">
        <v>1367</v>
      </c>
      <c r="B660" t="s">
        <v>175</v>
      </c>
      <c r="C660">
        <v>530489</v>
      </c>
      <c r="D660" t="s">
        <v>6730</v>
      </c>
      <c r="E660" t="s">
        <v>6361</v>
      </c>
      <c r="F660" t="s">
        <v>6731</v>
      </c>
    </row>
    <row r="661" spans="1:6">
      <c r="A661" t="s">
        <v>6693</v>
      </c>
      <c r="B661" t="s">
        <v>833</v>
      </c>
      <c r="C661">
        <v>530436</v>
      </c>
      <c r="D661" t="s">
        <v>6732</v>
      </c>
      <c r="E661" t="s">
        <v>6361</v>
      </c>
      <c r="F661" t="s">
        <v>6733</v>
      </c>
    </row>
    <row r="662" spans="1:6">
      <c r="A662" t="s">
        <v>426</v>
      </c>
      <c r="B662" t="s">
        <v>404</v>
      </c>
      <c r="C662">
        <v>529752</v>
      </c>
      <c r="D662" t="s">
        <v>6734</v>
      </c>
      <c r="E662" t="s">
        <v>6361</v>
      </c>
      <c r="F662" t="s">
        <v>6735</v>
      </c>
    </row>
    <row r="663" spans="1:6">
      <c r="A663" t="s">
        <v>360</v>
      </c>
      <c r="B663" t="s">
        <v>361</v>
      </c>
      <c r="C663">
        <v>529985</v>
      </c>
      <c r="D663" t="s">
        <v>6736</v>
      </c>
      <c r="E663" t="s">
        <v>6361</v>
      </c>
      <c r="F663" t="s">
        <v>6737</v>
      </c>
    </row>
    <row r="664" spans="1:6">
      <c r="A664" t="s">
        <v>6738</v>
      </c>
      <c r="B664" t="s">
        <v>605</v>
      </c>
      <c r="C664">
        <v>529364</v>
      </c>
      <c r="D664" t="s">
        <v>6739</v>
      </c>
      <c r="E664" t="s">
        <v>6361</v>
      </c>
      <c r="F664" t="s">
        <v>6740</v>
      </c>
    </row>
    <row r="665" spans="1:6">
      <c r="A665" t="s">
        <v>6741</v>
      </c>
      <c r="B665" t="s">
        <v>175</v>
      </c>
      <c r="C665">
        <v>502887</v>
      </c>
      <c r="D665" t="s">
        <v>6742</v>
      </c>
      <c r="E665" t="s">
        <v>6361</v>
      </c>
      <c r="F665" t="s">
        <v>6743</v>
      </c>
    </row>
    <row r="666" spans="1:6">
      <c r="A666" t="s">
        <v>6744</v>
      </c>
      <c r="B666" t="s">
        <v>605</v>
      </c>
      <c r="C666">
        <v>529783</v>
      </c>
      <c r="D666" t="s">
        <v>6745</v>
      </c>
      <c r="E666" t="s">
        <v>6361</v>
      </c>
      <c r="F666" t="s">
        <v>6746</v>
      </c>
    </row>
    <row r="667" spans="1:6">
      <c r="A667" t="s">
        <v>193</v>
      </c>
      <c r="B667" t="s">
        <v>194</v>
      </c>
      <c r="C667">
        <v>530473</v>
      </c>
      <c r="D667" t="s">
        <v>6747</v>
      </c>
      <c r="E667" t="s">
        <v>6361</v>
      </c>
      <c r="F667" t="s">
        <v>6748</v>
      </c>
    </row>
    <row r="668" spans="1:6">
      <c r="A668" t="s">
        <v>6749</v>
      </c>
      <c r="B668" t="s">
        <v>175</v>
      </c>
      <c r="C668">
        <v>530481</v>
      </c>
      <c r="D668" t="s">
        <v>6750</v>
      </c>
      <c r="E668" t="s">
        <v>6361</v>
      </c>
      <c r="F668" t="s">
        <v>6751</v>
      </c>
    </row>
    <row r="669" spans="1:6">
      <c r="A669" t="s">
        <v>6752</v>
      </c>
      <c r="B669" t="s">
        <v>175</v>
      </c>
      <c r="C669">
        <v>529863</v>
      </c>
      <c r="D669" t="s">
        <v>6753</v>
      </c>
      <c r="E669" t="s">
        <v>6361</v>
      </c>
      <c r="F669" t="s">
        <v>6754</v>
      </c>
    </row>
    <row r="670" spans="1:6">
      <c r="A670" t="s">
        <v>335</v>
      </c>
      <c r="B670" t="s">
        <v>335</v>
      </c>
      <c r="C670">
        <v>530471</v>
      </c>
      <c r="D670" t="s">
        <v>6755</v>
      </c>
      <c r="E670" t="s">
        <v>6361</v>
      </c>
      <c r="F670" t="s">
        <v>6756</v>
      </c>
    </row>
    <row r="671" spans="1:6">
      <c r="A671" t="s">
        <v>174</v>
      </c>
      <c r="B671" t="s">
        <v>175</v>
      </c>
      <c r="C671">
        <v>530182</v>
      </c>
      <c r="D671" t="s">
        <v>6757</v>
      </c>
      <c r="E671" t="s">
        <v>6361</v>
      </c>
      <c r="F671" t="s">
        <v>6758</v>
      </c>
    </row>
    <row r="672" spans="1:6">
      <c r="A672" t="s">
        <v>174</v>
      </c>
      <c r="B672" t="s">
        <v>175</v>
      </c>
      <c r="C672">
        <v>529750</v>
      </c>
      <c r="D672" t="s">
        <v>6759</v>
      </c>
      <c r="E672" t="s">
        <v>6361</v>
      </c>
      <c r="F672" t="s">
        <v>6760</v>
      </c>
    </row>
    <row r="673" spans="1:6">
      <c r="A673" t="s">
        <v>6761</v>
      </c>
      <c r="B673" t="s">
        <v>2819</v>
      </c>
      <c r="C673">
        <v>530422</v>
      </c>
      <c r="D673" t="s">
        <v>6762</v>
      </c>
      <c r="E673" t="s">
        <v>6361</v>
      </c>
      <c r="F673" t="s">
        <v>6763</v>
      </c>
    </row>
    <row r="674" spans="1:6">
      <c r="A674" t="s">
        <v>6764</v>
      </c>
      <c r="B674" t="s">
        <v>833</v>
      </c>
      <c r="C674">
        <v>530430</v>
      </c>
      <c r="D674" t="s">
        <v>6765</v>
      </c>
      <c r="E674" t="s">
        <v>6361</v>
      </c>
      <c r="F674" t="s">
        <v>6766</v>
      </c>
    </row>
    <row r="675" spans="1:6">
      <c r="A675" t="s">
        <v>6767</v>
      </c>
      <c r="B675" t="s">
        <v>833</v>
      </c>
      <c r="C675">
        <v>530451</v>
      </c>
      <c r="D675" t="s">
        <v>6768</v>
      </c>
      <c r="E675" t="s">
        <v>6361</v>
      </c>
      <c r="F675" t="s">
        <v>6769</v>
      </c>
    </row>
    <row r="676" spans="1:6">
      <c r="A676" t="s">
        <v>754</v>
      </c>
      <c r="B676" t="s">
        <v>175</v>
      </c>
      <c r="C676">
        <v>529986</v>
      </c>
      <c r="D676" t="s">
        <v>6770</v>
      </c>
      <c r="E676" t="s">
        <v>6361</v>
      </c>
      <c r="F676" t="s">
        <v>6771</v>
      </c>
    </row>
    <row r="677" spans="1:6">
      <c r="A677" t="s">
        <v>6772</v>
      </c>
      <c r="B677" t="s">
        <v>833</v>
      </c>
      <c r="C677">
        <v>530440</v>
      </c>
      <c r="D677" t="s">
        <v>6773</v>
      </c>
      <c r="E677" t="s">
        <v>6361</v>
      </c>
      <c r="F677" t="s">
        <v>6774</v>
      </c>
    </row>
    <row r="678" spans="1:6">
      <c r="A678" t="s">
        <v>6775</v>
      </c>
      <c r="B678" t="s">
        <v>175</v>
      </c>
      <c r="C678">
        <v>530047</v>
      </c>
      <c r="D678" t="s">
        <v>6776</v>
      </c>
      <c r="E678" t="s">
        <v>6361</v>
      </c>
      <c r="F678" t="s">
        <v>6777</v>
      </c>
    </row>
    <row r="679" spans="1:6">
      <c r="A679" t="s">
        <v>6778</v>
      </c>
      <c r="B679" t="s">
        <v>175</v>
      </c>
      <c r="C679">
        <v>529656</v>
      </c>
      <c r="D679" t="s">
        <v>6779</v>
      </c>
      <c r="E679" t="s">
        <v>6361</v>
      </c>
      <c r="F679" t="s">
        <v>6780</v>
      </c>
    </row>
    <row r="680" spans="1:6">
      <c r="A680" t="s">
        <v>426</v>
      </c>
      <c r="B680" t="s">
        <v>404</v>
      </c>
      <c r="C680">
        <v>530171</v>
      </c>
      <c r="D680" t="s">
        <v>6781</v>
      </c>
      <c r="E680" t="s">
        <v>6361</v>
      </c>
      <c r="F680" t="s">
        <v>6782</v>
      </c>
    </row>
    <row r="681" spans="1:6">
      <c r="A681" t="s">
        <v>6761</v>
      </c>
      <c r="B681" t="s">
        <v>2819</v>
      </c>
      <c r="C681">
        <v>530420</v>
      </c>
      <c r="D681" t="s">
        <v>6783</v>
      </c>
      <c r="E681" t="s">
        <v>6361</v>
      </c>
      <c r="F681" t="s">
        <v>6784</v>
      </c>
    </row>
    <row r="682" spans="1:6">
      <c r="A682" t="s">
        <v>610</v>
      </c>
      <c r="B682" t="s">
        <v>175</v>
      </c>
      <c r="C682">
        <v>529984</v>
      </c>
      <c r="D682" t="s">
        <v>6785</v>
      </c>
      <c r="E682" t="s">
        <v>6361</v>
      </c>
      <c r="F682" t="s">
        <v>6786</v>
      </c>
    </row>
    <row r="683" spans="1:6">
      <c r="A683" t="s">
        <v>697</v>
      </c>
      <c r="B683" t="s">
        <v>335</v>
      </c>
      <c r="C683">
        <v>529635</v>
      </c>
      <c r="D683" t="s">
        <v>6787</v>
      </c>
      <c r="E683" t="s">
        <v>6361</v>
      </c>
      <c r="F683" t="s">
        <v>6788</v>
      </c>
    </row>
    <row r="684" spans="1:6">
      <c r="A684" t="s">
        <v>334</v>
      </c>
      <c r="B684" t="s">
        <v>335</v>
      </c>
      <c r="C684">
        <v>529358</v>
      </c>
      <c r="D684" t="s">
        <v>6789</v>
      </c>
      <c r="E684" t="s">
        <v>6361</v>
      </c>
      <c r="F684" t="s">
        <v>6790</v>
      </c>
    </row>
    <row r="685" spans="1:6">
      <c r="A685" t="s">
        <v>1678</v>
      </c>
      <c r="B685" t="s">
        <v>833</v>
      </c>
      <c r="C685">
        <v>529658</v>
      </c>
      <c r="D685" t="s">
        <v>6791</v>
      </c>
      <c r="E685" t="s">
        <v>6361</v>
      </c>
      <c r="F685" t="s">
        <v>6792</v>
      </c>
    </row>
    <row r="686" spans="1:6">
      <c r="A686" t="s">
        <v>1196</v>
      </c>
      <c r="B686" t="s">
        <v>1197</v>
      </c>
      <c r="C686">
        <v>530190</v>
      </c>
      <c r="D686" t="s">
        <v>6793</v>
      </c>
      <c r="E686" t="s">
        <v>6361</v>
      </c>
      <c r="F686" t="s">
        <v>6794</v>
      </c>
    </row>
    <row r="687" spans="1:6">
      <c r="A687" t="s">
        <v>6795</v>
      </c>
      <c r="B687" t="s">
        <v>142</v>
      </c>
      <c r="C687">
        <v>529763</v>
      </c>
      <c r="D687" t="s">
        <v>6796</v>
      </c>
      <c r="E687" t="s">
        <v>6361</v>
      </c>
      <c r="F687" t="s">
        <v>6797</v>
      </c>
    </row>
    <row r="688" spans="1:6">
      <c r="A688" t="s">
        <v>174</v>
      </c>
      <c r="B688" t="s">
        <v>175</v>
      </c>
      <c r="C688">
        <v>501610</v>
      </c>
      <c r="D688" t="s">
        <v>6798</v>
      </c>
      <c r="E688" t="s">
        <v>6361</v>
      </c>
      <c r="F688" t="s">
        <v>6799</v>
      </c>
    </row>
    <row r="689" spans="1:6">
      <c r="A689" t="s">
        <v>1690</v>
      </c>
      <c r="B689" t="s">
        <v>833</v>
      </c>
      <c r="C689">
        <v>530406</v>
      </c>
      <c r="D689" t="s">
        <v>6800</v>
      </c>
      <c r="E689" t="s">
        <v>6361</v>
      </c>
      <c r="F689" t="s">
        <v>6801</v>
      </c>
    </row>
    <row r="690" spans="1:6">
      <c r="A690" t="s">
        <v>6693</v>
      </c>
      <c r="B690" t="s">
        <v>833</v>
      </c>
      <c r="C690">
        <v>530456</v>
      </c>
      <c r="D690" t="s">
        <v>6802</v>
      </c>
      <c r="E690" t="s">
        <v>6361</v>
      </c>
      <c r="F690" t="s">
        <v>6803</v>
      </c>
    </row>
    <row r="691" spans="1:6">
      <c r="A691" t="s">
        <v>690</v>
      </c>
      <c r="B691" t="s">
        <v>690</v>
      </c>
      <c r="C691">
        <v>530488</v>
      </c>
      <c r="D691" t="s">
        <v>6804</v>
      </c>
      <c r="E691" t="s">
        <v>6361</v>
      </c>
      <c r="F691" t="s">
        <v>6805</v>
      </c>
    </row>
    <row r="692" spans="1:6">
      <c r="A692" t="s">
        <v>2496</v>
      </c>
      <c r="B692" t="s">
        <v>2497</v>
      </c>
      <c r="C692">
        <v>530163</v>
      </c>
      <c r="D692" t="s">
        <v>6806</v>
      </c>
      <c r="E692" t="s">
        <v>6361</v>
      </c>
      <c r="F692" t="s">
        <v>6807</v>
      </c>
    </row>
    <row r="693" spans="1:6">
      <c r="A693" t="s">
        <v>1690</v>
      </c>
      <c r="B693" t="s">
        <v>833</v>
      </c>
      <c r="C693">
        <v>529660</v>
      </c>
      <c r="D693" t="s">
        <v>6808</v>
      </c>
      <c r="E693" t="s">
        <v>6361</v>
      </c>
      <c r="F693" t="s">
        <v>6809</v>
      </c>
    </row>
    <row r="694" spans="1:6">
      <c r="A694" t="s">
        <v>1690</v>
      </c>
      <c r="B694" t="s">
        <v>833</v>
      </c>
      <c r="C694">
        <v>530450</v>
      </c>
      <c r="D694" t="s">
        <v>6810</v>
      </c>
      <c r="E694" t="s">
        <v>6361</v>
      </c>
      <c r="F694" t="s">
        <v>6811</v>
      </c>
    </row>
    <row r="695" spans="1:6">
      <c r="A695" t="s">
        <v>6812</v>
      </c>
      <c r="B695" t="s">
        <v>833</v>
      </c>
      <c r="C695">
        <v>530431</v>
      </c>
      <c r="D695" t="s">
        <v>6813</v>
      </c>
      <c r="E695" t="s">
        <v>6361</v>
      </c>
      <c r="F695" t="s">
        <v>6814</v>
      </c>
    </row>
    <row r="696" spans="1:6">
      <c r="A696" t="s">
        <v>175</v>
      </c>
      <c r="B696" t="s">
        <v>175</v>
      </c>
      <c r="C696">
        <v>530487</v>
      </c>
      <c r="D696" t="s">
        <v>6815</v>
      </c>
      <c r="E696" t="s">
        <v>6361</v>
      </c>
      <c r="F696" t="s">
        <v>6816</v>
      </c>
    </row>
    <row r="697" spans="1:6">
      <c r="A697" t="s">
        <v>1649</v>
      </c>
      <c r="B697" t="s">
        <v>1650</v>
      </c>
      <c r="C697">
        <v>529912</v>
      </c>
      <c r="D697" t="s">
        <v>6817</v>
      </c>
      <c r="E697" t="s">
        <v>6361</v>
      </c>
      <c r="F697" t="s">
        <v>6818</v>
      </c>
    </row>
    <row r="698" spans="1:6">
      <c r="A698" t="s">
        <v>6819</v>
      </c>
      <c r="B698" t="s">
        <v>1650</v>
      </c>
      <c r="C698">
        <v>530458</v>
      </c>
      <c r="D698" t="s">
        <v>6820</v>
      </c>
      <c r="E698" t="s">
        <v>6361</v>
      </c>
      <c r="F698" t="s">
        <v>6821</v>
      </c>
    </row>
    <row r="699" spans="1:6">
      <c r="A699" t="s">
        <v>6822</v>
      </c>
      <c r="B699" t="s">
        <v>207</v>
      </c>
      <c r="C699">
        <v>530472</v>
      </c>
      <c r="D699" t="s">
        <v>6823</v>
      </c>
      <c r="E699" t="s">
        <v>6361</v>
      </c>
      <c r="F699" t="s">
        <v>6824</v>
      </c>
    </row>
    <row r="700" spans="1:6">
      <c r="A700" t="s">
        <v>386</v>
      </c>
      <c r="B700" t="s">
        <v>10</v>
      </c>
      <c r="C700">
        <v>530480</v>
      </c>
      <c r="D700" t="s">
        <v>6825</v>
      </c>
      <c r="E700" t="s">
        <v>6361</v>
      </c>
      <c r="F700" t="s">
        <v>6826</v>
      </c>
    </row>
    <row r="701" spans="1:6">
      <c r="A701" t="s">
        <v>206</v>
      </c>
      <c r="B701" t="s">
        <v>207</v>
      </c>
      <c r="C701">
        <v>500587</v>
      </c>
      <c r="D701" t="s">
        <v>6827</v>
      </c>
      <c r="E701" t="s">
        <v>6361</v>
      </c>
      <c r="F701" t="s">
        <v>6828</v>
      </c>
    </row>
    <row r="702" spans="1:6">
      <c r="A702" t="s">
        <v>1187</v>
      </c>
      <c r="B702" t="s">
        <v>997</v>
      </c>
      <c r="C702">
        <v>530025</v>
      </c>
      <c r="D702" t="s">
        <v>6829</v>
      </c>
      <c r="E702" t="s">
        <v>6361</v>
      </c>
      <c r="F702" t="s">
        <v>6830</v>
      </c>
    </row>
    <row r="703" spans="1:6">
      <c r="A703" t="s">
        <v>6831</v>
      </c>
      <c r="B703" t="s">
        <v>605</v>
      </c>
      <c r="C703">
        <v>529336</v>
      </c>
      <c r="D703" t="s">
        <v>6832</v>
      </c>
      <c r="E703" t="s">
        <v>6361</v>
      </c>
      <c r="F703" t="s">
        <v>6833</v>
      </c>
    </row>
    <row r="704" spans="1:6">
      <c r="A704" t="s">
        <v>6834</v>
      </c>
      <c r="B704" t="s">
        <v>1650</v>
      </c>
      <c r="C704">
        <v>530459</v>
      </c>
      <c r="D704" t="s">
        <v>6835</v>
      </c>
      <c r="E704" t="s">
        <v>6361</v>
      </c>
      <c r="F704" t="s">
        <v>6836</v>
      </c>
    </row>
    <row r="705" spans="1:6">
      <c r="A705" t="s">
        <v>1778</v>
      </c>
      <c r="B705" t="s">
        <v>833</v>
      </c>
      <c r="C705">
        <v>529659</v>
      </c>
      <c r="D705" t="s">
        <v>6837</v>
      </c>
      <c r="E705" t="s">
        <v>6361</v>
      </c>
      <c r="F705" t="s">
        <v>6838</v>
      </c>
    </row>
    <row r="706" spans="1:6">
      <c r="A706" t="s">
        <v>1778</v>
      </c>
      <c r="B706" t="s">
        <v>833</v>
      </c>
      <c r="C706">
        <v>529793</v>
      </c>
      <c r="D706" t="s">
        <v>6839</v>
      </c>
      <c r="E706" t="s">
        <v>6361</v>
      </c>
      <c r="F706" t="s">
        <v>6840</v>
      </c>
    </row>
    <row r="707" spans="1:6">
      <c r="A707" t="s">
        <v>6841</v>
      </c>
      <c r="B707" t="s">
        <v>833</v>
      </c>
      <c r="C707">
        <v>530469</v>
      </c>
      <c r="D707" t="s">
        <v>6842</v>
      </c>
      <c r="E707" t="s">
        <v>6361</v>
      </c>
      <c r="F707" t="s">
        <v>6843</v>
      </c>
    </row>
    <row r="708" spans="1:6">
      <c r="A708" t="s">
        <v>6844</v>
      </c>
      <c r="B708" t="s">
        <v>10</v>
      </c>
      <c r="C708">
        <v>530461</v>
      </c>
      <c r="D708" t="s">
        <v>6845</v>
      </c>
      <c r="E708" t="s">
        <v>6361</v>
      </c>
      <c r="F708" t="s">
        <v>6846</v>
      </c>
    </row>
    <row r="709" spans="1:6">
      <c r="A709" t="s">
        <v>404</v>
      </c>
      <c r="B709" t="s">
        <v>404</v>
      </c>
      <c r="C709">
        <v>530491</v>
      </c>
      <c r="D709" t="s">
        <v>6847</v>
      </c>
      <c r="E709" t="s">
        <v>6361</v>
      </c>
      <c r="F709" t="s">
        <v>6848</v>
      </c>
    </row>
    <row r="710" spans="1:6">
      <c r="A710" t="s">
        <v>6849</v>
      </c>
      <c r="B710" t="s">
        <v>627</v>
      </c>
      <c r="C710">
        <v>529663</v>
      </c>
      <c r="D710" t="s">
        <v>6850</v>
      </c>
      <c r="E710" t="s">
        <v>6361</v>
      </c>
      <c r="F710" t="s">
        <v>6851</v>
      </c>
    </row>
    <row r="711" spans="1:6">
      <c r="A711" t="s">
        <v>593</v>
      </c>
      <c r="B711" t="s">
        <v>194</v>
      </c>
      <c r="C711">
        <v>529629</v>
      </c>
      <c r="D711" t="s">
        <v>6852</v>
      </c>
      <c r="E711" t="s">
        <v>6361</v>
      </c>
      <c r="F711" t="s">
        <v>6853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28"/>
  <sheetViews>
    <sheetView workbookViewId="0">
      <selection activeCell="A1" sqref="A1"/>
    </sheetView>
  </sheetViews>
  <sheetFormatPr defaultColWidth="9" defaultRowHeight="13.5"/>
  <sheetData>
    <row r="1" spans="1:11">
      <c r="A1" s="1" t="s">
        <v>33</v>
      </c>
      <c r="B1" s="1" t="s">
        <v>6854</v>
      </c>
      <c r="C1" s="1" t="s">
        <v>6855</v>
      </c>
      <c r="D1" s="1" t="s">
        <v>6856</v>
      </c>
      <c r="E1" s="1" t="s">
        <v>6857</v>
      </c>
      <c r="F1" s="1" t="s">
        <v>6858</v>
      </c>
      <c r="G1" s="1" t="s">
        <v>6859</v>
      </c>
      <c r="H1" s="1" t="s">
        <v>6860</v>
      </c>
      <c r="I1" s="1" t="s">
        <v>3788</v>
      </c>
      <c r="J1" s="1" t="s">
        <v>6861</v>
      </c>
      <c r="K1" s="1" t="s">
        <v>6862</v>
      </c>
    </row>
    <row r="2" spans="1:11">
      <c r="A2" t="s">
        <v>6863</v>
      </c>
      <c r="B2" t="s">
        <v>6864</v>
      </c>
      <c r="C2" t="s">
        <v>9</v>
      </c>
      <c r="D2" t="s">
        <v>6865</v>
      </c>
      <c r="E2" t="s">
        <v>1441</v>
      </c>
      <c r="F2">
        <v>2452</v>
      </c>
      <c r="G2" t="s">
        <v>6866</v>
      </c>
      <c r="H2" t="s">
        <v>6867</v>
      </c>
      <c r="I2">
        <v>1</v>
      </c>
      <c r="J2">
        <v>1</v>
      </c>
      <c r="K2" t="b">
        <v>1</v>
      </c>
    </row>
    <row r="3" spans="1:11">
      <c r="A3" t="s">
        <v>6868</v>
      </c>
      <c r="B3" t="s">
        <v>6869</v>
      </c>
      <c r="C3" t="s">
        <v>9</v>
      </c>
      <c r="D3" t="s">
        <v>6870</v>
      </c>
      <c r="E3" t="s">
        <v>1235</v>
      </c>
      <c r="F3">
        <v>46208</v>
      </c>
      <c r="G3" t="s">
        <v>6871</v>
      </c>
      <c r="H3" t="s">
        <v>6867</v>
      </c>
      <c r="I3">
        <v>1</v>
      </c>
      <c r="J3">
        <v>1</v>
      </c>
      <c r="K3" t="b">
        <v>0</v>
      </c>
    </row>
    <row r="4" spans="1:11">
      <c r="A4" t="s">
        <v>6872</v>
      </c>
      <c r="B4" t="s">
        <v>6873</v>
      </c>
      <c r="C4" t="s">
        <v>6874</v>
      </c>
      <c r="D4" t="s">
        <v>6875</v>
      </c>
      <c r="E4" t="s">
        <v>2201</v>
      </c>
      <c r="F4">
        <v>93407</v>
      </c>
      <c r="G4" t="s">
        <v>6876</v>
      </c>
      <c r="H4" t="s">
        <v>6877</v>
      </c>
      <c r="I4">
        <v>1</v>
      </c>
      <c r="J4">
        <v>1</v>
      </c>
      <c r="K4" t="b">
        <v>0</v>
      </c>
    </row>
    <row r="5" spans="1:11">
      <c r="A5" t="s">
        <v>6878</v>
      </c>
      <c r="B5" t="s">
        <v>6879</v>
      </c>
      <c r="C5" t="s">
        <v>6880</v>
      </c>
      <c r="D5" t="s">
        <v>6881</v>
      </c>
      <c r="E5" t="s">
        <v>6882</v>
      </c>
      <c r="F5">
        <v>86301</v>
      </c>
      <c r="G5" t="s">
        <v>6876</v>
      </c>
      <c r="H5" t="s">
        <v>6867</v>
      </c>
      <c r="I5">
        <v>1</v>
      </c>
      <c r="J5">
        <v>1</v>
      </c>
      <c r="K5" t="b">
        <v>0</v>
      </c>
    </row>
    <row r="6" spans="1:11">
      <c r="A6" t="s">
        <v>6883</v>
      </c>
      <c r="B6" t="s">
        <v>6884</v>
      </c>
      <c r="C6" t="s">
        <v>9</v>
      </c>
      <c r="D6" t="s">
        <v>6885</v>
      </c>
      <c r="E6" t="s">
        <v>6886</v>
      </c>
      <c r="F6">
        <v>27268</v>
      </c>
      <c r="G6" t="s">
        <v>6887</v>
      </c>
      <c r="H6" t="s">
        <v>6867</v>
      </c>
      <c r="I6">
        <v>1</v>
      </c>
      <c r="J6">
        <v>1</v>
      </c>
      <c r="K6" t="b">
        <v>0</v>
      </c>
    </row>
    <row r="7" spans="1:11">
      <c r="A7" t="s">
        <v>6888</v>
      </c>
      <c r="B7" t="s">
        <v>6889</v>
      </c>
      <c r="C7" t="s">
        <v>9</v>
      </c>
      <c r="D7" t="s">
        <v>6890</v>
      </c>
      <c r="E7" t="s">
        <v>414</v>
      </c>
      <c r="F7">
        <v>61702</v>
      </c>
      <c r="G7" t="s">
        <v>6871</v>
      </c>
      <c r="H7" t="s">
        <v>6867</v>
      </c>
      <c r="I7">
        <v>1</v>
      </c>
      <c r="J7">
        <v>1</v>
      </c>
      <c r="K7" t="b">
        <v>0</v>
      </c>
    </row>
    <row r="8" spans="1:11">
      <c r="A8" t="s">
        <v>101</v>
      </c>
      <c r="B8" t="s">
        <v>6891</v>
      </c>
      <c r="C8" t="s">
        <v>9</v>
      </c>
      <c r="D8" t="s">
        <v>6892</v>
      </c>
      <c r="E8" t="s">
        <v>100</v>
      </c>
      <c r="F8">
        <v>8544</v>
      </c>
      <c r="G8" t="s">
        <v>9</v>
      </c>
      <c r="H8" t="s">
        <v>6867</v>
      </c>
      <c r="I8">
        <v>1</v>
      </c>
      <c r="J8">
        <v>1</v>
      </c>
      <c r="K8" t="b">
        <v>0</v>
      </c>
    </row>
    <row r="9" spans="1:11">
      <c r="A9" t="s">
        <v>6893</v>
      </c>
      <c r="B9" t="s">
        <v>6864</v>
      </c>
      <c r="C9" t="s">
        <v>9</v>
      </c>
      <c r="D9" t="s">
        <v>6894</v>
      </c>
      <c r="E9" t="s">
        <v>459</v>
      </c>
      <c r="F9">
        <v>2918</v>
      </c>
      <c r="G9" t="s">
        <v>6866</v>
      </c>
      <c r="H9" t="s">
        <v>6867</v>
      </c>
      <c r="I9">
        <v>1</v>
      </c>
      <c r="J9">
        <v>1</v>
      </c>
      <c r="K9" t="b">
        <v>1</v>
      </c>
    </row>
    <row r="10" spans="1:11">
      <c r="A10" t="s">
        <v>6895</v>
      </c>
      <c r="B10" t="s">
        <v>6896</v>
      </c>
      <c r="C10" t="s">
        <v>9</v>
      </c>
      <c r="D10" t="s">
        <v>6897</v>
      </c>
      <c r="E10" t="s">
        <v>6898</v>
      </c>
      <c r="F10">
        <v>32789</v>
      </c>
      <c r="G10" t="s">
        <v>6887</v>
      </c>
      <c r="H10" t="s">
        <v>6867</v>
      </c>
      <c r="I10">
        <v>1</v>
      </c>
      <c r="J10">
        <v>1</v>
      </c>
      <c r="K10" t="b">
        <v>0</v>
      </c>
    </row>
    <row r="11" spans="1:11">
      <c r="A11" t="s">
        <v>6899</v>
      </c>
      <c r="B11" t="s">
        <v>6900</v>
      </c>
      <c r="C11" t="s">
        <v>9</v>
      </c>
      <c r="D11" t="s">
        <v>6901</v>
      </c>
      <c r="E11" t="s">
        <v>6902</v>
      </c>
      <c r="F11">
        <v>6320</v>
      </c>
      <c r="G11" t="s">
        <v>6866</v>
      </c>
      <c r="H11" t="s">
        <v>6877</v>
      </c>
      <c r="I11">
        <v>1</v>
      </c>
      <c r="J11">
        <v>1</v>
      </c>
      <c r="K11" t="b">
        <v>0</v>
      </c>
    </row>
    <row r="12" spans="1:11">
      <c r="A12" t="s">
        <v>6903</v>
      </c>
      <c r="B12" t="s">
        <v>6904</v>
      </c>
      <c r="C12" t="s">
        <v>9</v>
      </c>
      <c r="D12" t="s">
        <v>6865</v>
      </c>
      <c r="E12" t="s">
        <v>6905</v>
      </c>
      <c r="F12">
        <v>1267</v>
      </c>
      <c r="G12" t="s">
        <v>9</v>
      </c>
      <c r="H12" t="s">
        <v>6867</v>
      </c>
      <c r="I12">
        <v>1</v>
      </c>
      <c r="J12">
        <v>1</v>
      </c>
      <c r="K12" t="b">
        <v>0</v>
      </c>
    </row>
    <row r="13" spans="1:11">
      <c r="A13" t="s">
        <v>6906</v>
      </c>
      <c r="B13" t="s">
        <v>6891</v>
      </c>
      <c r="C13" t="s">
        <v>6907</v>
      </c>
      <c r="D13" t="s">
        <v>6865</v>
      </c>
      <c r="E13" t="s">
        <v>6908</v>
      </c>
      <c r="F13">
        <v>2139</v>
      </c>
      <c r="G13" t="s">
        <v>9</v>
      </c>
      <c r="H13" t="s">
        <v>6867</v>
      </c>
      <c r="I13">
        <v>2</v>
      </c>
      <c r="J13">
        <v>2</v>
      </c>
      <c r="K13" t="b">
        <v>0</v>
      </c>
    </row>
    <row r="14" spans="1:11">
      <c r="A14" t="s">
        <v>6909</v>
      </c>
      <c r="B14" t="s">
        <v>6904</v>
      </c>
      <c r="C14" t="s">
        <v>9</v>
      </c>
      <c r="D14" t="s">
        <v>6865</v>
      </c>
      <c r="E14" t="s">
        <v>512</v>
      </c>
      <c r="F14">
        <v>1002</v>
      </c>
      <c r="G14" t="s">
        <v>9</v>
      </c>
      <c r="H14" t="s">
        <v>6867</v>
      </c>
      <c r="I14">
        <v>2</v>
      </c>
      <c r="J14">
        <v>2</v>
      </c>
      <c r="K14" t="b">
        <v>0</v>
      </c>
    </row>
    <row r="15" spans="1:11">
      <c r="A15" t="s">
        <v>6910</v>
      </c>
      <c r="B15" t="s">
        <v>6879</v>
      </c>
      <c r="C15" t="s">
        <v>9</v>
      </c>
      <c r="D15" t="s">
        <v>6875</v>
      </c>
      <c r="E15" t="s">
        <v>6911</v>
      </c>
      <c r="F15">
        <v>94590</v>
      </c>
      <c r="G15" t="s">
        <v>6876</v>
      </c>
      <c r="H15" t="s">
        <v>6877</v>
      </c>
      <c r="I15">
        <v>2</v>
      </c>
      <c r="J15">
        <v>2</v>
      </c>
      <c r="K15" t="b">
        <v>0</v>
      </c>
    </row>
    <row r="16" spans="1:11">
      <c r="A16" t="s">
        <v>6912</v>
      </c>
      <c r="B16" t="s">
        <v>6896</v>
      </c>
      <c r="C16" t="s">
        <v>9</v>
      </c>
      <c r="D16" t="s">
        <v>6913</v>
      </c>
      <c r="E16" t="s">
        <v>1155</v>
      </c>
      <c r="F16">
        <v>29409</v>
      </c>
      <c r="G16" t="s">
        <v>6887</v>
      </c>
      <c r="H16" t="s">
        <v>6877</v>
      </c>
      <c r="I16">
        <v>2</v>
      </c>
      <c r="J16">
        <v>2</v>
      </c>
      <c r="K16" t="b">
        <v>0</v>
      </c>
    </row>
    <row r="17" spans="1:11">
      <c r="A17" t="s">
        <v>6914</v>
      </c>
      <c r="B17" t="s">
        <v>6900</v>
      </c>
      <c r="C17" t="s">
        <v>9</v>
      </c>
      <c r="D17" t="s">
        <v>6915</v>
      </c>
      <c r="E17" t="s">
        <v>6916</v>
      </c>
      <c r="F17">
        <v>10003</v>
      </c>
      <c r="G17" t="s">
        <v>6866</v>
      </c>
      <c r="H17" t="s">
        <v>6867</v>
      </c>
      <c r="I17">
        <v>2</v>
      </c>
      <c r="J17">
        <v>2</v>
      </c>
      <c r="K17" t="b">
        <v>0</v>
      </c>
    </row>
    <row r="18" spans="1:11">
      <c r="A18" t="s">
        <v>6917</v>
      </c>
      <c r="B18" t="s">
        <v>6884</v>
      </c>
      <c r="C18" t="s">
        <v>9</v>
      </c>
      <c r="D18" t="s">
        <v>6897</v>
      </c>
      <c r="E18" t="s">
        <v>6918</v>
      </c>
      <c r="F18">
        <v>33805</v>
      </c>
      <c r="G18" t="s">
        <v>6887</v>
      </c>
      <c r="H18" t="s">
        <v>6877</v>
      </c>
      <c r="I18">
        <v>2</v>
      </c>
      <c r="J18">
        <v>2</v>
      </c>
      <c r="K18" t="b">
        <v>0</v>
      </c>
    </row>
    <row r="19" spans="1:11">
      <c r="A19" t="s">
        <v>6919</v>
      </c>
      <c r="B19" t="s">
        <v>6869</v>
      </c>
      <c r="C19" t="s">
        <v>6920</v>
      </c>
      <c r="D19" t="s">
        <v>6921</v>
      </c>
      <c r="E19" t="s">
        <v>1407</v>
      </c>
      <c r="F19">
        <v>53202</v>
      </c>
      <c r="G19" t="s">
        <v>6871</v>
      </c>
      <c r="H19" t="s">
        <v>6867</v>
      </c>
      <c r="I19">
        <v>2</v>
      </c>
      <c r="J19">
        <v>2</v>
      </c>
      <c r="K19" t="b">
        <v>0</v>
      </c>
    </row>
    <row r="20" spans="1:11">
      <c r="A20" t="s">
        <v>6922</v>
      </c>
      <c r="B20" t="s">
        <v>6889</v>
      </c>
      <c r="C20" t="s">
        <v>6923</v>
      </c>
      <c r="D20" t="s">
        <v>6924</v>
      </c>
      <c r="E20" t="s">
        <v>6925</v>
      </c>
      <c r="F20">
        <v>45810</v>
      </c>
      <c r="G20" t="s">
        <v>6871</v>
      </c>
      <c r="H20" t="s">
        <v>6867</v>
      </c>
      <c r="I20">
        <v>2</v>
      </c>
      <c r="J20">
        <v>2</v>
      </c>
      <c r="K20" t="b">
        <v>0</v>
      </c>
    </row>
    <row r="21" spans="1:11">
      <c r="A21" t="s">
        <v>6926</v>
      </c>
      <c r="B21" t="s">
        <v>6873</v>
      </c>
      <c r="C21" t="s">
        <v>6927</v>
      </c>
      <c r="D21" t="s">
        <v>6928</v>
      </c>
      <c r="E21" t="s">
        <v>445</v>
      </c>
      <c r="F21">
        <v>97203</v>
      </c>
      <c r="G21" t="s">
        <v>6876</v>
      </c>
      <c r="H21" t="s">
        <v>6867</v>
      </c>
      <c r="I21">
        <v>2</v>
      </c>
      <c r="J21">
        <v>2</v>
      </c>
      <c r="K21" t="b">
        <v>0</v>
      </c>
    </row>
    <row r="22" spans="1:11">
      <c r="A22" t="s">
        <v>44</v>
      </c>
      <c r="B22" t="s">
        <v>6891</v>
      </c>
      <c r="C22" t="s">
        <v>9</v>
      </c>
      <c r="D22" t="s">
        <v>6865</v>
      </c>
      <c r="E22" t="s">
        <v>6908</v>
      </c>
      <c r="F22">
        <v>2138</v>
      </c>
      <c r="G22" t="s">
        <v>9</v>
      </c>
      <c r="H22" t="s">
        <v>6867</v>
      </c>
      <c r="I22">
        <v>3</v>
      </c>
      <c r="J22">
        <v>3</v>
      </c>
      <c r="K22" t="b">
        <v>1</v>
      </c>
    </row>
    <row r="23" spans="1:11">
      <c r="A23" t="s">
        <v>50</v>
      </c>
      <c r="B23" t="s">
        <v>6891</v>
      </c>
      <c r="C23" t="s">
        <v>9</v>
      </c>
      <c r="D23" t="s">
        <v>6875</v>
      </c>
      <c r="E23" t="s">
        <v>49</v>
      </c>
      <c r="F23">
        <v>94305</v>
      </c>
      <c r="G23" t="s">
        <v>9</v>
      </c>
      <c r="H23" t="s">
        <v>6867</v>
      </c>
      <c r="I23">
        <v>3</v>
      </c>
      <c r="J23">
        <v>3</v>
      </c>
      <c r="K23" t="b">
        <v>1</v>
      </c>
    </row>
    <row r="24" spans="1:11">
      <c r="A24" t="s">
        <v>3607</v>
      </c>
      <c r="B24" t="s">
        <v>6896</v>
      </c>
      <c r="C24" t="s">
        <v>9</v>
      </c>
      <c r="D24" t="s">
        <v>6885</v>
      </c>
      <c r="E24" t="s">
        <v>3606</v>
      </c>
      <c r="F24">
        <v>28608</v>
      </c>
      <c r="G24" t="s">
        <v>6887</v>
      </c>
      <c r="H24" t="s">
        <v>6877</v>
      </c>
      <c r="I24">
        <v>3</v>
      </c>
      <c r="J24">
        <v>3</v>
      </c>
      <c r="K24" t="b">
        <v>0</v>
      </c>
    </row>
    <row r="25" spans="1:11">
      <c r="A25" t="s">
        <v>6929</v>
      </c>
      <c r="B25" t="s">
        <v>6884</v>
      </c>
      <c r="C25" t="s">
        <v>9</v>
      </c>
      <c r="D25" t="s">
        <v>6897</v>
      </c>
      <c r="E25" t="s">
        <v>6930</v>
      </c>
      <c r="F25">
        <v>34748</v>
      </c>
      <c r="G25" t="s">
        <v>6887</v>
      </c>
      <c r="H25" t="s">
        <v>6867</v>
      </c>
      <c r="I25">
        <v>3</v>
      </c>
      <c r="J25">
        <v>3</v>
      </c>
      <c r="K25" t="b">
        <v>1</v>
      </c>
    </row>
    <row r="26" spans="1:11">
      <c r="A26" t="s">
        <v>6931</v>
      </c>
      <c r="B26" t="s">
        <v>6873</v>
      </c>
      <c r="C26" t="s">
        <v>6932</v>
      </c>
      <c r="D26" t="s">
        <v>6875</v>
      </c>
      <c r="E26" t="s">
        <v>6933</v>
      </c>
      <c r="F26">
        <v>91768</v>
      </c>
      <c r="G26" t="s">
        <v>6876</v>
      </c>
      <c r="H26" t="s">
        <v>6877</v>
      </c>
      <c r="I26">
        <v>3</v>
      </c>
      <c r="J26">
        <v>3</v>
      </c>
      <c r="K26" t="b">
        <v>0</v>
      </c>
    </row>
    <row r="27" spans="1:11">
      <c r="A27" t="s">
        <v>6934</v>
      </c>
      <c r="B27" t="s">
        <v>6879</v>
      </c>
      <c r="C27" t="s">
        <v>9</v>
      </c>
      <c r="D27" t="s">
        <v>6935</v>
      </c>
      <c r="E27" t="s">
        <v>6936</v>
      </c>
      <c r="F27">
        <v>59625</v>
      </c>
      <c r="G27" t="s">
        <v>6876</v>
      </c>
      <c r="H27" t="s">
        <v>6867</v>
      </c>
      <c r="I27">
        <v>3</v>
      </c>
      <c r="J27">
        <v>3</v>
      </c>
      <c r="K27" t="b">
        <v>0</v>
      </c>
    </row>
    <row r="28" spans="1:11">
      <c r="A28" t="s">
        <v>6937</v>
      </c>
      <c r="B28" t="s">
        <v>6889</v>
      </c>
      <c r="C28" t="s">
        <v>9</v>
      </c>
      <c r="D28" t="s">
        <v>6938</v>
      </c>
      <c r="E28" t="s">
        <v>6939</v>
      </c>
      <c r="F28">
        <v>65726</v>
      </c>
      <c r="G28" t="s">
        <v>6871</v>
      </c>
      <c r="H28" t="s">
        <v>6867</v>
      </c>
      <c r="I28">
        <v>3</v>
      </c>
      <c r="J28">
        <v>3</v>
      </c>
      <c r="K28" t="b">
        <v>1</v>
      </c>
    </row>
    <row r="29" spans="1:11">
      <c r="A29" t="s">
        <v>6940</v>
      </c>
      <c r="B29" t="s">
        <v>6884</v>
      </c>
      <c r="C29" t="s">
        <v>9</v>
      </c>
      <c r="D29" t="s">
        <v>6897</v>
      </c>
      <c r="E29" t="s">
        <v>6941</v>
      </c>
      <c r="F29">
        <v>32084</v>
      </c>
      <c r="G29" t="s">
        <v>6887</v>
      </c>
      <c r="H29" t="s">
        <v>6867</v>
      </c>
      <c r="I29">
        <v>3</v>
      </c>
      <c r="J29">
        <v>3</v>
      </c>
      <c r="K29" t="b">
        <v>1</v>
      </c>
    </row>
    <row r="30" spans="1:11">
      <c r="A30" t="s">
        <v>6942</v>
      </c>
      <c r="B30" t="s">
        <v>6869</v>
      </c>
      <c r="C30" t="s">
        <v>6943</v>
      </c>
      <c r="D30" t="s">
        <v>6924</v>
      </c>
      <c r="E30" t="s">
        <v>6944</v>
      </c>
      <c r="F30">
        <v>44118</v>
      </c>
      <c r="G30" t="s">
        <v>6871</v>
      </c>
      <c r="H30" t="s">
        <v>6867</v>
      </c>
      <c r="I30">
        <v>3</v>
      </c>
      <c r="J30">
        <v>3</v>
      </c>
      <c r="K30" t="b">
        <v>0</v>
      </c>
    </row>
    <row r="31" spans="1:11">
      <c r="A31" t="s">
        <v>6945</v>
      </c>
      <c r="B31" t="s">
        <v>6889</v>
      </c>
      <c r="C31" t="s">
        <v>9</v>
      </c>
      <c r="D31" t="s">
        <v>6870</v>
      </c>
      <c r="E31" t="s">
        <v>6946</v>
      </c>
      <c r="F31">
        <v>46989</v>
      </c>
      <c r="G31" t="s">
        <v>6871</v>
      </c>
      <c r="H31" t="s">
        <v>6867</v>
      </c>
      <c r="I31">
        <v>3</v>
      </c>
      <c r="J31">
        <v>3</v>
      </c>
      <c r="K31" t="b">
        <v>1</v>
      </c>
    </row>
    <row r="32" spans="1:11">
      <c r="A32" t="s">
        <v>6947</v>
      </c>
      <c r="B32" t="s">
        <v>6900</v>
      </c>
      <c r="C32" t="s">
        <v>6948</v>
      </c>
      <c r="D32" t="s">
        <v>6915</v>
      </c>
      <c r="E32" t="s">
        <v>6949</v>
      </c>
      <c r="F32">
        <v>11024</v>
      </c>
      <c r="G32" t="s">
        <v>6866</v>
      </c>
      <c r="H32" t="s">
        <v>6877</v>
      </c>
      <c r="I32">
        <v>3</v>
      </c>
      <c r="J32">
        <v>3</v>
      </c>
      <c r="K32" t="b">
        <v>0</v>
      </c>
    </row>
    <row r="33" spans="1:11">
      <c r="A33" t="s">
        <v>6950</v>
      </c>
      <c r="B33" t="s">
        <v>6904</v>
      </c>
      <c r="C33" t="s">
        <v>6951</v>
      </c>
      <c r="D33" t="s">
        <v>6952</v>
      </c>
      <c r="E33" t="s">
        <v>6953</v>
      </c>
      <c r="F33">
        <v>21402</v>
      </c>
      <c r="G33" t="s">
        <v>9</v>
      </c>
      <c r="H33" t="s">
        <v>6877</v>
      </c>
      <c r="I33">
        <v>3</v>
      </c>
      <c r="J33">
        <v>3</v>
      </c>
      <c r="K33" t="b">
        <v>0</v>
      </c>
    </row>
    <row r="34" spans="1:11">
      <c r="A34" t="s">
        <v>6954</v>
      </c>
      <c r="B34" t="s">
        <v>6869</v>
      </c>
      <c r="C34" t="s">
        <v>9</v>
      </c>
      <c r="D34" t="s">
        <v>6955</v>
      </c>
      <c r="E34" t="s">
        <v>6956</v>
      </c>
      <c r="F34">
        <v>49546</v>
      </c>
      <c r="G34" t="s">
        <v>6871</v>
      </c>
      <c r="H34" t="s">
        <v>6867</v>
      </c>
      <c r="I34">
        <v>4</v>
      </c>
      <c r="J34">
        <v>4</v>
      </c>
      <c r="K34" t="b">
        <v>0</v>
      </c>
    </row>
    <row r="35" spans="1:11">
      <c r="A35" t="s">
        <v>6957</v>
      </c>
      <c r="B35" t="s">
        <v>6864</v>
      </c>
      <c r="C35" t="s">
        <v>9</v>
      </c>
      <c r="D35" t="s">
        <v>6892</v>
      </c>
      <c r="E35" t="s">
        <v>6958</v>
      </c>
      <c r="F35">
        <v>8628</v>
      </c>
      <c r="G35" t="s">
        <v>6866</v>
      </c>
      <c r="H35" t="s">
        <v>6877</v>
      </c>
      <c r="I35">
        <v>4</v>
      </c>
      <c r="J35">
        <v>4</v>
      </c>
      <c r="K35" t="b">
        <v>1</v>
      </c>
    </row>
    <row r="36" spans="1:11">
      <c r="A36" t="s">
        <v>6959</v>
      </c>
      <c r="B36" t="s">
        <v>6879</v>
      </c>
      <c r="C36" t="s">
        <v>9</v>
      </c>
      <c r="D36" t="s">
        <v>6960</v>
      </c>
      <c r="E36" t="s">
        <v>351</v>
      </c>
      <c r="F36">
        <v>75246</v>
      </c>
      <c r="G36" t="s">
        <v>6876</v>
      </c>
      <c r="H36" t="s">
        <v>6867</v>
      </c>
      <c r="I36">
        <v>4</v>
      </c>
      <c r="J36">
        <v>4</v>
      </c>
      <c r="K36" t="b">
        <v>0</v>
      </c>
    </row>
    <row r="37" spans="1:11">
      <c r="A37" t="s">
        <v>6961</v>
      </c>
      <c r="B37" t="s">
        <v>6900</v>
      </c>
      <c r="C37" t="s">
        <v>9</v>
      </c>
      <c r="D37" t="s">
        <v>6962</v>
      </c>
      <c r="E37" t="s">
        <v>6963</v>
      </c>
      <c r="F37">
        <v>16127</v>
      </c>
      <c r="G37" t="s">
        <v>6866</v>
      </c>
      <c r="H37" t="s">
        <v>6867</v>
      </c>
      <c r="I37">
        <v>4</v>
      </c>
      <c r="J37">
        <v>4</v>
      </c>
      <c r="K37" t="b">
        <v>0</v>
      </c>
    </row>
    <row r="38" spans="1:11">
      <c r="A38" t="s">
        <v>6964</v>
      </c>
      <c r="B38" t="s">
        <v>6904</v>
      </c>
      <c r="C38" t="s">
        <v>9</v>
      </c>
      <c r="D38" t="s">
        <v>6875</v>
      </c>
      <c r="E38" t="s">
        <v>3477</v>
      </c>
      <c r="F38">
        <v>91711</v>
      </c>
      <c r="G38" t="s">
        <v>9</v>
      </c>
      <c r="H38" t="s">
        <v>6867</v>
      </c>
      <c r="I38">
        <v>4</v>
      </c>
      <c r="J38">
        <v>4</v>
      </c>
      <c r="K38" t="b">
        <v>1</v>
      </c>
    </row>
    <row r="39" spans="1:11">
      <c r="A39" t="s">
        <v>6965</v>
      </c>
      <c r="B39" t="s">
        <v>6864</v>
      </c>
      <c r="C39" t="s">
        <v>6966</v>
      </c>
      <c r="D39" t="s">
        <v>6894</v>
      </c>
      <c r="E39" t="s">
        <v>459</v>
      </c>
      <c r="F39">
        <v>2903</v>
      </c>
      <c r="G39" t="s">
        <v>6866</v>
      </c>
      <c r="H39" t="s">
        <v>6867</v>
      </c>
      <c r="I39">
        <v>4</v>
      </c>
      <c r="J39">
        <v>4</v>
      </c>
      <c r="K39" t="b">
        <v>1</v>
      </c>
    </row>
    <row r="40" spans="1:11">
      <c r="A40" t="s">
        <v>6967</v>
      </c>
      <c r="B40" t="s">
        <v>6873</v>
      </c>
      <c r="C40" t="s">
        <v>6968</v>
      </c>
      <c r="D40" t="s">
        <v>6875</v>
      </c>
      <c r="E40" t="s">
        <v>6969</v>
      </c>
      <c r="F40">
        <v>94556</v>
      </c>
      <c r="G40" t="s">
        <v>6876</v>
      </c>
      <c r="H40" t="s">
        <v>6867</v>
      </c>
      <c r="I40">
        <v>4</v>
      </c>
      <c r="J40">
        <v>4</v>
      </c>
      <c r="K40" t="b">
        <v>1</v>
      </c>
    </row>
    <row r="41" spans="1:11">
      <c r="A41" t="s">
        <v>3235</v>
      </c>
      <c r="B41" t="s">
        <v>6873</v>
      </c>
      <c r="C41" t="s">
        <v>9</v>
      </c>
      <c r="D41" t="s">
        <v>6875</v>
      </c>
      <c r="E41" t="s">
        <v>3234</v>
      </c>
      <c r="F41">
        <v>95192</v>
      </c>
      <c r="G41" t="s">
        <v>6876</v>
      </c>
      <c r="H41" t="s">
        <v>6877</v>
      </c>
      <c r="I41">
        <v>4</v>
      </c>
      <c r="J41">
        <v>4</v>
      </c>
      <c r="K41" t="b">
        <v>1</v>
      </c>
    </row>
    <row r="42" spans="1:11">
      <c r="A42" t="s">
        <v>6970</v>
      </c>
      <c r="B42" t="s">
        <v>6896</v>
      </c>
      <c r="C42" t="s">
        <v>9</v>
      </c>
      <c r="D42" t="s">
        <v>6897</v>
      </c>
      <c r="E42" t="s">
        <v>6971</v>
      </c>
      <c r="F42">
        <v>32723</v>
      </c>
      <c r="G42" t="s">
        <v>6887</v>
      </c>
      <c r="H42" t="s">
        <v>6867</v>
      </c>
      <c r="I42">
        <v>4</v>
      </c>
      <c r="J42">
        <v>4</v>
      </c>
      <c r="K42" t="b">
        <v>0</v>
      </c>
    </row>
    <row r="43" spans="1:11">
      <c r="A43" t="s">
        <v>6972</v>
      </c>
      <c r="B43" t="s">
        <v>6904</v>
      </c>
      <c r="C43" t="s">
        <v>9</v>
      </c>
      <c r="D43" t="s">
        <v>6962</v>
      </c>
      <c r="E43" t="s">
        <v>6973</v>
      </c>
      <c r="F43">
        <v>19081</v>
      </c>
      <c r="G43" t="s">
        <v>9</v>
      </c>
      <c r="H43" t="s">
        <v>6867</v>
      </c>
      <c r="I43">
        <v>4</v>
      </c>
      <c r="J43">
        <v>4</v>
      </c>
      <c r="K43" t="b">
        <v>1</v>
      </c>
    </row>
    <row r="44" spans="1:11">
      <c r="A44" t="s">
        <v>6974</v>
      </c>
      <c r="B44" t="s">
        <v>6904</v>
      </c>
      <c r="C44" t="s">
        <v>9</v>
      </c>
      <c r="D44" t="s">
        <v>6865</v>
      </c>
      <c r="E44" t="s">
        <v>6975</v>
      </c>
      <c r="F44">
        <v>2481</v>
      </c>
      <c r="G44" t="s">
        <v>9</v>
      </c>
      <c r="H44" t="s">
        <v>6867</v>
      </c>
      <c r="I44">
        <v>4</v>
      </c>
      <c r="J44">
        <v>4</v>
      </c>
      <c r="K44" t="b">
        <v>1</v>
      </c>
    </row>
    <row r="45" spans="1:11">
      <c r="A45" t="s">
        <v>74</v>
      </c>
      <c r="B45" t="s">
        <v>6891</v>
      </c>
      <c r="C45" t="s">
        <v>9</v>
      </c>
      <c r="D45" t="s">
        <v>6901</v>
      </c>
      <c r="E45" t="s">
        <v>73</v>
      </c>
      <c r="F45">
        <v>6520</v>
      </c>
      <c r="G45" t="s">
        <v>9</v>
      </c>
      <c r="H45" t="s">
        <v>6867</v>
      </c>
      <c r="I45">
        <v>5</v>
      </c>
      <c r="J45">
        <v>5</v>
      </c>
      <c r="K45" t="b">
        <v>0</v>
      </c>
    </row>
    <row r="46" spans="1:11">
      <c r="A46" t="s">
        <v>6976</v>
      </c>
      <c r="B46" t="s">
        <v>6896</v>
      </c>
      <c r="C46" t="s">
        <v>9</v>
      </c>
      <c r="D46" t="s">
        <v>6977</v>
      </c>
      <c r="E46" t="s">
        <v>6978</v>
      </c>
      <c r="F46">
        <v>30149</v>
      </c>
      <c r="G46" t="s">
        <v>6887</v>
      </c>
      <c r="H46" t="s">
        <v>6867</v>
      </c>
      <c r="I46">
        <v>5</v>
      </c>
      <c r="J46">
        <v>5</v>
      </c>
      <c r="K46" t="b">
        <v>0</v>
      </c>
    </row>
    <row r="47" spans="1:11">
      <c r="A47" t="s">
        <v>6979</v>
      </c>
      <c r="B47" t="s">
        <v>6900</v>
      </c>
      <c r="C47" t="s">
        <v>9</v>
      </c>
      <c r="D47" t="s">
        <v>6980</v>
      </c>
      <c r="E47" t="s">
        <v>6981</v>
      </c>
      <c r="F47">
        <v>4420</v>
      </c>
      <c r="G47" t="s">
        <v>6866</v>
      </c>
      <c r="H47" t="s">
        <v>6877</v>
      </c>
      <c r="I47">
        <v>5</v>
      </c>
      <c r="J47">
        <v>5</v>
      </c>
      <c r="K47" t="b">
        <v>0</v>
      </c>
    </row>
    <row r="48" spans="1:11">
      <c r="A48" t="s">
        <v>6982</v>
      </c>
      <c r="B48" t="s">
        <v>6879</v>
      </c>
      <c r="C48" t="s">
        <v>6983</v>
      </c>
      <c r="D48" t="s">
        <v>6928</v>
      </c>
      <c r="E48" t="s">
        <v>6984</v>
      </c>
      <c r="F48">
        <v>97601</v>
      </c>
      <c r="G48" t="s">
        <v>6876</v>
      </c>
      <c r="H48" t="s">
        <v>6877</v>
      </c>
      <c r="I48">
        <v>5</v>
      </c>
      <c r="J48">
        <v>5</v>
      </c>
      <c r="K48" t="b">
        <v>0</v>
      </c>
    </row>
    <row r="49" spans="1:11">
      <c r="A49" t="s">
        <v>6985</v>
      </c>
      <c r="B49" t="s">
        <v>6889</v>
      </c>
      <c r="C49" t="s">
        <v>9</v>
      </c>
      <c r="D49" t="s">
        <v>6986</v>
      </c>
      <c r="E49" t="s">
        <v>6987</v>
      </c>
      <c r="F49">
        <v>50125</v>
      </c>
      <c r="G49" t="s">
        <v>6871</v>
      </c>
      <c r="H49" t="s">
        <v>6867</v>
      </c>
      <c r="I49">
        <v>5</v>
      </c>
      <c r="J49">
        <v>5</v>
      </c>
      <c r="K49" t="b">
        <v>0</v>
      </c>
    </row>
    <row r="50" spans="1:11">
      <c r="A50" t="s">
        <v>6988</v>
      </c>
      <c r="B50" t="s">
        <v>6869</v>
      </c>
      <c r="C50" t="s">
        <v>9</v>
      </c>
      <c r="D50" t="s">
        <v>6938</v>
      </c>
      <c r="E50" t="s">
        <v>6989</v>
      </c>
      <c r="F50">
        <v>63501</v>
      </c>
      <c r="G50" t="s">
        <v>6871</v>
      </c>
      <c r="H50" t="s">
        <v>6877</v>
      </c>
      <c r="I50">
        <v>5</v>
      </c>
      <c r="J50">
        <v>5</v>
      </c>
      <c r="K50" t="b">
        <v>0</v>
      </c>
    </row>
    <row r="51" spans="1:11">
      <c r="A51" t="s">
        <v>6990</v>
      </c>
      <c r="B51" t="s">
        <v>6864</v>
      </c>
      <c r="C51" t="s">
        <v>9</v>
      </c>
      <c r="D51" t="s">
        <v>6962</v>
      </c>
      <c r="E51" t="s">
        <v>6991</v>
      </c>
      <c r="F51">
        <v>18510</v>
      </c>
      <c r="G51" t="s">
        <v>6866</v>
      </c>
      <c r="H51" t="s">
        <v>6867</v>
      </c>
      <c r="I51">
        <v>5</v>
      </c>
      <c r="J51">
        <v>5</v>
      </c>
      <c r="K51" t="b">
        <v>0</v>
      </c>
    </row>
    <row r="52" spans="1:11">
      <c r="A52" t="s">
        <v>86</v>
      </c>
      <c r="B52" t="s">
        <v>6891</v>
      </c>
      <c r="C52" t="s">
        <v>6992</v>
      </c>
      <c r="D52" t="s">
        <v>6962</v>
      </c>
      <c r="E52" t="s">
        <v>85</v>
      </c>
      <c r="F52">
        <v>19104</v>
      </c>
      <c r="G52" t="s">
        <v>9</v>
      </c>
      <c r="H52" t="s">
        <v>6867</v>
      </c>
      <c r="I52">
        <v>6</v>
      </c>
      <c r="J52">
        <v>6</v>
      </c>
      <c r="K52" t="b">
        <v>0</v>
      </c>
    </row>
    <row r="53" spans="1:11">
      <c r="A53" t="s">
        <v>6993</v>
      </c>
      <c r="B53" t="s">
        <v>6869</v>
      </c>
      <c r="C53" t="s">
        <v>6994</v>
      </c>
      <c r="D53" t="s">
        <v>6924</v>
      </c>
      <c r="E53" t="s">
        <v>6995</v>
      </c>
      <c r="F53">
        <v>44017</v>
      </c>
      <c r="G53" t="s">
        <v>6871</v>
      </c>
      <c r="H53" t="s">
        <v>6867</v>
      </c>
      <c r="I53">
        <v>6</v>
      </c>
      <c r="J53">
        <v>6</v>
      </c>
      <c r="K53" t="b">
        <v>1</v>
      </c>
    </row>
    <row r="54" spans="1:11">
      <c r="A54" t="s">
        <v>6996</v>
      </c>
      <c r="B54" t="s">
        <v>6864</v>
      </c>
      <c r="C54" t="s">
        <v>9</v>
      </c>
      <c r="D54" t="s">
        <v>6894</v>
      </c>
      <c r="E54" t="s">
        <v>6997</v>
      </c>
      <c r="F54">
        <v>2917</v>
      </c>
      <c r="G54" t="s">
        <v>6866</v>
      </c>
      <c r="H54" t="s">
        <v>6867</v>
      </c>
      <c r="I54">
        <v>6</v>
      </c>
      <c r="J54">
        <v>6</v>
      </c>
      <c r="K54" t="b">
        <v>0</v>
      </c>
    </row>
    <row r="55" spans="1:11">
      <c r="A55" t="s">
        <v>6998</v>
      </c>
      <c r="B55" t="s">
        <v>6884</v>
      </c>
      <c r="C55" t="s">
        <v>9</v>
      </c>
      <c r="D55" t="s">
        <v>6885</v>
      </c>
      <c r="E55" t="s">
        <v>6999</v>
      </c>
      <c r="F55">
        <v>28144</v>
      </c>
      <c r="G55" t="s">
        <v>6887</v>
      </c>
      <c r="H55" t="s">
        <v>6867</v>
      </c>
      <c r="I55">
        <v>6</v>
      </c>
      <c r="J55">
        <v>6</v>
      </c>
      <c r="K55" t="b">
        <v>1</v>
      </c>
    </row>
    <row r="56" spans="1:11">
      <c r="A56" t="s">
        <v>7000</v>
      </c>
      <c r="B56" t="s">
        <v>6889</v>
      </c>
      <c r="C56" t="s">
        <v>9</v>
      </c>
      <c r="D56" t="s">
        <v>6938</v>
      </c>
      <c r="E56" t="s">
        <v>7001</v>
      </c>
      <c r="F56">
        <v>64772</v>
      </c>
      <c r="G56" t="s">
        <v>6871</v>
      </c>
      <c r="H56" t="s">
        <v>6867</v>
      </c>
      <c r="I56">
        <v>6</v>
      </c>
      <c r="J56">
        <v>6</v>
      </c>
      <c r="K56" t="b">
        <v>0</v>
      </c>
    </row>
    <row r="57" spans="1:11">
      <c r="A57" t="s">
        <v>7002</v>
      </c>
      <c r="B57" t="s">
        <v>6869</v>
      </c>
      <c r="C57" t="s">
        <v>9</v>
      </c>
      <c r="D57" t="s">
        <v>6890</v>
      </c>
      <c r="E57" t="s">
        <v>7003</v>
      </c>
      <c r="F57">
        <v>60126</v>
      </c>
      <c r="G57" t="s">
        <v>6871</v>
      </c>
      <c r="H57" t="s">
        <v>6867</v>
      </c>
      <c r="I57">
        <v>6</v>
      </c>
      <c r="J57">
        <v>6</v>
      </c>
      <c r="K57" t="b">
        <v>1</v>
      </c>
    </row>
    <row r="58" spans="1:11">
      <c r="A58" t="s">
        <v>7004</v>
      </c>
      <c r="B58" t="s">
        <v>6896</v>
      </c>
      <c r="C58" t="s">
        <v>7005</v>
      </c>
      <c r="D58" t="s">
        <v>6897</v>
      </c>
      <c r="E58" t="s">
        <v>7006</v>
      </c>
      <c r="F58">
        <v>32114</v>
      </c>
      <c r="G58" t="s">
        <v>6887</v>
      </c>
      <c r="H58" t="s">
        <v>6867</v>
      </c>
      <c r="I58">
        <v>6</v>
      </c>
      <c r="J58">
        <v>6</v>
      </c>
      <c r="K58" t="b">
        <v>0</v>
      </c>
    </row>
    <row r="59" spans="1:11">
      <c r="A59" t="s">
        <v>7007</v>
      </c>
      <c r="B59" t="s">
        <v>6879</v>
      </c>
      <c r="C59" t="s">
        <v>9</v>
      </c>
      <c r="D59" t="s">
        <v>6875</v>
      </c>
      <c r="E59" t="s">
        <v>77</v>
      </c>
      <c r="F59">
        <v>90015</v>
      </c>
      <c r="G59" t="s">
        <v>6876</v>
      </c>
      <c r="H59" t="s">
        <v>7008</v>
      </c>
      <c r="I59">
        <v>6</v>
      </c>
      <c r="J59">
        <v>6</v>
      </c>
      <c r="K59" t="b">
        <v>0</v>
      </c>
    </row>
    <row r="60" spans="1:11">
      <c r="A60" t="s">
        <v>7009</v>
      </c>
      <c r="B60" t="s">
        <v>6900</v>
      </c>
      <c r="C60" t="s">
        <v>7010</v>
      </c>
      <c r="D60" t="s">
        <v>6962</v>
      </c>
      <c r="E60" t="s">
        <v>7011</v>
      </c>
      <c r="F60">
        <v>17701</v>
      </c>
      <c r="G60" t="s">
        <v>6866</v>
      </c>
      <c r="H60" t="s">
        <v>6877</v>
      </c>
      <c r="I60">
        <v>6</v>
      </c>
      <c r="J60">
        <v>6</v>
      </c>
      <c r="K60" t="b">
        <v>0</v>
      </c>
    </row>
    <row r="61" spans="1:11">
      <c r="A61" t="s">
        <v>7012</v>
      </c>
      <c r="B61" t="s">
        <v>6873</v>
      </c>
      <c r="C61" t="s">
        <v>7013</v>
      </c>
      <c r="D61" t="s">
        <v>6960</v>
      </c>
      <c r="E61" t="s">
        <v>223</v>
      </c>
      <c r="F61">
        <v>78704</v>
      </c>
      <c r="G61" t="s">
        <v>6876</v>
      </c>
      <c r="H61" t="s">
        <v>6867</v>
      </c>
      <c r="I61">
        <v>6</v>
      </c>
      <c r="J61">
        <v>6</v>
      </c>
      <c r="K61" t="b">
        <v>0</v>
      </c>
    </row>
    <row r="62" spans="1:11">
      <c r="A62" t="s">
        <v>7014</v>
      </c>
      <c r="B62" t="s">
        <v>6884</v>
      </c>
      <c r="C62" t="s">
        <v>9</v>
      </c>
      <c r="D62" t="s">
        <v>6977</v>
      </c>
      <c r="E62" t="s">
        <v>7015</v>
      </c>
      <c r="F62">
        <v>31210</v>
      </c>
      <c r="G62" t="s">
        <v>6887</v>
      </c>
      <c r="H62" t="s">
        <v>6867</v>
      </c>
      <c r="I62">
        <v>6</v>
      </c>
      <c r="J62">
        <v>6</v>
      </c>
      <c r="K62" t="b">
        <v>1</v>
      </c>
    </row>
    <row r="63" spans="1:11">
      <c r="A63" t="s">
        <v>7016</v>
      </c>
      <c r="B63" t="s">
        <v>6891</v>
      </c>
      <c r="C63" t="s">
        <v>7017</v>
      </c>
      <c r="D63" t="s">
        <v>6875</v>
      </c>
      <c r="E63" t="s">
        <v>114</v>
      </c>
      <c r="F63">
        <v>91125</v>
      </c>
      <c r="G63" t="s">
        <v>9</v>
      </c>
      <c r="H63" t="s">
        <v>6867</v>
      </c>
      <c r="I63">
        <v>7</v>
      </c>
      <c r="J63">
        <v>7</v>
      </c>
      <c r="K63" t="b">
        <v>1</v>
      </c>
    </row>
    <row r="64" spans="1:11">
      <c r="A64" t="s">
        <v>124</v>
      </c>
      <c r="B64" t="s">
        <v>6891</v>
      </c>
      <c r="C64" t="s">
        <v>9</v>
      </c>
      <c r="D64" t="s">
        <v>6885</v>
      </c>
      <c r="E64" t="s">
        <v>7018</v>
      </c>
      <c r="F64">
        <v>27708</v>
      </c>
      <c r="G64" t="s">
        <v>9</v>
      </c>
      <c r="H64" t="s">
        <v>6867</v>
      </c>
      <c r="I64">
        <v>7</v>
      </c>
      <c r="J64">
        <v>7</v>
      </c>
      <c r="K64" t="b">
        <v>1</v>
      </c>
    </row>
    <row r="65" spans="1:11">
      <c r="A65" t="s">
        <v>7019</v>
      </c>
      <c r="B65" t="s">
        <v>6889</v>
      </c>
      <c r="C65" t="s">
        <v>9</v>
      </c>
      <c r="D65" t="s">
        <v>6955</v>
      </c>
      <c r="E65" t="s">
        <v>7020</v>
      </c>
      <c r="F65">
        <v>48801</v>
      </c>
      <c r="G65" t="s">
        <v>6871</v>
      </c>
      <c r="H65" t="s">
        <v>6867</v>
      </c>
      <c r="I65">
        <v>7</v>
      </c>
      <c r="J65">
        <v>7</v>
      </c>
      <c r="K65" t="b">
        <v>0</v>
      </c>
    </row>
    <row r="66" spans="1:11">
      <c r="A66" t="s">
        <v>7021</v>
      </c>
      <c r="B66" t="s">
        <v>6896</v>
      </c>
      <c r="C66" t="s">
        <v>7022</v>
      </c>
      <c r="D66" t="s">
        <v>7023</v>
      </c>
      <c r="E66" t="s">
        <v>7024</v>
      </c>
      <c r="F66">
        <v>23606</v>
      </c>
      <c r="G66" t="s">
        <v>6887</v>
      </c>
      <c r="H66" t="s">
        <v>6877</v>
      </c>
      <c r="I66">
        <v>7</v>
      </c>
      <c r="J66">
        <v>7</v>
      </c>
      <c r="K66" t="b">
        <v>0</v>
      </c>
    </row>
    <row r="67" spans="1:11">
      <c r="A67" t="s">
        <v>7025</v>
      </c>
      <c r="B67" t="s">
        <v>6879</v>
      </c>
      <c r="C67" t="s">
        <v>9</v>
      </c>
      <c r="D67" t="s">
        <v>32</v>
      </c>
      <c r="E67" t="s">
        <v>7026</v>
      </c>
      <c r="F67">
        <v>83605</v>
      </c>
      <c r="G67" t="s">
        <v>6876</v>
      </c>
      <c r="H67" t="s">
        <v>6867</v>
      </c>
      <c r="I67">
        <v>7</v>
      </c>
      <c r="J67">
        <v>7</v>
      </c>
      <c r="K67" t="b">
        <v>0</v>
      </c>
    </row>
    <row r="68" spans="1:11">
      <c r="A68" t="s">
        <v>7027</v>
      </c>
      <c r="B68" t="s">
        <v>6900</v>
      </c>
      <c r="C68" t="s">
        <v>9</v>
      </c>
      <c r="D68" t="s">
        <v>6915</v>
      </c>
      <c r="E68" t="s">
        <v>7028</v>
      </c>
      <c r="F68">
        <v>14901</v>
      </c>
      <c r="G68" t="s">
        <v>6866</v>
      </c>
      <c r="H68" t="s">
        <v>6867</v>
      </c>
      <c r="I68">
        <v>7</v>
      </c>
      <c r="J68">
        <v>7</v>
      </c>
      <c r="K68" t="b">
        <v>0</v>
      </c>
    </row>
    <row r="69" spans="1:11">
      <c r="A69" t="s">
        <v>7029</v>
      </c>
      <c r="B69" t="s">
        <v>6864</v>
      </c>
      <c r="C69" t="s">
        <v>9</v>
      </c>
      <c r="D69" t="s">
        <v>6952</v>
      </c>
      <c r="E69" t="s">
        <v>83</v>
      </c>
      <c r="F69">
        <v>21210</v>
      </c>
      <c r="G69" t="s">
        <v>6866</v>
      </c>
      <c r="H69" t="s">
        <v>6867</v>
      </c>
      <c r="I69">
        <v>7</v>
      </c>
      <c r="J69">
        <v>7</v>
      </c>
      <c r="K69" t="b">
        <v>0</v>
      </c>
    </row>
    <row r="70" spans="1:11">
      <c r="A70" t="s">
        <v>7030</v>
      </c>
      <c r="B70" t="s">
        <v>6904</v>
      </c>
      <c r="C70" t="s">
        <v>7031</v>
      </c>
      <c r="D70" t="s">
        <v>7032</v>
      </c>
      <c r="E70" t="s">
        <v>7033</v>
      </c>
      <c r="F70">
        <v>80840</v>
      </c>
      <c r="G70" t="s">
        <v>9</v>
      </c>
      <c r="H70" t="s">
        <v>6877</v>
      </c>
      <c r="I70">
        <v>7</v>
      </c>
      <c r="J70">
        <v>7</v>
      </c>
      <c r="K70" t="b">
        <v>0</v>
      </c>
    </row>
    <row r="71" spans="1:11">
      <c r="A71" t="s">
        <v>7034</v>
      </c>
      <c r="B71" t="s">
        <v>6873</v>
      </c>
      <c r="C71" t="s">
        <v>9</v>
      </c>
      <c r="D71" t="s">
        <v>6875</v>
      </c>
      <c r="E71" t="s">
        <v>7035</v>
      </c>
      <c r="F71">
        <v>92373</v>
      </c>
      <c r="G71" t="s">
        <v>6876</v>
      </c>
      <c r="H71" t="s">
        <v>6867</v>
      </c>
      <c r="I71">
        <v>7</v>
      </c>
      <c r="J71">
        <v>7</v>
      </c>
      <c r="K71" t="b">
        <v>1</v>
      </c>
    </row>
    <row r="72" spans="1:11">
      <c r="A72" t="s">
        <v>7036</v>
      </c>
      <c r="B72" t="s">
        <v>6884</v>
      </c>
      <c r="C72" t="s">
        <v>9</v>
      </c>
      <c r="D72" t="s">
        <v>7037</v>
      </c>
      <c r="E72" t="s">
        <v>7038</v>
      </c>
      <c r="F72">
        <v>72830</v>
      </c>
      <c r="G72" t="s">
        <v>6887</v>
      </c>
      <c r="H72" t="s">
        <v>6867</v>
      </c>
      <c r="I72">
        <v>7</v>
      </c>
      <c r="J72">
        <v>7</v>
      </c>
      <c r="K72" t="b">
        <v>0</v>
      </c>
    </row>
    <row r="73" spans="1:11">
      <c r="A73" t="s">
        <v>7039</v>
      </c>
      <c r="B73" t="s">
        <v>6873</v>
      </c>
      <c r="C73" t="s">
        <v>9</v>
      </c>
      <c r="D73" t="s">
        <v>7040</v>
      </c>
      <c r="E73" t="s">
        <v>7041</v>
      </c>
      <c r="F73">
        <v>99251</v>
      </c>
      <c r="G73" t="s">
        <v>6876</v>
      </c>
      <c r="H73" t="s">
        <v>6867</v>
      </c>
      <c r="I73">
        <v>7</v>
      </c>
      <c r="J73">
        <v>7</v>
      </c>
      <c r="K73" t="b">
        <v>1</v>
      </c>
    </row>
    <row r="74" spans="1:11">
      <c r="A74" t="s">
        <v>7042</v>
      </c>
      <c r="B74" t="s">
        <v>6900</v>
      </c>
      <c r="C74" t="s">
        <v>7043</v>
      </c>
      <c r="D74" t="s">
        <v>6915</v>
      </c>
      <c r="E74" t="s">
        <v>7044</v>
      </c>
      <c r="F74">
        <v>14802</v>
      </c>
      <c r="G74" t="s">
        <v>6866</v>
      </c>
      <c r="H74" t="s">
        <v>6877</v>
      </c>
      <c r="I74">
        <v>8</v>
      </c>
      <c r="J74">
        <v>8</v>
      </c>
      <c r="K74" t="b">
        <v>0</v>
      </c>
    </row>
    <row r="75" spans="1:11">
      <c r="A75" t="s">
        <v>7045</v>
      </c>
      <c r="B75" t="s">
        <v>6889</v>
      </c>
      <c r="C75" t="s">
        <v>9</v>
      </c>
      <c r="D75" t="s">
        <v>7046</v>
      </c>
      <c r="E75" t="s">
        <v>7047</v>
      </c>
      <c r="F75">
        <v>66002</v>
      </c>
      <c r="G75" t="s">
        <v>6871</v>
      </c>
      <c r="H75" t="s">
        <v>6867</v>
      </c>
      <c r="I75">
        <v>8</v>
      </c>
      <c r="J75">
        <v>8</v>
      </c>
      <c r="K75" t="b">
        <v>1</v>
      </c>
    </row>
    <row r="76" spans="1:11">
      <c r="A76" t="s">
        <v>7048</v>
      </c>
      <c r="B76" t="s">
        <v>6879</v>
      </c>
      <c r="C76" t="s">
        <v>7049</v>
      </c>
      <c r="D76" t="s">
        <v>32</v>
      </c>
      <c r="E76" t="s">
        <v>7050</v>
      </c>
      <c r="F76">
        <v>83460</v>
      </c>
      <c r="G76" t="s">
        <v>6876</v>
      </c>
      <c r="H76" t="s">
        <v>6867</v>
      </c>
      <c r="I76">
        <v>8</v>
      </c>
      <c r="J76">
        <v>8</v>
      </c>
      <c r="K76" t="b">
        <v>0</v>
      </c>
    </row>
    <row r="77" spans="1:11">
      <c r="A77" t="s">
        <v>7051</v>
      </c>
      <c r="B77" t="s">
        <v>6869</v>
      </c>
      <c r="C77" t="s">
        <v>9</v>
      </c>
      <c r="D77" t="s">
        <v>6986</v>
      </c>
      <c r="E77" t="s">
        <v>7052</v>
      </c>
      <c r="F77">
        <v>51250</v>
      </c>
      <c r="G77" t="s">
        <v>6871</v>
      </c>
      <c r="H77" t="s">
        <v>6867</v>
      </c>
      <c r="I77">
        <v>8</v>
      </c>
      <c r="J77">
        <v>8</v>
      </c>
      <c r="K77" t="b">
        <v>0</v>
      </c>
    </row>
    <row r="78" spans="1:11">
      <c r="A78" t="s">
        <v>7053</v>
      </c>
      <c r="B78" t="s">
        <v>6864</v>
      </c>
      <c r="C78" t="s">
        <v>7054</v>
      </c>
      <c r="D78" t="s">
        <v>6962</v>
      </c>
      <c r="E78" t="s">
        <v>85</v>
      </c>
      <c r="F78">
        <v>19131</v>
      </c>
      <c r="G78" t="s">
        <v>6866</v>
      </c>
      <c r="H78" t="s">
        <v>6867</v>
      </c>
      <c r="I78">
        <v>8</v>
      </c>
      <c r="J78">
        <v>8</v>
      </c>
      <c r="K78" t="b">
        <v>0</v>
      </c>
    </row>
    <row r="79" spans="1:11">
      <c r="A79" t="s">
        <v>7055</v>
      </c>
      <c r="B79" t="s">
        <v>6884</v>
      </c>
      <c r="C79" t="s">
        <v>9</v>
      </c>
      <c r="D79" t="s">
        <v>7056</v>
      </c>
      <c r="E79" t="s">
        <v>3129</v>
      </c>
      <c r="F79">
        <v>36608</v>
      </c>
      <c r="G79" t="s">
        <v>6887</v>
      </c>
      <c r="H79" t="s">
        <v>6867</v>
      </c>
      <c r="I79">
        <v>8</v>
      </c>
      <c r="J79">
        <v>8</v>
      </c>
      <c r="K79" t="b">
        <v>0</v>
      </c>
    </row>
    <row r="80" spans="1:11">
      <c r="A80" t="s">
        <v>7057</v>
      </c>
      <c r="B80" t="s">
        <v>6896</v>
      </c>
      <c r="C80" t="s">
        <v>9</v>
      </c>
      <c r="D80" t="s">
        <v>7056</v>
      </c>
      <c r="E80" t="s">
        <v>7058</v>
      </c>
      <c r="F80">
        <v>36088</v>
      </c>
      <c r="G80" t="s">
        <v>6887</v>
      </c>
      <c r="H80" t="s">
        <v>6867</v>
      </c>
      <c r="I80">
        <v>8</v>
      </c>
      <c r="J80">
        <v>8</v>
      </c>
      <c r="K80" t="b">
        <v>0</v>
      </c>
    </row>
    <row r="81" spans="1:11">
      <c r="A81" t="s">
        <v>7059</v>
      </c>
      <c r="B81" t="s">
        <v>6904</v>
      </c>
      <c r="C81" t="s">
        <v>7060</v>
      </c>
      <c r="D81" t="s">
        <v>6915</v>
      </c>
      <c r="E81" t="s">
        <v>7061</v>
      </c>
      <c r="F81">
        <v>10996</v>
      </c>
      <c r="G81" t="s">
        <v>9</v>
      </c>
      <c r="H81" t="s">
        <v>6877</v>
      </c>
      <c r="I81">
        <v>8</v>
      </c>
      <c r="J81">
        <v>8</v>
      </c>
      <c r="K81" t="b">
        <v>0</v>
      </c>
    </row>
    <row r="82" spans="1:11">
      <c r="A82" t="s">
        <v>7062</v>
      </c>
      <c r="B82" t="s">
        <v>6889</v>
      </c>
      <c r="C82" t="s">
        <v>9</v>
      </c>
      <c r="D82" t="s">
        <v>6938</v>
      </c>
      <c r="E82" t="s">
        <v>7063</v>
      </c>
      <c r="F82">
        <v>64068</v>
      </c>
      <c r="G82" t="s">
        <v>6871</v>
      </c>
      <c r="H82" t="s">
        <v>6867</v>
      </c>
      <c r="I82">
        <v>8</v>
      </c>
      <c r="J82">
        <v>8</v>
      </c>
      <c r="K82" t="b">
        <v>1</v>
      </c>
    </row>
    <row r="83" spans="1:11">
      <c r="A83" t="s">
        <v>460</v>
      </c>
      <c r="B83" t="s">
        <v>6891</v>
      </c>
      <c r="C83" t="s">
        <v>9</v>
      </c>
      <c r="D83" t="s">
        <v>6894</v>
      </c>
      <c r="E83" t="s">
        <v>459</v>
      </c>
      <c r="F83">
        <v>2912</v>
      </c>
      <c r="G83" t="s">
        <v>9</v>
      </c>
      <c r="H83" t="s">
        <v>6867</v>
      </c>
      <c r="I83">
        <v>9</v>
      </c>
      <c r="J83">
        <v>9</v>
      </c>
      <c r="K83" t="b">
        <v>1</v>
      </c>
    </row>
    <row r="84" spans="1:11">
      <c r="A84" t="s">
        <v>84</v>
      </c>
      <c r="B84" t="s">
        <v>6891</v>
      </c>
      <c r="C84" t="s">
        <v>7064</v>
      </c>
      <c r="D84" t="s">
        <v>6952</v>
      </c>
      <c r="E84" t="s">
        <v>83</v>
      </c>
      <c r="F84">
        <v>21218</v>
      </c>
      <c r="G84" t="s">
        <v>9</v>
      </c>
      <c r="H84" t="s">
        <v>6867</v>
      </c>
      <c r="I84">
        <v>9</v>
      </c>
      <c r="J84">
        <v>9</v>
      </c>
      <c r="K84" t="b">
        <v>1</v>
      </c>
    </row>
    <row r="85" spans="1:11">
      <c r="A85" t="s">
        <v>119</v>
      </c>
      <c r="B85" t="s">
        <v>6891</v>
      </c>
      <c r="C85" t="s">
        <v>9</v>
      </c>
      <c r="D85" t="s">
        <v>6890</v>
      </c>
      <c r="E85" t="s">
        <v>118</v>
      </c>
      <c r="F85">
        <v>60208</v>
      </c>
      <c r="G85" t="s">
        <v>9</v>
      </c>
      <c r="H85" t="s">
        <v>6867</v>
      </c>
      <c r="I85">
        <v>9</v>
      </c>
      <c r="J85">
        <v>9</v>
      </c>
      <c r="K85" t="b">
        <v>1</v>
      </c>
    </row>
    <row r="86" spans="1:11">
      <c r="A86" t="s">
        <v>7065</v>
      </c>
      <c r="B86" t="s">
        <v>6904</v>
      </c>
      <c r="C86" t="s">
        <v>9</v>
      </c>
      <c r="D86" t="s">
        <v>6980</v>
      </c>
      <c r="E86" t="s">
        <v>7066</v>
      </c>
      <c r="F86">
        <v>4011</v>
      </c>
      <c r="G86" t="s">
        <v>9</v>
      </c>
      <c r="H86" t="s">
        <v>6867</v>
      </c>
      <c r="I86">
        <v>9</v>
      </c>
      <c r="J86">
        <v>9</v>
      </c>
      <c r="K86" t="b">
        <v>1</v>
      </c>
    </row>
    <row r="87" spans="1:11">
      <c r="A87" t="s">
        <v>7067</v>
      </c>
      <c r="B87" t="s">
        <v>6879</v>
      </c>
      <c r="C87" t="s">
        <v>7068</v>
      </c>
      <c r="D87" t="s">
        <v>7069</v>
      </c>
      <c r="E87" t="s">
        <v>7070</v>
      </c>
      <c r="F87">
        <v>96762</v>
      </c>
      <c r="G87" t="s">
        <v>6876</v>
      </c>
      <c r="H87" t="s">
        <v>6867</v>
      </c>
      <c r="I87">
        <v>9</v>
      </c>
      <c r="J87">
        <v>9</v>
      </c>
      <c r="K87" t="b">
        <v>0</v>
      </c>
    </row>
    <row r="88" spans="1:11">
      <c r="A88" t="s">
        <v>7071</v>
      </c>
      <c r="B88" t="s">
        <v>6904</v>
      </c>
      <c r="C88" t="s">
        <v>9</v>
      </c>
      <c r="D88" t="s">
        <v>7072</v>
      </c>
      <c r="E88" t="s">
        <v>7073</v>
      </c>
      <c r="F88">
        <v>55057</v>
      </c>
      <c r="G88" t="s">
        <v>9</v>
      </c>
      <c r="H88" t="s">
        <v>6867</v>
      </c>
      <c r="I88">
        <v>9</v>
      </c>
      <c r="J88">
        <v>9</v>
      </c>
      <c r="K88" t="b">
        <v>1</v>
      </c>
    </row>
    <row r="89" spans="1:11">
      <c r="A89" t="s">
        <v>7074</v>
      </c>
      <c r="B89" t="s">
        <v>6896</v>
      </c>
      <c r="C89" t="s">
        <v>9</v>
      </c>
      <c r="D89" t="s">
        <v>6913</v>
      </c>
      <c r="E89" t="s">
        <v>1155</v>
      </c>
      <c r="F89">
        <v>29424</v>
      </c>
      <c r="G89" t="s">
        <v>6887</v>
      </c>
      <c r="H89" t="s">
        <v>6877</v>
      </c>
      <c r="I89">
        <v>9</v>
      </c>
      <c r="J89">
        <v>9</v>
      </c>
      <c r="K89" t="b">
        <v>1</v>
      </c>
    </row>
    <row r="90" spans="1:11">
      <c r="A90" t="s">
        <v>7075</v>
      </c>
      <c r="B90" t="s">
        <v>6900</v>
      </c>
      <c r="C90" t="s">
        <v>7076</v>
      </c>
      <c r="D90" t="s">
        <v>6915</v>
      </c>
      <c r="E90" t="s">
        <v>7077</v>
      </c>
      <c r="F90">
        <v>10471</v>
      </c>
      <c r="G90" t="s">
        <v>6866</v>
      </c>
      <c r="H90" t="s">
        <v>6867</v>
      </c>
      <c r="I90">
        <v>9</v>
      </c>
      <c r="J90">
        <v>9</v>
      </c>
      <c r="K90" t="b">
        <v>1</v>
      </c>
    </row>
    <row r="91" spans="1:11">
      <c r="A91" t="s">
        <v>7078</v>
      </c>
      <c r="B91" t="s">
        <v>6864</v>
      </c>
      <c r="C91" t="s">
        <v>7079</v>
      </c>
      <c r="D91" t="s">
        <v>6915</v>
      </c>
      <c r="E91" t="s">
        <v>6916</v>
      </c>
      <c r="F91">
        <v>10010</v>
      </c>
      <c r="G91" t="s">
        <v>6866</v>
      </c>
      <c r="H91" t="s">
        <v>6877</v>
      </c>
      <c r="I91">
        <v>9</v>
      </c>
      <c r="J91">
        <v>9</v>
      </c>
      <c r="K91" t="b">
        <v>0</v>
      </c>
    </row>
    <row r="92" spans="1:11">
      <c r="A92" t="s">
        <v>7080</v>
      </c>
      <c r="B92" t="s">
        <v>6884</v>
      </c>
      <c r="C92" t="s">
        <v>9</v>
      </c>
      <c r="D92" t="s">
        <v>7056</v>
      </c>
      <c r="E92" t="s">
        <v>7081</v>
      </c>
      <c r="F92">
        <v>36106</v>
      </c>
      <c r="G92" t="s">
        <v>6887</v>
      </c>
      <c r="H92" t="s">
        <v>6867</v>
      </c>
      <c r="I92">
        <v>9</v>
      </c>
      <c r="J92">
        <v>9</v>
      </c>
      <c r="K92" t="b">
        <v>0</v>
      </c>
    </row>
    <row r="93" spans="1:11">
      <c r="A93" t="s">
        <v>7082</v>
      </c>
      <c r="B93" t="s">
        <v>6869</v>
      </c>
      <c r="C93" t="s">
        <v>9</v>
      </c>
      <c r="D93" t="s">
        <v>6955</v>
      </c>
      <c r="E93" t="s">
        <v>7083</v>
      </c>
      <c r="F93">
        <v>48504</v>
      </c>
      <c r="G93" t="s">
        <v>6871</v>
      </c>
      <c r="H93" t="s">
        <v>6867</v>
      </c>
      <c r="I93">
        <v>9</v>
      </c>
      <c r="J93">
        <v>9</v>
      </c>
      <c r="K93" t="b">
        <v>0</v>
      </c>
    </row>
    <row r="94" spans="1:11">
      <c r="A94" t="s">
        <v>7084</v>
      </c>
      <c r="B94" t="s">
        <v>6873</v>
      </c>
      <c r="C94" t="s">
        <v>9</v>
      </c>
      <c r="D94" t="s">
        <v>6875</v>
      </c>
      <c r="E94" t="s">
        <v>1632</v>
      </c>
      <c r="F94">
        <v>92106</v>
      </c>
      <c r="G94" t="s">
        <v>6876</v>
      </c>
      <c r="H94" t="s">
        <v>6867</v>
      </c>
      <c r="I94">
        <v>9</v>
      </c>
      <c r="J94">
        <v>9</v>
      </c>
      <c r="K94" t="b">
        <v>0</v>
      </c>
    </row>
    <row r="95" spans="1:11">
      <c r="A95" t="s">
        <v>7085</v>
      </c>
      <c r="B95" t="s">
        <v>6896</v>
      </c>
      <c r="C95" t="s">
        <v>7086</v>
      </c>
      <c r="D95" t="s">
        <v>6977</v>
      </c>
      <c r="E95" t="s">
        <v>7087</v>
      </c>
      <c r="F95">
        <v>31402</v>
      </c>
      <c r="G95" t="s">
        <v>6887</v>
      </c>
      <c r="H95" t="s">
        <v>6867</v>
      </c>
      <c r="I95">
        <v>9</v>
      </c>
      <c r="J95">
        <v>9</v>
      </c>
      <c r="K95" t="b">
        <v>1</v>
      </c>
    </row>
    <row r="96" spans="1:11">
      <c r="A96" t="s">
        <v>7088</v>
      </c>
      <c r="B96" t="s">
        <v>6900</v>
      </c>
      <c r="C96" t="s">
        <v>7089</v>
      </c>
      <c r="D96" t="s">
        <v>6915</v>
      </c>
      <c r="E96" t="s">
        <v>7090</v>
      </c>
      <c r="F96">
        <v>13617</v>
      </c>
      <c r="G96" t="s">
        <v>6866</v>
      </c>
      <c r="H96" t="s">
        <v>6877</v>
      </c>
      <c r="I96">
        <v>9</v>
      </c>
      <c r="J96">
        <v>9</v>
      </c>
      <c r="K96" t="b">
        <v>1</v>
      </c>
    </row>
    <row r="97" spans="1:11">
      <c r="A97" t="s">
        <v>7091</v>
      </c>
      <c r="B97" t="s">
        <v>6884</v>
      </c>
      <c r="C97" t="s">
        <v>9</v>
      </c>
      <c r="D97" t="s">
        <v>6885</v>
      </c>
      <c r="E97" t="s">
        <v>7092</v>
      </c>
      <c r="F97">
        <v>27893</v>
      </c>
      <c r="G97" t="s">
        <v>6887</v>
      </c>
      <c r="H97" t="s">
        <v>6867</v>
      </c>
      <c r="I97">
        <v>10</v>
      </c>
      <c r="J97">
        <v>10</v>
      </c>
      <c r="K97" t="b">
        <v>1</v>
      </c>
    </row>
    <row r="98" spans="1:11">
      <c r="A98" t="s">
        <v>7093</v>
      </c>
      <c r="B98" t="s">
        <v>6873</v>
      </c>
      <c r="C98" t="s">
        <v>7094</v>
      </c>
      <c r="D98" t="s">
        <v>6875</v>
      </c>
      <c r="E98" t="s">
        <v>7095</v>
      </c>
      <c r="F98">
        <v>95382</v>
      </c>
      <c r="G98" t="s">
        <v>6876</v>
      </c>
      <c r="H98" t="s">
        <v>6877</v>
      </c>
      <c r="I98">
        <v>10</v>
      </c>
      <c r="J98">
        <v>10</v>
      </c>
      <c r="K98" t="b">
        <v>0</v>
      </c>
    </row>
    <row r="99" spans="1:11">
      <c r="A99" t="s">
        <v>7096</v>
      </c>
      <c r="B99" t="s">
        <v>6869</v>
      </c>
      <c r="C99" t="s">
        <v>9</v>
      </c>
      <c r="D99" t="s">
        <v>7072</v>
      </c>
      <c r="E99" t="s">
        <v>7097</v>
      </c>
      <c r="F99">
        <v>55104</v>
      </c>
      <c r="G99" t="s">
        <v>6871</v>
      </c>
      <c r="H99" t="s">
        <v>6867</v>
      </c>
      <c r="I99">
        <v>10</v>
      </c>
      <c r="J99">
        <v>10</v>
      </c>
      <c r="K99" t="b">
        <v>0</v>
      </c>
    </row>
    <row r="100" spans="1:11">
      <c r="A100" t="s">
        <v>7098</v>
      </c>
      <c r="B100" t="s">
        <v>6889</v>
      </c>
      <c r="C100" t="s">
        <v>9</v>
      </c>
      <c r="D100" t="s">
        <v>6924</v>
      </c>
      <c r="E100" t="s">
        <v>7099</v>
      </c>
      <c r="F100">
        <v>44234</v>
      </c>
      <c r="G100" t="s">
        <v>6871</v>
      </c>
      <c r="H100" t="s">
        <v>6867</v>
      </c>
      <c r="I100">
        <v>10</v>
      </c>
      <c r="J100">
        <v>10</v>
      </c>
      <c r="K100" t="b">
        <v>1</v>
      </c>
    </row>
    <row r="101" spans="1:11">
      <c r="A101" t="s">
        <v>7100</v>
      </c>
      <c r="B101" t="s">
        <v>6889</v>
      </c>
      <c r="C101" t="s">
        <v>9</v>
      </c>
      <c r="D101" t="s">
        <v>6955</v>
      </c>
      <c r="E101" t="s">
        <v>7101</v>
      </c>
      <c r="F101">
        <v>49783</v>
      </c>
      <c r="G101" t="s">
        <v>6871</v>
      </c>
      <c r="H101" t="s">
        <v>6877</v>
      </c>
      <c r="I101">
        <v>10</v>
      </c>
      <c r="J101">
        <v>10</v>
      </c>
      <c r="K101" t="b">
        <v>1</v>
      </c>
    </row>
    <row r="102" spans="1:11">
      <c r="A102" t="s">
        <v>7102</v>
      </c>
      <c r="B102" t="s">
        <v>6864</v>
      </c>
      <c r="C102" t="s">
        <v>9</v>
      </c>
      <c r="D102" t="s">
        <v>6915</v>
      </c>
      <c r="E102" t="s">
        <v>7103</v>
      </c>
      <c r="F102">
        <v>12601</v>
      </c>
      <c r="G102" t="s">
        <v>6866</v>
      </c>
      <c r="H102" t="s">
        <v>6867</v>
      </c>
      <c r="I102">
        <v>10</v>
      </c>
      <c r="J102">
        <v>10</v>
      </c>
      <c r="K102" t="b">
        <v>0</v>
      </c>
    </row>
    <row r="103" spans="1:11">
      <c r="A103" t="s">
        <v>7104</v>
      </c>
      <c r="B103" t="s">
        <v>6884</v>
      </c>
      <c r="C103" t="s">
        <v>9</v>
      </c>
      <c r="D103" t="s">
        <v>6913</v>
      </c>
      <c r="E103" t="s">
        <v>7105</v>
      </c>
      <c r="F103">
        <v>29108</v>
      </c>
      <c r="G103" t="s">
        <v>6887</v>
      </c>
      <c r="H103" t="s">
        <v>6867</v>
      </c>
      <c r="I103">
        <v>10</v>
      </c>
      <c r="J103">
        <v>10</v>
      </c>
      <c r="K103" t="b">
        <v>1</v>
      </c>
    </row>
    <row r="104" spans="1:11">
      <c r="A104" t="s">
        <v>7106</v>
      </c>
      <c r="B104" t="s">
        <v>6904</v>
      </c>
      <c r="C104" t="s">
        <v>9</v>
      </c>
      <c r="D104" t="s">
        <v>6915</v>
      </c>
      <c r="E104" t="s">
        <v>6916</v>
      </c>
      <c r="F104">
        <v>10027</v>
      </c>
      <c r="G104" t="s">
        <v>9</v>
      </c>
      <c r="H104" t="s">
        <v>6867</v>
      </c>
      <c r="I104">
        <v>11</v>
      </c>
      <c r="J104">
        <v>11</v>
      </c>
      <c r="K104" t="b">
        <v>1</v>
      </c>
    </row>
    <row r="105" spans="1:11">
      <c r="A105" t="s">
        <v>7107</v>
      </c>
      <c r="B105" t="s">
        <v>6873</v>
      </c>
      <c r="C105" t="s">
        <v>7108</v>
      </c>
      <c r="D105" t="s">
        <v>6875</v>
      </c>
      <c r="E105" t="s">
        <v>7109</v>
      </c>
      <c r="F105">
        <v>91360</v>
      </c>
      <c r="G105" t="s">
        <v>6876</v>
      </c>
      <c r="H105" t="s">
        <v>6867</v>
      </c>
      <c r="I105">
        <v>11</v>
      </c>
      <c r="J105">
        <v>11</v>
      </c>
      <c r="K105" t="b">
        <v>1</v>
      </c>
    </row>
    <row r="106" spans="1:11">
      <c r="A106" t="s">
        <v>7110</v>
      </c>
      <c r="B106" t="s">
        <v>6904</v>
      </c>
      <c r="C106" t="s">
        <v>9</v>
      </c>
      <c r="D106" t="s">
        <v>6875</v>
      </c>
      <c r="E106" t="s">
        <v>3477</v>
      </c>
      <c r="F106">
        <v>91711</v>
      </c>
      <c r="G106" t="s">
        <v>9</v>
      </c>
      <c r="H106" t="s">
        <v>6867</v>
      </c>
      <c r="I106">
        <v>11</v>
      </c>
      <c r="J106">
        <v>11</v>
      </c>
      <c r="K106" t="b">
        <v>1</v>
      </c>
    </row>
    <row r="107" spans="1:11">
      <c r="A107" t="s">
        <v>7111</v>
      </c>
      <c r="B107" t="s">
        <v>6869</v>
      </c>
      <c r="C107" t="s">
        <v>9</v>
      </c>
      <c r="D107" t="s">
        <v>6890</v>
      </c>
      <c r="E107" t="s">
        <v>7112</v>
      </c>
      <c r="F107">
        <v>60305</v>
      </c>
      <c r="G107" t="s">
        <v>6871</v>
      </c>
      <c r="H107" t="s">
        <v>6867</v>
      </c>
      <c r="I107">
        <v>11</v>
      </c>
      <c r="J107">
        <v>11</v>
      </c>
      <c r="K107" t="b">
        <v>1</v>
      </c>
    </row>
    <row r="108" spans="1:11">
      <c r="A108" t="s">
        <v>7113</v>
      </c>
      <c r="B108" t="s">
        <v>6896</v>
      </c>
      <c r="C108" t="s">
        <v>9</v>
      </c>
      <c r="D108" t="s">
        <v>6897</v>
      </c>
      <c r="E108" t="s">
        <v>6918</v>
      </c>
      <c r="F108">
        <v>33801</v>
      </c>
      <c r="G108" t="s">
        <v>6887</v>
      </c>
      <c r="H108" t="s">
        <v>6867</v>
      </c>
      <c r="I108">
        <v>11</v>
      </c>
      <c r="J108">
        <v>11</v>
      </c>
      <c r="K108" t="b">
        <v>1</v>
      </c>
    </row>
    <row r="109" spans="1:11">
      <c r="A109" t="s">
        <v>7114</v>
      </c>
      <c r="B109" t="s">
        <v>6904</v>
      </c>
      <c r="C109" t="s">
        <v>9</v>
      </c>
      <c r="D109" t="s">
        <v>6986</v>
      </c>
      <c r="E109" t="s">
        <v>7115</v>
      </c>
      <c r="F109">
        <v>50112</v>
      </c>
      <c r="G109" t="s">
        <v>9</v>
      </c>
      <c r="H109" t="s">
        <v>6867</v>
      </c>
      <c r="I109">
        <v>11</v>
      </c>
      <c r="J109">
        <v>11</v>
      </c>
      <c r="K109" t="b">
        <v>1</v>
      </c>
    </row>
    <row r="110" spans="1:11">
      <c r="A110" t="s">
        <v>7116</v>
      </c>
      <c r="B110" t="s">
        <v>6864</v>
      </c>
      <c r="C110" t="s">
        <v>9</v>
      </c>
      <c r="D110" t="s">
        <v>6865</v>
      </c>
      <c r="E110" t="s">
        <v>7117</v>
      </c>
      <c r="F110">
        <v>2532</v>
      </c>
      <c r="G110" t="s">
        <v>6866</v>
      </c>
      <c r="H110" t="s">
        <v>6877</v>
      </c>
      <c r="I110">
        <v>11</v>
      </c>
      <c r="J110">
        <v>11</v>
      </c>
      <c r="K110" t="b">
        <v>0</v>
      </c>
    </row>
    <row r="111" spans="1:11">
      <c r="A111" t="s">
        <v>7118</v>
      </c>
      <c r="B111" t="s">
        <v>6904</v>
      </c>
      <c r="C111" t="s">
        <v>9</v>
      </c>
      <c r="D111" t="s">
        <v>7119</v>
      </c>
      <c r="E111" t="s">
        <v>7120</v>
      </c>
      <c r="F111">
        <v>5753</v>
      </c>
      <c r="G111" t="s">
        <v>9</v>
      </c>
      <c r="H111" t="s">
        <v>6867</v>
      </c>
      <c r="I111">
        <v>11</v>
      </c>
      <c r="J111">
        <v>11</v>
      </c>
      <c r="K111" t="b">
        <v>1</v>
      </c>
    </row>
    <row r="112" spans="1:11">
      <c r="A112" t="s">
        <v>7121</v>
      </c>
      <c r="B112" t="s">
        <v>6873</v>
      </c>
      <c r="C112" t="s">
        <v>7122</v>
      </c>
      <c r="D112" t="s">
        <v>6875</v>
      </c>
      <c r="E112" t="s">
        <v>77</v>
      </c>
      <c r="F112">
        <v>90049</v>
      </c>
      <c r="G112" t="s">
        <v>6876</v>
      </c>
      <c r="H112" t="s">
        <v>6867</v>
      </c>
      <c r="I112">
        <v>11</v>
      </c>
      <c r="J112">
        <v>11</v>
      </c>
      <c r="K112" t="b">
        <v>1</v>
      </c>
    </row>
    <row r="113" spans="1:11">
      <c r="A113" t="s">
        <v>7123</v>
      </c>
      <c r="B113" t="s">
        <v>6879</v>
      </c>
      <c r="C113" t="s">
        <v>9</v>
      </c>
      <c r="D113" t="s">
        <v>6960</v>
      </c>
      <c r="E113" t="s">
        <v>7124</v>
      </c>
      <c r="F113">
        <v>78155</v>
      </c>
      <c r="G113" t="s">
        <v>6876</v>
      </c>
      <c r="H113" t="s">
        <v>6867</v>
      </c>
      <c r="I113">
        <v>11</v>
      </c>
      <c r="J113">
        <v>11</v>
      </c>
      <c r="K113" t="b">
        <v>1</v>
      </c>
    </row>
    <row r="114" spans="1:11">
      <c r="A114" t="s">
        <v>7125</v>
      </c>
      <c r="B114" t="s">
        <v>6900</v>
      </c>
      <c r="C114" t="s">
        <v>7126</v>
      </c>
      <c r="D114" t="s">
        <v>6980</v>
      </c>
      <c r="E114" t="s">
        <v>7127</v>
      </c>
      <c r="F114">
        <v>4938</v>
      </c>
      <c r="G114" t="s">
        <v>6866</v>
      </c>
      <c r="H114" t="s">
        <v>6877</v>
      </c>
      <c r="I114">
        <v>11</v>
      </c>
      <c r="J114">
        <v>11</v>
      </c>
      <c r="K114" t="b">
        <v>0</v>
      </c>
    </row>
    <row r="115" spans="1:11">
      <c r="A115" t="s">
        <v>7128</v>
      </c>
      <c r="B115" t="s">
        <v>6869</v>
      </c>
      <c r="C115" t="s">
        <v>9</v>
      </c>
      <c r="D115" t="s">
        <v>6986</v>
      </c>
      <c r="E115" t="s">
        <v>7129</v>
      </c>
      <c r="F115">
        <v>50614</v>
      </c>
      <c r="G115" t="s">
        <v>6871</v>
      </c>
      <c r="H115" t="s">
        <v>6877</v>
      </c>
      <c r="I115">
        <v>11</v>
      </c>
      <c r="J115">
        <v>11</v>
      </c>
      <c r="K115" t="b">
        <v>1</v>
      </c>
    </row>
    <row r="116" spans="1:11">
      <c r="A116" t="s">
        <v>7130</v>
      </c>
      <c r="B116" t="s">
        <v>6879</v>
      </c>
      <c r="C116" t="s">
        <v>9</v>
      </c>
      <c r="D116" t="s">
        <v>6928</v>
      </c>
      <c r="E116" t="s">
        <v>445</v>
      </c>
      <c r="F116">
        <v>97215</v>
      </c>
      <c r="G116" t="s">
        <v>6876</v>
      </c>
      <c r="H116" t="s">
        <v>6867</v>
      </c>
      <c r="I116">
        <v>11</v>
      </c>
      <c r="J116">
        <v>11</v>
      </c>
      <c r="K116" t="b">
        <v>1</v>
      </c>
    </row>
    <row r="117" spans="1:11">
      <c r="A117" t="s">
        <v>7131</v>
      </c>
      <c r="B117" t="s">
        <v>6904</v>
      </c>
      <c r="C117" t="s">
        <v>9</v>
      </c>
      <c r="D117" t="s">
        <v>6901</v>
      </c>
      <c r="E117" t="s">
        <v>7132</v>
      </c>
      <c r="F117">
        <v>6459</v>
      </c>
      <c r="G117" t="s">
        <v>9</v>
      </c>
      <c r="H117" t="s">
        <v>6867</v>
      </c>
      <c r="I117">
        <v>11</v>
      </c>
      <c r="J117">
        <v>11</v>
      </c>
      <c r="K117" t="b">
        <v>1</v>
      </c>
    </row>
    <row r="118" spans="1:11">
      <c r="A118" t="s">
        <v>7133</v>
      </c>
      <c r="B118" t="s">
        <v>6896</v>
      </c>
      <c r="C118" t="s">
        <v>9</v>
      </c>
      <c r="D118" t="s">
        <v>6913</v>
      </c>
      <c r="E118" t="s">
        <v>7134</v>
      </c>
      <c r="F118">
        <v>29733</v>
      </c>
      <c r="G118" t="s">
        <v>6887</v>
      </c>
      <c r="H118" t="s">
        <v>6877</v>
      </c>
      <c r="I118">
        <v>11</v>
      </c>
      <c r="J118">
        <v>11</v>
      </c>
      <c r="K118" t="b">
        <v>1</v>
      </c>
    </row>
    <row r="119" spans="1:11">
      <c r="A119" t="s">
        <v>70</v>
      </c>
      <c r="B119" t="s">
        <v>6891</v>
      </c>
      <c r="C119" t="s">
        <v>9</v>
      </c>
      <c r="D119" t="s">
        <v>6915</v>
      </c>
      <c r="E119" t="s">
        <v>6916</v>
      </c>
      <c r="F119">
        <v>10027</v>
      </c>
      <c r="G119" t="s">
        <v>9</v>
      </c>
      <c r="H119" t="s">
        <v>6867</v>
      </c>
      <c r="I119">
        <v>12</v>
      </c>
      <c r="J119">
        <v>12</v>
      </c>
      <c r="K119" t="b">
        <v>1</v>
      </c>
    </row>
    <row r="120" spans="1:11">
      <c r="A120" t="s">
        <v>103</v>
      </c>
      <c r="B120" t="s">
        <v>6891</v>
      </c>
      <c r="C120" t="s">
        <v>9</v>
      </c>
      <c r="D120" t="s">
        <v>6915</v>
      </c>
      <c r="E120" t="s">
        <v>102</v>
      </c>
      <c r="F120">
        <v>14853</v>
      </c>
      <c r="G120" t="s">
        <v>9</v>
      </c>
      <c r="H120" t="s">
        <v>6867</v>
      </c>
      <c r="I120">
        <v>12</v>
      </c>
      <c r="J120">
        <v>12</v>
      </c>
      <c r="K120" t="b">
        <v>1</v>
      </c>
    </row>
    <row r="121" spans="1:11">
      <c r="A121" t="s">
        <v>122</v>
      </c>
      <c r="B121" t="s">
        <v>6891</v>
      </c>
      <c r="C121" t="s">
        <v>7135</v>
      </c>
      <c r="D121" t="s">
        <v>6890</v>
      </c>
      <c r="E121" t="s">
        <v>121</v>
      </c>
      <c r="F121">
        <v>60637</v>
      </c>
      <c r="G121" t="s">
        <v>9</v>
      </c>
      <c r="H121" t="s">
        <v>6867</v>
      </c>
      <c r="I121">
        <v>12</v>
      </c>
      <c r="J121">
        <v>12</v>
      </c>
      <c r="K121" t="b">
        <v>1</v>
      </c>
    </row>
    <row r="122" spans="1:11">
      <c r="A122" t="s">
        <v>7136</v>
      </c>
      <c r="B122" t="s">
        <v>6900</v>
      </c>
      <c r="C122" t="s">
        <v>7137</v>
      </c>
      <c r="D122" t="s">
        <v>7138</v>
      </c>
      <c r="E122" t="s">
        <v>6902</v>
      </c>
      <c r="F122">
        <v>3257</v>
      </c>
      <c r="G122" t="s">
        <v>6866</v>
      </c>
      <c r="H122" t="s">
        <v>6867</v>
      </c>
      <c r="I122">
        <v>12</v>
      </c>
      <c r="J122">
        <v>12</v>
      </c>
      <c r="K122" t="b">
        <v>1</v>
      </c>
    </row>
    <row r="123" spans="1:11">
      <c r="A123" t="s">
        <v>7139</v>
      </c>
      <c r="B123" t="s">
        <v>6889</v>
      </c>
      <c r="C123" t="s">
        <v>9</v>
      </c>
      <c r="D123" t="s">
        <v>6870</v>
      </c>
      <c r="E123" t="s">
        <v>7140</v>
      </c>
      <c r="F123">
        <v>46526</v>
      </c>
      <c r="G123" t="s">
        <v>6871</v>
      </c>
      <c r="H123" t="s">
        <v>6867</v>
      </c>
      <c r="I123">
        <v>12</v>
      </c>
      <c r="J123">
        <v>12</v>
      </c>
      <c r="K123" t="b">
        <v>1</v>
      </c>
    </row>
    <row r="124" spans="1:11">
      <c r="A124" t="s">
        <v>7141</v>
      </c>
      <c r="B124" t="s">
        <v>6900</v>
      </c>
      <c r="C124" t="s">
        <v>9</v>
      </c>
      <c r="D124" t="s">
        <v>7138</v>
      </c>
      <c r="E124" t="s">
        <v>7142</v>
      </c>
      <c r="F124">
        <v>3435</v>
      </c>
      <c r="G124" t="s">
        <v>6866</v>
      </c>
      <c r="H124" t="s">
        <v>6877</v>
      </c>
      <c r="I124">
        <v>12</v>
      </c>
      <c r="J124">
        <v>12</v>
      </c>
      <c r="K124" t="b">
        <v>1</v>
      </c>
    </row>
    <row r="125" spans="1:11">
      <c r="A125" t="s">
        <v>7143</v>
      </c>
      <c r="B125" t="s">
        <v>6884</v>
      </c>
      <c r="C125" t="s">
        <v>9</v>
      </c>
      <c r="D125" t="s">
        <v>6977</v>
      </c>
      <c r="E125" t="s">
        <v>7144</v>
      </c>
      <c r="F125">
        <v>30240</v>
      </c>
      <c r="G125" t="s">
        <v>6887</v>
      </c>
      <c r="H125" t="s">
        <v>6867</v>
      </c>
      <c r="I125">
        <v>12</v>
      </c>
      <c r="J125">
        <v>12</v>
      </c>
      <c r="K125" t="b">
        <v>0</v>
      </c>
    </row>
    <row r="126" spans="1:11">
      <c r="A126" t="s">
        <v>7145</v>
      </c>
      <c r="B126" t="s">
        <v>6889</v>
      </c>
      <c r="C126" t="s">
        <v>9</v>
      </c>
      <c r="D126" t="s">
        <v>6986</v>
      </c>
      <c r="E126" t="s">
        <v>7146</v>
      </c>
      <c r="F126">
        <v>52004</v>
      </c>
      <c r="G126" t="s">
        <v>6871</v>
      </c>
      <c r="H126" t="s">
        <v>6867</v>
      </c>
      <c r="I126">
        <v>12</v>
      </c>
      <c r="J126">
        <v>12</v>
      </c>
      <c r="K126" t="b">
        <v>1</v>
      </c>
    </row>
    <row r="127" spans="1:11">
      <c r="A127" t="s">
        <v>7147</v>
      </c>
      <c r="B127" t="s">
        <v>6900</v>
      </c>
      <c r="C127" t="s">
        <v>7148</v>
      </c>
      <c r="D127" t="s">
        <v>6915</v>
      </c>
      <c r="E127" t="s">
        <v>7149</v>
      </c>
      <c r="F127">
        <v>12043</v>
      </c>
      <c r="G127" t="s">
        <v>6866</v>
      </c>
      <c r="H127" t="s">
        <v>6877</v>
      </c>
      <c r="I127">
        <v>12</v>
      </c>
      <c r="J127">
        <v>12</v>
      </c>
      <c r="K127" t="b">
        <v>1</v>
      </c>
    </row>
    <row r="128" spans="1:11">
      <c r="A128" t="s">
        <v>7150</v>
      </c>
      <c r="B128" t="s">
        <v>6864</v>
      </c>
      <c r="C128" t="s">
        <v>7151</v>
      </c>
      <c r="D128" t="s">
        <v>6915</v>
      </c>
      <c r="E128" t="s">
        <v>7152</v>
      </c>
      <c r="F128">
        <v>14454</v>
      </c>
      <c r="G128" t="s">
        <v>6866</v>
      </c>
      <c r="H128" t="s">
        <v>6877</v>
      </c>
      <c r="I128">
        <v>12</v>
      </c>
      <c r="J128">
        <v>12</v>
      </c>
      <c r="K128" t="b">
        <v>0</v>
      </c>
    </row>
    <row r="129" spans="1:11">
      <c r="A129" t="s">
        <v>7153</v>
      </c>
      <c r="B129" t="s">
        <v>6879</v>
      </c>
      <c r="C129" t="s">
        <v>9</v>
      </c>
      <c r="D129" t="s">
        <v>6875</v>
      </c>
      <c r="E129" t="s">
        <v>637</v>
      </c>
      <c r="F129" t="s">
        <v>9</v>
      </c>
      <c r="G129" t="s">
        <v>6876</v>
      </c>
      <c r="H129" t="s">
        <v>7008</v>
      </c>
      <c r="I129">
        <v>12</v>
      </c>
      <c r="J129">
        <v>12</v>
      </c>
      <c r="K129" t="b">
        <v>0</v>
      </c>
    </row>
    <row r="130" spans="1:11">
      <c r="A130" t="s">
        <v>7154</v>
      </c>
      <c r="B130" t="s">
        <v>6900</v>
      </c>
      <c r="C130" t="s">
        <v>9</v>
      </c>
      <c r="D130" t="s">
        <v>6962</v>
      </c>
      <c r="E130" t="s">
        <v>7155</v>
      </c>
      <c r="F130">
        <v>15904</v>
      </c>
      <c r="G130" t="s">
        <v>6866</v>
      </c>
      <c r="H130" t="s">
        <v>6877</v>
      </c>
      <c r="I130">
        <v>12</v>
      </c>
      <c r="J130">
        <v>12</v>
      </c>
      <c r="K130" t="b">
        <v>1</v>
      </c>
    </row>
    <row r="131" spans="1:11">
      <c r="A131" t="s">
        <v>7156</v>
      </c>
      <c r="B131" t="s">
        <v>6896</v>
      </c>
      <c r="C131" t="s">
        <v>9</v>
      </c>
      <c r="D131" t="s">
        <v>7157</v>
      </c>
      <c r="E131" t="s">
        <v>1466</v>
      </c>
      <c r="F131">
        <v>38104</v>
      </c>
      <c r="G131" t="s">
        <v>6887</v>
      </c>
      <c r="H131" t="s">
        <v>6867</v>
      </c>
      <c r="I131">
        <v>13</v>
      </c>
      <c r="J131">
        <v>13</v>
      </c>
      <c r="K131" t="b">
        <v>1</v>
      </c>
    </row>
    <row r="132" spans="1:11">
      <c r="A132" t="s">
        <v>7158</v>
      </c>
      <c r="B132" t="s">
        <v>6864</v>
      </c>
      <c r="C132" t="s">
        <v>9</v>
      </c>
      <c r="D132" t="s">
        <v>6865</v>
      </c>
      <c r="E132" t="s">
        <v>257</v>
      </c>
      <c r="F132">
        <v>2116</v>
      </c>
      <c r="G132" t="s">
        <v>6866</v>
      </c>
      <c r="H132" t="s">
        <v>6867</v>
      </c>
      <c r="I132">
        <v>13</v>
      </c>
      <c r="J132">
        <v>13</v>
      </c>
      <c r="K132" t="b">
        <v>1</v>
      </c>
    </row>
    <row r="133" spans="1:11">
      <c r="A133" t="s">
        <v>7159</v>
      </c>
      <c r="B133" t="s">
        <v>6869</v>
      </c>
      <c r="C133" t="s">
        <v>9</v>
      </c>
      <c r="D133" t="s">
        <v>6870</v>
      </c>
      <c r="E133" t="s">
        <v>7160</v>
      </c>
      <c r="F133">
        <v>46953</v>
      </c>
      <c r="G133" t="s">
        <v>6871</v>
      </c>
      <c r="H133" t="s">
        <v>6867</v>
      </c>
      <c r="I133">
        <v>13</v>
      </c>
      <c r="J133">
        <v>13</v>
      </c>
      <c r="K133" t="b">
        <v>1</v>
      </c>
    </row>
    <row r="134" spans="1:11">
      <c r="A134" t="s">
        <v>7161</v>
      </c>
      <c r="B134" t="s">
        <v>6864</v>
      </c>
      <c r="C134" t="s">
        <v>9</v>
      </c>
      <c r="D134" t="s">
        <v>6915</v>
      </c>
      <c r="E134" t="s">
        <v>102</v>
      </c>
      <c r="F134">
        <v>14850</v>
      </c>
      <c r="G134" t="s">
        <v>6866</v>
      </c>
      <c r="H134" t="s">
        <v>6867</v>
      </c>
      <c r="I134">
        <v>13</v>
      </c>
      <c r="J134">
        <v>13</v>
      </c>
      <c r="K134" t="b">
        <v>1</v>
      </c>
    </row>
    <row r="135" spans="1:11">
      <c r="A135" t="s">
        <v>7162</v>
      </c>
      <c r="B135" t="s">
        <v>6896</v>
      </c>
      <c r="C135" t="s">
        <v>9</v>
      </c>
      <c r="D135" t="s">
        <v>7037</v>
      </c>
      <c r="E135" t="s">
        <v>7163</v>
      </c>
      <c r="F135">
        <v>72761</v>
      </c>
      <c r="G135" t="s">
        <v>6887</v>
      </c>
      <c r="H135" t="s">
        <v>6867</v>
      </c>
      <c r="I135">
        <v>13</v>
      </c>
      <c r="J135">
        <v>13</v>
      </c>
      <c r="K135" t="b">
        <v>1</v>
      </c>
    </row>
    <row r="136" spans="1:11">
      <c r="A136" t="s">
        <v>7164</v>
      </c>
      <c r="B136" t="s">
        <v>6869</v>
      </c>
      <c r="C136" t="s">
        <v>9</v>
      </c>
      <c r="D136" t="s">
        <v>6890</v>
      </c>
      <c r="E136" t="s">
        <v>7165</v>
      </c>
      <c r="F136">
        <v>60446</v>
      </c>
      <c r="G136" t="s">
        <v>6871</v>
      </c>
      <c r="H136" t="s">
        <v>6867</v>
      </c>
      <c r="I136">
        <v>13</v>
      </c>
      <c r="J136">
        <v>13</v>
      </c>
      <c r="K136" t="b">
        <v>1</v>
      </c>
    </row>
    <row r="137" spans="1:11">
      <c r="A137" t="s">
        <v>7166</v>
      </c>
      <c r="B137" t="s">
        <v>6864</v>
      </c>
      <c r="C137" t="s">
        <v>9</v>
      </c>
      <c r="D137" t="s">
        <v>6915</v>
      </c>
      <c r="E137" t="s">
        <v>7167</v>
      </c>
      <c r="F137">
        <v>10471</v>
      </c>
      <c r="G137" t="s">
        <v>6866</v>
      </c>
      <c r="H137" t="s">
        <v>6867</v>
      </c>
      <c r="I137">
        <v>13</v>
      </c>
      <c r="J137">
        <v>13</v>
      </c>
      <c r="K137" t="b">
        <v>1</v>
      </c>
    </row>
    <row r="138" spans="1:11">
      <c r="A138" t="s">
        <v>7168</v>
      </c>
      <c r="B138" t="s">
        <v>6884</v>
      </c>
      <c r="C138" t="s">
        <v>9</v>
      </c>
      <c r="D138" t="s">
        <v>6897</v>
      </c>
      <c r="E138" t="s">
        <v>262</v>
      </c>
      <c r="F138">
        <v>32340</v>
      </c>
      <c r="G138" t="s">
        <v>6887</v>
      </c>
      <c r="H138" t="s">
        <v>6877</v>
      </c>
      <c r="I138">
        <v>13</v>
      </c>
      <c r="J138">
        <v>13</v>
      </c>
      <c r="K138" t="b">
        <v>0</v>
      </c>
    </row>
    <row r="139" spans="1:11">
      <c r="A139" t="s">
        <v>7169</v>
      </c>
      <c r="B139" t="s">
        <v>6879</v>
      </c>
      <c r="C139" t="s">
        <v>9</v>
      </c>
      <c r="D139" t="s">
        <v>6875</v>
      </c>
      <c r="E139" t="s">
        <v>7170</v>
      </c>
      <c r="F139">
        <v>94508</v>
      </c>
      <c r="G139" t="s">
        <v>6876</v>
      </c>
      <c r="H139" t="s">
        <v>6867</v>
      </c>
      <c r="I139">
        <v>13</v>
      </c>
      <c r="J139">
        <v>13</v>
      </c>
      <c r="K139" t="b">
        <v>0</v>
      </c>
    </row>
    <row r="140" spans="1:11">
      <c r="A140" t="s">
        <v>7171</v>
      </c>
      <c r="B140" t="s">
        <v>6869</v>
      </c>
      <c r="C140" t="s">
        <v>9</v>
      </c>
      <c r="D140" t="s">
        <v>6938</v>
      </c>
      <c r="E140" t="s">
        <v>7172</v>
      </c>
      <c r="F140">
        <v>64110</v>
      </c>
      <c r="G140" t="s">
        <v>6871</v>
      </c>
      <c r="H140" t="s">
        <v>6867</v>
      </c>
      <c r="I140">
        <v>13</v>
      </c>
      <c r="J140">
        <v>13</v>
      </c>
      <c r="K140" t="b">
        <v>1</v>
      </c>
    </row>
    <row r="141" spans="1:11">
      <c r="A141" t="s">
        <v>7173</v>
      </c>
      <c r="B141" t="s">
        <v>6864</v>
      </c>
      <c r="C141" t="s">
        <v>9</v>
      </c>
      <c r="D141" t="s">
        <v>6915</v>
      </c>
      <c r="E141" t="s">
        <v>7174</v>
      </c>
      <c r="F141">
        <v>12211</v>
      </c>
      <c r="G141" t="s">
        <v>6866</v>
      </c>
      <c r="H141" t="s">
        <v>6867</v>
      </c>
      <c r="I141">
        <v>13</v>
      </c>
      <c r="J141">
        <v>13</v>
      </c>
      <c r="K141" t="b">
        <v>1</v>
      </c>
    </row>
    <row r="142" spans="1:11">
      <c r="A142" t="s">
        <v>7175</v>
      </c>
      <c r="B142" t="s">
        <v>6869</v>
      </c>
      <c r="C142" t="s">
        <v>9</v>
      </c>
      <c r="D142" t="s">
        <v>6870</v>
      </c>
      <c r="E142" t="s">
        <v>7176</v>
      </c>
      <c r="F142">
        <v>47722</v>
      </c>
      <c r="G142" t="s">
        <v>6871</v>
      </c>
      <c r="H142" t="s">
        <v>6867</v>
      </c>
      <c r="I142">
        <v>13</v>
      </c>
      <c r="J142">
        <v>13</v>
      </c>
      <c r="K142" t="b">
        <v>1</v>
      </c>
    </row>
    <row r="143" spans="1:11">
      <c r="A143" t="s">
        <v>7177</v>
      </c>
      <c r="B143" t="s">
        <v>6873</v>
      </c>
      <c r="C143" t="s">
        <v>9</v>
      </c>
      <c r="D143" t="s">
        <v>7040</v>
      </c>
      <c r="E143" t="s">
        <v>7178</v>
      </c>
      <c r="F143" t="s">
        <v>9</v>
      </c>
      <c r="G143" t="s">
        <v>6876</v>
      </c>
      <c r="H143" t="s">
        <v>6877</v>
      </c>
      <c r="I143">
        <v>13</v>
      </c>
      <c r="J143">
        <v>13</v>
      </c>
      <c r="K143" t="b">
        <v>0</v>
      </c>
    </row>
    <row r="144" spans="1:11">
      <c r="A144" t="s">
        <v>7179</v>
      </c>
      <c r="B144" t="s">
        <v>6884</v>
      </c>
      <c r="C144" t="s">
        <v>9</v>
      </c>
      <c r="D144" t="s">
        <v>6897</v>
      </c>
      <c r="E144" t="s">
        <v>7180</v>
      </c>
      <c r="F144">
        <v>32440</v>
      </c>
      <c r="G144" t="s">
        <v>6887</v>
      </c>
      <c r="H144" t="s">
        <v>6867</v>
      </c>
      <c r="I144">
        <v>14</v>
      </c>
      <c r="J144">
        <v>14</v>
      </c>
      <c r="K144" t="b">
        <v>0</v>
      </c>
    </row>
    <row r="145" spans="1:11">
      <c r="A145" t="s">
        <v>7181</v>
      </c>
      <c r="B145" t="s">
        <v>6873</v>
      </c>
      <c r="C145" t="s">
        <v>7182</v>
      </c>
      <c r="D145" t="s">
        <v>6875</v>
      </c>
      <c r="E145" t="s">
        <v>7183</v>
      </c>
      <c r="F145">
        <v>93955</v>
      </c>
      <c r="G145" t="s">
        <v>6876</v>
      </c>
      <c r="H145" t="s">
        <v>6877</v>
      </c>
      <c r="I145">
        <v>14</v>
      </c>
      <c r="J145">
        <v>14</v>
      </c>
      <c r="K145" t="b">
        <v>1</v>
      </c>
    </row>
    <row r="146" spans="1:11">
      <c r="A146" t="s">
        <v>7184</v>
      </c>
      <c r="B146" t="s">
        <v>6873</v>
      </c>
      <c r="C146" t="s">
        <v>7185</v>
      </c>
      <c r="D146" t="s">
        <v>6960</v>
      </c>
      <c r="E146" t="s">
        <v>725</v>
      </c>
      <c r="F146">
        <v>78228</v>
      </c>
      <c r="G146" t="s">
        <v>6876</v>
      </c>
      <c r="H146" t="s">
        <v>6867</v>
      </c>
      <c r="I146">
        <v>14</v>
      </c>
      <c r="J146">
        <v>14</v>
      </c>
      <c r="K146" t="b">
        <v>1</v>
      </c>
    </row>
    <row r="147" spans="1:11">
      <c r="A147" t="s">
        <v>7186</v>
      </c>
      <c r="B147" t="s">
        <v>6889</v>
      </c>
      <c r="C147" t="s">
        <v>9</v>
      </c>
      <c r="D147" t="s">
        <v>6870</v>
      </c>
      <c r="E147" t="s">
        <v>7187</v>
      </c>
      <c r="F147">
        <v>46703</v>
      </c>
      <c r="G147" t="s">
        <v>6871</v>
      </c>
      <c r="H147" t="s">
        <v>6867</v>
      </c>
      <c r="I147">
        <v>14</v>
      </c>
      <c r="J147">
        <v>14</v>
      </c>
      <c r="K147" t="b">
        <v>0</v>
      </c>
    </row>
    <row r="148" spans="1:11">
      <c r="A148" t="s">
        <v>7188</v>
      </c>
      <c r="B148" t="s">
        <v>6879</v>
      </c>
      <c r="C148" t="s">
        <v>9</v>
      </c>
      <c r="D148" t="s">
        <v>6875</v>
      </c>
      <c r="E148" t="s">
        <v>3234</v>
      </c>
      <c r="F148">
        <v>95134</v>
      </c>
      <c r="G148" t="s">
        <v>6876</v>
      </c>
      <c r="H148" t="s">
        <v>7008</v>
      </c>
      <c r="I148">
        <v>14</v>
      </c>
      <c r="J148">
        <v>14</v>
      </c>
      <c r="K148" t="b">
        <v>0</v>
      </c>
    </row>
    <row r="149" spans="1:11">
      <c r="A149" t="s">
        <v>7189</v>
      </c>
      <c r="B149" t="s">
        <v>6891</v>
      </c>
      <c r="C149" t="s">
        <v>7190</v>
      </c>
      <c r="D149" t="s">
        <v>6875</v>
      </c>
      <c r="E149" t="s">
        <v>57</v>
      </c>
      <c r="F149">
        <v>94720</v>
      </c>
      <c r="G149" t="s">
        <v>9</v>
      </c>
      <c r="H149" t="s">
        <v>6877</v>
      </c>
      <c r="I149">
        <v>15</v>
      </c>
      <c r="J149">
        <v>15</v>
      </c>
      <c r="K149" t="b">
        <v>1</v>
      </c>
    </row>
    <row r="150" spans="1:11">
      <c r="A150" t="s">
        <v>7191</v>
      </c>
      <c r="B150" t="s">
        <v>6891</v>
      </c>
      <c r="C150" t="s">
        <v>7192</v>
      </c>
      <c r="D150" t="s">
        <v>6875</v>
      </c>
      <c r="E150" t="s">
        <v>77</v>
      </c>
      <c r="F150">
        <v>90095</v>
      </c>
      <c r="G150" t="s">
        <v>9</v>
      </c>
      <c r="H150" t="s">
        <v>6877</v>
      </c>
      <c r="I150">
        <v>15</v>
      </c>
      <c r="J150">
        <v>15</v>
      </c>
      <c r="K150" t="b">
        <v>1</v>
      </c>
    </row>
    <row r="151" spans="1:11">
      <c r="A151" t="s">
        <v>7193</v>
      </c>
      <c r="B151" t="s">
        <v>6884</v>
      </c>
      <c r="C151" t="s">
        <v>9</v>
      </c>
      <c r="D151" t="s">
        <v>7023</v>
      </c>
      <c r="E151" t="s">
        <v>7194</v>
      </c>
      <c r="F151">
        <v>24541</v>
      </c>
      <c r="G151" t="s">
        <v>6887</v>
      </c>
      <c r="H151" t="s">
        <v>6867</v>
      </c>
      <c r="I151">
        <v>15</v>
      </c>
      <c r="J151">
        <v>15</v>
      </c>
      <c r="K151" t="b">
        <v>1</v>
      </c>
    </row>
    <row r="152" spans="1:11">
      <c r="A152" t="s">
        <v>7195</v>
      </c>
      <c r="B152" t="s">
        <v>6879</v>
      </c>
      <c r="C152" t="s">
        <v>9</v>
      </c>
      <c r="D152" t="s">
        <v>6875</v>
      </c>
      <c r="E152" t="s">
        <v>7196</v>
      </c>
      <c r="F152">
        <v>92025</v>
      </c>
      <c r="G152" t="s">
        <v>6876</v>
      </c>
      <c r="H152" t="s">
        <v>6867</v>
      </c>
      <c r="I152">
        <v>15</v>
      </c>
      <c r="J152">
        <v>15</v>
      </c>
      <c r="K152" t="b">
        <v>1</v>
      </c>
    </row>
    <row r="153" spans="1:11">
      <c r="A153" t="s">
        <v>7197</v>
      </c>
      <c r="B153" t="s">
        <v>6896</v>
      </c>
      <c r="C153" t="s">
        <v>9</v>
      </c>
      <c r="D153" t="s">
        <v>7157</v>
      </c>
      <c r="E153" t="s">
        <v>7198</v>
      </c>
      <c r="F153">
        <v>37682</v>
      </c>
      <c r="G153" t="s">
        <v>6887</v>
      </c>
      <c r="H153" t="s">
        <v>6867</v>
      </c>
      <c r="I153">
        <v>15</v>
      </c>
      <c r="J153">
        <v>15</v>
      </c>
      <c r="K153" t="b">
        <v>0</v>
      </c>
    </row>
    <row r="154" spans="1:11">
      <c r="A154" t="s">
        <v>7199</v>
      </c>
      <c r="B154" t="s">
        <v>6889</v>
      </c>
      <c r="C154" t="s">
        <v>9</v>
      </c>
      <c r="D154" t="s">
        <v>6890</v>
      </c>
      <c r="E154" t="s">
        <v>7200</v>
      </c>
      <c r="F154">
        <v>62522</v>
      </c>
      <c r="G154" t="s">
        <v>6871</v>
      </c>
      <c r="H154" t="s">
        <v>6867</v>
      </c>
      <c r="I154">
        <v>15</v>
      </c>
      <c r="J154">
        <v>15</v>
      </c>
      <c r="K154" t="b">
        <v>1</v>
      </c>
    </row>
    <row r="155" spans="1:11">
      <c r="A155" t="s">
        <v>7201</v>
      </c>
      <c r="B155" t="s">
        <v>6879</v>
      </c>
      <c r="C155" t="s">
        <v>9</v>
      </c>
      <c r="D155" t="s">
        <v>6960</v>
      </c>
      <c r="E155" t="s">
        <v>7142</v>
      </c>
      <c r="F155">
        <v>76059</v>
      </c>
      <c r="G155" t="s">
        <v>6876</v>
      </c>
      <c r="H155" t="s">
        <v>6867</v>
      </c>
      <c r="I155">
        <v>15</v>
      </c>
      <c r="J155">
        <v>15</v>
      </c>
      <c r="K155" t="b">
        <v>1</v>
      </c>
    </row>
    <row r="156" spans="1:11">
      <c r="A156" t="s">
        <v>7202</v>
      </c>
      <c r="B156" t="s">
        <v>6884</v>
      </c>
      <c r="C156" t="s">
        <v>9</v>
      </c>
      <c r="D156" t="s">
        <v>7157</v>
      </c>
      <c r="E156" t="s">
        <v>7203</v>
      </c>
      <c r="F156">
        <v>37303</v>
      </c>
      <c r="G156" t="s">
        <v>6887</v>
      </c>
      <c r="H156" t="s">
        <v>6867</v>
      </c>
      <c r="I156">
        <v>15</v>
      </c>
      <c r="J156">
        <v>15</v>
      </c>
      <c r="K156" t="b">
        <v>1</v>
      </c>
    </row>
    <row r="157" spans="1:11">
      <c r="A157" t="s">
        <v>7204</v>
      </c>
      <c r="B157" t="s">
        <v>6889</v>
      </c>
      <c r="C157" t="s">
        <v>9</v>
      </c>
      <c r="D157" t="s">
        <v>6890</v>
      </c>
      <c r="E157" t="s">
        <v>7205</v>
      </c>
      <c r="F157">
        <v>60463</v>
      </c>
      <c r="G157" t="s">
        <v>6871</v>
      </c>
      <c r="H157" t="s">
        <v>6867</v>
      </c>
      <c r="I157">
        <v>15</v>
      </c>
      <c r="J157">
        <v>15</v>
      </c>
      <c r="K157" t="b">
        <v>1</v>
      </c>
    </row>
    <row r="158" spans="1:11">
      <c r="A158" t="s">
        <v>7206</v>
      </c>
      <c r="B158" t="s">
        <v>6889</v>
      </c>
      <c r="C158" t="s">
        <v>9</v>
      </c>
      <c r="D158" t="s">
        <v>7207</v>
      </c>
      <c r="E158" t="s">
        <v>7208</v>
      </c>
      <c r="F158">
        <v>68506</v>
      </c>
      <c r="G158" t="s">
        <v>6871</v>
      </c>
      <c r="H158" t="s">
        <v>6867</v>
      </c>
      <c r="I158">
        <v>15</v>
      </c>
      <c r="J158">
        <v>15</v>
      </c>
      <c r="K158" t="b">
        <v>1</v>
      </c>
    </row>
    <row r="159" spans="1:11">
      <c r="A159" t="s">
        <v>7209</v>
      </c>
      <c r="B159" t="s">
        <v>6879</v>
      </c>
      <c r="C159" t="s">
        <v>7210</v>
      </c>
      <c r="D159" t="s">
        <v>7069</v>
      </c>
      <c r="E159" t="s">
        <v>7211</v>
      </c>
      <c r="F159">
        <v>96707</v>
      </c>
      <c r="G159" t="s">
        <v>6876</v>
      </c>
      <c r="H159" t="s">
        <v>6877</v>
      </c>
      <c r="I159">
        <v>15</v>
      </c>
      <c r="J159">
        <v>15</v>
      </c>
      <c r="K159" t="b">
        <v>1</v>
      </c>
    </row>
    <row r="160" spans="1:11">
      <c r="A160" t="s">
        <v>7212</v>
      </c>
      <c r="B160" t="s">
        <v>6873</v>
      </c>
      <c r="C160" t="s">
        <v>7213</v>
      </c>
      <c r="D160" t="s">
        <v>6875</v>
      </c>
      <c r="E160" t="s">
        <v>7214</v>
      </c>
      <c r="F160">
        <v>95929</v>
      </c>
      <c r="G160" t="s">
        <v>6876</v>
      </c>
      <c r="H160" t="s">
        <v>6877</v>
      </c>
      <c r="I160">
        <v>16</v>
      </c>
      <c r="J160">
        <v>16</v>
      </c>
      <c r="K160" t="b">
        <v>0</v>
      </c>
    </row>
    <row r="161" spans="1:11">
      <c r="A161" t="s">
        <v>7215</v>
      </c>
      <c r="B161" t="s">
        <v>6904</v>
      </c>
      <c r="C161" t="s">
        <v>9</v>
      </c>
      <c r="D161" t="s">
        <v>6885</v>
      </c>
      <c r="E161" t="s">
        <v>7216</v>
      </c>
      <c r="F161">
        <v>28035</v>
      </c>
      <c r="G161" t="s">
        <v>9</v>
      </c>
      <c r="H161" t="s">
        <v>6867</v>
      </c>
      <c r="I161">
        <v>16</v>
      </c>
      <c r="J161">
        <v>16</v>
      </c>
      <c r="K161" t="b">
        <v>1</v>
      </c>
    </row>
    <row r="162" spans="1:11">
      <c r="A162" t="s">
        <v>7217</v>
      </c>
      <c r="B162" t="s">
        <v>6900</v>
      </c>
      <c r="C162" t="s">
        <v>7218</v>
      </c>
      <c r="D162" t="s">
        <v>6915</v>
      </c>
      <c r="E162" t="s">
        <v>7219</v>
      </c>
      <c r="F162">
        <v>11735</v>
      </c>
      <c r="G162" t="s">
        <v>6866</v>
      </c>
      <c r="H162" t="s">
        <v>6877</v>
      </c>
      <c r="I162">
        <v>16</v>
      </c>
      <c r="J162">
        <v>16</v>
      </c>
      <c r="K162" t="b">
        <v>1</v>
      </c>
    </row>
    <row r="163" spans="1:11">
      <c r="A163" t="s">
        <v>7220</v>
      </c>
      <c r="B163" t="s">
        <v>6896</v>
      </c>
      <c r="C163" t="s">
        <v>9</v>
      </c>
      <c r="D163" t="s">
        <v>6977</v>
      </c>
      <c r="E163" t="s">
        <v>7221</v>
      </c>
      <c r="F163">
        <v>31061</v>
      </c>
      <c r="G163" t="s">
        <v>6887</v>
      </c>
      <c r="H163" t="s">
        <v>6877</v>
      </c>
      <c r="I163">
        <v>16</v>
      </c>
      <c r="J163">
        <v>16</v>
      </c>
      <c r="K163" t="b">
        <v>1</v>
      </c>
    </row>
    <row r="164" spans="1:11">
      <c r="A164" t="s">
        <v>7222</v>
      </c>
      <c r="B164" t="s">
        <v>6904</v>
      </c>
      <c r="C164" t="s">
        <v>9</v>
      </c>
      <c r="D164" t="s">
        <v>6915</v>
      </c>
      <c r="E164" t="s">
        <v>7223</v>
      </c>
      <c r="F164">
        <v>13323</v>
      </c>
      <c r="G164" t="s">
        <v>9</v>
      </c>
      <c r="H164" t="s">
        <v>6867</v>
      </c>
      <c r="I164">
        <v>16</v>
      </c>
      <c r="J164">
        <v>16</v>
      </c>
      <c r="K164" t="b">
        <v>1</v>
      </c>
    </row>
    <row r="165" spans="1:11">
      <c r="A165" t="s">
        <v>7224</v>
      </c>
      <c r="B165" t="s">
        <v>6904</v>
      </c>
      <c r="C165" t="s">
        <v>9</v>
      </c>
      <c r="D165" t="s">
        <v>6875</v>
      </c>
      <c r="E165" t="s">
        <v>3477</v>
      </c>
      <c r="F165">
        <v>91711</v>
      </c>
      <c r="G165" t="s">
        <v>9</v>
      </c>
      <c r="H165" t="s">
        <v>6867</v>
      </c>
      <c r="I165">
        <v>16</v>
      </c>
      <c r="J165">
        <v>16</v>
      </c>
      <c r="K165" t="b">
        <v>1</v>
      </c>
    </row>
    <row r="166" spans="1:11">
      <c r="A166" t="s">
        <v>7225</v>
      </c>
      <c r="B166" t="s">
        <v>6896</v>
      </c>
      <c r="C166" t="s">
        <v>9</v>
      </c>
      <c r="D166" t="s">
        <v>6885</v>
      </c>
      <c r="E166" t="s">
        <v>1552</v>
      </c>
      <c r="F166">
        <v>28274</v>
      </c>
      <c r="G166" t="s">
        <v>6887</v>
      </c>
      <c r="H166" t="s">
        <v>6867</v>
      </c>
      <c r="I166">
        <v>16</v>
      </c>
      <c r="J166">
        <v>16</v>
      </c>
      <c r="K166" t="b">
        <v>1</v>
      </c>
    </row>
    <row r="167" spans="1:11">
      <c r="A167" t="s">
        <v>7226</v>
      </c>
      <c r="B167" t="s">
        <v>6904</v>
      </c>
      <c r="C167" t="s">
        <v>9</v>
      </c>
      <c r="D167" t="s">
        <v>6865</v>
      </c>
      <c r="E167" t="s">
        <v>7227</v>
      </c>
      <c r="F167">
        <v>1063</v>
      </c>
      <c r="G167" t="s">
        <v>9</v>
      </c>
      <c r="H167" t="s">
        <v>6867</v>
      </c>
      <c r="I167">
        <v>16</v>
      </c>
      <c r="J167">
        <v>16</v>
      </c>
      <c r="K167" t="b">
        <v>1</v>
      </c>
    </row>
    <row r="168" spans="1:11">
      <c r="A168" t="s">
        <v>7228</v>
      </c>
      <c r="B168" t="s">
        <v>6896</v>
      </c>
      <c r="C168" t="s">
        <v>9</v>
      </c>
      <c r="D168" t="s">
        <v>6897</v>
      </c>
      <c r="E168" t="s">
        <v>872</v>
      </c>
      <c r="F168">
        <v>33606</v>
      </c>
      <c r="G168" t="s">
        <v>6887</v>
      </c>
      <c r="H168" t="s">
        <v>6867</v>
      </c>
      <c r="I168">
        <v>16</v>
      </c>
      <c r="J168">
        <v>16</v>
      </c>
      <c r="K168" t="b">
        <v>1</v>
      </c>
    </row>
    <row r="169" spans="1:11">
      <c r="A169" t="s">
        <v>7229</v>
      </c>
      <c r="B169" t="s">
        <v>6904</v>
      </c>
      <c r="C169" t="s">
        <v>9</v>
      </c>
      <c r="D169" t="s">
        <v>6915</v>
      </c>
      <c r="E169" t="s">
        <v>7103</v>
      </c>
      <c r="F169">
        <v>12604</v>
      </c>
      <c r="G169" t="s">
        <v>9</v>
      </c>
      <c r="H169" t="s">
        <v>6867</v>
      </c>
      <c r="I169">
        <v>16</v>
      </c>
      <c r="J169">
        <v>16</v>
      </c>
      <c r="K169" t="b">
        <v>1</v>
      </c>
    </row>
    <row r="170" spans="1:11">
      <c r="A170" t="s">
        <v>7230</v>
      </c>
      <c r="B170" t="s">
        <v>6900</v>
      </c>
      <c r="C170" t="s">
        <v>9</v>
      </c>
      <c r="D170" t="s">
        <v>6915</v>
      </c>
      <c r="E170" t="s">
        <v>7231</v>
      </c>
      <c r="F170">
        <v>11369</v>
      </c>
      <c r="G170" t="s">
        <v>6866</v>
      </c>
      <c r="H170" t="s">
        <v>6867</v>
      </c>
      <c r="I170">
        <v>16</v>
      </c>
      <c r="J170">
        <v>16</v>
      </c>
      <c r="K170" t="b">
        <v>1</v>
      </c>
    </row>
    <row r="171" spans="1:11">
      <c r="A171" t="s">
        <v>7232</v>
      </c>
      <c r="B171" t="s">
        <v>6896</v>
      </c>
      <c r="C171" t="s">
        <v>9</v>
      </c>
      <c r="D171" t="s">
        <v>7233</v>
      </c>
      <c r="E171" t="s">
        <v>1040</v>
      </c>
      <c r="F171">
        <v>70125</v>
      </c>
      <c r="G171" t="s">
        <v>6887</v>
      </c>
      <c r="H171" t="s">
        <v>6867</v>
      </c>
      <c r="I171">
        <v>16</v>
      </c>
      <c r="J171">
        <v>16</v>
      </c>
      <c r="K171" t="b">
        <v>1</v>
      </c>
    </row>
    <row r="172" spans="1:11">
      <c r="A172" t="s">
        <v>620</v>
      </c>
      <c r="B172" t="s">
        <v>6891</v>
      </c>
      <c r="C172" t="s">
        <v>9</v>
      </c>
      <c r="D172" t="s">
        <v>6960</v>
      </c>
      <c r="E172" t="s">
        <v>421</v>
      </c>
      <c r="F172">
        <v>77005</v>
      </c>
      <c r="G172" t="s">
        <v>9</v>
      </c>
      <c r="H172" t="s">
        <v>6867</v>
      </c>
      <c r="I172">
        <v>17</v>
      </c>
      <c r="J172">
        <v>17</v>
      </c>
      <c r="K172" t="b">
        <v>0</v>
      </c>
    </row>
    <row r="173" spans="1:11">
      <c r="A173" t="s">
        <v>7234</v>
      </c>
      <c r="B173" t="s">
        <v>6869</v>
      </c>
      <c r="C173" t="s">
        <v>9</v>
      </c>
      <c r="D173" t="s">
        <v>7072</v>
      </c>
      <c r="E173" t="s">
        <v>234</v>
      </c>
      <c r="F173">
        <v>55454</v>
      </c>
      <c r="G173" t="s">
        <v>6871</v>
      </c>
      <c r="H173" t="s">
        <v>6867</v>
      </c>
      <c r="I173">
        <v>17</v>
      </c>
      <c r="J173">
        <v>17</v>
      </c>
      <c r="K173" t="b">
        <v>1</v>
      </c>
    </row>
    <row r="174" spans="1:11">
      <c r="A174" t="s">
        <v>7235</v>
      </c>
      <c r="B174" t="s">
        <v>6869</v>
      </c>
      <c r="C174" t="s">
        <v>9</v>
      </c>
      <c r="D174" t="s">
        <v>7236</v>
      </c>
      <c r="E174" t="s">
        <v>7237</v>
      </c>
      <c r="F174">
        <v>57197</v>
      </c>
      <c r="G174" t="s">
        <v>6871</v>
      </c>
      <c r="H174" t="s">
        <v>6867</v>
      </c>
      <c r="I174">
        <v>17</v>
      </c>
      <c r="J174">
        <v>17</v>
      </c>
      <c r="K174" t="b">
        <v>1</v>
      </c>
    </row>
    <row r="175" spans="1:11">
      <c r="A175" t="s">
        <v>7238</v>
      </c>
      <c r="B175" t="s">
        <v>6884</v>
      </c>
      <c r="C175" t="s">
        <v>9</v>
      </c>
      <c r="D175" t="s">
        <v>7239</v>
      </c>
      <c r="E175" t="s">
        <v>7240</v>
      </c>
      <c r="F175">
        <v>38610</v>
      </c>
      <c r="G175" t="s">
        <v>6887</v>
      </c>
      <c r="H175" t="s">
        <v>6867</v>
      </c>
      <c r="I175">
        <v>17</v>
      </c>
      <c r="J175">
        <v>17</v>
      </c>
      <c r="K175" t="b">
        <v>1</v>
      </c>
    </row>
    <row r="176" spans="1:11">
      <c r="A176" t="s">
        <v>7241</v>
      </c>
      <c r="B176" t="s">
        <v>6864</v>
      </c>
      <c r="C176" t="s">
        <v>7242</v>
      </c>
      <c r="D176" t="s">
        <v>6915</v>
      </c>
      <c r="E176" t="s">
        <v>6916</v>
      </c>
      <c r="F176">
        <v>10019</v>
      </c>
      <c r="G176" t="s">
        <v>6866</v>
      </c>
      <c r="H176" t="s">
        <v>6877</v>
      </c>
      <c r="I176">
        <v>17</v>
      </c>
      <c r="J176">
        <v>17</v>
      </c>
      <c r="K176" t="b">
        <v>1</v>
      </c>
    </row>
    <row r="177" spans="1:11">
      <c r="A177" t="s">
        <v>7243</v>
      </c>
      <c r="B177" t="s">
        <v>6864</v>
      </c>
      <c r="C177" t="s">
        <v>7244</v>
      </c>
      <c r="D177" t="s">
        <v>6915</v>
      </c>
      <c r="E177" t="s">
        <v>1194</v>
      </c>
      <c r="F177">
        <v>13214</v>
      </c>
      <c r="G177" t="s">
        <v>6866</v>
      </c>
      <c r="H177" t="s">
        <v>6867</v>
      </c>
      <c r="I177">
        <v>17</v>
      </c>
      <c r="J177">
        <v>17</v>
      </c>
      <c r="K177" t="b">
        <v>1</v>
      </c>
    </row>
    <row r="178" spans="1:11">
      <c r="A178" t="s">
        <v>7245</v>
      </c>
      <c r="B178" t="s">
        <v>6864</v>
      </c>
      <c r="C178" t="s">
        <v>9</v>
      </c>
      <c r="D178" t="s">
        <v>6892</v>
      </c>
      <c r="E178" t="s">
        <v>7246</v>
      </c>
      <c r="F178">
        <v>7764</v>
      </c>
      <c r="G178" t="s">
        <v>6866</v>
      </c>
      <c r="H178" t="s">
        <v>6867</v>
      </c>
      <c r="I178">
        <v>17</v>
      </c>
      <c r="J178">
        <v>17</v>
      </c>
      <c r="K178" t="b">
        <v>1</v>
      </c>
    </row>
    <row r="179" spans="1:11">
      <c r="A179" t="s">
        <v>7247</v>
      </c>
      <c r="B179" t="s">
        <v>6864</v>
      </c>
      <c r="C179" t="s">
        <v>7248</v>
      </c>
      <c r="D179" t="s">
        <v>6915</v>
      </c>
      <c r="E179" t="s">
        <v>7249</v>
      </c>
      <c r="F179">
        <v>14778</v>
      </c>
      <c r="G179" t="s">
        <v>6866</v>
      </c>
      <c r="H179" t="s">
        <v>6867</v>
      </c>
      <c r="I179">
        <v>17</v>
      </c>
      <c r="J179">
        <v>17</v>
      </c>
      <c r="K179" t="b">
        <v>1</v>
      </c>
    </row>
    <row r="180" spans="1:11">
      <c r="A180" t="s">
        <v>7250</v>
      </c>
      <c r="B180" t="s">
        <v>6869</v>
      </c>
      <c r="C180" t="s">
        <v>7251</v>
      </c>
      <c r="D180" t="s">
        <v>6955</v>
      </c>
      <c r="E180" t="s">
        <v>7252</v>
      </c>
      <c r="F180">
        <v>48128</v>
      </c>
      <c r="G180" t="s">
        <v>6871</v>
      </c>
      <c r="H180" t="s">
        <v>6877</v>
      </c>
      <c r="I180">
        <v>17</v>
      </c>
      <c r="J180">
        <v>17</v>
      </c>
      <c r="K180" t="b">
        <v>1</v>
      </c>
    </row>
    <row r="181" spans="1:11">
      <c r="A181" t="s">
        <v>7253</v>
      </c>
      <c r="B181" t="s">
        <v>6884</v>
      </c>
      <c r="C181" t="s">
        <v>9</v>
      </c>
      <c r="D181" t="s">
        <v>7157</v>
      </c>
      <c r="E181" t="s">
        <v>7254</v>
      </c>
      <c r="F181">
        <v>37066</v>
      </c>
      <c r="G181" t="s">
        <v>6887</v>
      </c>
      <c r="H181" t="s">
        <v>6867</v>
      </c>
      <c r="I181">
        <v>17</v>
      </c>
      <c r="J181">
        <v>17</v>
      </c>
      <c r="K181" t="b">
        <v>1</v>
      </c>
    </row>
    <row r="182" spans="1:11">
      <c r="A182" t="s">
        <v>839</v>
      </c>
      <c r="B182" t="s">
        <v>6891</v>
      </c>
      <c r="C182" t="s">
        <v>9</v>
      </c>
      <c r="D182" t="s">
        <v>7138</v>
      </c>
      <c r="E182" t="s">
        <v>838</v>
      </c>
      <c r="F182">
        <v>3755</v>
      </c>
      <c r="G182" t="s">
        <v>9</v>
      </c>
      <c r="H182" t="s">
        <v>6867</v>
      </c>
      <c r="I182">
        <v>18</v>
      </c>
      <c r="J182">
        <v>18</v>
      </c>
      <c r="K182" t="b">
        <v>1</v>
      </c>
    </row>
    <row r="183" spans="1:11">
      <c r="A183" t="s">
        <v>238</v>
      </c>
      <c r="B183" t="s">
        <v>6891</v>
      </c>
      <c r="C183" t="s">
        <v>9</v>
      </c>
      <c r="D183" t="s">
        <v>7157</v>
      </c>
      <c r="E183" t="s">
        <v>237</v>
      </c>
      <c r="F183">
        <v>37240</v>
      </c>
      <c r="G183" t="s">
        <v>9</v>
      </c>
      <c r="H183" t="s">
        <v>6867</v>
      </c>
      <c r="I183">
        <v>18</v>
      </c>
      <c r="J183">
        <v>18</v>
      </c>
      <c r="K183" t="b">
        <v>1</v>
      </c>
    </row>
    <row r="184" spans="1:11">
      <c r="A184" t="s">
        <v>7255</v>
      </c>
      <c r="B184" t="s">
        <v>6879</v>
      </c>
      <c r="C184" t="s">
        <v>9</v>
      </c>
      <c r="D184" t="s">
        <v>6881</v>
      </c>
      <c r="E184" t="s">
        <v>7256</v>
      </c>
      <c r="F184">
        <v>85306</v>
      </c>
      <c r="G184" t="s">
        <v>6876</v>
      </c>
      <c r="H184" t="s">
        <v>6867</v>
      </c>
      <c r="I184">
        <v>18</v>
      </c>
      <c r="J184">
        <v>18</v>
      </c>
      <c r="K184" t="b">
        <v>1</v>
      </c>
    </row>
    <row r="185" spans="1:11">
      <c r="A185" t="s">
        <v>7257</v>
      </c>
      <c r="B185" t="s">
        <v>6873</v>
      </c>
      <c r="C185" t="s">
        <v>7258</v>
      </c>
      <c r="D185" t="s">
        <v>6875</v>
      </c>
      <c r="E185" t="s">
        <v>2584</v>
      </c>
      <c r="F185">
        <v>95819</v>
      </c>
      <c r="G185" t="s">
        <v>6876</v>
      </c>
      <c r="H185" t="s">
        <v>6877</v>
      </c>
      <c r="I185">
        <v>18</v>
      </c>
      <c r="J185">
        <v>18</v>
      </c>
      <c r="K185" t="b">
        <v>1</v>
      </c>
    </row>
    <row r="186" spans="1:11">
      <c r="A186" t="s">
        <v>7259</v>
      </c>
      <c r="B186" t="s">
        <v>6873</v>
      </c>
      <c r="C186" t="s">
        <v>9</v>
      </c>
      <c r="D186" t="s">
        <v>6875</v>
      </c>
      <c r="E186" t="s">
        <v>7260</v>
      </c>
      <c r="F186">
        <v>94901</v>
      </c>
      <c r="G186" t="s">
        <v>6876</v>
      </c>
      <c r="H186" t="s">
        <v>6867</v>
      </c>
      <c r="I186">
        <v>18</v>
      </c>
      <c r="J186">
        <v>18</v>
      </c>
      <c r="K186" t="b">
        <v>1</v>
      </c>
    </row>
    <row r="187" spans="1:11">
      <c r="A187" t="s">
        <v>7261</v>
      </c>
      <c r="B187" t="s">
        <v>6889</v>
      </c>
      <c r="C187" t="s">
        <v>9</v>
      </c>
      <c r="D187" t="s">
        <v>6924</v>
      </c>
      <c r="E187" t="s">
        <v>7262</v>
      </c>
      <c r="F187">
        <v>45750</v>
      </c>
      <c r="G187" t="s">
        <v>6871</v>
      </c>
      <c r="H187" t="s">
        <v>6867</v>
      </c>
      <c r="I187">
        <v>18</v>
      </c>
      <c r="J187">
        <v>18</v>
      </c>
      <c r="K187" t="b">
        <v>0</v>
      </c>
    </row>
    <row r="188" spans="1:11">
      <c r="A188" t="s">
        <v>7263</v>
      </c>
      <c r="B188" t="s">
        <v>6879</v>
      </c>
      <c r="C188" t="s">
        <v>7264</v>
      </c>
      <c r="D188" t="s">
        <v>6935</v>
      </c>
      <c r="E188" t="s">
        <v>7265</v>
      </c>
      <c r="F188">
        <v>59501</v>
      </c>
      <c r="G188" t="s">
        <v>6876</v>
      </c>
      <c r="H188" t="s">
        <v>6877</v>
      </c>
      <c r="I188">
        <v>18</v>
      </c>
      <c r="J188">
        <v>18</v>
      </c>
      <c r="K188" t="b">
        <v>1</v>
      </c>
    </row>
    <row r="189" spans="1:11">
      <c r="A189" t="s">
        <v>7266</v>
      </c>
      <c r="B189" t="s">
        <v>6900</v>
      </c>
      <c r="C189" t="s">
        <v>7267</v>
      </c>
      <c r="D189" t="s">
        <v>6915</v>
      </c>
      <c r="E189" t="s">
        <v>3084</v>
      </c>
      <c r="F189">
        <v>11201</v>
      </c>
      <c r="G189" t="s">
        <v>6866</v>
      </c>
      <c r="H189" t="s">
        <v>6867</v>
      </c>
      <c r="I189">
        <v>18</v>
      </c>
      <c r="J189">
        <v>18</v>
      </c>
      <c r="K189" t="b">
        <v>0</v>
      </c>
    </row>
    <row r="190" spans="1:11">
      <c r="A190" t="s">
        <v>7268</v>
      </c>
      <c r="B190" t="s">
        <v>6873</v>
      </c>
      <c r="C190" t="s">
        <v>9</v>
      </c>
      <c r="D190" t="s">
        <v>6960</v>
      </c>
      <c r="E190" t="s">
        <v>7269</v>
      </c>
      <c r="F190">
        <v>75062</v>
      </c>
      <c r="G190" t="s">
        <v>6876</v>
      </c>
      <c r="H190" t="s">
        <v>6867</v>
      </c>
      <c r="I190">
        <v>18</v>
      </c>
      <c r="J190">
        <v>18</v>
      </c>
      <c r="K190" t="b">
        <v>1</v>
      </c>
    </row>
    <row r="191" spans="1:11">
      <c r="A191" t="s">
        <v>7270</v>
      </c>
      <c r="B191" t="s">
        <v>6879</v>
      </c>
      <c r="C191" t="s">
        <v>9</v>
      </c>
      <c r="D191" t="s">
        <v>7271</v>
      </c>
      <c r="E191" t="s">
        <v>7272</v>
      </c>
      <c r="F191">
        <v>84627</v>
      </c>
      <c r="G191" t="s">
        <v>6876</v>
      </c>
      <c r="H191" t="s">
        <v>6877</v>
      </c>
      <c r="I191">
        <v>19</v>
      </c>
      <c r="J191">
        <v>19</v>
      </c>
      <c r="K191" t="b">
        <v>0</v>
      </c>
    </row>
    <row r="192" spans="1:11">
      <c r="A192" t="s">
        <v>971</v>
      </c>
      <c r="B192" t="s">
        <v>6891</v>
      </c>
      <c r="C192" t="s">
        <v>970</v>
      </c>
      <c r="D192" t="s">
        <v>6870</v>
      </c>
      <c r="E192" t="s">
        <v>970</v>
      </c>
      <c r="F192">
        <v>46556</v>
      </c>
      <c r="G192" t="s">
        <v>9</v>
      </c>
      <c r="H192" t="s">
        <v>6867</v>
      </c>
      <c r="I192">
        <v>20</v>
      </c>
      <c r="J192">
        <v>20</v>
      </c>
      <c r="K192" t="b">
        <v>0</v>
      </c>
    </row>
    <row r="193" spans="1:11">
      <c r="A193" t="s">
        <v>7273</v>
      </c>
      <c r="B193" t="s">
        <v>6879</v>
      </c>
      <c r="C193" t="s">
        <v>9</v>
      </c>
      <c r="D193" t="s">
        <v>7032</v>
      </c>
      <c r="E193" t="s">
        <v>7274</v>
      </c>
      <c r="F193">
        <v>81501</v>
      </c>
      <c r="G193" t="s">
        <v>6876</v>
      </c>
      <c r="H193" t="s">
        <v>6877</v>
      </c>
      <c r="I193">
        <v>20</v>
      </c>
      <c r="J193">
        <v>20</v>
      </c>
      <c r="K193" t="b">
        <v>1</v>
      </c>
    </row>
    <row r="194" spans="1:11">
      <c r="A194" t="s">
        <v>7275</v>
      </c>
      <c r="B194" t="s">
        <v>6889</v>
      </c>
      <c r="C194" t="s">
        <v>9</v>
      </c>
      <c r="D194" t="s">
        <v>7207</v>
      </c>
      <c r="E194" t="s">
        <v>7276</v>
      </c>
      <c r="F194">
        <v>68901</v>
      </c>
      <c r="G194" t="s">
        <v>6871</v>
      </c>
      <c r="H194" t="s">
        <v>6867</v>
      </c>
      <c r="I194">
        <v>20</v>
      </c>
      <c r="J194">
        <v>20</v>
      </c>
      <c r="K194" t="b">
        <v>0</v>
      </c>
    </row>
    <row r="195" spans="1:11">
      <c r="A195" t="s">
        <v>7277</v>
      </c>
      <c r="B195" t="s">
        <v>6884</v>
      </c>
      <c r="C195" t="s">
        <v>9</v>
      </c>
      <c r="D195" t="s">
        <v>6913</v>
      </c>
      <c r="E195" t="s">
        <v>7278</v>
      </c>
      <c r="F195">
        <v>29649</v>
      </c>
      <c r="G195" t="s">
        <v>6887</v>
      </c>
      <c r="H195" t="s">
        <v>6877</v>
      </c>
      <c r="I195">
        <v>20</v>
      </c>
      <c r="J195">
        <v>20</v>
      </c>
      <c r="K195" t="b">
        <v>1</v>
      </c>
    </row>
    <row r="196" spans="1:11">
      <c r="A196" t="s">
        <v>7279</v>
      </c>
      <c r="B196" t="s">
        <v>6879</v>
      </c>
      <c r="C196" t="s">
        <v>9</v>
      </c>
      <c r="D196" t="s">
        <v>6875</v>
      </c>
      <c r="E196" t="s">
        <v>7280</v>
      </c>
      <c r="F196">
        <v>91773</v>
      </c>
      <c r="G196" t="s">
        <v>6876</v>
      </c>
      <c r="H196" t="s">
        <v>6867</v>
      </c>
      <c r="I196">
        <v>20</v>
      </c>
      <c r="J196">
        <v>20</v>
      </c>
      <c r="K196" t="b">
        <v>1</v>
      </c>
    </row>
    <row r="197" spans="1:11">
      <c r="A197" t="s">
        <v>7281</v>
      </c>
      <c r="B197" t="s">
        <v>6884</v>
      </c>
      <c r="C197" t="s">
        <v>9</v>
      </c>
      <c r="D197" t="s">
        <v>6885</v>
      </c>
      <c r="E197" t="s">
        <v>7282</v>
      </c>
      <c r="F197">
        <v>28754</v>
      </c>
      <c r="G197" t="s">
        <v>6887</v>
      </c>
      <c r="H197" t="s">
        <v>6867</v>
      </c>
      <c r="I197">
        <v>20</v>
      </c>
      <c r="J197">
        <v>20</v>
      </c>
      <c r="K197" t="b">
        <v>1</v>
      </c>
    </row>
    <row r="198" spans="1:11">
      <c r="A198" t="s">
        <v>7283</v>
      </c>
      <c r="B198" t="s">
        <v>6869</v>
      </c>
      <c r="C198" t="s">
        <v>9</v>
      </c>
      <c r="D198" t="s">
        <v>6924</v>
      </c>
      <c r="E198" t="s">
        <v>7284</v>
      </c>
      <c r="F198">
        <v>43081</v>
      </c>
      <c r="G198" t="s">
        <v>6871</v>
      </c>
      <c r="H198" t="s">
        <v>6867</v>
      </c>
      <c r="I198">
        <v>20</v>
      </c>
      <c r="J198">
        <v>20</v>
      </c>
      <c r="K198" t="b">
        <v>0</v>
      </c>
    </row>
    <row r="199" spans="1:11">
      <c r="A199" t="s">
        <v>7285</v>
      </c>
      <c r="B199" t="s">
        <v>6900</v>
      </c>
      <c r="C199" t="s">
        <v>7286</v>
      </c>
      <c r="D199" t="s">
        <v>6915</v>
      </c>
      <c r="E199" t="s">
        <v>3160</v>
      </c>
      <c r="F199">
        <v>13753</v>
      </c>
      <c r="G199" t="s">
        <v>6866</v>
      </c>
      <c r="H199" t="s">
        <v>6877</v>
      </c>
      <c r="I199">
        <v>20</v>
      </c>
      <c r="J199">
        <v>20</v>
      </c>
      <c r="K199" t="b">
        <v>1</v>
      </c>
    </row>
    <row r="200" spans="1:11">
      <c r="A200" t="s">
        <v>7287</v>
      </c>
      <c r="B200" t="s">
        <v>6896</v>
      </c>
      <c r="C200" t="s">
        <v>9</v>
      </c>
      <c r="D200" t="s">
        <v>7056</v>
      </c>
      <c r="E200" t="s">
        <v>7288</v>
      </c>
      <c r="F200">
        <v>35115</v>
      </c>
      <c r="G200" t="s">
        <v>6887</v>
      </c>
      <c r="H200" t="s">
        <v>6877</v>
      </c>
      <c r="I200">
        <v>20</v>
      </c>
      <c r="J200">
        <v>20</v>
      </c>
      <c r="K200" t="b">
        <v>0</v>
      </c>
    </row>
    <row r="201" spans="1:11">
      <c r="A201" t="s">
        <v>7289</v>
      </c>
      <c r="B201" t="s">
        <v>6900</v>
      </c>
      <c r="C201" t="s">
        <v>9</v>
      </c>
      <c r="D201" t="s">
        <v>6962</v>
      </c>
      <c r="E201" t="s">
        <v>2599</v>
      </c>
      <c r="F201">
        <v>16701</v>
      </c>
      <c r="G201" t="s">
        <v>6866</v>
      </c>
      <c r="H201" t="s">
        <v>6877</v>
      </c>
      <c r="I201">
        <v>20</v>
      </c>
      <c r="J201">
        <v>20</v>
      </c>
      <c r="K201" t="b">
        <v>1</v>
      </c>
    </row>
    <row r="202" spans="1:11">
      <c r="A202" t="s">
        <v>7290</v>
      </c>
      <c r="B202" t="s">
        <v>6891</v>
      </c>
      <c r="C202" t="s">
        <v>7291</v>
      </c>
      <c r="D202" t="s">
        <v>6955</v>
      </c>
      <c r="E202" t="s">
        <v>104</v>
      </c>
      <c r="F202">
        <v>48109</v>
      </c>
      <c r="G202" t="s">
        <v>9</v>
      </c>
      <c r="H202" t="s">
        <v>6877</v>
      </c>
      <c r="I202">
        <v>21</v>
      </c>
      <c r="J202">
        <v>21</v>
      </c>
      <c r="K202" t="b">
        <v>0</v>
      </c>
    </row>
    <row r="203" spans="1:11">
      <c r="A203" t="s">
        <v>7292</v>
      </c>
      <c r="B203" t="s">
        <v>6873</v>
      </c>
      <c r="C203" t="s">
        <v>7293</v>
      </c>
      <c r="D203" t="s">
        <v>6875</v>
      </c>
      <c r="E203" t="s">
        <v>77</v>
      </c>
      <c r="F203">
        <v>90032</v>
      </c>
      <c r="G203" t="s">
        <v>6876</v>
      </c>
      <c r="H203" t="s">
        <v>6877</v>
      </c>
      <c r="I203">
        <v>21</v>
      </c>
      <c r="J203">
        <v>21</v>
      </c>
      <c r="K203" t="b">
        <v>1</v>
      </c>
    </row>
    <row r="204" spans="1:11">
      <c r="A204" t="s">
        <v>7294</v>
      </c>
      <c r="B204" t="s">
        <v>6869</v>
      </c>
      <c r="C204" t="s">
        <v>9</v>
      </c>
      <c r="D204" t="s">
        <v>6924</v>
      </c>
      <c r="E204" t="s">
        <v>7295</v>
      </c>
      <c r="F204">
        <v>45314</v>
      </c>
      <c r="G204" t="s">
        <v>6871</v>
      </c>
      <c r="H204" t="s">
        <v>6867</v>
      </c>
      <c r="I204">
        <v>21</v>
      </c>
      <c r="J204">
        <v>21</v>
      </c>
      <c r="K204" t="b">
        <v>1</v>
      </c>
    </row>
    <row r="205" spans="1:11">
      <c r="A205" t="s">
        <v>7296</v>
      </c>
      <c r="B205" t="s">
        <v>6904</v>
      </c>
      <c r="C205" t="s">
        <v>9</v>
      </c>
      <c r="D205" t="s">
        <v>6915</v>
      </c>
      <c r="E205" t="s">
        <v>399</v>
      </c>
      <c r="F205">
        <v>13346</v>
      </c>
      <c r="G205" t="s">
        <v>9</v>
      </c>
      <c r="H205" t="s">
        <v>6867</v>
      </c>
      <c r="I205">
        <v>21</v>
      </c>
      <c r="J205">
        <v>21</v>
      </c>
      <c r="K205" t="b">
        <v>1</v>
      </c>
    </row>
    <row r="206" spans="1:11">
      <c r="A206" t="s">
        <v>7297</v>
      </c>
      <c r="B206" t="s">
        <v>6864</v>
      </c>
      <c r="C206" t="s">
        <v>7298</v>
      </c>
      <c r="D206" t="s">
        <v>6915</v>
      </c>
      <c r="E206" t="s">
        <v>6916</v>
      </c>
      <c r="F206">
        <v>10021</v>
      </c>
      <c r="G206" t="s">
        <v>6866</v>
      </c>
      <c r="H206" t="s">
        <v>6877</v>
      </c>
      <c r="I206">
        <v>21</v>
      </c>
      <c r="J206">
        <v>21</v>
      </c>
      <c r="K206" t="b">
        <v>1</v>
      </c>
    </row>
    <row r="207" spans="1:11">
      <c r="A207" t="s">
        <v>7299</v>
      </c>
      <c r="B207" t="s">
        <v>6896</v>
      </c>
      <c r="C207" t="s">
        <v>9</v>
      </c>
      <c r="D207" t="s">
        <v>7023</v>
      </c>
      <c r="E207" t="s">
        <v>7300</v>
      </c>
      <c r="F207">
        <v>24327</v>
      </c>
      <c r="G207" t="s">
        <v>6887</v>
      </c>
      <c r="H207" t="s">
        <v>6867</v>
      </c>
      <c r="I207">
        <v>21</v>
      </c>
      <c r="J207">
        <v>21</v>
      </c>
      <c r="K207" t="b">
        <v>1</v>
      </c>
    </row>
    <row r="208" spans="1:11">
      <c r="A208" t="s">
        <v>7301</v>
      </c>
      <c r="B208" t="s">
        <v>6904</v>
      </c>
      <c r="C208" t="s">
        <v>9</v>
      </c>
      <c r="D208" t="s">
        <v>6962</v>
      </c>
      <c r="E208" t="s">
        <v>7302</v>
      </c>
      <c r="F208">
        <v>19041</v>
      </c>
      <c r="G208" t="s">
        <v>9</v>
      </c>
      <c r="H208" t="s">
        <v>6867</v>
      </c>
      <c r="I208">
        <v>21</v>
      </c>
      <c r="J208">
        <v>21</v>
      </c>
      <c r="K208" t="b">
        <v>1</v>
      </c>
    </row>
    <row r="209" spans="1:11">
      <c r="A209" t="s">
        <v>7303</v>
      </c>
      <c r="B209" t="s">
        <v>6896</v>
      </c>
      <c r="C209" t="s">
        <v>9</v>
      </c>
      <c r="D209" t="s">
        <v>7023</v>
      </c>
      <c r="E209" t="s">
        <v>7304</v>
      </c>
      <c r="F209">
        <v>23909</v>
      </c>
      <c r="G209" t="s">
        <v>6887</v>
      </c>
      <c r="H209" t="s">
        <v>6877</v>
      </c>
      <c r="I209">
        <v>21</v>
      </c>
      <c r="J209">
        <v>21</v>
      </c>
      <c r="K209" t="b">
        <v>1</v>
      </c>
    </row>
    <row r="210" spans="1:11">
      <c r="A210" t="s">
        <v>7305</v>
      </c>
      <c r="B210" t="s">
        <v>6900</v>
      </c>
      <c r="C210" t="s">
        <v>9</v>
      </c>
      <c r="D210" t="s">
        <v>6865</v>
      </c>
      <c r="E210" t="s">
        <v>7306</v>
      </c>
      <c r="F210">
        <v>1915</v>
      </c>
      <c r="G210" t="s">
        <v>6866</v>
      </c>
      <c r="H210" t="s">
        <v>6867</v>
      </c>
      <c r="I210">
        <v>21</v>
      </c>
      <c r="J210">
        <v>21</v>
      </c>
      <c r="K210" t="b">
        <v>0</v>
      </c>
    </row>
    <row r="211" spans="1:11">
      <c r="A211" t="s">
        <v>7307</v>
      </c>
      <c r="B211" t="s">
        <v>6864</v>
      </c>
      <c r="C211" t="s">
        <v>7308</v>
      </c>
      <c r="D211" t="s">
        <v>6915</v>
      </c>
      <c r="E211" t="s">
        <v>7309</v>
      </c>
      <c r="F211">
        <v>11568</v>
      </c>
      <c r="G211" t="s">
        <v>6866</v>
      </c>
      <c r="H211" t="s">
        <v>6867</v>
      </c>
      <c r="I211">
        <v>21</v>
      </c>
      <c r="J211">
        <v>21</v>
      </c>
      <c r="K211" t="b">
        <v>1</v>
      </c>
    </row>
    <row r="212" spans="1:11">
      <c r="A212" t="s">
        <v>7310</v>
      </c>
      <c r="B212" t="s">
        <v>6864</v>
      </c>
      <c r="C212" t="s">
        <v>9</v>
      </c>
      <c r="D212" t="s">
        <v>6952</v>
      </c>
      <c r="E212" t="s">
        <v>7311</v>
      </c>
      <c r="F212">
        <v>21252</v>
      </c>
      <c r="G212" t="s">
        <v>6866</v>
      </c>
      <c r="H212" t="s">
        <v>6877</v>
      </c>
      <c r="I212">
        <v>21</v>
      </c>
      <c r="J212">
        <v>21</v>
      </c>
      <c r="K212" t="b">
        <v>1</v>
      </c>
    </row>
    <row r="213" spans="1:11">
      <c r="A213" t="s">
        <v>7312</v>
      </c>
      <c r="B213" t="s">
        <v>6869</v>
      </c>
      <c r="C213" t="s">
        <v>7312</v>
      </c>
      <c r="D213" t="s">
        <v>7072</v>
      </c>
      <c r="E213" t="s">
        <v>7313</v>
      </c>
      <c r="F213">
        <v>55812</v>
      </c>
      <c r="G213" t="s">
        <v>6871</v>
      </c>
      <c r="H213" t="s">
        <v>6877</v>
      </c>
      <c r="I213">
        <v>21</v>
      </c>
      <c r="J213">
        <v>21</v>
      </c>
      <c r="K213" t="b">
        <v>1</v>
      </c>
    </row>
    <row r="214" spans="1:11">
      <c r="A214" t="s">
        <v>7314</v>
      </c>
      <c r="B214" t="s">
        <v>6869</v>
      </c>
      <c r="C214" t="s">
        <v>7315</v>
      </c>
      <c r="D214" t="s">
        <v>6921</v>
      </c>
      <c r="E214" t="s">
        <v>7316</v>
      </c>
      <c r="F214">
        <v>54701</v>
      </c>
      <c r="G214" t="s">
        <v>6871</v>
      </c>
      <c r="H214" t="s">
        <v>6877</v>
      </c>
      <c r="I214">
        <v>21</v>
      </c>
      <c r="J214">
        <v>21</v>
      </c>
      <c r="K214" t="b">
        <v>1</v>
      </c>
    </row>
    <row r="215" spans="1:11">
      <c r="A215" t="s">
        <v>7317</v>
      </c>
      <c r="B215" t="s">
        <v>6904</v>
      </c>
      <c r="C215" t="s">
        <v>7318</v>
      </c>
      <c r="D215" t="s">
        <v>7023</v>
      </c>
      <c r="E215" t="s">
        <v>955</v>
      </c>
      <c r="F215">
        <v>24450</v>
      </c>
      <c r="G215" t="s">
        <v>9</v>
      </c>
      <c r="H215" t="s">
        <v>6867</v>
      </c>
      <c r="I215">
        <v>21</v>
      </c>
      <c r="J215">
        <v>21</v>
      </c>
      <c r="K215" t="b">
        <v>1</v>
      </c>
    </row>
    <row r="216" spans="1:11">
      <c r="A216" t="s">
        <v>7319</v>
      </c>
      <c r="B216" t="s">
        <v>6873</v>
      </c>
      <c r="C216" t="s">
        <v>9</v>
      </c>
      <c r="D216" t="s">
        <v>7271</v>
      </c>
      <c r="E216" t="s">
        <v>450</v>
      </c>
      <c r="F216">
        <v>84105</v>
      </c>
      <c r="G216" t="s">
        <v>6876</v>
      </c>
      <c r="H216" t="s">
        <v>6867</v>
      </c>
      <c r="I216">
        <v>21</v>
      </c>
      <c r="J216">
        <v>21</v>
      </c>
      <c r="K216" t="b">
        <v>1</v>
      </c>
    </row>
    <row r="217" spans="1:11">
      <c r="A217" t="s">
        <v>814</v>
      </c>
      <c r="B217" t="s">
        <v>6891</v>
      </c>
      <c r="C217" t="s">
        <v>9</v>
      </c>
      <c r="D217" t="s">
        <v>7320</v>
      </c>
      <c r="E217" t="s">
        <v>7321</v>
      </c>
      <c r="F217">
        <v>20057</v>
      </c>
      <c r="G217" t="s">
        <v>9</v>
      </c>
      <c r="H217" t="s">
        <v>6867</v>
      </c>
      <c r="I217">
        <v>22</v>
      </c>
      <c r="J217">
        <v>22</v>
      </c>
      <c r="K217" t="b">
        <v>1</v>
      </c>
    </row>
    <row r="218" spans="1:11">
      <c r="A218" t="s">
        <v>7322</v>
      </c>
      <c r="B218" t="s">
        <v>6891</v>
      </c>
      <c r="C218" t="s">
        <v>7323</v>
      </c>
      <c r="D218" t="s">
        <v>6885</v>
      </c>
      <c r="E218" t="s">
        <v>190</v>
      </c>
      <c r="F218">
        <v>27599</v>
      </c>
      <c r="G218" t="s">
        <v>9</v>
      </c>
      <c r="H218" t="s">
        <v>6877</v>
      </c>
      <c r="I218">
        <v>22</v>
      </c>
      <c r="J218">
        <v>22</v>
      </c>
      <c r="K218" t="b">
        <v>1</v>
      </c>
    </row>
    <row r="219" spans="1:11">
      <c r="A219" t="s">
        <v>7324</v>
      </c>
      <c r="B219" t="s">
        <v>6889</v>
      </c>
      <c r="C219" t="s">
        <v>9</v>
      </c>
      <c r="D219" t="s">
        <v>6924</v>
      </c>
      <c r="E219" t="s">
        <v>7325</v>
      </c>
      <c r="F219">
        <v>45817</v>
      </c>
      <c r="G219" t="s">
        <v>6871</v>
      </c>
      <c r="H219" t="s">
        <v>6867</v>
      </c>
      <c r="I219">
        <v>22</v>
      </c>
      <c r="J219">
        <v>22</v>
      </c>
      <c r="K219" t="b">
        <v>1</v>
      </c>
    </row>
    <row r="220" spans="1:11">
      <c r="A220" t="s">
        <v>7326</v>
      </c>
      <c r="B220" t="s">
        <v>6900</v>
      </c>
      <c r="C220" t="s">
        <v>7327</v>
      </c>
      <c r="D220" t="s">
        <v>6915</v>
      </c>
      <c r="E220" t="s">
        <v>3084</v>
      </c>
      <c r="F220">
        <v>11201</v>
      </c>
      <c r="G220" t="s">
        <v>6866</v>
      </c>
      <c r="H220" t="s">
        <v>6877</v>
      </c>
      <c r="I220">
        <v>22</v>
      </c>
      <c r="J220">
        <v>22</v>
      </c>
      <c r="K220" t="b">
        <v>0</v>
      </c>
    </row>
    <row r="221" spans="1:11">
      <c r="A221" t="s">
        <v>7328</v>
      </c>
      <c r="B221" t="s">
        <v>6884</v>
      </c>
      <c r="C221" t="s">
        <v>9</v>
      </c>
      <c r="D221" t="s">
        <v>7329</v>
      </c>
      <c r="E221" t="s">
        <v>7330</v>
      </c>
      <c r="F221">
        <v>42301</v>
      </c>
      <c r="G221" t="s">
        <v>6887</v>
      </c>
      <c r="H221" t="s">
        <v>6867</v>
      </c>
      <c r="I221">
        <v>22</v>
      </c>
      <c r="J221">
        <v>22</v>
      </c>
      <c r="K221" t="b">
        <v>1</v>
      </c>
    </row>
    <row r="222" spans="1:11">
      <c r="A222" t="s">
        <v>7331</v>
      </c>
      <c r="B222" t="s">
        <v>6889</v>
      </c>
      <c r="C222" t="s">
        <v>7332</v>
      </c>
      <c r="D222" t="s">
        <v>6890</v>
      </c>
      <c r="E222" t="s">
        <v>121</v>
      </c>
      <c r="F222">
        <v>60640</v>
      </c>
      <c r="G222" t="s">
        <v>6871</v>
      </c>
      <c r="H222" t="s">
        <v>6867</v>
      </c>
      <c r="I222">
        <v>22</v>
      </c>
      <c r="J222">
        <v>22</v>
      </c>
      <c r="K222" t="b">
        <v>1</v>
      </c>
    </row>
    <row r="223" spans="1:11">
      <c r="A223" t="s">
        <v>7333</v>
      </c>
      <c r="B223" t="s">
        <v>6884</v>
      </c>
      <c r="C223" t="s">
        <v>7333</v>
      </c>
      <c r="D223" t="s">
        <v>6913</v>
      </c>
      <c r="E223" t="s">
        <v>7334</v>
      </c>
      <c r="F223">
        <v>29303</v>
      </c>
      <c r="G223" t="s">
        <v>6887</v>
      </c>
      <c r="H223" t="s">
        <v>6877</v>
      </c>
      <c r="I223">
        <v>22</v>
      </c>
      <c r="J223">
        <v>22</v>
      </c>
      <c r="K223" t="b">
        <v>1</v>
      </c>
    </row>
    <row r="224" spans="1:11">
      <c r="A224" t="s">
        <v>7335</v>
      </c>
      <c r="B224" t="s">
        <v>6889</v>
      </c>
      <c r="C224" t="s">
        <v>9</v>
      </c>
      <c r="D224" t="s">
        <v>7046</v>
      </c>
      <c r="E224" t="s">
        <v>7336</v>
      </c>
      <c r="F224">
        <v>67117</v>
      </c>
      <c r="G224" t="s">
        <v>6871</v>
      </c>
      <c r="H224" t="s">
        <v>6867</v>
      </c>
      <c r="I224">
        <v>23</v>
      </c>
      <c r="J224">
        <v>23</v>
      </c>
      <c r="K224" t="b">
        <v>1</v>
      </c>
    </row>
    <row r="225" spans="1:11">
      <c r="A225" t="s">
        <v>7337</v>
      </c>
      <c r="B225" t="s">
        <v>6900</v>
      </c>
      <c r="C225" t="s">
        <v>9</v>
      </c>
      <c r="D225" t="s">
        <v>6915</v>
      </c>
      <c r="E225" t="s">
        <v>6916</v>
      </c>
      <c r="F225">
        <v>10032</v>
      </c>
      <c r="G225" t="s">
        <v>6866</v>
      </c>
      <c r="H225" t="s">
        <v>6867</v>
      </c>
      <c r="I225">
        <v>23</v>
      </c>
      <c r="J225">
        <v>23</v>
      </c>
      <c r="K225" t="b">
        <v>1</v>
      </c>
    </row>
    <row r="226" spans="1:11">
      <c r="A226" t="s">
        <v>7338</v>
      </c>
      <c r="B226" t="s">
        <v>6896</v>
      </c>
      <c r="C226" t="s">
        <v>9</v>
      </c>
      <c r="D226" t="s">
        <v>6913</v>
      </c>
      <c r="E226" t="s">
        <v>7334</v>
      </c>
      <c r="F226">
        <v>29302</v>
      </c>
      <c r="G226" t="s">
        <v>6887</v>
      </c>
      <c r="H226" t="s">
        <v>6867</v>
      </c>
      <c r="I226">
        <v>23</v>
      </c>
      <c r="J226">
        <v>23</v>
      </c>
      <c r="K226" t="b">
        <v>0</v>
      </c>
    </row>
    <row r="227" spans="1:11">
      <c r="A227" t="s">
        <v>7339</v>
      </c>
      <c r="B227" t="s">
        <v>6889</v>
      </c>
      <c r="C227" t="s">
        <v>9</v>
      </c>
      <c r="D227" t="s">
        <v>7236</v>
      </c>
      <c r="E227" t="s">
        <v>7340</v>
      </c>
      <c r="F227">
        <v>57301</v>
      </c>
      <c r="G227" t="s">
        <v>6871</v>
      </c>
      <c r="H227" t="s">
        <v>6867</v>
      </c>
      <c r="I227">
        <v>23</v>
      </c>
      <c r="J227">
        <v>23</v>
      </c>
      <c r="K227" t="b">
        <v>1</v>
      </c>
    </row>
    <row r="228" spans="1:11">
      <c r="A228" t="s">
        <v>7341</v>
      </c>
      <c r="B228" t="s">
        <v>6884</v>
      </c>
      <c r="C228" t="s">
        <v>7342</v>
      </c>
      <c r="D228" t="s">
        <v>7343</v>
      </c>
      <c r="E228" t="s">
        <v>7344</v>
      </c>
      <c r="F228">
        <v>26241</v>
      </c>
      <c r="G228" t="s">
        <v>6887</v>
      </c>
      <c r="H228" t="s">
        <v>6867</v>
      </c>
      <c r="I228">
        <v>23</v>
      </c>
      <c r="J228">
        <v>23</v>
      </c>
      <c r="K228" t="b">
        <v>0</v>
      </c>
    </row>
    <row r="229" spans="1:11">
      <c r="A229" t="s">
        <v>7345</v>
      </c>
      <c r="B229" t="s">
        <v>6879</v>
      </c>
      <c r="C229" t="s">
        <v>9</v>
      </c>
      <c r="D229" t="s">
        <v>7032</v>
      </c>
      <c r="E229" t="s">
        <v>7346</v>
      </c>
      <c r="F229">
        <v>81301</v>
      </c>
      <c r="G229" t="s">
        <v>6876</v>
      </c>
      <c r="H229" t="s">
        <v>6877</v>
      </c>
      <c r="I229">
        <v>23</v>
      </c>
      <c r="J229">
        <v>23</v>
      </c>
      <c r="K229" t="b">
        <v>1</v>
      </c>
    </row>
    <row r="230" spans="1:11">
      <c r="A230" t="s">
        <v>7347</v>
      </c>
      <c r="B230" t="s">
        <v>6879</v>
      </c>
      <c r="C230" t="s">
        <v>9</v>
      </c>
      <c r="D230" t="s">
        <v>6960</v>
      </c>
      <c r="E230" t="s">
        <v>7348</v>
      </c>
      <c r="F230">
        <v>79697</v>
      </c>
      <c r="G230" t="s">
        <v>6876</v>
      </c>
      <c r="H230" t="s">
        <v>6867</v>
      </c>
      <c r="I230">
        <v>23</v>
      </c>
      <c r="J230">
        <v>23</v>
      </c>
      <c r="K230" t="b">
        <v>1</v>
      </c>
    </row>
    <row r="231" spans="1:11">
      <c r="A231" t="s">
        <v>7349</v>
      </c>
      <c r="B231" t="s">
        <v>6889</v>
      </c>
      <c r="C231" t="s">
        <v>9</v>
      </c>
      <c r="D231" t="s">
        <v>7072</v>
      </c>
      <c r="E231" t="s">
        <v>234</v>
      </c>
      <c r="F231">
        <v>55404</v>
      </c>
      <c r="G231" t="s">
        <v>6871</v>
      </c>
      <c r="H231" t="s">
        <v>6867</v>
      </c>
      <c r="I231">
        <v>23</v>
      </c>
      <c r="J231">
        <v>23</v>
      </c>
      <c r="K231" t="b">
        <v>1</v>
      </c>
    </row>
    <row r="232" spans="1:11">
      <c r="A232" t="s">
        <v>7350</v>
      </c>
      <c r="B232" t="s">
        <v>6900</v>
      </c>
      <c r="C232" t="s">
        <v>9</v>
      </c>
      <c r="D232" t="s">
        <v>6962</v>
      </c>
      <c r="E232" t="s">
        <v>2783</v>
      </c>
      <c r="F232">
        <v>16125</v>
      </c>
      <c r="G232" t="s">
        <v>6866</v>
      </c>
      <c r="H232" t="s">
        <v>6867</v>
      </c>
      <c r="I232">
        <v>23</v>
      </c>
      <c r="J232">
        <v>23</v>
      </c>
      <c r="K232" t="b">
        <v>1</v>
      </c>
    </row>
    <row r="233" spans="1:11">
      <c r="A233" t="s">
        <v>7351</v>
      </c>
      <c r="B233" t="s">
        <v>6879</v>
      </c>
      <c r="C233" t="s">
        <v>7351</v>
      </c>
      <c r="D233" t="s">
        <v>6935</v>
      </c>
      <c r="E233" t="s">
        <v>7352</v>
      </c>
      <c r="F233">
        <v>59725</v>
      </c>
      <c r="G233" t="s">
        <v>6876</v>
      </c>
      <c r="H233" t="s">
        <v>6877</v>
      </c>
      <c r="I233">
        <v>23</v>
      </c>
      <c r="J233">
        <v>23</v>
      </c>
      <c r="K233" t="b">
        <v>1</v>
      </c>
    </row>
    <row r="234" spans="1:11">
      <c r="A234" t="s">
        <v>413</v>
      </c>
      <c r="B234" t="s">
        <v>6891</v>
      </c>
      <c r="C234" t="s">
        <v>7353</v>
      </c>
      <c r="D234" t="s">
        <v>6962</v>
      </c>
      <c r="E234" t="s">
        <v>201</v>
      </c>
      <c r="F234">
        <v>15213</v>
      </c>
      <c r="G234" t="s">
        <v>9</v>
      </c>
      <c r="H234" t="s">
        <v>6867</v>
      </c>
      <c r="I234">
        <v>24</v>
      </c>
      <c r="J234">
        <v>24</v>
      </c>
      <c r="K234" t="b">
        <v>1</v>
      </c>
    </row>
    <row r="235" spans="1:11">
      <c r="A235" t="s">
        <v>233</v>
      </c>
      <c r="B235" t="s">
        <v>6891</v>
      </c>
      <c r="C235" t="s">
        <v>9</v>
      </c>
      <c r="D235" t="s">
        <v>6977</v>
      </c>
      <c r="E235" t="s">
        <v>232</v>
      </c>
      <c r="F235">
        <v>30322</v>
      </c>
      <c r="G235" t="s">
        <v>9</v>
      </c>
      <c r="H235" t="s">
        <v>6867</v>
      </c>
      <c r="I235">
        <v>24</v>
      </c>
      <c r="J235">
        <v>24</v>
      </c>
      <c r="K235" t="b">
        <v>1</v>
      </c>
    </row>
    <row r="236" spans="1:11">
      <c r="A236" t="s">
        <v>394</v>
      </c>
      <c r="B236" t="s">
        <v>6891</v>
      </c>
      <c r="C236" t="s">
        <v>7354</v>
      </c>
      <c r="D236" t="s">
        <v>7023</v>
      </c>
      <c r="E236" t="s">
        <v>393</v>
      </c>
      <c r="F236">
        <v>22904</v>
      </c>
      <c r="G236" t="s">
        <v>9</v>
      </c>
      <c r="H236" t="s">
        <v>6877</v>
      </c>
      <c r="I236">
        <v>24</v>
      </c>
      <c r="J236">
        <v>24</v>
      </c>
      <c r="K236" t="b">
        <v>1</v>
      </c>
    </row>
    <row r="237" spans="1:11">
      <c r="A237" t="s">
        <v>3834</v>
      </c>
      <c r="B237" t="s">
        <v>6891</v>
      </c>
      <c r="C237" t="s">
        <v>7355</v>
      </c>
      <c r="D237" t="s">
        <v>6938</v>
      </c>
      <c r="E237" t="s">
        <v>136</v>
      </c>
      <c r="F237">
        <v>63130</v>
      </c>
      <c r="G237" t="s">
        <v>9</v>
      </c>
      <c r="H237" t="s">
        <v>6867</v>
      </c>
      <c r="I237">
        <v>24</v>
      </c>
      <c r="J237">
        <v>24</v>
      </c>
      <c r="K237" t="b">
        <v>1</v>
      </c>
    </row>
    <row r="238" spans="1:11">
      <c r="A238" t="s">
        <v>7356</v>
      </c>
      <c r="B238" t="s">
        <v>6896</v>
      </c>
      <c r="C238" t="s">
        <v>9</v>
      </c>
      <c r="D238" t="s">
        <v>7329</v>
      </c>
      <c r="E238" t="s">
        <v>7357</v>
      </c>
      <c r="F238">
        <v>40390</v>
      </c>
      <c r="G238" t="s">
        <v>6887</v>
      </c>
      <c r="H238" t="s">
        <v>6867</v>
      </c>
      <c r="I238">
        <v>24</v>
      </c>
      <c r="J238">
        <v>24</v>
      </c>
      <c r="K238" t="b">
        <v>1</v>
      </c>
    </row>
    <row r="239" spans="1:11">
      <c r="A239" t="s">
        <v>7358</v>
      </c>
      <c r="B239" t="s">
        <v>6904</v>
      </c>
      <c r="C239" t="s">
        <v>9</v>
      </c>
      <c r="D239" t="s">
        <v>6980</v>
      </c>
      <c r="E239" t="s">
        <v>7359</v>
      </c>
      <c r="F239">
        <v>4240</v>
      </c>
      <c r="G239" t="s">
        <v>9</v>
      </c>
      <c r="H239" t="s">
        <v>6867</v>
      </c>
      <c r="I239">
        <v>24</v>
      </c>
      <c r="J239">
        <v>24</v>
      </c>
      <c r="K239" t="b">
        <v>0</v>
      </c>
    </row>
    <row r="240" spans="1:11">
      <c r="A240" t="s">
        <v>7360</v>
      </c>
      <c r="B240" t="s">
        <v>6896</v>
      </c>
      <c r="C240" t="s">
        <v>9</v>
      </c>
      <c r="D240" t="s">
        <v>6913</v>
      </c>
      <c r="E240" t="s">
        <v>2783</v>
      </c>
      <c r="F240">
        <v>29614</v>
      </c>
      <c r="G240" t="s">
        <v>6887</v>
      </c>
      <c r="H240" t="s">
        <v>6867</v>
      </c>
      <c r="I240">
        <v>24</v>
      </c>
      <c r="J240">
        <v>24</v>
      </c>
      <c r="K240" t="b">
        <v>1</v>
      </c>
    </row>
    <row r="241" spans="1:11">
      <c r="A241" t="s">
        <v>7361</v>
      </c>
      <c r="B241" t="s">
        <v>6884</v>
      </c>
      <c r="C241" t="s">
        <v>9</v>
      </c>
      <c r="D241" t="s">
        <v>6885</v>
      </c>
      <c r="E241" t="s">
        <v>1552</v>
      </c>
      <c r="F241" t="s">
        <v>9</v>
      </c>
      <c r="G241" t="s">
        <v>6887</v>
      </c>
      <c r="H241" t="s">
        <v>6867</v>
      </c>
      <c r="I241">
        <v>24</v>
      </c>
      <c r="J241">
        <v>24</v>
      </c>
      <c r="K241" t="b">
        <v>1</v>
      </c>
    </row>
    <row r="242" spans="1:11">
      <c r="A242" t="s">
        <v>7362</v>
      </c>
      <c r="B242" t="s">
        <v>6869</v>
      </c>
      <c r="C242" t="s">
        <v>9</v>
      </c>
      <c r="D242" t="s">
        <v>6890</v>
      </c>
      <c r="E242" t="s">
        <v>7363</v>
      </c>
      <c r="F242">
        <v>60540</v>
      </c>
      <c r="G242" t="s">
        <v>6871</v>
      </c>
      <c r="H242" t="s">
        <v>6867</v>
      </c>
      <c r="I242">
        <v>24</v>
      </c>
      <c r="J242">
        <v>24</v>
      </c>
      <c r="K242" t="b">
        <v>1</v>
      </c>
    </row>
    <row r="243" spans="1:11">
      <c r="A243" t="s">
        <v>7364</v>
      </c>
      <c r="B243" t="s">
        <v>6864</v>
      </c>
      <c r="C243" t="s">
        <v>7365</v>
      </c>
      <c r="D243" t="s">
        <v>6915</v>
      </c>
      <c r="E243" t="s">
        <v>7366</v>
      </c>
      <c r="F243">
        <v>12561</v>
      </c>
      <c r="G243" t="s">
        <v>6866</v>
      </c>
      <c r="H243" t="s">
        <v>6877</v>
      </c>
      <c r="I243">
        <v>24</v>
      </c>
      <c r="J243">
        <v>24</v>
      </c>
      <c r="K243" t="b">
        <v>0</v>
      </c>
    </row>
    <row r="244" spans="1:11">
      <c r="A244" t="s">
        <v>7367</v>
      </c>
      <c r="B244" t="s">
        <v>6869</v>
      </c>
      <c r="C244" t="s">
        <v>7368</v>
      </c>
      <c r="D244" t="s">
        <v>6890</v>
      </c>
      <c r="E244" t="s">
        <v>7369</v>
      </c>
      <c r="F244">
        <v>62703</v>
      </c>
      <c r="G244" t="s">
        <v>6871</v>
      </c>
      <c r="H244" t="s">
        <v>6877</v>
      </c>
      <c r="I244">
        <v>24</v>
      </c>
      <c r="J244">
        <v>24</v>
      </c>
      <c r="K244" t="b">
        <v>1</v>
      </c>
    </row>
    <row r="245" spans="1:11">
      <c r="A245" t="s">
        <v>2940</v>
      </c>
      <c r="B245" t="s">
        <v>6873</v>
      </c>
      <c r="C245" t="s">
        <v>9</v>
      </c>
      <c r="D245" t="s">
        <v>7040</v>
      </c>
      <c r="E245" t="s">
        <v>2939</v>
      </c>
      <c r="F245">
        <v>98225</v>
      </c>
      <c r="G245" t="s">
        <v>6876</v>
      </c>
      <c r="H245" t="s">
        <v>6877</v>
      </c>
      <c r="I245">
        <v>24</v>
      </c>
      <c r="J245">
        <v>24</v>
      </c>
      <c r="K245" t="b">
        <v>0</v>
      </c>
    </row>
    <row r="246" spans="1:11">
      <c r="A246" t="s">
        <v>7370</v>
      </c>
      <c r="B246" t="s">
        <v>6884</v>
      </c>
      <c r="C246" t="s">
        <v>9</v>
      </c>
      <c r="D246" t="s">
        <v>7343</v>
      </c>
      <c r="E246" t="s">
        <v>7371</v>
      </c>
      <c r="F246">
        <v>26201</v>
      </c>
      <c r="G246" t="s">
        <v>6887</v>
      </c>
      <c r="H246" t="s">
        <v>6867</v>
      </c>
      <c r="I246">
        <v>24</v>
      </c>
      <c r="J246">
        <v>24</v>
      </c>
      <c r="K246" t="b">
        <v>1</v>
      </c>
    </row>
    <row r="247" spans="1:11">
      <c r="A247" t="s">
        <v>7372</v>
      </c>
      <c r="B247" t="s">
        <v>6884</v>
      </c>
      <c r="C247" t="s">
        <v>9</v>
      </c>
      <c r="D247" t="s">
        <v>6885</v>
      </c>
      <c r="E247" t="s">
        <v>706</v>
      </c>
      <c r="F247">
        <v>27604</v>
      </c>
      <c r="G247" t="s">
        <v>6887</v>
      </c>
      <c r="H247" t="s">
        <v>6867</v>
      </c>
      <c r="I247">
        <v>24</v>
      </c>
      <c r="J247">
        <v>24</v>
      </c>
      <c r="K247" t="b">
        <v>1</v>
      </c>
    </row>
    <row r="248" spans="1:11">
      <c r="A248" t="s">
        <v>7373</v>
      </c>
      <c r="B248" t="s">
        <v>6873</v>
      </c>
      <c r="C248" t="s">
        <v>7374</v>
      </c>
      <c r="D248" t="s">
        <v>6875</v>
      </c>
      <c r="E248" t="s">
        <v>3076</v>
      </c>
      <c r="F248">
        <v>91330</v>
      </c>
      <c r="G248" t="s">
        <v>6876</v>
      </c>
      <c r="H248" t="s">
        <v>6877</v>
      </c>
      <c r="I248">
        <v>25</v>
      </c>
      <c r="J248">
        <v>25</v>
      </c>
      <c r="K248" t="b">
        <v>1</v>
      </c>
    </row>
    <row r="249" spans="1:11">
      <c r="A249" t="s">
        <v>7375</v>
      </c>
      <c r="B249" t="s">
        <v>6904</v>
      </c>
      <c r="C249" t="s">
        <v>9</v>
      </c>
      <c r="D249" t="s">
        <v>6980</v>
      </c>
      <c r="E249" t="s">
        <v>7376</v>
      </c>
      <c r="F249">
        <v>4901</v>
      </c>
      <c r="G249" t="s">
        <v>9</v>
      </c>
      <c r="H249" t="s">
        <v>6867</v>
      </c>
      <c r="I249">
        <v>25</v>
      </c>
      <c r="J249">
        <v>25</v>
      </c>
      <c r="K249" t="b">
        <v>1</v>
      </c>
    </row>
    <row r="250" spans="1:11">
      <c r="A250" t="s">
        <v>7377</v>
      </c>
      <c r="B250" t="s">
        <v>6873</v>
      </c>
      <c r="C250" t="s">
        <v>9</v>
      </c>
      <c r="D250" t="s">
        <v>7040</v>
      </c>
      <c r="E250" t="s">
        <v>7178</v>
      </c>
      <c r="F250">
        <v>98447</v>
      </c>
      <c r="G250" t="s">
        <v>6876</v>
      </c>
      <c r="H250" t="s">
        <v>6867</v>
      </c>
      <c r="I250">
        <v>25</v>
      </c>
      <c r="J250">
        <v>25</v>
      </c>
      <c r="K250" t="b">
        <v>1</v>
      </c>
    </row>
    <row r="251" spans="1:11">
      <c r="A251" t="s">
        <v>7378</v>
      </c>
      <c r="B251" t="s">
        <v>6900</v>
      </c>
      <c r="C251" t="s">
        <v>7379</v>
      </c>
      <c r="D251" t="s">
        <v>6915</v>
      </c>
      <c r="E251" t="s">
        <v>7380</v>
      </c>
      <c r="F251">
        <v>12970</v>
      </c>
      <c r="G251" t="s">
        <v>6866</v>
      </c>
      <c r="H251" t="s">
        <v>6867</v>
      </c>
      <c r="I251">
        <v>25</v>
      </c>
      <c r="J251">
        <v>25</v>
      </c>
      <c r="K251" t="b">
        <v>0</v>
      </c>
    </row>
    <row r="252" spans="1:11">
      <c r="A252" t="s">
        <v>7381</v>
      </c>
      <c r="B252" t="s">
        <v>6864</v>
      </c>
      <c r="C252" t="s">
        <v>7381</v>
      </c>
      <c r="D252" t="s">
        <v>6915</v>
      </c>
      <c r="E252" t="s">
        <v>7382</v>
      </c>
      <c r="F252">
        <v>10465</v>
      </c>
      <c r="G252" t="s">
        <v>6866</v>
      </c>
      <c r="H252" t="s">
        <v>6877</v>
      </c>
      <c r="I252">
        <v>25</v>
      </c>
      <c r="J252">
        <v>25</v>
      </c>
      <c r="K252" t="b">
        <v>1</v>
      </c>
    </row>
    <row r="253" spans="1:11">
      <c r="A253" t="s">
        <v>7383</v>
      </c>
      <c r="B253" t="s">
        <v>6864</v>
      </c>
      <c r="C253" t="s">
        <v>7384</v>
      </c>
      <c r="D253" t="s">
        <v>6915</v>
      </c>
      <c r="E253" t="s">
        <v>7385</v>
      </c>
      <c r="F253">
        <v>13502</v>
      </c>
      <c r="G253" t="s">
        <v>6866</v>
      </c>
      <c r="H253" t="s">
        <v>6877</v>
      </c>
      <c r="I253">
        <v>25</v>
      </c>
      <c r="J253">
        <v>25</v>
      </c>
      <c r="K253" t="b">
        <v>1</v>
      </c>
    </row>
    <row r="254" spans="1:11">
      <c r="A254" t="s">
        <v>7386</v>
      </c>
      <c r="B254" t="s">
        <v>6904</v>
      </c>
      <c r="C254" t="s">
        <v>9</v>
      </c>
      <c r="D254" t="s">
        <v>7023</v>
      </c>
      <c r="E254" t="s">
        <v>7387</v>
      </c>
      <c r="F254">
        <v>23173</v>
      </c>
      <c r="G254" t="s">
        <v>9</v>
      </c>
      <c r="H254" t="s">
        <v>6867</v>
      </c>
      <c r="I254">
        <v>25</v>
      </c>
      <c r="J254">
        <v>25</v>
      </c>
      <c r="K254" t="b">
        <v>1</v>
      </c>
    </row>
    <row r="255" spans="1:11">
      <c r="A255" t="s">
        <v>7388</v>
      </c>
      <c r="B255" t="s">
        <v>6873</v>
      </c>
      <c r="C255" t="s">
        <v>9</v>
      </c>
      <c r="D255" t="s">
        <v>6875</v>
      </c>
      <c r="E255" t="s">
        <v>114</v>
      </c>
      <c r="F255">
        <v>91103</v>
      </c>
      <c r="G255" t="s">
        <v>6876</v>
      </c>
      <c r="H255" t="s">
        <v>6867</v>
      </c>
      <c r="I255">
        <v>26</v>
      </c>
      <c r="J255">
        <v>26</v>
      </c>
      <c r="K255" t="b">
        <v>0</v>
      </c>
    </row>
    <row r="256" spans="1:11">
      <c r="A256" t="s">
        <v>7389</v>
      </c>
      <c r="B256" t="s">
        <v>6869</v>
      </c>
      <c r="C256" t="s">
        <v>9</v>
      </c>
      <c r="D256" t="s">
        <v>6938</v>
      </c>
      <c r="E256" t="s">
        <v>7369</v>
      </c>
      <c r="F256">
        <v>65802</v>
      </c>
      <c r="G256" t="s">
        <v>6871</v>
      </c>
      <c r="H256" t="s">
        <v>6867</v>
      </c>
      <c r="I256">
        <v>26</v>
      </c>
      <c r="J256">
        <v>26</v>
      </c>
      <c r="K256" t="b">
        <v>1</v>
      </c>
    </row>
    <row r="257" spans="1:11">
      <c r="A257" t="s">
        <v>7390</v>
      </c>
      <c r="B257" t="s">
        <v>6869</v>
      </c>
      <c r="C257" t="s">
        <v>9</v>
      </c>
      <c r="D257" t="s">
        <v>6924</v>
      </c>
      <c r="E257" t="s">
        <v>7391</v>
      </c>
      <c r="F257">
        <v>43952</v>
      </c>
      <c r="G257" t="s">
        <v>6871</v>
      </c>
      <c r="H257" t="s">
        <v>6867</v>
      </c>
      <c r="I257">
        <v>26</v>
      </c>
      <c r="J257">
        <v>26</v>
      </c>
      <c r="K257" t="b">
        <v>1</v>
      </c>
    </row>
    <row r="258" spans="1:11">
      <c r="A258" t="s">
        <v>7392</v>
      </c>
      <c r="B258" t="s">
        <v>6879</v>
      </c>
      <c r="C258" t="s">
        <v>7393</v>
      </c>
      <c r="D258" t="s">
        <v>32</v>
      </c>
      <c r="E258" t="s">
        <v>7359</v>
      </c>
      <c r="F258">
        <v>83501</v>
      </c>
      <c r="G258" t="s">
        <v>6876</v>
      </c>
      <c r="H258" t="s">
        <v>6877</v>
      </c>
      <c r="I258">
        <v>26</v>
      </c>
      <c r="J258">
        <v>26</v>
      </c>
      <c r="K258" t="b">
        <v>0</v>
      </c>
    </row>
    <row r="259" spans="1:11">
      <c r="A259" t="s">
        <v>7394</v>
      </c>
      <c r="B259" t="s">
        <v>6896</v>
      </c>
      <c r="C259" t="s">
        <v>7395</v>
      </c>
      <c r="D259" t="s">
        <v>6885</v>
      </c>
      <c r="E259" t="s">
        <v>7018</v>
      </c>
      <c r="F259">
        <v>27707</v>
      </c>
      <c r="G259" t="s">
        <v>6887</v>
      </c>
      <c r="H259" t="s">
        <v>6877</v>
      </c>
      <c r="I259">
        <v>26</v>
      </c>
      <c r="J259">
        <v>26</v>
      </c>
      <c r="K259" t="b">
        <v>0</v>
      </c>
    </row>
    <row r="260" spans="1:11">
      <c r="A260" t="s">
        <v>7396</v>
      </c>
      <c r="B260" t="s">
        <v>6869</v>
      </c>
      <c r="C260" t="s">
        <v>9</v>
      </c>
      <c r="D260" t="s">
        <v>7236</v>
      </c>
      <c r="E260" t="s">
        <v>7397</v>
      </c>
      <c r="F260">
        <v>57701</v>
      </c>
      <c r="G260" t="s">
        <v>6871</v>
      </c>
      <c r="H260" t="s">
        <v>6877</v>
      </c>
      <c r="I260">
        <v>26</v>
      </c>
      <c r="J260">
        <v>26</v>
      </c>
      <c r="K260" t="b">
        <v>1</v>
      </c>
    </row>
    <row r="261" spans="1:11">
      <c r="A261" t="s">
        <v>7398</v>
      </c>
      <c r="B261" t="s">
        <v>6900</v>
      </c>
      <c r="C261" t="s">
        <v>9</v>
      </c>
      <c r="D261" t="s">
        <v>6915</v>
      </c>
      <c r="E261" t="s">
        <v>7399</v>
      </c>
      <c r="F261">
        <v>13408</v>
      </c>
      <c r="G261" t="s">
        <v>6866</v>
      </c>
      <c r="H261" t="s">
        <v>6877</v>
      </c>
      <c r="I261">
        <v>26</v>
      </c>
      <c r="J261">
        <v>26</v>
      </c>
      <c r="K261" t="b">
        <v>0</v>
      </c>
    </row>
    <row r="262" spans="1:11">
      <c r="A262" t="s">
        <v>7400</v>
      </c>
      <c r="B262" t="s">
        <v>6889</v>
      </c>
      <c r="C262" t="s">
        <v>9</v>
      </c>
      <c r="D262" t="s">
        <v>6938</v>
      </c>
      <c r="E262" t="s">
        <v>7401</v>
      </c>
      <c r="F262">
        <v>65248</v>
      </c>
      <c r="G262" t="s">
        <v>6871</v>
      </c>
      <c r="H262" t="s">
        <v>6867</v>
      </c>
      <c r="I262">
        <v>27</v>
      </c>
      <c r="J262">
        <v>27</v>
      </c>
      <c r="K262" t="b">
        <v>1</v>
      </c>
    </row>
    <row r="263" spans="1:11">
      <c r="A263" t="s">
        <v>7402</v>
      </c>
      <c r="B263" t="s">
        <v>6904</v>
      </c>
      <c r="C263" t="s">
        <v>9</v>
      </c>
      <c r="D263" t="s">
        <v>6865</v>
      </c>
      <c r="E263" t="s">
        <v>1162</v>
      </c>
      <c r="F263">
        <v>1610</v>
      </c>
      <c r="G263" t="s">
        <v>9</v>
      </c>
      <c r="H263" t="s">
        <v>6867</v>
      </c>
      <c r="I263">
        <v>27</v>
      </c>
      <c r="J263">
        <v>27</v>
      </c>
      <c r="K263" t="b">
        <v>1</v>
      </c>
    </row>
    <row r="264" spans="1:11">
      <c r="A264" t="s">
        <v>7403</v>
      </c>
      <c r="B264" t="s">
        <v>6864</v>
      </c>
      <c r="C264" t="s">
        <v>7404</v>
      </c>
      <c r="D264" t="s">
        <v>6915</v>
      </c>
      <c r="E264" t="s">
        <v>7077</v>
      </c>
      <c r="F264">
        <v>10468</v>
      </c>
      <c r="G264" t="s">
        <v>6866</v>
      </c>
      <c r="H264" t="s">
        <v>6877</v>
      </c>
      <c r="I264">
        <v>27</v>
      </c>
      <c r="J264">
        <v>27</v>
      </c>
      <c r="K264" t="b">
        <v>1</v>
      </c>
    </row>
    <row r="265" spans="1:11">
      <c r="A265" t="s">
        <v>7405</v>
      </c>
      <c r="B265" t="s">
        <v>6904</v>
      </c>
      <c r="C265" t="s">
        <v>9</v>
      </c>
      <c r="D265" t="s">
        <v>7072</v>
      </c>
      <c r="E265" t="s">
        <v>7097</v>
      </c>
      <c r="F265">
        <v>55105</v>
      </c>
      <c r="G265" t="s">
        <v>9</v>
      </c>
      <c r="H265" t="s">
        <v>6867</v>
      </c>
      <c r="I265">
        <v>27</v>
      </c>
      <c r="J265">
        <v>27</v>
      </c>
      <c r="K265" t="b">
        <v>1</v>
      </c>
    </row>
    <row r="266" spans="1:11">
      <c r="A266" t="s">
        <v>7406</v>
      </c>
      <c r="B266" t="s">
        <v>6889</v>
      </c>
      <c r="C266" t="s">
        <v>9</v>
      </c>
      <c r="D266" t="s">
        <v>7046</v>
      </c>
      <c r="E266" t="s">
        <v>7407</v>
      </c>
      <c r="F266">
        <v>67460</v>
      </c>
      <c r="G266" t="s">
        <v>6871</v>
      </c>
      <c r="H266" t="s">
        <v>6867</v>
      </c>
      <c r="I266">
        <v>27</v>
      </c>
      <c r="J266">
        <v>27</v>
      </c>
      <c r="K266" t="b">
        <v>1</v>
      </c>
    </row>
    <row r="267" spans="1:11">
      <c r="A267" t="s">
        <v>7408</v>
      </c>
      <c r="B267" t="s">
        <v>6896</v>
      </c>
      <c r="C267" t="s">
        <v>9</v>
      </c>
      <c r="D267" t="s">
        <v>7239</v>
      </c>
      <c r="E267" t="s">
        <v>230</v>
      </c>
      <c r="F267">
        <v>39701</v>
      </c>
      <c r="G267" t="s">
        <v>6887</v>
      </c>
      <c r="H267" t="s">
        <v>6877</v>
      </c>
      <c r="I267">
        <v>27</v>
      </c>
      <c r="J267">
        <v>27</v>
      </c>
      <c r="K267" t="b">
        <v>1</v>
      </c>
    </row>
    <row r="268" spans="1:11">
      <c r="A268" t="s">
        <v>7409</v>
      </c>
      <c r="B268" t="s">
        <v>6900</v>
      </c>
      <c r="C268" t="s">
        <v>9</v>
      </c>
      <c r="D268" t="s">
        <v>6962</v>
      </c>
      <c r="E268" t="s">
        <v>7410</v>
      </c>
      <c r="F268">
        <v>16630</v>
      </c>
      <c r="G268" t="s">
        <v>6866</v>
      </c>
      <c r="H268" t="s">
        <v>6867</v>
      </c>
      <c r="I268">
        <v>27</v>
      </c>
      <c r="J268">
        <v>27</v>
      </c>
      <c r="K268" t="b">
        <v>0</v>
      </c>
    </row>
    <row r="269" spans="1:11">
      <c r="A269" t="s">
        <v>7411</v>
      </c>
      <c r="B269" t="s">
        <v>6864</v>
      </c>
      <c r="C269" t="s">
        <v>9</v>
      </c>
      <c r="D269" t="s">
        <v>6892</v>
      </c>
      <c r="E269" t="s">
        <v>7412</v>
      </c>
      <c r="F269">
        <v>7430</v>
      </c>
      <c r="G269" t="s">
        <v>6866</v>
      </c>
      <c r="H269" t="s">
        <v>6877</v>
      </c>
      <c r="I269">
        <v>27</v>
      </c>
      <c r="J269">
        <v>27</v>
      </c>
      <c r="K269" t="b">
        <v>1</v>
      </c>
    </row>
    <row r="270" spans="1:11">
      <c r="A270" t="s">
        <v>7413</v>
      </c>
      <c r="B270" t="s">
        <v>6864</v>
      </c>
      <c r="C270" t="s">
        <v>9</v>
      </c>
      <c r="D270" t="s">
        <v>6894</v>
      </c>
      <c r="E270" t="s">
        <v>7414</v>
      </c>
      <c r="F270">
        <v>2840</v>
      </c>
      <c r="G270" t="s">
        <v>6866</v>
      </c>
      <c r="H270" t="s">
        <v>6867</v>
      </c>
      <c r="I270">
        <v>27</v>
      </c>
      <c r="J270">
        <v>27</v>
      </c>
      <c r="K270" t="b">
        <v>1</v>
      </c>
    </row>
    <row r="271" spans="1:11">
      <c r="A271" t="s">
        <v>7415</v>
      </c>
      <c r="B271" t="s">
        <v>6873</v>
      </c>
      <c r="C271" t="s">
        <v>9</v>
      </c>
      <c r="D271" t="s">
        <v>6875</v>
      </c>
      <c r="E271" t="s">
        <v>7416</v>
      </c>
      <c r="F271">
        <v>94928</v>
      </c>
      <c r="G271" t="s">
        <v>6876</v>
      </c>
      <c r="H271" t="s">
        <v>6877</v>
      </c>
      <c r="I271">
        <v>27</v>
      </c>
      <c r="J271">
        <v>27</v>
      </c>
      <c r="K271" t="b">
        <v>0</v>
      </c>
    </row>
    <row r="272" spans="1:11">
      <c r="A272" t="s">
        <v>7417</v>
      </c>
      <c r="B272" t="s">
        <v>6879</v>
      </c>
      <c r="C272" t="s">
        <v>9</v>
      </c>
      <c r="D272" t="s">
        <v>6881</v>
      </c>
      <c r="E272" t="s">
        <v>524</v>
      </c>
      <c r="F272">
        <v>85283</v>
      </c>
      <c r="G272" t="s">
        <v>6876</v>
      </c>
      <c r="H272" t="s">
        <v>7008</v>
      </c>
      <c r="I272">
        <v>27</v>
      </c>
      <c r="J272">
        <v>27</v>
      </c>
      <c r="K272" t="b">
        <v>0</v>
      </c>
    </row>
    <row r="273" spans="1:11">
      <c r="A273" t="s">
        <v>7418</v>
      </c>
      <c r="B273" t="s">
        <v>6896</v>
      </c>
      <c r="C273" t="s">
        <v>7419</v>
      </c>
      <c r="D273" t="s">
        <v>7157</v>
      </c>
      <c r="E273" t="s">
        <v>7420</v>
      </c>
      <c r="F273">
        <v>38238</v>
      </c>
      <c r="G273" t="s">
        <v>6887</v>
      </c>
      <c r="H273" t="s">
        <v>6877</v>
      </c>
      <c r="I273">
        <v>27</v>
      </c>
      <c r="J273">
        <v>27</v>
      </c>
      <c r="K273" t="b">
        <v>1</v>
      </c>
    </row>
    <row r="274" spans="1:11">
      <c r="A274" t="s">
        <v>7421</v>
      </c>
      <c r="B274" t="s">
        <v>6896</v>
      </c>
      <c r="C274" t="s">
        <v>9</v>
      </c>
      <c r="D274" t="s">
        <v>6897</v>
      </c>
      <c r="E274" t="s">
        <v>7422</v>
      </c>
      <c r="F274">
        <v>32514</v>
      </c>
      <c r="G274" t="s">
        <v>6887</v>
      </c>
      <c r="H274" t="s">
        <v>6877</v>
      </c>
      <c r="I274">
        <v>27</v>
      </c>
      <c r="J274">
        <v>27</v>
      </c>
      <c r="K274" t="b">
        <v>1</v>
      </c>
    </row>
    <row r="275" spans="1:11">
      <c r="A275" t="s">
        <v>3912</v>
      </c>
      <c r="B275" t="s">
        <v>6891</v>
      </c>
      <c r="C275" t="s">
        <v>7423</v>
      </c>
      <c r="D275" t="s">
        <v>6875</v>
      </c>
      <c r="E275" t="s">
        <v>299</v>
      </c>
      <c r="F275">
        <v>95616</v>
      </c>
      <c r="G275" t="s">
        <v>9</v>
      </c>
      <c r="H275" t="s">
        <v>6877</v>
      </c>
      <c r="I275">
        <v>28</v>
      </c>
      <c r="J275">
        <v>28</v>
      </c>
      <c r="K275" t="b">
        <v>1</v>
      </c>
    </row>
    <row r="276" spans="1:11">
      <c r="A276" t="s">
        <v>7424</v>
      </c>
      <c r="B276" t="s">
        <v>6891</v>
      </c>
      <c r="C276" t="s">
        <v>7425</v>
      </c>
      <c r="D276" t="s">
        <v>6875</v>
      </c>
      <c r="E276" t="s">
        <v>3818</v>
      </c>
      <c r="F276">
        <v>92093</v>
      </c>
      <c r="G276" t="s">
        <v>9</v>
      </c>
      <c r="H276" t="s">
        <v>6877</v>
      </c>
      <c r="I276">
        <v>28</v>
      </c>
      <c r="J276">
        <v>28</v>
      </c>
      <c r="K276" t="b">
        <v>1</v>
      </c>
    </row>
    <row r="277" spans="1:11">
      <c r="A277" t="s">
        <v>345</v>
      </c>
      <c r="B277" t="s">
        <v>6891</v>
      </c>
      <c r="C277" t="s">
        <v>9</v>
      </c>
      <c r="D277" t="s">
        <v>6897</v>
      </c>
      <c r="E277" t="s">
        <v>344</v>
      </c>
      <c r="F277">
        <v>32611</v>
      </c>
      <c r="G277" t="s">
        <v>9</v>
      </c>
      <c r="H277" t="s">
        <v>6877</v>
      </c>
      <c r="I277">
        <v>28</v>
      </c>
      <c r="J277">
        <v>28</v>
      </c>
      <c r="K277" t="b">
        <v>1</v>
      </c>
    </row>
    <row r="278" spans="1:11">
      <c r="A278" t="s">
        <v>276</v>
      </c>
      <c r="B278" t="s">
        <v>6891</v>
      </c>
      <c r="C278" t="s">
        <v>7426</v>
      </c>
      <c r="D278" t="s">
        <v>6875</v>
      </c>
      <c r="E278" t="s">
        <v>77</v>
      </c>
      <c r="F278">
        <v>90089</v>
      </c>
      <c r="G278" t="s">
        <v>9</v>
      </c>
      <c r="H278" t="s">
        <v>6867</v>
      </c>
      <c r="I278">
        <v>28</v>
      </c>
      <c r="J278">
        <v>28</v>
      </c>
      <c r="K278" t="b">
        <v>1</v>
      </c>
    </row>
    <row r="279" spans="1:11">
      <c r="A279" t="s">
        <v>7427</v>
      </c>
      <c r="B279" t="s">
        <v>6879</v>
      </c>
      <c r="C279" t="s">
        <v>9</v>
      </c>
      <c r="D279" t="s">
        <v>7428</v>
      </c>
      <c r="E279" t="s">
        <v>7429</v>
      </c>
      <c r="F279">
        <v>99508</v>
      </c>
      <c r="G279" t="s">
        <v>6876</v>
      </c>
      <c r="H279" t="s">
        <v>6867</v>
      </c>
      <c r="I279">
        <v>28</v>
      </c>
      <c r="J279">
        <v>28</v>
      </c>
      <c r="K279" t="b">
        <v>0</v>
      </c>
    </row>
    <row r="280" spans="1:11">
      <c r="A280" t="s">
        <v>7430</v>
      </c>
      <c r="B280" t="s">
        <v>6873</v>
      </c>
      <c r="C280" t="s">
        <v>9</v>
      </c>
      <c r="D280" t="s">
        <v>6875</v>
      </c>
      <c r="E280" t="s">
        <v>682</v>
      </c>
      <c r="F280">
        <v>91355</v>
      </c>
      <c r="G280" t="s">
        <v>6876</v>
      </c>
      <c r="H280" t="s">
        <v>6867</v>
      </c>
      <c r="I280">
        <v>28</v>
      </c>
      <c r="J280">
        <v>28</v>
      </c>
      <c r="K280" t="b">
        <v>1</v>
      </c>
    </row>
    <row r="281" spans="1:11">
      <c r="A281" t="s">
        <v>7431</v>
      </c>
      <c r="B281" t="s">
        <v>6873</v>
      </c>
      <c r="C281" t="s">
        <v>7432</v>
      </c>
      <c r="D281" t="s">
        <v>6875</v>
      </c>
      <c r="E281" t="s">
        <v>7433</v>
      </c>
      <c r="F281">
        <v>93012</v>
      </c>
      <c r="G281" t="s">
        <v>6876</v>
      </c>
      <c r="H281" t="s">
        <v>6877</v>
      </c>
      <c r="I281">
        <v>28</v>
      </c>
      <c r="J281">
        <v>28</v>
      </c>
      <c r="K281" t="b">
        <v>1</v>
      </c>
    </row>
    <row r="282" spans="1:11">
      <c r="A282" t="s">
        <v>7434</v>
      </c>
      <c r="B282" t="s">
        <v>6873</v>
      </c>
      <c r="C282" t="s">
        <v>7435</v>
      </c>
      <c r="D282" t="s">
        <v>6875</v>
      </c>
      <c r="E282" t="s">
        <v>3181</v>
      </c>
      <c r="F282">
        <v>92096</v>
      </c>
      <c r="G282" t="s">
        <v>6876</v>
      </c>
      <c r="H282" t="s">
        <v>6877</v>
      </c>
      <c r="I282">
        <v>28</v>
      </c>
      <c r="J282">
        <v>28</v>
      </c>
      <c r="K282" t="b">
        <v>1</v>
      </c>
    </row>
    <row r="283" spans="1:11">
      <c r="A283" t="s">
        <v>7436</v>
      </c>
      <c r="B283" t="s">
        <v>6884</v>
      </c>
      <c r="C283" t="s">
        <v>9</v>
      </c>
      <c r="D283" t="s">
        <v>6885</v>
      </c>
      <c r="E283" t="s">
        <v>7437</v>
      </c>
      <c r="F283">
        <v>27909</v>
      </c>
      <c r="G283" t="s">
        <v>6887</v>
      </c>
      <c r="H283" t="s">
        <v>6877</v>
      </c>
      <c r="I283">
        <v>28</v>
      </c>
      <c r="J283">
        <v>28</v>
      </c>
      <c r="K283" t="b">
        <v>1</v>
      </c>
    </row>
    <row r="284" spans="1:11">
      <c r="A284" t="s">
        <v>7438</v>
      </c>
      <c r="B284" t="s">
        <v>6900</v>
      </c>
      <c r="C284" t="s">
        <v>9</v>
      </c>
      <c r="D284" t="s">
        <v>6915</v>
      </c>
      <c r="E284" t="s">
        <v>443</v>
      </c>
      <c r="F284">
        <v>14075</v>
      </c>
      <c r="G284" t="s">
        <v>6866</v>
      </c>
      <c r="H284" t="s">
        <v>6867</v>
      </c>
      <c r="I284">
        <v>28</v>
      </c>
      <c r="J284">
        <v>28</v>
      </c>
      <c r="K284" t="b">
        <v>0</v>
      </c>
    </row>
    <row r="285" spans="1:11">
      <c r="A285" t="s">
        <v>7439</v>
      </c>
      <c r="B285" t="s">
        <v>6884</v>
      </c>
      <c r="C285" t="s">
        <v>7440</v>
      </c>
      <c r="D285" t="s">
        <v>6885</v>
      </c>
      <c r="E285" t="s">
        <v>7441</v>
      </c>
      <c r="F285">
        <v>28604</v>
      </c>
      <c r="G285" t="s">
        <v>6887</v>
      </c>
      <c r="H285" t="s">
        <v>6867</v>
      </c>
      <c r="I285">
        <v>28</v>
      </c>
      <c r="J285">
        <v>28</v>
      </c>
      <c r="K285" t="b">
        <v>1</v>
      </c>
    </row>
    <row r="286" spans="1:11">
      <c r="A286" t="s">
        <v>7442</v>
      </c>
      <c r="B286" t="s">
        <v>6889</v>
      </c>
      <c r="C286" t="s">
        <v>9</v>
      </c>
      <c r="D286" t="s">
        <v>6955</v>
      </c>
      <c r="E286" t="s">
        <v>7443</v>
      </c>
      <c r="F286">
        <v>49221</v>
      </c>
      <c r="G286" t="s">
        <v>6871</v>
      </c>
      <c r="H286" t="s">
        <v>6867</v>
      </c>
      <c r="I286">
        <v>29</v>
      </c>
      <c r="J286">
        <v>29</v>
      </c>
      <c r="K286" t="b">
        <v>1</v>
      </c>
    </row>
    <row r="287" spans="1:11">
      <c r="A287" t="s">
        <v>7444</v>
      </c>
      <c r="B287" t="s">
        <v>6900</v>
      </c>
      <c r="C287" t="s">
        <v>9</v>
      </c>
      <c r="D287" t="s">
        <v>6865</v>
      </c>
      <c r="E287" t="s">
        <v>7445</v>
      </c>
      <c r="F287">
        <v>2038</v>
      </c>
      <c r="G287" t="s">
        <v>6866</v>
      </c>
      <c r="H287" t="s">
        <v>6867</v>
      </c>
      <c r="I287">
        <v>29</v>
      </c>
      <c r="J287">
        <v>29</v>
      </c>
      <c r="K287" t="b">
        <v>1</v>
      </c>
    </row>
    <row r="288" spans="1:11">
      <c r="A288" t="s">
        <v>7446</v>
      </c>
      <c r="B288" t="s">
        <v>6884</v>
      </c>
      <c r="C288" t="s">
        <v>9</v>
      </c>
      <c r="D288" t="s">
        <v>7447</v>
      </c>
      <c r="E288" t="s">
        <v>7448</v>
      </c>
      <c r="F288">
        <v>919</v>
      </c>
      <c r="G288" t="s">
        <v>6887</v>
      </c>
      <c r="H288" t="s">
        <v>6867</v>
      </c>
      <c r="I288">
        <v>29</v>
      </c>
      <c r="J288">
        <v>29</v>
      </c>
      <c r="K288" t="b">
        <v>0</v>
      </c>
    </row>
    <row r="289" spans="1:11">
      <c r="A289" t="s">
        <v>7449</v>
      </c>
      <c r="B289" t="s">
        <v>6900</v>
      </c>
      <c r="C289" t="s">
        <v>9</v>
      </c>
      <c r="D289" t="s">
        <v>6962</v>
      </c>
      <c r="E289" t="s">
        <v>7450</v>
      </c>
      <c r="F289">
        <v>18440</v>
      </c>
      <c r="G289" t="s">
        <v>6866</v>
      </c>
      <c r="H289" t="s">
        <v>6867</v>
      </c>
      <c r="I289">
        <v>29</v>
      </c>
      <c r="J289">
        <v>29</v>
      </c>
      <c r="K289" t="b">
        <v>1</v>
      </c>
    </row>
    <row r="290" spans="1:11">
      <c r="A290" t="s">
        <v>7451</v>
      </c>
      <c r="B290" t="s">
        <v>6879</v>
      </c>
      <c r="C290" t="s">
        <v>9</v>
      </c>
      <c r="D290" t="s">
        <v>7032</v>
      </c>
      <c r="E290" t="s">
        <v>7452</v>
      </c>
      <c r="F290">
        <v>80214</v>
      </c>
      <c r="G290" t="s">
        <v>6876</v>
      </c>
      <c r="H290" t="s">
        <v>7008</v>
      </c>
      <c r="I290">
        <v>29</v>
      </c>
      <c r="J290">
        <v>29</v>
      </c>
      <c r="K290" t="b">
        <v>0</v>
      </c>
    </row>
    <row r="291" spans="1:11">
      <c r="A291" t="s">
        <v>7453</v>
      </c>
      <c r="B291" t="s">
        <v>6869</v>
      </c>
      <c r="C291" t="s">
        <v>7454</v>
      </c>
      <c r="D291" t="s">
        <v>7207</v>
      </c>
      <c r="E291" t="s">
        <v>7455</v>
      </c>
      <c r="F291">
        <v>68849</v>
      </c>
      <c r="G291" t="s">
        <v>6871</v>
      </c>
      <c r="H291" t="s">
        <v>6877</v>
      </c>
      <c r="I291">
        <v>29</v>
      </c>
      <c r="J291">
        <v>29</v>
      </c>
      <c r="K291" t="b">
        <v>0</v>
      </c>
    </row>
    <row r="292" spans="1:11">
      <c r="A292" t="s">
        <v>7456</v>
      </c>
      <c r="B292" t="s">
        <v>6889</v>
      </c>
      <c r="C292" t="s">
        <v>9</v>
      </c>
      <c r="D292" t="s">
        <v>7457</v>
      </c>
      <c r="E292" t="s">
        <v>7458</v>
      </c>
      <c r="F292">
        <v>58072</v>
      </c>
      <c r="G292" t="s">
        <v>6871</v>
      </c>
      <c r="H292" t="s">
        <v>6877</v>
      </c>
      <c r="I292">
        <v>29</v>
      </c>
      <c r="J292">
        <v>29</v>
      </c>
      <c r="K292" t="b">
        <v>1</v>
      </c>
    </row>
    <row r="293" spans="1:11">
      <c r="A293" t="s">
        <v>7459</v>
      </c>
      <c r="B293" t="s">
        <v>6889</v>
      </c>
      <c r="C293" t="s">
        <v>9</v>
      </c>
      <c r="D293" t="s">
        <v>6924</v>
      </c>
      <c r="E293" t="s">
        <v>7460</v>
      </c>
      <c r="F293">
        <v>45177</v>
      </c>
      <c r="G293" t="s">
        <v>6871</v>
      </c>
      <c r="H293" t="s">
        <v>6867</v>
      </c>
      <c r="I293">
        <v>29</v>
      </c>
      <c r="J293">
        <v>29</v>
      </c>
      <c r="K293" t="b">
        <v>1</v>
      </c>
    </row>
    <row r="294" spans="1:11">
      <c r="A294" t="s">
        <v>7461</v>
      </c>
      <c r="B294" t="s">
        <v>6884</v>
      </c>
      <c r="C294" t="s">
        <v>9</v>
      </c>
      <c r="D294" t="s">
        <v>6885</v>
      </c>
      <c r="E294" t="s">
        <v>7462</v>
      </c>
      <c r="F294">
        <v>28012</v>
      </c>
      <c r="G294" t="s">
        <v>6887</v>
      </c>
      <c r="H294" t="s">
        <v>6867</v>
      </c>
      <c r="I294">
        <v>30</v>
      </c>
      <c r="J294">
        <v>30</v>
      </c>
      <c r="K294" t="b">
        <v>1</v>
      </c>
    </row>
    <row r="295" spans="1:11">
      <c r="A295" t="s">
        <v>7463</v>
      </c>
      <c r="B295" t="s">
        <v>6904</v>
      </c>
      <c r="C295" t="s">
        <v>9</v>
      </c>
      <c r="D295" t="s">
        <v>7329</v>
      </c>
      <c r="E295" t="s">
        <v>6995</v>
      </c>
      <c r="F295">
        <v>40404</v>
      </c>
      <c r="G295" t="s">
        <v>9</v>
      </c>
      <c r="H295" t="s">
        <v>6867</v>
      </c>
      <c r="I295">
        <v>30</v>
      </c>
      <c r="J295">
        <v>30</v>
      </c>
      <c r="K295" t="b">
        <v>1</v>
      </c>
    </row>
    <row r="296" spans="1:11">
      <c r="A296" t="s">
        <v>7464</v>
      </c>
      <c r="B296" t="s">
        <v>6904</v>
      </c>
      <c r="C296" t="s">
        <v>9</v>
      </c>
      <c r="D296" t="s">
        <v>6962</v>
      </c>
      <c r="E296" t="s">
        <v>7465</v>
      </c>
      <c r="F296">
        <v>19010</v>
      </c>
      <c r="G296" t="s">
        <v>9</v>
      </c>
      <c r="H296" t="s">
        <v>6867</v>
      </c>
      <c r="I296">
        <v>30</v>
      </c>
      <c r="J296">
        <v>30</v>
      </c>
      <c r="K296" t="b">
        <v>1</v>
      </c>
    </row>
    <row r="297" spans="1:11">
      <c r="A297" t="s">
        <v>7466</v>
      </c>
      <c r="B297" t="s">
        <v>6904</v>
      </c>
      <c r="C297" t="s">
        <v>9</v>
      </c>
      <c r="D297" t="s">
        <v>6962</v>
      </c>
      <c r="E297" t="s">
        <v>7467</v>
      </c>
      <c r="F297">
        <v>17837</v>
      </c>
      <c r="G297" t="s">
        <v>9</v>
      </c>
      <c r="H297" t="s">
        <v>6867</v>
      </c>
      <c r="I297">
        <v>30</v>
      </c>
      <c r="J297">
        <v>30</v>
      </c>
      <c r="K297" t="b">
        <v>1</v>
      </c>
    </row>
    <row r="298" spans="1:11">
      <c r="A298" t="s">
        <v>7468</v>
      </c>
      <c r="B298" t="s">
        <v>6873</v>
      </c>
      <c r="C298" t="s">
        <v>7469</v>
      </c>
      <c r="D298" t="s">
        <v>6875</v>
      </c>
      <c r="E298" t="s">
        <v>621</v>
      </c>
      <c r="F298">
        <v>92504</v>
      </c>
      <c r="G298" t="s">
        <v>6876</v>
      </c>
      <c r="H298" t="s">
        <v>6867</v>
      </c>
      <c r="I298">
        <v>30</v>
      </c>
      <c r="J298">
        <v>30</v>
      </c>
      <c r="K298" t="b">
        <v>1</v>
      </c>
    </row>
    <row r="299" spans="1:11">
      <c r="A299" t="s">
        <v>7470</v>
      </c>
      <c r="B299" t="s">
        <v>6873</v>
      </c>
      <c r="C299" t="s">
        <v>9</v>
      </c>
      <c r="D299" t="s">
        <v>7069</v>
      </c>
      <c r="E299" t="s">
        <v>1177</v>
      </c>
      <c r="F299">
        <v>96816</v>
      </c>
      <c r="G299" t="s">
        <v>6876</v>
      </c>
      <c r="H299" t="s">
        <v>6867</v>
      </c>
      <c r="I299">
        <v>30</v>
      </c>
      <c r="J299">
        <v>30</v>
      </c>
      <c r="K299" t="b">
        <v>1</v>
      </c>
    </row>
    <row r="300" spans="1:11">
      <c r="A300" t="s">
        <v>7471</v>
      </c>
      <c r="B300" t="s">
        <v>6879</v>
      </c>
      <c r="C300" t="s">
        <v>9</v>
      </c>
      <c r="D300" t="s">
        <v>6960</v>
      </c>
      <c r="E300" t="s">
        <v>7472</v>
      </c>
      <c r="F300">
        <v>76801</v>
      </c>
      <c r="G300" t="s">
        <v>6876</v>
      </c>
      <c r="H300" t="s">
        <v>6867</v>
      </c>
      <c r="I300">
        <v>30</v>
      </c>
      <c r="J300">
        <v>30</v>
      </c>
      <c r="K300" t="b">
        <v>0</v>
      </c>
    </row>
    <row r="301" spans="1:11">
      <c r="A301" t="s">
        <v>7473</v>
      </c>
      <c r="B301" t="s">
        <v>6904</v>
      </c>
      <c r="C301" t="s">
        <v>9</v>
      </c>
      <c r="D301" t="s">
        <v>6962</v>
      </c>
      <c r="E301" t="s">
        <v>7474</v>
      </c>
      <c r="F301">
        <v>18042</v>
      </c>
      <c r="G301" t="s">
        <v>9</v>
      </c>
      <c r="H301" t="s">
        <v>6867</v>
      </c>
      <c r="I301">
        <v>30</v>
      </c>
      <c r="J301">
        <v>30</v>
      </c>
      <c r="K301" t="b">
        <v>1</v>
      </c>
    </row>
    <row r="302" spans="1:11">
      <c r="A302" t="s">
        <v>7475</v>
      </c>
      <c r="B302" t="s">
        <v>6864</v>
      </c>
      <c r="C302" t="s">
        <v>9</v>
      </c>
      <c r="D302" t="s">
        <v>6915</v>
      </c>
      <c r="E302" t="s">
        <v>7475</v>
      </c>
      <c r="F302">
        <v>14109</v>
      </c>
      <c r="G302" t="s">
        <v>6866</v>
      </c>
      <c r="H302" t="s">
        <v>6867</v>
      </c>
      <c r="I302">
        <v>30</v>
      </c>
      <c r="J302">
        <v>30</v>
      </c>
      <c r="K302" t="b">
        <v>1</v>
      </c>
    </row>
    <row r="303" spans="1:11">
      <c r="A303" t="s">
        <v>7476</v>
      </c>
      <c r="B303" t="s">
        <v>6869</v>
      </c>
      <c r="C303" t="s">
        <v>9</v>
      </c>
      <c r="D303" t="s">
        <v>6890</v>
      </c>
      <c r="E303" t="s">
        <v>121</v>
      </c>
      <c r="F303">
        <v>60625</v>
      </c>
      <c r="G303" t="s">
        <v>6871</v>
      </c>
      <c r="H303" t="s">
        <v>6867</v>
      </c>
      <c r="I303">
        <v>30</v>
      </c>
      <c r="J303">
        <v>30</v>
      </c>
      <c r="K303" t="b">
        <v>0</v>
      </c>
    </row>
    <row r="304" spans="1:11">
      <c r="A304" t="s">
        <v>7477</v>
      </c>
      <c r="B304" t="s">
        <v>6864</v>
      </c>
      <c r="C304" t="s">
        <v>7478</v>
      </c>
      <c r="D304" t="s">
        <v>6962</v>
      </c>
      <c r="E304" t="s">
        <v>7479</v>
      </c>
      <c r="F304">
        <v>15940</v>
      </c>
      <c r="G304" t="s">
        <v>6866</v>
      </c>
      <c r="H304" t="s">
        <v>6867</v>
      </c>
      <c r="I304">
        <v>30</v>
      </c>
      <c r="J304">
        <v>30</v>
      </c>
      <c r="K304" t="b">
        <v>1</v>
      </c>
    </row>
    <row r="305" spans="1:11">
      <c r="A305" t="s">
        <v>7480</v>
      </c>
      <c r="B305" t="s">
        <v>6864</v>
      </c>
      <c r="C305" t="s">
        <v>7481</v>
      </c>
      <c r="D305" t="s">
        <v>6915</v>
      </c>
      <c r="E305" t="s">
        <v>7482</v>
      </c>
      <c r="F305">
        <v>13820</v>
      </c>
      <c r="G305" t="s">
        <v>6866</v>
      </c>
      <c r="H305" t="s">
        <v>6877</v>
      </c>
      <c r="I305">
        <v>30</v>
      </c>
      <c r="J305">
        <v>30</v>
      </c>
      <c r="K305" t="b">
        <v>1</v>
      </c>
    </row>
    <row r="306" spans="1:11">
      <c r="A306" t="s">
        <v>7483</v>
      </c>
      <c r="B306" t="s">
        <v>6884</v>
      </c>
      <c r="C306" t="s">
        <v>9</v>
      </c>
      <c r="D306" t="s">
        <v>6977</v>
      </c>
      <c r="E306" t="s">
        <v>7484</v>
      </c>
      <c r="F306">
        <v>30598</v>
      </c>
      <c r="G306" t="s">
        <v>6887</v>
      </c>
      <c r="H306" t="s">
        <v>6867</v>
      </c>
      <c r="I306">
        <v>30</v>
      </c>
      <c r="J306">
        <v>30</v>
      </c>
      <c r="K306" t="b">
        <v>1</v>
      </c>
    </row>
    <row r="307" spans="1:11">
      <c r="A307" t="s">
        <v>7485</v>
      </c>
      <c r="B307" t="s">
        <v>6896</v>
      </c>
      <c r="C307" t="s">
        <v>9</v>
      </c>
      <c r="D307" t="s">
        <v>7157</v>
      </c>
      <c r="E307" t="s">
        <v>482</v>
      </c>
      <c r="F307">
        <v>37320</v>
      </c>
      <c r="G307" t="s">
        <v>6887</v>
      </c>
      <c r="H307" t="s">
        <v>6867</v>
      </c>
      <c r="I307">
        <v>31</v>
      </c>
      <c r="J307">
        <v>31</v>
      </c>
      <c r="K307" t="b">
        <v>1</v>
      </c>
    </row>
    <row r="308" spans="1:11">
      <c r="A308" t="s">
        <v>7486</v>
      </c>
      <c r="B308" t="s">
        <v>6896</v>
      </c>
      <c r="C308" t="s">
        <v>9</v>
      </c>
      <c r="D308" t="s">
        <v>7329</v>
      </c>
      <c r="E308" t="s">
        <v>7487</v>
      </c>
      <c r="F308">
        <v>42071</v>
      </c>
      <c r="G308" t="s">
        <v>6887</v>
      </c>
      <c r="H308" t="s">
        <v>6877</v>
      </c>
      <c r="I308">
        <v>31</v>
      </c>
      <c r="J308">
        <v>31</v>
      </c>
      <c r="K308" t="b">
        <v>1</v>
      </c>
    </row>
    <row r="309" spans="1:11">
      <c r="A309" t="s">
        <v>7488</v>
      </c>
      <c r="B309" t="s">
        <v>6879</v>
      </c>
      <c r="C309" t="s">
        <v>9</v>
      </c>
      <c r="D309" t="s">
        <v>7489</v>
      </c>
      <c r="E309" t="s">
        <v>7490</v>
      </c>
      <c r="F309">
        <v>74017</v>
      </c>
      <c r="G309" t="s">
        <v>6876</v>
      </c>
      <c r="H309" t="s">
        <v>6877</v>
      </c>
      <c r="I309">
        <v>31</v>
      </c>
      <c r="J309">
        <v>31</v>
      </c>
      <c r="K309" t="b">
        <v>0</v>
      </c>
    </row>
    <row r="310" spans="1:11">
      <c r="A310" t="s">
        <v>7491</v>
      </c>
      <c r="B310" t="s">
        <v>6900</v>
      </c>
      <c r="C310" t="s">
        <v>7492</v>
      </c>
      <c r="D310" t="s">
        <v>6865</v>
      </c>
      <c r="E310" t="s">
        <v>7493</v>
      </c>
      <c r="F310">
        <v>1230</v>
      </c>
      <c r="G310" t="s">
        <v>6866</v>
      </c>
      <c r="H310" t="s">
        <v>6867</v>
      </c>
      <c r="I310">
        <v>31</v>
      </c>
      <c r="J310">
        <v>32</v>
      </c>
      <c r="K310" t="b">
        <v>1</v>
      </c>
    </row>
    <row r="311" spans="1:11">
      <c r="A311" t="s">
        <v>224</v>
      </c>
      <c r="B311" t="s">
        <v>6891</v>
      </c>
      <c r="C311" t="s">
        <v>7494</v>
      </c>
      <c r="D311" t="s">
        <v>6960</v>
      </c>
      <c r="E311" t="s">
        <v>223</v>
      </c>
      <c r="F311">
        <v>78705</v>
      </c>
      <c r="G311" t="s">
        <v>9</v>
      </c>
      <c r="H311" t="s">
        <v>6877</v>
      </c>
      <c r="I311">
        <v>32</v>
      </c>
      <c r="J311">
        <v>32</v>
      </c>
      <c r="K311" t="b">
        <v>0</v>
      </c>
    </row>
    <row r="312" spans="1:11">
      <c r="A312" t="s">
        <v>7495</v>
      </c>
      <c r="B312" t="s">
        <v>6891</v>
      </c>
      <c r="C312" t="s">
        <v>7496</v>
      </c>
      <c r="D312" t="s">
        <v>6960</v>
      </c>
      <c r="E312" t="s">
        <v>7348</v>
      </c>
      <c r="F312">
        <v>79699</v>
      </c>
      <c r="G312" t="s">
        <v>9</v>
      </c>
      <c r="H312" t="s">
        <v>6867</v>
      </c>
      <c r="I312">
        <v>32</v>
      </c>
      <c r="J312">
        <v>320</v>
      </c>
      <c r="K312" t="b">
        <v>1</v>
      </c>
    </row>
    <row r="313" spans="1:11">
      <c r="A313" t="s">
        <v>7497</v>
      </c>
      <c r="B313" t="s">
        <v>6873</v>
      </c>
      <c r="C313" t="s">
        <v>9</v>
      </c>
      <c r="D313" t="s">
        <v>6875</v>
      </c>
      <c r="E313" t="s">
        <v>7498</v>
      </c>
      <c r="F313">
        <v>95521</v>
      </c>
      <c r="G313" t="s">
        <v>6876</v>
      </c>
      <c r="H313" t="s">
        <v>6877</v>
      </c>
      <c r="I313">
        <v>32</v>
      </c>
      <c r="J313">
        <v>32</v>
      </c>
      <c r="K313" t="b">
        <v>0</v>
      </c>
    </row>
    <row r="314" spans="1:11">
      <c r="A314" t="s">
        <v>7499</v>
      </c>
      <c r="B314" t="s">
        <v>6869</v>
      </c>
      <c r="C314" t="s">
        <v>9</v>
      </c>
      <c r="D314" t="s">
        <v>6921</v>
      </c>
      <c r="E314" t="s">
        <v>7500</v>
      </c>
      <c r="F314">
        <v>53140</v>
      </c>
      <c r="G314" t="s">
        <v>6871</v>
      </c>
      <c r="H314" t="s">
        <v>6867</v>
      </c>
      <c r="I314">
        <v>32</v>
      </c>
      <c r="J314">
        <v>32</v>
      </c>
      <c r="K314" t="b">
        <v>1</v>
      </c>
    </row>
    <row r="315" spans="1:11">
      <c r="A315" t="s">
        <v>7501</v>
      </c>
      <c r="B315" t="s">
        <v>6879</v>
      </c>
      <c r="C315" t="s">
        <v>9</v>
      </c>
      <c r="D315" t="s">
        <v>7502</v>
      </c>
      <c r="E315" t="s">
        <v>7503</v>
      </c>
      <c r="F315">
        <v>87532</v>
      </c>
      <c r="G315" t="s">
        <v>6876</v>
      </c>
      <c r="H315" t="s">
        <v>6877</v>
      </c>
      <c r="I315">
        <v>32</v>
      </c>
      <c r="J315">
        <v>32</v>
      </c>
      <c r="K315" t="b">
        <v>1</v>
      </c>
    </row>
    <row r="316" spans="1:11">
      <c r="A316" t="s">
        <v>7504</v>
      </c>
      <c r="B316" t="s">
        <v>6889</v>
      </c>
      <c r="C316" t="s">
        <v>9</v>
      </c>
      <c r="D316" t="s">
        <v>7046</v>
      </c>
      <c r="E316" t="s">
        <v>608</v>
      </c>
      <c r="F316">
        <v>66067</v>
      </c>
      <c r="G316" t="s">
        <v>6871</v>
      </c>
      <c r="H316" t="s">
        <v>6867</v>
      </c>
      <c r="I316">
        <v>32</v>
      </c>
      <c r="J316">
        <v>32</v>
      </c>
      <c r="K316" t="b">
        <v>1</v>
      </c>
    </row>
    <row r="317" spans="1:11">
      <c r="A317" t="s">
        <v>7505</v>
      </c>
      <c r="B317" t="s">
        <v>6900</v>
      </c>
      <c r="C317" t="s">
        <v>9</v>
      </c>
      <c r="D317" t="s">
        <v>7119</v>
      </c>
      <c r="E317" t="s">
        <v>7506</v>
      </c>
      <c r="F317">
        <v>5827</v>
      </c>
      <c r="G317" t="s">
        <v>6866</v>
      </c>
      <c r="H317" t="s">
        <v>6867</v>
      </c>
      <c r="I317">
        <v>32</v>
      </c>
      <c r="J317">
        <v>32</v>
      </c>
      <c r="K317" t="b">
        <v>1</v>
      </c>
    </row>
    <row r="318" spans="1:11">
      <c r="A318" t="s">
        <v>7507</v>
      </c>
      <c r="B318" t="s">
        <v>6889</v>
      </c>
      <c r="C318" t="s">
        <v>7507</v>
      </c>
      <c r="D318" t="s">
        <v>7072</v>
      </c>
      <c r="E318" t="s">
        <v>7508</v>
      </c>
      <c r="F318">
        <v>56716</v>
      </c>
      <c r="G318" t="s">
        <v>6871</v>
      </c>
      <c r="H318" t="s">
        <v>6877</v>
      </c>
      <c r="I318">
        <v>32</v>
      </c>
      <c r="J318">
        <v>32</v>
      </c>
      <c r="K318" t="b">
        <v>1</v>
      </c>
    </row>
    <row r="319" spans="1:11">
      <c r="A319" t="s">
        <v>7509</v>
      </c>
      <c r="B319" t="s">
        <v>6869</v>
      </c>
      <c r="C319" t="s">
        <v>9</v>
      </c>
      <c r="D319" t="s">
        <v>6924</v>
      </c>
      <c r="E319" t="s">
        <v>7510</v>
      </c>
      <c r="F319">
        <v>44601</v>
      </c>
      <c r="G319" t="s">
        <v>6871</v>
      </c>
      <c r="H319" t="s">
        <v>6867</v>
      </c>
      <c r="I319">
        <v>32</v>
      </c>
      <c r="J319">
        <v>32</v>
      </c>
      <c r="K319" t="b">
        <v>1</v>
      </c>
    </row>
    <row r="320" spans="1:11">
      <c r="A320" t="s">
        <v>7511</v>
      </c>
      <c r="B320" t="s">
        <v>6879</v>
      </c>
      <c r="C320" t="s">
        <v>9</v>
      </c>
      <c r="D320" t="s">
        <v>7271</v>
      </c>
      <c r="E320" t="s">
        <v>7512</v>
      </c>
      <c r="F320">
        <v>84770</v>
      </c>
      <c r="G320" t="s">
        <v>6876</v>
      </c>
      <c r="H320" t="s">
        <v>6877</v>
      </c>
      <c r="I320">
        <v>32</v>
      </c>
      <c r="J320">
        <v>32</v>
      </c>
      <c r="K320" t="b">
        <v>1</v>
      </c>
    </row>
    <row r="321" spans="1:11">
      <c r="A321" t="s">
        <v>7513</v>
      </c>
      <c r="B321" t="s">
        <v>6869</v>
      </c>
      <c r="C321" t="s">
        <v>9</v>
      </c>
      <c r="D321" t="s">
        <v>6938</v>
      </c>
      <c r="E321" t="s">
        <v>136</v>
      </c>
      <c r="F321">
        <v>63119</v>
      </c>
      <c r="G321" t="s">
        <v>6871</v>
      </c>
      <c r="H321" t="s">
        <v>6867</v>
      </c>
      <c r="I321">
        <v>32</v>
      </c>
      <c r="J321">
        <v>32</v>
      </c>
      <c r="K321" t="b">
        <v>1</v>
      </c>
    </row>
    <row r="322" spans="1:11">
      <c r="A322" t="s">
        <v>252</v>
      </c>
      <c r="B322" t="s">
        <v>6891</v>
      </c>
      <c r="C322" t="s">
        <v>7514</v>
      </c>
      <c r="D322" t="s">
        <v>6977</v>
      </c>
      <c r="E322" t="s">
        <v>232</v>
      </c>
      <c r="F322">
        <v>30332</v>
      </c>
      <c r="G322" t="s">
        <v>9</v>
      </c>
      <c r="H322" t="s">
        <v>6877</v>
      </c>
      <c r="I322">
        <v>33</v>
      </c>
      <c r="J322">
        <v>33</v>
      </c>
      <c r="K322" t="b">
        <v>1</v>
      </c>
    </row>
    <row r="323" spans="1:11">
      <c r="A323" t="s">
        <v>3931</v>
      </c>
      <c r="B323" t="s">
        <v>6891</v>
      </c>
      <c r="C323" t="s">
        <v>7515</v>
      </c>
      <c r="D323" t="s">
        <v>6875</v>
      </c>
      <c r="E323" t="s">
        <v>323</v>
      </c>
      <c r="F323">
        <v>92697</v>
      </c>
      <c r="G323" t="s">
        <v>9</v>
      </c>
      <c r="H323" t="s">
        <v>6877</v>
      </c>
      <c r="I323">
        <v>33</v>
      </c>
      <c r="J323">
        <v>33</v>
      </c>
      <c r="K323" t="b">
        <v>1</v>
      </c>
    </row>
    <row r="324" spans="1:11">
      <c r="A324" t="s">
        <v>2077</v>
      </c>
      <c r="B324" t="s">
        <v>6891</v>
      </c>
      <c r="C324" t="s">
        <v>9</v>
      </c>
      <c r="D324" t="s">
        <v>6977</v>
      </c>
      <c r="E324" t="s">
        <v>2076</v>
      </c>
      <c r="F324">
        <v>30912</v>
      </c>
      <c r="G324" t="s">
        <v>9</v>
      </c>
      <c r="H324" t="s">
        <v>6877</v>
      </c>
      <c r="I324">
        <v>33</v>
      </c>
      <c r="J324">
        <v>332</v>
      </c>
      <c r="K324" t="b">
        <v>1</v>
      </c>
    </row>
    <row r="325" spans="1:11">
      <c r="A325" t="s">
        <v>7516</v>
      </c>
      <c r="B325" t="s">
        <v>6884</v>
      </c>
      <c r="C325" t="s">
        <v>9</v>
      </c>
      <c r="D325" t="s">
        <v>6885</v>
      </c>
      <c r="E325" t="s">
        <v>7517</v>
      </c>
      <c r="F325">
        <v>28712</v>
      </c>
      <c r="G325" t="s">
        <v>6887</v>
      </c>
      <c r="H325" t="s">
        <v>6867</v>
      </c>
      <c r="I325">
        <v>33</v>
      </c>
      <c r="J325">
        <v>33</v>
      </c>
      <c r="K325" t="b">
        <v>1</v>
      </c>
    </row>
    <row r="326" spans="1:11">
      <c r="A326" t="s">
        <v>7518</v>
      </c>
      <c r="B326" t="s">
        <v>6864</v>
      </c>
      <c r="C326" t="s">
        <v>9</v>
      </c>
      <c r="D326" t="s">
        <v>6915</v>
      </c>
      <c r="E326" t="s">
        <v>855</v>
      </c>
      <c r="F326">
        <v>14208</v>
      </c>
      <c r="G326" t="s">
        <v>6866</v>
      </c>
      <c r="H326" t="s">
        <v>6867</v>
      </c>
      <c r="I326">
        <v>33</v>
      </c>
      <c r="J326">
        <v>33</v>
      </c>
      <c r="K326" t="b">
        <v>1</v>
      </c>
    </row>
    <row r="327" spans="1:11">
      <c r="A327" t="s">
        <v>7519</v>
      </c>
      <c r="B327" t="s">
        <v>6900</v>
      </c>
      <c r="C327" t="s">
        <v>9</v>
      </c>
      <c r="D327" t="s">
        <v>6915</v>
      </c>
      <c r="E327" t="s">
        <v>7520</v>
      </c>
      <c r="F327">
        <v>10606</v>
      </c>
      <c r="G327" t="s">
        <v>6866</v>
      </c>
      <c r="H327" t="s">
        <v>7008</v>
      </c>
      <c r="I327">
        <v>33</v>
      </c>
      <c r="J327">
        <v>33</v>
      </c>
      <c r="K327" t="b">
        <v>0</v>
      </c>
    </row>
    <row r="328" spans="1:11">
      <c r="A328" t="s">
        <v>7521</v>
      </c>
      <c r="B328" t="s">
        <v>6904</v>
      </c>
      <c r="C328" t="s">
        <v>9</v>
      </c>
      <c r="D328" t="s">
        <v>7032</v>
      </c>
      <c r="E328" t="s">
        <v>7522</v>
      </c>
      <c r="F328">
        <v>80903</v>
      </c>
      <c r="G328" t="s">
        <v>9</v>
      </c>
      <c r="H328" t="s">
        <v>6867</v>
      </c>
      <c r="I328">
        <v>33</v>
      </c>
      <c r="J328">
        <v>33</v>
      </c>
      <c r="K328" t="b">
        <v>0</v>
      </c>
    </row>
    <row r="329" spans="1:11">
      <c r="A329" t="s">
        <v>7523</v>
      </c>
      <c r="B329" t="s">
        <v>6896</v>
      </c>
      <c r="C329" t="s">
        <v>9</v>
      </c>
      <c r="D329" t="s">
        <v>6913</v>
      </c>
      <c r="E329" t="s">
        <v>1095</v>
      </c>
      <c r="F329">
        <v>29203</v>
      </c>
      <c r="G329" t="s">
        <v>6887</v>
      </c>
      <c r="H329" t="s">
        <v>6867</v>
      </c>
      <c r="I329">
        <v>33</v>
      </c>
      <c r="J329">
        <v>33</v>
      </c>
      <c r="K329" t="b">
        <v>1</v>
      </c>
    </row>
    <row r="330" spans="1:11">
      <c r="A330" t="s">
        <v>7524</v>
      </c>
      <c r="B330" t="s">
        <v>6864</v>
      </c>
      <c r="C330" t="s">
        <v>9</v>
      </c>
      <c r="D330" t="s">
        <v>6865</v>
      </c>
      <c r="E330" t="s">
        <v>7525</v>
      </c>
      <c r="F330">
        <v>1845</v>
      </c>
      <c r="G330" t="s">
        <v>6866</v>
      </c>
      <c r="H330" t="s">
        <v>6867</v>
      </c>
      <c r="I330">
        <v>33</v>
      </c>
      <c r="J330">
        <v>33</v>
      </c>
      <c r="K330" t="b">
        <v>1</v>
      </c>
    </row>
    <row r="331" spans="1:11">
      <c r="A331" t="s">
        <v>7526</v>
      </c>
      <c r="B331" t="s">
        <v>6864</v>
      </c>
      <c r="C331" t="s">
        <v>9</v>
      </c>
      <c r="D331" t="s">
        <v>6962</v>
      </c>
      <c r="E331" t="s">
        <v>7527</v>
      </c>
      <c r="F331">
        <v>17055</v>
      </c>
      <c r="G331" t="s">
        <v>6866</v>
      </c>
      <c r="H331" t="s">
        <v>6867</v>
      </c>
      <c r="I331">
        <v>33</v>
      </c>
      <c r="J331">
        <v>33</v>
      </c>
      <c r="K331" t="b">
        <v>1</v>
      </c>
    </row>
    <row r="332" spans="1:11">
      <c r="A332" t="s">
        <v>7528</v>
      </c>
      <c r="B332" t="s">
        <v>6889</v>
      </c>
      <c r="C332" t="s">
        <v>9</v>
      </c>
      <c r="D332" t="s">
        <v>6921</v>
      </c>
      <c r="E332" t="s">
        <v>7529</v>
      </c>
      <c r="F332">
        <v>54806</v>
      </c>
      <c r="G332" t="s">
        <v>6871</v>
      </c>
      <c r="H332" t="s">
        <v>6867</v>
      </c>
      <c r="I332">
        <v>33</v>
      </c>
      <c r="J332">
        <v>33</v>
      </c>
      <c r="K332" t="b">
        <v>0</v>
      </c>
    </row>
    <row r="333" spans="1:11">
      <c r="A333" t="s">
        <v>7530</v>
      </c>
      <c r="B333" t="s">
        <v>6864</v>
      </c>
      <c r="C333" t="s">
        <v>9</v>
      </c>
      <c r="D333" t="s">
        <v>6892</v>
      </c>
      <c r="E333" t="s">
        <v>7531</v>
      </c>
      <c r="F333">
        <v>8648</v>
      </c>
      <c r="G333" t="s">
        <v>6866</v>
      </c>
      <c r="H333" t="s">
        <v>6867</v>
      </c>
      <c r="I333">
        <v>33</v>
      </c>
      <c r="J333">
        <v>33</v>
      </c>
      <c r="K333" t="b">
        <v>1</v>
      </c>
    </row>
    <row r="334" spans="1:11">
      <c r="A334" t="s">
        <v>7532</v>
      </c>
      <c r="B334" t="s">
        <v>6873</v>
      </c>
      <c r="C334" t="s">
        <v>7533</v>
      </c>
      <c r="D334" t="s">
        <v>7040</v>
      </c>
      <c r="E334" t="s">
        <v>7534</v>
      </c>
      <c r="F334">
        <v>98503</v>
      </c>
      <c r="G334" t="s">
        <v>6876</v>
      </c>
      <c r="H334" t="s">
        <v>6867</v>
      </c>
      <c r="I334">
        <v>33</v>
      </c>
      <c r="J334">
        <v>33</v>
      </c>
      <c r="K334" t="b">
        <v>0</v>
      </c>
    </row>
    <row r="335" spans="1:11">
      <c r="A335" t="s">
        <v>7535</v>
      </c>
      <c r="B335" t="s">
        <v>6896</v>
      </c>
      <c r="C335" t="s">
        <v>9</v>
      </c>
      <c r="D335" t="s">
        <v>7056</v>
      </c>
      <c r="E335" t="s">
        <v>669</v>
      </c>
      <c r="F335">
        <v>35632</v>
      </c>
      <c r="G335" t="s">
        <v>6887</v>
      </c>
      <c r="H335" t="s">
        <v>6877</v>
      </c>
      <c r="I335">
        <v>33</v>
      </c>
      <c r="J335">
        <v>33</v>
      </c>
      <c r="K335" t="b">
        <v>1</v>
      </c>
    </row>
    <row r="336" spans="1:11">
      <c r="A336" t="s">
        <v>7536</v>
      </c>
      <c r="B336" t="s">
        <v>6884</v>
      </c>
      <c r="C336" t="s">
        <v>7537</v>
      </c>
      <c r="D336" t="s">
        <v>7447</v>
      </c>
      <c r="E336" t="s">
        <v>7538</v>
      </c>
      <c r="F336">
        <v>792</v>
      </c>
      <c r="G336" t="s">
        <v>6887</v>
      </c>
      <c r="H336" t="s">
        <v>6877</v>
      </c>
      <c r="I336">
        <v>33</v>
      </c>
      <c r="J336">
        <v>33</v>
      </c>
      <c r="K336" t="b">
        <v>1</v>
      </c>
    </row>
    <row r="337" spans="1:11">
      <c r="A337" t="s">
        <v>7539</v>
      </c>
      <c r="B337" t="s">
        <v>6864</v>
      </c>
      <c r="C337" t="s">
        <v>9</v>
      </c>
      <c r="D337" t="s">
        <v>6865</v>
      </c>
      <c r="E337" t="s">
        <v>257</v>
      </c>
      <c r="F337">
        <v>2115</v>
      </c>
      <c r="G337" t="s">
        <v>6866</v>
      </c>
      <c r="H337" t="s">
        <v>6867</v>
      </c>
      <c r="I337">
        <v>33</v>
      </c>
      <c r="J337">
        <v>33</v>
      </c>
      <c r="K337" t="b">
        <v>1</v>
      </c>
    </row>
    <row r="338" spans="1:11">
      <c r="A338" t="s">
        <v>7540</v>
      </c>
      <c r="B338" t="s">
        <v>6884</v>
      </c>
      <c r="C338" t="s">
        <v>9</v>
      </c>
      <c r="D338" t="s">
        <v>7329</v>
      </c>
      <c r="E338" t="s">
        <v>7541</v>
      </c>
      <c r="F338">
        <v>41844</v>
      </c>
      <c r="G338" t="s">
        <v>6887</v>
      </c>
      <c r="H338" t="s">
        <v>6867</v>
      </c>
      <c r="I338">
        <v>34</v>
      </c>
      <c r="J338">
        <v>34</v>
      </c>
      <c r="K338" t="b">
        <v>1</v>
      </c>
    </row>
    <row r="339" spans="1:11">
      <c r="A339" t="s">
        <v>7542</v>
      </c>
      <c r="B339" t="s">
        <v>6873</v>
      </c>
      <c r="C339" t="s">
        <v>7543</v>
      </c>
      <c r="D339" t="s">
        <v>6875</v>
      </c>
      <c r="E339" t="s">
        <v>7544</v>
      </c>
      <c r="F339">
        <v>93311</v>
      </c>
      <c r="G339" t="s">
        <v>6876</v>
      </c>
      <c r="H339" t="s">
        <v>6877</v>
      </c>
      <c r="I339">
        <v>34</v>
      </c>
      <c r="J339">
        <v>34</v>
      </c>
      <c r="K339" t="b">
        <v>1</v>
      </c>
    </row>
    <row r="340" spans="1:11">
      <c r="A340" t="s">
        <v>7545</v>
      </c>
      <c r="B340" t="s">
        <v>6879</v>
      </c>
      <c r="C340" t="s">
        <v>9</v>
      </c>
      <c r="D340" t="s">
        <v>6960</v>
      </c>
      <c r="E340" t="s">
        <v>7546</v>
      </c>
      <c r="F340">
        <v>75765</v>
      </c>
      <c r="G340" t="s">
        <v>6876</v>
      </c>
      <c r="H340" t="s">
        <v>6867</v>
      </c>
      <c r="I340">
        <v>34</v>
      </c>
      <c r="J340">
        <v>34</v>
      </c>
      <c r="K340" t="b">
        <v>1</v>
      </c>
    </row>
    <row r="341" spans="1:11">
      <c r="A341" t="s">
        <v>7547</v>
      </c>
      <c r="B341" t="s">
        <v>6884</v>
      </c>
      <c r="C341" t="s">
        <v>9</v>
      </c>
      <c r="D341" t="s">
        <v>7329</v>
      </c>
      <c r="E341" t="s">
        <v>7548</v>
      </c>
      <c r="F341">
        <v>40601</v>
      </c>
      <c r="G341" t="s">
        <v>6887</v>
      </c>
      <c r="H341" t="s">
        <v>6877</v>
      </c>
      <c r="I341">
        <v>34</v>
      </c>
      <c r="J341">
        <v>34</v>
      </c>
      <c r="K341" t="b">
        <v>1</v>
      </c>
    </row>
    <row r="342" spans="1:11">
      <c r="A342" t="s">
        <v>7549</v>
      </c>
      <c r="B342" t="s">
        <v>6873</v>
      </c>
      <c r="C342" t="s">
        <v>9</v>
      </c>
      <c r="D342" t="s">
        <v>6960</v>
      </c>
      <c r="E342" t="s">
        <v>7550</v>
      </c>
      <c r="F342">
        <v>75607</v>
      </c>
      <c r="G342" t="s">
        <v>6876</v>
      </c>
      <c r="H342" t="s">
        <v>6867</v>
      </c>
      <c r="I342">
        <v>34</v>
      </c>
      <c r="J342">
        <v>34</v>
      </c>
      <c r="K342" t="b">
        <v>1</v>
      </c>
    </row>
    <row r="343" spans="1:11">
      <c r="A343" t="s">
        <v>7551</v>
      </c>
      <c r="B343" t="s">
        <v>6904</v>
      </c>
      <c r="C343" t="s">
        <v>9</v>
      </c>
      <c r="D343" t="s">
        <v>6865</v>
      </c>
      <c r="E343" t="s">
        <v>7552</v>
      </c>
      <c r="F343">
        <v>1075</v>
      </c>
      <c r="G343" t="s">
        <v>9</v>
      </c>
      <c r="H343" t="s">
        <v>6867</v>
      </c>
      <c r="I343">
        <v>34</v>
      </c>
      <c r="J343">
        <v>34</v>
      </c>
      <c r="K343" t="b">
        <v>0</v>
      </c>
    </row>
    <row r="344" spans="1:11">
      <c r="A344" t="s">
        <v>7553</v>
      </c>
      <c r="B344" t="s">
        <v>6873</v>
      </c>
      <c r="C344" t="s">
        <v>7554</v>
      </c>
      <c r="D344" t="s">
        <v>7502</v>
      </c>
      <c r="E344" t="s">
        <v>7555</v>
      </c>
      <c r="F344">
        <v>87801</v>
      </c>
      <c r="G344" t="s">
        <v>6876</v>
      </c>
      <c r="H344" t="s">
        <v>6877</v>
      </c>
      <c r="I344">
        <v>34</v>
      </c>
      <c r="J344">
        <v>34</v>
      </c>
      <c r="K344" t="b">
        <v>1</v>
      </c>
    </row>
    <row r="345" spans="1:11">
      <c r="A345" t="s">
        <v>7556</v>
      </c>
      <c r="B345" t="s">
        <v>6884</v>
      </c>
      <c r="C345" t="s">
        <v>9</v>
      </c>
      <c r="D345" t="s">
        <v>6977</v>
      </c>
      <c r="E345" t="s">
        <v>7557</v>
      </c>
      <c r="F345">
        <v>30183</v>
      </c>
      <c r="G345" t="s">
        <v>6887</v>
      </c>
      <c r="H345" t="s">
        <v>6867</v>
      </c>
      <c r="I345">
        <v>34</v>
      </c>
      <c r="J345">
        <v>34</v>
      </c>
      <c r="K345" t="b">
        <v>1</v>
      </c>
    </row>
    <row r="346" spans="1:11">
      <c r="A346" t="s">
        <v>7558</v>
      </c>
      <c r="B346" t="s">
        <v>6884</v>
      </c>
      <c r="C346" t="s">
        <v>7559</v>
      </c>
      <c r="D346" t="s">
        <v>7037</v>
      </c>
      <c r="E346" t="s">
        <v>7560</v>
      </c>
      <c r="F346">
        <v>72913</v>
      </c>
      <c r="G346" t="s">
        <v>6887</v>
      </c>
      <c r="H346" t="s">
        <v>6877</v>
      </c>
      <c r="I346">
        <v>34</v>
      </c>
      <c r="J346">
        <v>34</v>
      </c>
      <c r="K346" t="b">
        <v>1</v>
      </c>
    </row>
    <row r="347" spans="1:11">
      <c r="A347" t="s">
        <v>7561</v>
      </c>
      <c r="B347" t="s">
        <v>6884</v>
      </c>
      <c r="C347" t="s">
        <v>7562</v>
      </c>
      <c r="D347" t="s">
        <v>7447</v>
      </c>
      <c r="E347" t="s">
        <v>7563</v>
      </c>
      <c r="F347">
        <v>614</v>
      </c>
      <c r="G347" t="s">
        <v>6887</v>
      </c>
      <c r="H347" t="s">
        <v>6877</v>
      </c>
      <c r="I347">
        <v>34</v>
      </c>
      <c r="J347">
        <v>34</v>
      </c>
      <c r="K347" t="b">
        <v>1</v>
      </c>
    </row>
    <row r="348" spans="1:11">
      <c r="A348" t="s">
        <v>7564</v>
      </c>
      <c r="B348" t="s">
        <v>6879</v>
      </c>
      <c r="C348" t="s">
        <v>9</v>
      </c>
      <c r="D348" t="s">
        <v>6960</v>
      </c>
      <c r="E348" t="s">
        <v>7565</v>
      </c>
      <c r="F348">
        <v>75670</v>
      </c>
      <c r="G348" t="s">
        <v>6876</v>
      </c>
      <c r="H348" t="s">
        <v>6867</v>
      </c>
      <c r="I348">
        <v>34</v>
      </c>
      <c r="J348">
        <v>34</v>
      </c>
      <c r="K348" t="b">
        <v>1</v>
      </c>
    </row>
    <row r="349" spans="1:11">
      <c r="A349" t="s">
        <v>139</v>
      </c>
      <c r="B349" t="s">
        <v>6891</v>
      </c>
      <c r="C349" t="s">
        <v>7566</v>
      </c>
      <c r="D349" t="s">
        <v>6915</v>
      </c>
      <c r="E349" t="s">
        <v>6916</v>
      </c>
      <c r="F349">
        <v>10012</v>
      </c>
      <c r="G349" t="s">
        <v>9</v>
      </c>
      <c r="H349" t="s">
        <v>6867</v>
      </c>
      <c r="I349">
        <v>35</v>
      </c>
      <c r="J349">
        <v>35</v>
      </c>
      <c r="K349" t="b">
        <v>1</v>
      </c>
    </row>
    <row r="350" spans="1:11">
      <c r="A350" t="s">
        <v>7567</v>
      </c>
      <c r="B350" t="s">
        <v>6891</v>
      </c>
      <c r="C350" t="s">
        <v>7568</v>
      </c>
      <c r="D350" t="s">
        <v>6875</v>
      </c>
      <c r="E350" t="s">
        <v>301</v>
      </c>
      <c r="F350">
        <v>93106</v>
      </c>
      <c r="G350" t="s">
        <v>9</v>
      </c>
      <c r="H350" t="s">
        <v>6877</v>
      </c>
      <c r="I350">
        <v>35</v>
      </c>
      <c r="J350">
        <v>35</v>
      </c>
      <c r="K350" t="b">
        <v>1</v>
      </c>
    </row>
    <row r="351" spans="1:11">
      <c r="A351" t="s">
        <v>333</v>
      </c>
      <c r="B351" t="s">
        <v>6891</v>
      </c>
      <c r="C351" t="s">
        <v>7569</v>
      </c>
      <c r="D351" t="s">
        <v>6890</v>
      </c>
      <c r="E351" t="s">
        <v>332</v>
      </c>
      <c r="F351">
        <v>61820</v>
      </c>
      <c r="G351" t="s">
        <v>9</v>
      </c>
      <c r="H351" t="s">
        <v>6877</v>
      </c>
      <c r="I351">
        <v>35</v>
      </c>
      <c r="J351">
        <v>35</v>
      </c>
      <c r="K351" t="b">
        <v>1</v>
      </c>
    </row>
    <row r="352" spans="1:11">
      <c r="A352" t="s">
        <v>7570</v>
      </c>
      <c r="B352" t="s">
        <v>6891</v>
      </c>
      <c r="C352" t="s">
        <v>263</v>
      </c>
      <c r="D352" t="s">
        <v>6921</v>
      </c>
      <c r="E352" t="s">
        <v>262</v>
      </c>
      <c r="F352">
        <v>53706</v>
      </c>
      <c r="G352" t="s">
        <v>9</v>
      </c>
      <c r="H352" t="s">
        <v>6877</v>
      </c>
      <c r="I352">
        <v>35</v>
      </c>
      <c r="J352">
        <v>35</v>
      </c>
      <c r="K352" t="b">
        <v>1</v>
      </c>
    </row>
    <row r="353" spans="1:11">
      <c r="A353" t="s">
        <v>7571</v>
      </c>
      <c r="B353" t="s">
        <v>6869</v>
      </c>
      <c r="C353" t="s">
        <v>9</v>
      </c>
      <c r="D353" t="s">
        <v>6924</v>
      </c>
      <c r="E353" t="s">
        <v>7529</v>
      </c>
      <c r="F353">
        <v>44805</v>
      </c>
      <c r="G353" t="s">
        <v>6871</v>
      </c>
      <c r="H353" t="s">
        <v>6867</v>
      </c>
      <c r="I353">
        <v>35</v>
      </c>
      <c r="J353">
        <v>35</v>
      </c>
      <c r="K353" t="b">
        <v>1</v>
      </c>
    </row>
    <row r="354" spans="1:11">
      <c r="A354" t="s">
        <v>7572</v>
      </c>
      <c r="B354" t="s">
        <v>6889</v>
      </c>
      <c r="C354" t="s">
        <v>9</v>
      </c>
      <c r="D354" t="s">
        <v>6890</v>
      </c>
      <c r="E354" t="s">
        <v>7573</v>
      </c>
      <c r="F354">
        <v>62626</v>
      </c>
      <c r="G354" t="s">
        <v>6871</v>
      </c>
      <c r="H354" t="s">
        <v>6867</v>
      </c>
      <c r="I354">
        <v>35</v>
      </c>
      <c r="J354">
        <v>35</v>
      </c>
      <c r="K354" t="b">
        <v>0</v>
      </c>
    </row>
    <row r="355" spans="1:11">
      <c r="A355" t="s">
        <v>7574</v>
      </c>
      <c r="B355" t="s">
        <v>6900</v>
      </c>
      <c r="C355" t="s">
        <v>9</v>
      </c>
      <c r="D355" t="s">
        <v>6962</v>
      </c>
      <c r="E355" t="s">
        <v>7575</v>
      </c>
      <c r="F355">
        <v>17093</v>
      </c>
      <c r="G355" t="s">
        <v>6866</v>
      </c>
      <c r="H355" t="s">
        <v>7008</v>
      </c>
      <c r="I355">
        <v>35</v>
      </c>
      <c r="J355">
        <v>35</v>
      </c>
      <c r="K355" t="b">
        <v>1</v>
      </c>
    </row>
    <row r="356" spans="1:11">
      <c r="A356" t="s">
        <v>7576</v>
      </c>
      <c r="B356" t="s">
        <v>6904</v>
      </c>
      <c r="C356" t="s">
        <v>7577</v>
      </c>
      <c r="D356" t="s">
        <v>6962</v>
      </c>
      <c r="E356" t="s">
        <v>637</v>
      </c>
      <c r="F356">
        <v>17604</v>
      </c>
      <c r="G356" t="s">
        <v>9</v>
      </c>
      <c r="H356" t="s">
        <v>6867</v>
      </c>
      <c r="I356">
        <v>35</v>
      </c>
      <c r="J356">
        <v>35</v>
      </c>
      <c r="K356" t="b">
        <v>1</v>
      </c>
    </row>
    <row r="357" spans="1:11">
      <c r="A357" t="s">
        <v>7578</v>
      </c>
      <c r="B357" t="s">
        <v>6879</v>
      </c>
      <c r="C357" t="s">
        <v>7579</v>
      </c>
      <c r="D357" t="s">
        <v>6960</v>
      </c>
      <c r="E357" t="s">
        <v>223</v>
      </c>
      <c r="F357">
        <v>78702</v>
      </c>
      <c r="G357" t="s">
        <v>6876</v>
      </c>
      <c r="H357" t="s">
        <v>6867</v>
      </c>
      <c r="I357">
        <v>35</v>
      </c>
      <c r="J357">
        <v>35</v>
      </c>
      <c r="K357" t="b">
        <v>1</v>
      </c>
    </row>
    <row r="358" spans="1:11">
      <c r="A358" t="s">
        <v>7580</v>
      </c>
      <c r="B358" t="s">
        <v>6900</v>
      </c>
      <c r="C358" t="s">
        <v>9</v>
      </c>
      <c r="D358" t="s">
        <v>6901</v>
      </c>
      <c r="E358" t="s">
        <v>6902</v>
      </c>
      <c r="F358">
        <v>6320</v>
      </c>
      <c r="G358" t="s">
        <v>6866</v>
      </c>
      <c r="H358" t="s">
        <v>6867</v>
      </c>
      <c r="I358">
        <v>35</v>
      </c>
      <c r="J358">
        <v>35</v>
      </c>
      <c r="K358" t="b">
        <v>1</v>
      </c>
    </row>
    <row r="359" spans="1:11">
      <c r="A359" t="s">
        <v>7581</v>
      </c>
      <c r="B359" t="s">
        <v>6879</v>
      </c>
      <c r="C359" t="s">
        <v>9</v>
      </c>
      <c r="D359" t="s">
        <v>7582</v>
      </c>
      <c r="E359" t="s">
        <v>7583</v>
      </c>
      <c r="F359">
        <v>89002</v>
      </c>
      <c r="G359" t="s">
        <v>6876</v>
      </c>
      <c r="H359" t="s">
        <v>6877</v>
      </c>
      <c r="I359">
        <v>35</v>
      </c>
      <c r="J359">
        <v>35</v>
      </c>
      <c r="K359" t="b">
        <v>1</v>
      </c>
    </row>
    <row r="360" spans="1:11">
      <c r="A360" t="s">
        <v>7584</v>
      </c>
      <c r="B360" t="s">
        <v>6904</v>
      </c>
      <c r="C360" t="s">
        <v>9</v>
      </c>
      <c r="D360" t="s">
        <v>6875</v>
      </c>
      <c r="E360" t="s">
        <v>77</v>
      </c>
      <c r="F360">
        <v>90041</v>
      </c>
      <c r="G360" t="s">
        <v>9</v>
      </c>
      <c r="H360" t="s">
        <v>6867</v>
      </c>
      <c r="I360">
        <v>35</v>
      </c>
      <c r="J360">
        <v>35</v>
      </c>
      <c r="K360" t="b">
        <v>1</v>
      </c>
    </row>
    <row r="361" spans="1:11">
      <c r="A361" t="s">
        <v>7585</v>
      </c>
      <c r="B361" t="s">
        <v>6869</v>
      </c>
      <c r="C361" t="s">
        <v>7586</v>
      </c>
      <c r="D361" t="s">
        <v>6870</v>
      </c>
      <c r="E361" t="s">
        <v>7587</v>
      </c>
      <c r="F361">
        <v>47876</v>
      </c>
      <c r="G361" t="s">
        <v>6871</v>
      </c>
      <c r="H361" t="s">
        <v>6867</v>
      </c>
      <c r="I361">
        <v>35</v>
      </c>
      <c r="J361">
        <v>35</v>
      </c>
      <c r="K361" t="b">
        <v>1</v>
      </c>
    </row>
    <row r="362" spans="1:11">
      <c r="A362" t="s">
        <v>7588</v>
      </c>
      <c r="B362" t="s">
        <v>6904</v>
      </c>
      <c r="C362" t="s">
        <v>9</v>
      </c>
      <c r="D362" t="s">
        <v>6875</v>
      </c>
      <c r="E362" t="s">
        <v>3477</v>
      </c>
      <c r="F362">
        <v>91711</v>
      </c>
      <c r="G362" t="s">
        <v>9</v>
      </c>
      <c r="H362" t="s">
        <v>6867</v>
      </c>
      <c r="I362">
        <v>35</v>
      </c>
      <c r="J362">
        <v>35</v>
      </c>
      <c r="K362" t="b">
        <v>1</v>
      </c>
    </row>
    <row r="363" spans="1:11">
      <c r="A363" t="s">
        <v>7589</v>
      </c>
      <c r="B363" t="s">
        <v>6900</v>
      </c>
      <c r="C363" t="s">
        <v>7590</v>
      </c>
      <c r="D363" t="s">
        <v>6980</v>
      </c>
      <c r="E363" t="s">
        <v>7591</v>
      </c>
      <c r="F363">
        <v>4743</v>
      </c>
      <c r="G363" t="s">
        <v>6866</v>
      </c>
      <c r="H363" t="s">
        <v>6877</v>
      </c>
      <c r="I363">
        <v>35</v>
      </c>
      <c r="J363">
        <v>35</v>
      </c>
      <c r="K363" t="b">
        <v>1</v>
      </c>
    </row>
    <row r="364" spans="1:11">
      <c r="A364" t="s">
        <v>7592</v>
      </c>
      <c r="B364" t="s">
        <v>6869</v>
      </c>
      <c r="C364" t="s">
        <v>9</v>
      </c>
      <c r="D364" t="s">
        <v>7072</v>
      </c>
      <c r="E364" t="s">
        <v>7593</v>
      </c>
      <c r="F364">
        <v>55987</v>
      </c>
      <c r="G364" t="s">
        <v>6871</v>
      </c>
      <c r="H364" t="s">
        <v>6877</v>
      </c>
      <c r="I364">
        <v>35</v>
      </c>
      <c r="J364">
        <v>35</v>
      </c>
      <c r="K364" t="b">
        <v>1</v>
      </c>
    </row>
    <row r="365" spans="1:11">
      <c r="A365" t="s">
        <v>7594</v>
      </c>
      <c r="B365" t="s">
        <v>6900</v>
      </c>
      <c r="C365" t="s">
        <v>9</v>
      </c>
      <c r="D365" t="s">
        <v>6915</v>
      </c>
      <c r="E365" t="s">
        <v>6916</v>
      </c>
      <c r="F365">
        <v>10017</v>
      </c>
      <c r="G365" t="s">
        <v>6866</v>
      </c>
      <c r="H365" t="s">
        <v>7008</v>
      </c>
      <c r="I365">
        <v>36</v>
      </c>
      <c r="J365">
        <v>36</v>
      </c>
      <c r="K365" t="b">
        <v>1</v>
      </c>
    </row>
    <row r="366" spans="1:11">
      <c r="A366" t="s">
        <v>7595</v>
      </c>
      <c r="B366" t="s">
        <v>6896</v>
      </c>
      <c r="C366" t="s">
        <v>9</v>
      </c>
      <c r="D366" t="s">
        <v>6913</v>
      </c>
      <c r="E366" t="s">
        <v>7596</v>
      </c>
      <c r="F366">
        <v>29528</v>
      </c>
      <c r="G366" t="s">
        <v>6887</v>
      </c>
      <c r="H366" t="s">
        <v>6877</v>
      </c>
      <c r="I366">
        <v>36</v>
      </c>
      <c r="J366">
        <v>36</v>
      </c>
      <c r="K366" t="b">
        <v>1</v>
      </c>
    </row>
    <row r="367" spans="1:11">
      <c r="A367" t="s">
        <v>7597</v>
      </c>
      <c r="B367" t="s">
        <v>6889</v>
      </c>
      <c r="C367" t="s">
        <v>7598</v>
      </c>
      <c r="D367" t="s">
        <v>6938</v>
      </c>
      <c r="E367" t="s">
        <v>7090</v>
      </c>
      <c r="F367">
        <v>63435</v>
      </c>
      <c r="G367" t="s">
        <v>6871</v>
      </c>
      <c r="H367" t="s">
        <v>6867</v>
      </c>
      <c r="I367">
        <v>36</v>
      </c>
      <c r="J367">
        <v>36</v>
      </c>
      <c r="K367" t="b">
        <v>1</v>
      </c>
    </row>
    <row r="368" spans="1:11">
      <c r="A368" t="s">
        <v>7599</v>
      </c>
      <c r="B368" t="s">
        <v>6896</v>
      </c>
      <c r="C368" t="s">
        <v>7600</v>
      </c>
      <c r="D368" t="s">
        <v>7157</v>
      </c>
      <c r="E368" t="s">
        <v>7583</v>
      </c>
      <c r="F368">
        <v>38340</v>
      </c>
      <c r="G368" t="s">
        <v>6887</v>
      </c>
      <c r="H368" t="s">
        <v>6867</v>
      </c>
      <c r="I368">
        <v>36</v>
      </c>
      <c r="J368">
        <v>36</v>
      </c>
      <c r="K368" t="b">
        <v>1</v>
      </c>
    </row>
    <row r="369" spans="1:11">
      <c r="A369" t="s">
        <v>7601</v>
      </c>
      <c r="B369" t="s">
        <v>6896</v>
      </c>
      <c r="C369" t="s">
        <v>9</v>
      </c>
      <c r="D369" t="s">
        <v>6897</v>
      </c>
      <c r="E369" t="s">
        <v>7602</v>
      </c>
      <c r="F369">
        <v>32211</v>
      </c>
      <c r="G369" t="s">
        <v>6887</v>
      </c>
      <c r="H369" t="s">
        <v>6867</v>
      </c>
      <c r="I369">
        <v>36</v>
      </c>
      <c r="J369">
        <v>36</v>
      </c>
      <c r="K369" t="b">
        <v>1</v>
      </c>
    </row>
    <row r="370" spans="1:11">
      <c r="A370" t="s">
        <v>7603</v>
      </c>
      <c r="B370" t="s">
        <v>6896</v>
      </c>
      <c r="C370" t="s">
        <v>9</v>
      </c>
      <c r="D370" t="s">
        <v>6913</v>
      </c>
      <c r="E370" t="s">
        <v>7604</v>
      </c>
      <c r="F370">
        <v>29688</v>
      </c>
      <c r="G370" t="s">
        <v>6887</v>
      </c>
      <c r="H370" t="s">
        <v>6867</v>
      </c>
      <c r="I370">
        <v>36</v>
      </c>
      <c r="J370">
        <v>36</v>
      </c>
      <c r="K370" t="b">
        <v>1</v>
      </c>
    </row>
    <row r="371" spans="1:11">
      <c r="A371" t="s">
        <v>7605</v>
      </c>
      <c r="B371" t="s">
        <v>6889</v>
      </c>
      <c r="C371" t="s">
        <v>9</v>
      </c>
      <c r="D371" t="s">
        <v>6890</v>
      </c>
      <c r="E371" t="s">
        <v>7606</v>
      </c>
      <c r="F371">
        <v>62301</v>
      </c>
      <c r="G371" t="s">
        <v>6871</v>
      </c>
      <c r="H371" t="s">
        <v>6867</v>
      </c>
      <c r="I371">
        <v>36</v>
      </c>
      <c r="J371">
        <v>36</v>
      </c>
      <c r="K371" t="b">
        <v>1</v>
      </c>
    </row>
    <row r="372" spans="1:11">
      <c r="A372" t="s">
        <v>7607</v>
      </c>
      <c r="B372" t="s">
        <v>6889</v>
      </c>
      <c r="C372" t="s">
        <v>9</v>
      </c>
      <c r="D372" t="s">
        <v>7046</v>
      </c>
      <c r="E372" t="s">
        <v>7608</v>
      </c>
      <c r="F372">
        <v>67063</v>
      </c>
      <c r="G372" t="s">
        <v>6871</v>
      </c>
      <c r="H372" t="s">
        <v>6867</v>
      </c>
      <c r="I372">
        <v>36</v>
      </c>
      <c r="J372">
        <v>36</v>
      </c>
      <c r="K372" t="b">
        <v>1</v>
      </c>
    </row>
    <row r="373" spans="1:11">
      <c r="A373" t="s">
        <v>7609</v>
      </c>
      <c r="B373" t="s">
        <v>6900</v>
      </c>
      <c r="C373" t="s">
        <v>7610</v>
      </c>
      <c r="D373" t="s">
        <v>6980</v>
      </c>
      <c r="E373" t="s">
        <v>7611</v>
      </c>
      <c r="F373">
        <v>4769</v>
      </c>
      <c r="G373" t="s">
        <v>6866</v>
      </c>
      <c r="H373" t="s">
        <v>6877</v>
      </c>
      <c r="I373">
        <v>36</v>
      </c>
      <c r="J373">
        <v>36</v>
      </c>
      <c r="K373" t="b">
        <v>1</v>
      </c>
    </row>
    <row r="374" spans="1:11">
      <c r="A374" t="s">
        <v>7612</v>
      </c>
      <c r="B374" t="s">
        <v>6900</v>
      </c>
      <c r="C374" t="s">
        <v>9</v>
      </c>
      <c r="D374" t="s">
        <v>6962</v>
      </c>
      <c r="E374" t="s">
        <v>7613</v>
      </c>
      <c r="F374">
        <v>19460</v>
      </c>
      <c r="G374" t="s">
        <v>6866</v>
      </c>
      <c r="H374" t="s">
        <v>6867</v>
      </c>
      <c r="I374">
        <v>36</v>
      </c>
      <c r="J374">
        <v>36</v>
      </c>
      <c r="K374" t="b">
        <v>1</v>
      </c>
    </row>
    <row r="375" spans="1:11">
      <c r="A375" t="s">
        <v>7614</v>
      </c>
      <c r="B375" t="s">
        <v>6873</v>
      </c>
      <c r="C375" t="s">
        <v>9</v>
      </c>
      <c r="D375" t="s">
        <v>7040</v>
      </c>
      <c r="E375" t="s">
        <v>7615</v>
      </c>
      <c r="F375">
        <v>98926</v>
      </c>
      <c r="G375" t="s">
        <v>6876</v>
      </c>
      <c r="H375" t="s">
        <v>6877</v>
      </c>
      <c r="I375">
        <v>37</v>
      </c>
      <c r="J375">
        <v>37</v>
      </c>
      <c r="K375" t="b">
        <v>0</v>
      </c>
    </row>
    <row r="376" spans="1:11">
      <c r="A376" t="s">
        <v>7616</v>
      </c>
      <c r="B376" t="s">
        <v>6869</v>
      </c>
      <c r="C376" t="s">
        <v>9</v>
      </c>
      <c r="D376" t="s">
        <v>6870</v>
      </c>
      <c r="E376" t="s">
        <v>7617</v>
      </c>
      <c r="F376">
        <v>46750</v>
      </c>
      <c r="G376" t="s">
        <v>6871</v>
      </c>
      <c r="H376" t="s">
        <v>6867</v>
      </c>
      <c r="I376">
        <v>37</v>
      </c>
      <c r="J376">
        <v>37</v>
      </c>
      <c r="K376" t="b">
        <v>0</v>
      </c>
    </row>
    <row r="377" spans="1:11">
      <c r="A377" t="s">
        <v>7618</v>
      </c>
      <c r="B377" t="s">
        <v>6879</v>
      </c>
      <c r="C377" t="s">
        <v>9</v>
      </c>
      <c r="D377" t="s">
        <v>7489</v>
      </c>
      <c r="E377" t="s">
        <v>7619</v>
      </c>
      <c r="F377">
        <v>73939</v>
      </c>
      <c r="G377" t="s">
        <v>6876</v>
      </c>
      <c r="H377" t="s">
        <v>6877</v>
      </c>
      <c r="I377">
        <v>37</v>
      </c>
      <c r="J377">
        <v>37</v>
      </c>
      <c r="K377" t="b">
        <v>0</v>
      </c>
    </row>
    <row r="378" spans="1:11">
      <c r="A378" t="s">
        <v>7620</v>
      </c>
      <c r="B378" t="s">
        <v>6873</v>
      </c>
      <c r="C378" t="s">
        <v>7621</v>
      </c>
      <c r="D378" t="s">
        <v>6875</v>
      </c>
      <c r="E378" t="s">
        <v>7622</v>
      </c>
      <c r="F378">
        <v>90747</v>
      </c>
      <c r="G378" t="s">
        <v>6876</v>
      </c>
      <c r="H378" t="s">
        <v>6877</v>
      </c>
      <c r="I378">
        <v>38</v>
      </c>
      <c r="J378">
        <v>38</v>
      </c>
      <c r="K378" t="b">
        <v>0</v>
      </c>
    </row>
    <row r="379" spans="1:11">
      <c r="A379" t="s">
        <v>7623</v>
      </c>
      <c r="B379" t="s">
        <v>6869</v>
      </c>
      <c r="C379" t="s">
        <v>9</v>
      </c>
      <c r="D379" t="s">
        <v>6921</v>
      </c>
      <c r="E379" t="s">
        <v>7624</v>
      </c>
      <c r="F379">
        <v>53186</v>
      </c>
      <c r="G379" t="s">
        <v>6871</v>
      </c>
      <c r="H379" t="s">
        <v>6867</v>
      </c>
      <c r="I379">
        <v>38</v>
      </c>
      <c r="J379">
        <v>38</v>
      </c>
      <c r="K379" t="b">
        <v>1</v>
      </c>
    </row>
    <row r="380" spans="1:11">
      <c r="A380" t="s">
        <v>7625</v>
      </c>
      <c r="B380" t="s">
        <v>6864</v>
      </c>
      <c r="C380" t="s">
        <v>7626</v>
      </c>
      <c r="D380" t="s">
        <v>6915</v>
      </c>
      <c r="E380" t="s">
        <v>3084</v>
      </c>
      <c r="F380">
        <v>11210</v>
      </c>
      <c r="G380" t="s">
        <v>6866</v>
      </c>
      <c r="H380" t="s">
        <v>6877</v>
      </c>
      <c r="I380">
        <v>38</v>
      </c>
      <c r="J380">
        <v>38</v>
      </c>
      <c r="K380" t="b">
        <v>0</v>
      </c>
    </row>
    <row r="381" spans="1:11">
      <c r="A381" t="s">
        <v>7627</v>
      </c>
      <c r="B381" t="s">
        <v>6869</v>
      </c>
      <c r="C381" t="s">
        <v>9</v>
      </c>
      <c r="D381" t="s">
        <v>7207</v>
      </c>
      <c r="E381" t="s">
        <v>7208</v>
      </c>
      <c r="F381">
        <v>68504</v>
      </c>
      <c r="G381" t="s">
        <v>6871</v>
      </c>
      <c r="H381" t="s">
        <v>6867</v>
      </c>
      <c r="I381">
        <v>38</v>
      </c>
      <c r="J381">
        <v>38</v>
      </c>
      <c r="K381" t="b">
        <v>1</v>
      </c>
    </row>
    <row r="382" spans="1:11">
      <c r="A382" t="s">
        <v>7628</v>
      </c>
      <c r="B382" t="s">
        <v>6879</v>
      </c>
      <c r="C382" t="s">
        <v>9</v>
      </c>
      <c r="D382" t="s">
        <v>6960</v>
      </c>
      <c r="E382" t="s">
        <v>351</v>
      </c>
      <c r="F382">
        <v>75241</v>
      </c>
      <c r="G382" t="s">
        <v>6876</v>
      </c>
      <c r="H382" t="s">
        <v>6867</v>
      </c>
      <c r="I382">
        <v>38</v>
      </c>
      <c r="J382">
        <v>38</v>
      </c>
      <c r="K382" t="b">
        <v>0</v>
      </c>
    </row>
    <row r="383" spans="1:11">
      <c r="A383" t="s">
        <v>7629</v>
      </c>
      <c r="B383" t="s">
        <v>6869</v>
      </c>
      <c r="C383" t="s">
        <v>7630</v>
      </c>
      <c r="D383" t="s">
        <v>6890</v>
      </c>
      <c r="E383" t="s">
        <v>121</v>
      </c>
      <c r="F383">
        <v>60655</v>
      </c>
      <c r="G383" t="s">
        <v>6871</v>
      </c>
      <c r="H383" t="s">
        <v>6867</v>
      </c>
      <c r="I383">
        <v>38</v>
      </c>
      <c r="J383">
        <v>38</v>
      </c>
      <c r="K383" t="b">
        <v>1</v>
      </c>
    </row>
    <row r="384" spans="1:11">
      <c r="A384" t="s">
        <v>7631</v>
      </c>
      <c r="B384" t="s">
        <v>6904</v>
      </c>
      <c r="C384" t="s">
        <v>9</v>
      </c>
      <c r="D384" t="s">
        <v>6915</v>
      </c>
      <c r="E384" t="s">
        <v>7632</v>
      </c>
      <c r="F384">
        <v>12866</v>
      </c>
      <c r="G384" t="s">
        <v>9</v>
      </c>
      <c r="H384" t="s">
        <v>6867</v>
      </c>
      <c r="I384">
        <v>38</v>
      </c>
      <c r="J384">
        <v>38</v>
      </c>
      <c r="K384" t="b">
        <v>0</v>
      </c>
    </row>
    <row r="385" spans="1:11">
      <c r="A385" t="s">
        <v>7633</v>
      </c>
      <c r="B385" t="s">
        <v>6889</v>
      </c>
      <c r="C385" t="s">
        <v>9</v>
      </c>
      <c r="D385" t="s">
        <v>6955</v>
      </c>
      <c r="E385" t="s">
        <v>7634</v>
      </c>
      <c r="F385">
        <v>49076</v>
      </c>
      <c r="G385" t="s">
        <v>6871</v>
      </c>
      <c r="H385" t="s">
        <v>6867</v>
      </c>
      <c r="I385">
        <v>38</v>
      </c>
      <c r="J385">
        <v>38</v>
      </c>
      <c r="K385" t="b">
        <v>0</v>
      </c>
    </row>
    <row r="386" spans="1:11">
      <c r="A386" t="s">
        <v>7635</v>
      </c>
      <c r="B386" t="s">
        <v>6869</v>
      </c>
      <c r="C386" t="s">
        <v>9</v>
      </c>
      <c r="D386" t="s">
        <v>6890</v>
      </c>
      <c r="E386" t="s">
        <v>7636</v>
      </c>
      <c r="F386">
        <v>61455</v>
      </c>
      <c r="G386" t="s">
        <v>6871</v>
      </c>
      <c r="H386" t="s">
        <v>6877</v>
      </c>
      <c r="I386">
        <v>38</v>
      </c>
      <c r="J386">
        <v>38</v>
      </c>
      <c r="K386" t="b">
        <v>1</v>
      </c>
    </row>
    <row r="387" spans="1:11">
      <c r="A387" t="s">
        <v>1310</v>
      </c>
      <c r="B387" t="s">
        <v>6891</v>
      </c>
      <c r="C387" t="s">
        <v>7637</v>
      </c>
      <c r="D387" t="s">
        <v>6865</v>
      </c>
      <c r="E387" t="s">
        <v>1309</v>
      </c>
      <c r="F387">
        <v>2467</v>
      </c>
      <c r="G387" t="s">
        <v>9</v>
      </c>
      <c r="H387" t="s">
        <v>6867</v>
      </c>
      <c r="I387">
        <v>39</v>
      </c>
      <c r="J387">
        <v>39</v>
      </c>
      <c r="K387" t="b">
        <v>0</v>
      </c>
    </row>
    <row r="388" spans="1:11">
      <c r="A388" t="s">
        <v>7638</v>
      </c>
      <c r="B388" t="s">
        <v>6864</v>
      </c>
      <c r="C388" t="s">
        <v>9</v>
      </c>
      <c r="D388" t="s">
        <v>6865</v>
      </c>
      <c r="E388" t="s">
        <v>257</v>
      </c>
      <c r="F388">
        <v>2215</v>
      </c>
      <c r="G388" t="s">
        <v>6866</v>
      </c>
      <c r="H388" t="s">
        <v>6867</v>
      </c>
      <c r="I388">
        <v>39</v>
      </c>
      <c r="J388">
        <v>39</v>
      </c>
      <c r="K388" t="b">
        <v>1</v>
      </c>
    </row>
    <row r="389" spans="1:11">
      <c r="A389" t="s">
        <v>7639</v>
      </c>
      <c r="B389" t="s">
        <v>6889</v>
      </c>
      <c r="C389" t="s">
        <v>9</v>
      </c>
      <c r="D389" t="s">
        <v>7457</v>
      </c>
      <c r="E389" t="s">
        <v>7640</v>
      </c>
      <c r="F389">
        <v>58506</v>
      </c>
      <c r="G389" t="s">
        <v>6871</v>
      </c>
      <c r="H389" t="s">
        <v>6877</v>
      </c>
      <c r="I389">
        <v>39</v>
      </c>
      <c r="J389">
        <v>39</v>
      </c>
      <c r="K389" t="b">
        <v>0</v>
      </c>
    </row>
    <row r="390" spans="1:11">
      <c r="A390" t="s">
        <v>7641</v>
      </c>
      <c r="B390" t="s">
        <v>6904</v>
      </c>
      <c r="C390" t="s">
        <v>9</v>
      </c>
      <c r="D390" t="s">
        <v>6924</v>
      </c>
      <c r="E390" t="s">
        <v>7642</v>
      </c>
      <c r="F390">
        <v>43023</v>
      </c>
      <c r="G390" t="s">
        <v>9</v>
      </c>
      <c r="H390" t="s">
        <v>6867</v>
      </c>
      <c r="I390">
        <v>39</v>
      </c>
      <c r="J390">
        <v>39</v>
      </c>
      <c r="K390" t="b">
        <v>1</v>
      </c>
    </row>
    <row r="391" spans="1:11">
      <c r="A391" t="s">
        <v>7643</v>
      </c>
      <c r="B391" t="s">
        <v>6864</v>
      </c>
      <c r="C391" t="s">
        <v>9</v>
      </c>
      <c r="D391" t="s">
        <v>6962</v>
      </c>
      <c r="E391" t="s">
        <v>7644</v>
      </c>
      <c r="F391">
        <v>17022</v>
      </c>
      <c r="G391" t="s">
        <v>6866</v>
      </c>
      <c r="H391" t="s">
        <v>6867</v>
      </c>
      <c r="I391">
        <v>39</v>
      </c>
      <c r="J391">
        <v>39</v>
      </c>
      <c r="K391" t="b">
        <v>1</v>
      </c>
    </row>
    <row r="392" spans="1:11">
      <c r="A392" t="s">
        <v>7645</v>
      </c>
      <c r="B392" t="s">
        <v>6864</v>
      </c>
      <c r="C392" t="s">
        <v>9</v>
      </c>
      <c r="D392" t="s">
        <v>6865</v>
      </c>
      <c r="E392" t="s">
        <v>7306</v>
      </c>
      <c r="F392">
        <v>1915</v>
      </c>
      <c r="G392" t="s">
        <v>6866</v>
      </c>
      <c r="H392" t="s">
        <v>6867</v>
      </c>
      <c r="I392">
        <v>39</v>
      </c>
      <c r="J392">
        <v>39</v>
      </c>
      <c r="K392" t="b">
        <v>1</v>
      </c>
    </row>
    <row r="393" spans="1:11">
      <c r="A393" t="s">
        <v>7646</v>
      </c>
      <c r="B393" t="s">
        <v>6904</v>
      </c>
      <c r="C393" t="s">
        <v>9</v>
      </c>
      <c r="D393" t="s">
        <v>6955</v>
      </c>
      <c r="E393" t="s">
        <v>7647</v>
      </c>
      <c r="F393">
        <v>49242</v>
      </c>
      <c r="G393" t="s">
        <v>9</v>
      </c>
      <c r="H393" t="s">
        <v>6867</v>
      </c>
      <c r="I393">
        <v>39</v>
      </c>
      <c r="J393">
        <v>39</v>
      </c>
      <c r="K393" t="b">
        <v>1</v>
      </c>
    </row>
    <row r="394" spans="1:11">
      <c r="A394" t="s">
        <v>7648</v>
      </c>
      <c r="B394" t="s">
        <v>6904</v>
      </c>
      <c r="C394" t="s">
        <v>9</v>
      </c>
      <c r="D394" t="s">
        <v>6924</v>
      </c>
      <c r="E394" t="s">
        <v>7649</v>
      </c>
      <c r="F394">
        <v>43022</v>
      </c>
      <c r="G394" t="s">
        <v>9</v>
      </c>
      <c r="H394" t="s">
        <v>6867</v>
      </c>
      <c r="I394">
        <v>39</v>
      </c>
      <c r="J394">
        <v>39</v>
      </c>
      <c r="K394" t="b">
        <v>1</v>
      </c>
    </row>
    <row r="395" spans="1:11">
      <c r="A395" t="s">
        <v>7650</v>
      </c>
      <c r="B395" t="s">
        <v>6864</v>
      </c>
      <c r="C395" t="s">
        <v>9</v>
      </c>
      <c r="D395" t="s">
        <v>6962</v>
      </c>
      <c r="E395" t="s">
        <v>2093</v>
      </c>
      <c r="F395">
        <v>18018</v>
      </c>
      <c r="G395" t="s">
        <v>6866</v>
      </c>
      <c r="H395" t="s">
        <v>6867</v>
      </c>
      <c r="I395">
        <v>39</v>
      </c>
      <c r="J395">
        <v>39</v>
      </c>
      <c r="K395" t="b">
        <v>1</v>
      </c>
    </row>
    <row r="396" spans="1:11">
      <c r="A396" t="s">
        <v>7651</v>
      </c>
      <c r="B396" t="s">
        <v>6904</v>
      </c>
      <c r="C396" t="s">
        <v>9</v>
      </c>
      <c r="D396" t="s">
        <v>6875</v>
      </c>
      <c r="E396" t="s">
        <v>3477</v>
      </c>
      <c r="F396">
        <v>91711</v>
      </c>
      <c r="G396" t="s">
        <v>9</v>
      </c>
      <c r="H396" t="s">
        <v>6867</v>
      </c>
      <c r="I396">
        <v>39</v>
      </c>
      <c r="J396">
        <v>39</v>
      </c>
      <c r="K396" t="b">
        <v>1</v>
      </c>
    </row>
    <row r="397" spans="1:11">
      <c r="A397" t="s">
        <v>7652</v>
      </c>
      <c r="B397" t="s">
        <v>6864</v>
      </c>
      <c r="C397" t="s">
        <v>9</v>
      </c>
      <c r="D397" t="s">
        <v>6962</v>
      </c>
      <c r="E397" t="s">
        <v>7653</v>
      </c>
      <c r="F397">
        <v>15601</v>
      </c>
      <c r="G397" t="s">
        <v>6866</v>
      </c>
      <c r="H397" t="s">
        <v>6867</v>
      </c>
      <c r="I397">
        <v>39</v>
      </c>
      <c r="J397">
        <v>39</v>
      </c>
      <c r="K397" t="b">
        <v>1</v>
      </c>
    </row>
    <row r="398" spans="1:11">
      <c r="A398" t="s">
        <v>7654</v>
      </c>
      <c r="B398" t="s">
        <v>6904</v>
      </c>
      <c r="C398" t="s">
        <v>9</v>
      </c>
      <c r="D398" t="s">
        <v>6977</v>
      </c>
      <c r="E398" t="s">
        <v>232</v>
      </c>
      <c r="F398">
        <v>30314</v>
      </c>
      <c r="G398" t="s">
        <v>9</v>
      </c>
      <c r="H398" t="s">
        <v>6867</v>
      </c>
      <c r="I398">
        <v>39</v>
      </c>
      <c r="J398">
        <v>39</v>
      </c>
      <c r="K398" t="b">
        <v>1</v>
      </c>
    </row>
    <row r="399" spans="1:11">
      <c r="A399" t="s">
        <v>7655</v>
      </c>
      <c r="B399" t="s">
        <v>6873</v>
      </c>
      <c r="C399" t="s">
        <v>9</v>
      </c>
      <c r="D399" t="s">
        <v>6960</v>
      </c>
      <c r="E399" t="s">
        <v>7656</v>
      </c>
      <c r="F399">
        <v>75962</v>
      </c>
      <c r="G399" t="s">
        <v>6876</v>
      </c>
      <c r="H399" t="s">
        <v>6877</v>
      </c>
      <c r="I399">
        <v>39</v>
      </c>
      <c r="J399">
        <v>39</v>
      </c>
      <c r="K399" t="b">
        <v>0</v>
      </c>
    </row>
    <row r="400" spans="1:11">
      <c r="A400" t="s">
        <v>7657</v>
      </c>
      <c r="B400" t="s">
        <v>6864</v>
      </c>
      <c r="C400" t="s">
        <v>7658</v>
      </c>
      <c r="D400" t="s">
        <v>6915</v>
      </c>
      <c r="E400" t="s">
        <v>7659</v>
      </c>
      <c r="F400">
        <v>13126</v>
      </c>
      <c r="G400" t="s">
        <v>6866</v>
      </c>
      <c r="H400" t="s">
        <v>6877</v>
      </c>
      <c r="I400">
        <v>39</v>
      </c>
      <c r="J400">
        <v>39</v>
      </c>
      <c r="K400" t="b">
        <v>1</v>
      </c>
    </row>
    <row r="401" spans="1:11">
      <c r="A401" t="s">
        <v>7660</v>
      </c>
      <c r="B401" t="s">
        <v>6904</v>
      </c>
      <c r="C401" t="s">
        <v>9</v>
      </c>
      <c r="D401" t="s">
        <v>6901</v>
      </c>
      <c r="E401" t="s">
        <v>7661</v>
      </c>
      <c r="F401">
        <v>6106</v>
      </c>
      <c r="G401" t="s">
        <v>9</v>
      </c>
      <c r="H401" t="s">
        <v>6867</v>
      </c>
      <c r="I401">
        <v>39</v>
      </c>
      <c r="J401">
        <v>39</v>
      </c>
      <c r="K401" t="b">
        <v>1</v>
      </c>
    </row>
    <row r="402" spans="1:11">
      <c r="A402" t="s">
        <v>7662</v>
      </c>
      <c r="B402" t="s">
        <v>6891</v>
      </c>
      <c r="C402" t="s">
        <v>7663</v>
      </c>
      <c r="D402" t="s">
        <v>6892</v>
      </c>
      <c r="E402" t="s">
        <v>7664</v>
      </c>
      <c r="F402">
        <v>8854</v>
      </c>
      <c r="G402" t="s">
        <v>9</v>
      </c>
      <c r="H402" t="s">
        <v>6877</v>
      </c>
      <c r="I402">
        <v>40</v>
      </c>
      <c r="J402">
        <v>40</v>
      </c>
      <c r="K402" t="b">
        <v>1</v>
      </c>
    </row>
    <row r="403" spans="1:11">
      <c r="A403" t="s">
        <v>736</v>
      </c>
      <c r="B403" t="s">
        <v>6891</v>
      </c>
      <c r="C403" t="s">
        <v>9</v>
      </c>
      <c r="D403" t="s">
        <v>6865</v>
      </c>
      <c r="E403" t="s">
        <v>735</v>
      </c>
      <c r="F403">
        <v>2155</v>
      </c>
      <c r="G403" t="s">
        <v>9</v>
      </c>
      <c r="H403" t="s">
        <v>6867</v>
      </c>
      <c r="I403">
        <v>40</v>
      </c>
      <c r="J403">
        <v>40</v>
      </c>
      <c r="K403" t="b">
        <v>1</v>
      </c>
    </row>
    <row r="404" spans="1:11">
      <c r="A404" t="s">
        <v>3800</v>
      </c>
      <c r="B404" t="s">
        <v>6891</v>
      </c>
      <c r="C404" t="s">
        <v>9</v>
      </c>
      <c r="D404" t="s">
        <v>7040</v>
      </c>
      <c r="E404" t="s">
        <v>65</v>
      </c>
      <c r="F404">
        <v>98195</v>
      </c>
      <c r="G404" t="s">
        <v>9</v>
      </c>
      <c r="H404" t="s">
        <v>6877</v>
      </c>
      <c r="I404">
        <v>40</v>
      </c>
      <c r="J404">
        <v>40</v>
      </c>
      <c r="K404" t="b">
        <v>1</v>
      </c>
    </row>
    <row r="405" spans="1:11">
      <c r="A405" t="s">
        <v>7665</v>
      </c>
      <c r="B405" t="s">
        <v>6900</v>
      </c>
      <c r="C405" t="s">
        <v>9</v>
      </c>
      <c r="D405" t="s">
        <v>6865</v>
      </c>
      <c r="E405" t="s">
        <v>257</v>
      </c>
      <c r="F405">
        <v>2116</v>
      </c>
      <c r="G405" t="s">
        <v>6866</v>
      </c>
      <c r="H405" t="s">
        <v>6867</v>
      </c>
      <c r="I405">
        <v>40</v>
      </c>
      <c r="J405">
        <v>40</v>
      </c>
      <c r="K405" t="b">
        <v>0</v>
      </c>
    </row>
    <row r="406" spans="1:11">
      <c r="A406" t="s">
        <v>7666</v>
      </c>
      <c r="B406" t="s">
        <v>6896</v>
      </c>
      <c r="C406" t="s">
        <v>7667</v>
      </c>
      <c r="D406" t="s">
        <v>6885</v>
      </c>
      <c r="E406" t="s">
        <v>7668</v>
      </c>
      <c r="F406">
        <v>28601</v>
      </c>
      <c r="G406" t="s">
        <v>6887</v>
      </c>
      <c r="H406" t="s">
        <v>6867</v>
      </c>
      <c r="I406">
        <v>40</v>
      </c>
      <c r="J406">
        <v>40</v>
      </c>
      <c r="K406" t="b">
        <v>0</v>
      </c>
    </row>
    <row r="407" spans="1:11">
      <c r="A407" t="s">
        <v>7669</v>
      </c>
      <c r="B407" t="s">
        <v>6879</v>
      </c>
      <c r="C407" t="s">
        <v>9</v>
      </c>
      <c r="D407" t="s">
        <v>7670</v>
      </c>
      <c r="E407" t="s">
        <v>7671</v>
      </c>
      <c r="F407">
        <v>96950</v>
      </c>
      <c r="G407" t="s">
        <v>6876</v>
      </c>
      <c r="H407" t="s">
        <v>6877</v>
      </c>
      <c r="I407">
        <v>40</v>
      </c>
      <c r="J407">
        <v>40</v>
      </c>
      <c r="K407" t="b">
        <v>0</v>
      </c>
    </row>
    <row r="408" spans="1:11">
      <c r="A408" t="s">
        <v>7672</v>
      </c>
      <c r="B408" t="s">
        <v>6884</v>
      </c>
      <c r="C408" t="s">
        <v>9</v>
      </c>
      <c r="D408" t="s">
        <v>7037</v>
      </c>
      <c r="E408" t="s">
        <v>7673</v>
      </c>
      <c r="F408">
        <v>72476</v>
      </c>
      <c r="G408" t="s">
        <v>6887</v>
      </c>
      <c r="H408" t="s">
        <v>6867</v>
      </c>
      <c r="I408">
        <v>40</v>
      </c>
      <c r="J408">
        <v>40</v>
      </c>
      <c r="K408" t="b">
        <v>0</v>
      </c>
    </row>
    <row r="409" spans="1:11">
      <c r="A409" t="s">
        <v>7674</v>
      </c>
      <c r="B409" t="s">
        <v>6873</v>
      </c>
      <c r="C409" t="s">
        <v>9</v>
      </c>
      <c r="D409" t="s">
        <v>6875</v>
      </c>
      <c r="E409" t="s">
        <v>7675</v>
      </c>
      <c r="F409">
        <v>91504</v>
      </c>
      <c r="G409" t="s">
        <v>6876</v>
      </c>
      <c r="H409" t="s">
        <v>6867</v>
      </c>
      <c r="I409">
        <v>40</v>
      </c>
      <c r="J409">
        <v>40</v>
      </c>
      <c r="K409" t="b">
        <v>0</v>
      </c>
    </row>
    <row r="410" spans="1:11">
      <c r="A410" t="s">
        <v>7676</v>
      </c>
      <c r="B410" t="s">
        <v>6896</v>
      </c>
      <c r="C410" t="s">
        <v>9</v>
      </c>
      <c r="D410" t="s">
        <v>6913</v>
      </c>
      <c r="E410" t="s">
        <v>7677</v>
      </c>
      <c r="F410">
        <v>29621</v>
      </c>
      <c r="G410" t="s">
        <v>6887</v>
      </c>
      <c r="H410" t="s">
        <v>6867</v>
      </c>
      <c r="I410">
        <v>41</v>
      </c>
      <c r="J410">
        <v>41</v>
      </c>
      <c r="K410" t="b">
        <v>1</v>
      </c>
    </row>
    <row r="411" spans="1:11">
      <c r="A411" t="s">
        <v>7678</v>
      </c>
      <c r="B411" t="s">
        <v>6879</v>
      </c>
      <c r="C411" t="s">
        <v>9</v>
      </c>
      <c r="D411" t="s">
        <v>6960</v>
      </c>
      <c r="E411" t="s">
        <v>421</v>
      </c>
      <c r="F411">
        <v>77056</v>
      </c>
      <c r="G411" t="s">
        <v>6876</v>
      </c>
      <c r="H411" t="s">
        <v>7008</v>
      </c>
      <c r="I411">
        <v>41</v>
      </c>
      <c r="J411">
        <v>41</v>
      </c>
      <c r="K411" t="b">
        <v>0</v>
      </c>
    </row>
    <row r="412" spans="1:11">
      <c r="A412" t="s">
        <v>7679</v>
      </c>
      <c r="B412" t="s">
        <v>6884</v>
      </c>
      <c r="C412" t="s">
        <v>9</v>
      </c>
      <c r="D412" t="s">
        <v>6977</v>
      </c>
      <c r="E412" t="s">
        <v>7680</v>
      </c>
      <c r="F412">
        <v>30720</v>
      </c>
      <c r="G412" t="s">
        <v>6887</v>
      </c>
      <c r="H412" t="s">
        <v>6877</v>
      </c>
      <c r="I412">
        <v>41</v>
      </c>
      <c r="J412">
        <v>41</v>
      </c>
      <c r="K412" t="b">
        <v>1</v>
      </c>
    </row>
    <row r="413" spans="1:11">
      <c r="A413" t="s">
        <v>7681</v>
      </c>
      <c r="B413" t="s">
        <v>6889</v>
      </c>
      <c r="C413" t="s">
        <v>9</v>
      </c>
      <c r="D413" t="s">
        <v>7046</v>
      </c>
      <c r="E413" t="s">
        <v>7172</v>
      </c>
      <c r="F413">
        <v>66102</v>
      </c>
      <c r="G413" t="s">
        <v>6871</v>
      </c>
      <c r="H413" t="s">
        <v>6867</v>
      </c>
      <c r="I413">
        <v>41</v>
      </c>
      <c r="J413">
        <v>41</v>
      </c>
      <c r="K413" t="b">
        <v>1</v>
      </c>
    </row>
    <row r="414" spans="1:11">
      <c r="A414" t="s">
        <v>7682</v>
      </c>
      <c r="B414" t="s">
        <v>6889</v>
      </c>
      <c r="C414" t="s">
        <v>9</v>
      </c>
      <c r="D414" t="s">
        <v>6986</v>
      </c>
      <c r="E414" t="s">
        <v>7146</v>
      </c>
      <c r="F414">
        <v>52001</v>
      </c>
      <c r="G414" t="s">
        <v>6871</v>
      </c>
      <c r="H414" t="s">
        <v>6867</v>
      </c>
      <c r="I414">
        <v>41</v>
      </c>
      <c r="J414">
        <v>41</v>
      </c>
      <c r="K414" t="b">
        <v>1</v>
      </c>
    </row>
    <row r="415" spans="1:11">
      <c r="A415" t="s">
        <v>7683</v>
      </c>
      <c r="B415" t="s">
        <v>6889</v>
      </c>
      <c r="C415" t="s">
        <v>9</v>
      </c>
      <c r="D415" t="s">
        <v>6890</v>
      </c>
      <c r="E415" t="s">
        <v>7684</v>
      </c>
      <c r="F415">
        <v>61530</v>
      </c>
      <c r="G415" t="s">
        <v>6871</v>
      </c>
      <c r="H415" t="s">
        <v>6867</v>
      </c>
      <c r="I415">
        <v>41</v>
      </c>
      <c r="J415">
        <v>41</v>
      </c>
      <c r="K415" t="b">
        <v>1</v>
      </c>
    </row>
    <row r="416" spans="1:11">
      <c r="A416" t="s">
        <v>7685</v>
      </c>
      <c r="B416" t="s">
        <v>6873</v>
      </c>
      <c r="C416" t="s">
        <v>9</v>
      </c>
      <c r="D416" t="s">
        <v>6875</v>
      </c>
      <c r="E416" t="s">
        <v>2858</v>
      </c>
      <c r="F416">
        <v>93727</v>
      </c>
      <c r="G416" t="s">
        <v>6876</v>
      </c>
      <c r="H416" t="s">
        <v>6867</v>
      </c>
      <c r="I416">
        <v>41</v>
      </c>
      <c r="J416">
        <v>41</v>
      </c>
      <c r="K416" t="b">
        <v>1</v>
      </c>
    </row>
    <row r="417" spans="1:11">
      <c r="A417" t="s">
        <v>7686</v>
      </c>
      <c r="B417" t="s">
        <v>6889</v>
      </c>
      <c r="C417" t="s">
        <v>9</v>
      </c>
      <c r="D417" t="s">
        <v>7046</v>
      </c>
      <c r="E417" t="s">
        <v>7687</v>
      </c>
      <c r="F417">
        <v>67401</v>
      </c>
      <c r="G417" t="s">
        <v>6871</v>
      </c>
      <c r="H417" t="s">
        <v>6867</v>
      </c>
      <c r="I417">
        <v>41</v>
      </c>
      <c r="J417">
        <v>41</v>
      </c>
      <c r="K417" t="b">
        <v>1</v>
      </c>
    </row>
    <row r="418" spans="1:11">
      <c r="A418" t="s">
        <v>7688</v>
      </c>
      <c r="B418" t="s">
        <v>6873</v>
      </c>
      <c r="C418" t="s">
        <v>7689</v>
      </c>
      <c r="D418" t="s">
        <v>6875</v>
      </c>
      <c r="E418" t="s">
        <v>621</v>
      </c>
      <c r="F418">
        <v>92515</v>
      </c>
      <c r="G418" t="s">
        <v>6876</v>
      </c>
      <c r="H418" t="s">
        <v>6867</v>
      </c>
      <c r="I418">
        <v>41</v>
      </c>
      <c r="J418">
        <v>41</v>
      </c>
      <c r="K418" t="b">
        <v>1</v>
      </c>
    </row>
    <row r="419" spans="1:11">
      <c r="A419" t="s">
        <v>7690</v>
      </c>
      <c r="B419" t="s">
        <v>6873</v>
      </c>
      <c r="C419" t="s">
        <v>9</v>
      </c>
      <c r="D419" t="s">
        <v>6935</v>
      </c>
      <c r="E419" t="s">
        <v>7691</v>
      </c>
      <c r="F419">
        <v>59701</v>
      </c>
      <c r="G419" t="s">
        <v>6876</v>
      </c>
      <c r="H419" t="s">
        <v>6877</v>
      </c>
      <c r="I419">
        <v>41</v>
      </c>
      <c r="J419">
        <v>41</v>
      </c>
      <c r="K419" t="b">
        <v>1</v>
      </c>
    </row>
    <row r="420" spans="1:11">
      <c r="A420" t="s">
        <v>7692</v>
      </c>
      <c r="B420" t="s">
        <v>6896</v>
      </c>
      <c r="C420" t="s">
        <v>9</v>
      </c>
      <c r="D420" t="s">
        <v>7157</v>
      </c>
      <c r="E420" t="s">
        <v>7693</v>
      </c>
      <c r="F420">
        <v>37315</v>
      </c>
      <c r="G420" t="s">
        <v>6887</v>
      </c>
      <c r="H420" t="s">
        <v>6867</v>
      </c>
      <c r="I420">
        <v>41</v>
      </c>
      <c r="J420">
        <v>41</v>
      </c>
      <c r="K420" t="b">
        <v>1</v>
      </c>
    </row>
    <row r="421" spans="1:11">
      <c r="A421" t="s">
        <v>7694</v>
      </c>
      <c r="B421" t="s">
        <v>6884</v>
      </c>
      <c r="C421" t="s">
        <v>7695</v>
      </c>
      <c r="D421" t="s">
        <v>7037</v>
      </c>
      <c r="E421" t="s">
        <v>7696</v>
      </c>
      <c r="F421">
        <v>71601</v>
      </c>
      <c r="G421" t="s">
        <v>6887</v>
      </c>
      <c r="H421" t="s">
        <v>6877</v>
      </c>
      <c r="I421">
        <v>41</v>
      </c>
      <c r="J421">
        <v>41</v>
      </c>
      <c r="K421" t="b">
        <v>1</v>
      </c>
    </row>
    <row r="422" spans="1:11">
      <c r="A422" t="s">
        <v>7697</v>
      </c>
      <c r="B422" t="s">
        <v>6896</v>
      </c>
      <c r="C422" t="s">
        <v>9</v>
      </c>
      <c r="D422" t="s">
        <v>6977</v>
      </c>
      <c r="E422" t="s">
        <v>7698</v>
      </c>
      <c r="F422">
        <v>30597</v>
      </c>
      <c r="G422" t="s">
        <v>6887</v>
      </c>
      <c r="H422" t="s">
        <v>6877</v>
      </c>
      <c r="I422">
        <v>41</v>
      </c>
      <c r="J422">
        <v>41</v>
      </c>
      <c r="K422" t="b">
        <v>1</v>
      </c>
    </row>
    <row r="423" spans="1:11">
      <c r="A423" t="s">
        <v>7699</v>
      </c>
      <c r="B423" t="s">
        <v>6896</v>
      </c>
      <c r="C423" t="s">
        <v>9</v>
      </c>
      <c r="D423" t="s">
        <v>7023</v>
      </c>
      <c r="E423" t="s">
        <v>7700</v>
      </c>
      <c r="F423">
        <v>23806</v>
      </c>
      <c r="G423" t="s">
        <v>6887</v>
      </c>
      <c r="H423" t="s">
        <v>6877</v>
      </c>
      <c r="I423">
        <v>41</v>
      </c>
      <c r="J423">
        <v>41</v>
      </c>
      <c r="K423" t="b">
        <v>1</v>
      </c>
    </row>
    <row r="424" spans="1:11">
      <c r="A424" t="s">
        <v>7701</v>
      </c>
      <c r="B424" t="s">
        <v>6879</v>
      </c>
      <c r="C424" t="s">
        <v>9</v>
      </c>
      <c r="D424" t="s">
        <v>6960</v>
      </c>
      <c r="E424" t="s">
        <v>7702</v>
      </c>
      <c r="F424">
        <v>78501</v>
      </c>
      <c r="G424" t="s">
        <v>6876</v>
      </c>
      <c r="H424" t="s">
        <v>6877</v>
      </c>
      <c r="I424">
        <v>42</v>
      </c>
      <c r="J424">
        <v>42</v>
      </c>
      <c r="K424" t="b">
        <v>0</v>
      </c>
    </row>
    <row r="425" spans="1:11">
      <c r="A425" t="s">
        <v>258</v>
      </c>
      <c r="B425" t="s">
        <v>6891</v>
      </c>
      <c r="C425" t="s">
        <v>7703</v>
      </c>
      <c r="D425" t="s">
        <v>6865</v>
      </c>
      <c r="E425" t="s">
        <v>257</v>
      </c>
      <c r="F425">
        <v>2215</v>
      </c>
      <c r="G425" t="s">
        <v>9</v>
      </c>
      <c r="H425" t="s">
        <v>6867</v>
      </c>
      <c r="I425">
        <v>43</v>
      </c>
      <c r="J425">
        <v>43</v>
      </c>
      <c r="K425" t="b">
        <v>1</v>
      </c>
    </row>
    <row r="426" spans="1:11">
      <c r="A426" t="s">
        <v>3876</v>
      </c>
      <c r="B426" t="s">
        <v>6891</v>
      </c>
      <c r="C426" t="s">
        <v>7704</v>
      </c>
      <c r="D426" t="s">
        <v>6924</v>
      </c>
      <c r="E426" t="s">
        <v>230</v>
      </c>
      <c r="F426">
        <v>43210</v>
      </c>
      <c r="G426" t="s">
        <v>9</v>
      </c>
      <c r="H426" t="s">
        <v>6877</v>
      </c>
      <c r="I426">
        <v>43</v>
      </c>
      <c r="J426">
        <v>43</v>
      </c>
      <c r="K426" t="b">
        <v>1</v>
      </c>
    </row>
    <row r="427" spans="1:11">
      <c r="A427" t="s">
        <v>7705</v>
      </c>
      <c r="B427" t="s">
        <v>6891</v>
      </c>
      <c r="C427" t="s">
        <v>7706</v>
      </c>
      <c r="D427" t="s">
        <v>6870</v>
      </c>
      <c r="E427" t="s">
        <v>494</v>
      </c>
      <c r="F427">
        <v>47907</v>
      </c>
      <c r="G427" t="s">
        <v>9</v>
      </c>
      <c r="H427" t="s">
        <v>6877</v>
      </c>
      <c r="I427">
        <v>43</v>
      </c>
      <c r="J427">
        <v>43</v>
      </c>
      <c r="K427" t="b">
        <v>1</v>
      </c>
    </row>
    <row r="428" spans="1:11">
      <c r="A428" t="s">
        <v>7707</v>
      </c>
      <c r="B428" t="s">
        <v>6879</v>
      </c>
      <c r="C428" t="s">
        <v>9</v>
      </c>
      <c r="D428" t="s">
        <v>7032</v>
      </c>
      <c r="E428" t="s">
        <v>7708</v>
      </c>
      <c r="F428">
        <v>81601</v>
      </c>
      <c r="G428" t="s">
        <v>6876</v>
      </c>
      <c r="H428" t="s">
        <v>6877</v>
      </c>
      <c r="I428">
        <v>43</v>
      </c>
      <c r="J428">
        <v>43</v>
      </c>
      <c r="K428" t="b">
        <v>1</v>
      </c>
    </row>
    <row r="429" spans="1:11">
      <c r="A429" t="s">
        <v>7709</v>
      </c>
      <c r="B429" t="s">
        <v>6884</v>
      </c>
      <c r="C429" t="s">
        <v>9</v>
      </c>
      <c r="D429" t="s">
        <v>6913</v>
      </c>
      <c r="E429" t="s">
        <v>7710</v>
      </c>
      <c r="F429">
        <v>29639</v>
      </c>
      <c r="G429" t="s">
        <v>6887</v>
      </c>
      <c r="H429" t="s">
        <v>6867</v>
      </c>
      <c r="I429">
        <v>43</v>
      </c>
      <c r="J429">
        <v>43</v>
      </c>
      <c r="K429" t="b">
        <v>1</v>
      </c>
    </row>
    <row r="430" spans="1:11">
      <c r="A430" t="s">
        <v>7711</v>
      </c>
      <c r="B430" t="s">
        <v>6884</v>
      </c>
      <c r="C430" t="s">
        <v>9</v>
      </c>
      <c r="D430" t="s">
        <v>6897</v>
      </c>
      <c r="E430" t="s">
        <v>1209</v>
      </c>
      <c r="F430">
        <v>33054</v>
      </c>
      <c r="G430" t="s">
        <v>6887</v>
      </c>
      <c r="H430" t="s">
        <v>6867</v>
      </c>
      <c r="I430">
        <v>43</v>
      </c>
      <c r="J430">
        <v>43</v>
      </c>
      <c r="K430" t="b">
        <v>1</v>
      </c>
    </row>
    <row r="431" spans="1:11">
      <c r="A431" t="s">
        <v>7712</v>
      </c>
      <c r="B431" t="s">
        <v>6884</v>
      </c>
      <c r="C431" t="s">
        <v>7713</v>
      </c>
      <c r="D431" t="s">
        <v>7447</v>
      </c>
      <c r="E431" t="s">
        <v>7714</v>
      </c>
      <c r="F431">
        <v>794</v>
      </c>
      <c r="G431" t="s">
        <v>6887</v>
      </c>
      <c r="H431" t="s">
        <v>6867</v>
      </c>
      <c r="I431">
        <v>43</v>
      </c>
      <c r="J431">
        <v>43</v>
      </c>
      <c r="K431" t="b">
        <v>1</v>
      </c>
    </row>
    <row r="432" spans="1:11">
      <c r="A432" t="s">
        <v>7715</v>
      </c>
      <c r="B432" t="s">
        <v>6869</v>
      </c>
      <c r="C432" t="s">
        <v>9</v>
      </c>
      <c r="D432" t="s">
        <v>6986</v>
      </c>
      <c r="E432" t="s">
        <v>7716</v>
      </c>
      <c r="F432">
        <v>51041</v>
      </c>
      <c r="G432" t="s">
        <v>6871</v>
      </c>
      <c r="H432" t="s">
        <v>6867</v>
      </c>
      <c r="I432">
        <v>43</v>
      </c>
      <c r="J432">
        <v>43</v>
      </c>
      <c r="K432" t="b">
        <v>1</v>
      </c>
    </row>
    <row r="433" spans="1:11">
      <c r="A433" t="s">
        <v>7717</v>
      </c>
      <c r="B433" t="s">
        <v>6879</v>
      </c>
      <c r="C433" t="s">
        <v>9</v>
      </c>
      <c r="D433" t="s">
        <v>7489</v>
      </c>
      <c r="E433" t="s">
        <v>7718</v>
      </c>
      <c r="F433">
        <v>73008</v>
      </c>
      <c r="G433" t="s">
        <v>6876</v>
      </c>
      <c r="H433" t="s">
        <v>6867</v>
      </c>
      <c r="I433">
        <v>43</v>
      </c>
      <c r="J433">
        <v>43</v>
      </c>
      <c r="K433" t="b">
        <v>1</v>
      </c>
    </row>
    <row r="434" spans="1:11">
      <c r="A434" t="s">
        <v>7719</v>
      </c>
      <c r="B434" t="s">
        <v>6869</v>
      </c>
      <c r="C434" t="s">
        <v>7720</v>
      </c>
      <c r="D434" t="s">
        <v>6921</v>
      </c>
      <c r="E434" t="s">
        <v>7721</v>
      </c>
      <c r="F434">
        <v>53190</v>
      </c>
      <c r="G434" t="s">
        <v>6871</v>
      </c>
      <c r="H434" t="s">
        <v>6877</v>
      </c>
      <c r="I434">
        <v>43</v>
      </c>
      <c r="J434">
        <v>43</v>
      </c>
      <c r="K434" t="b">
        <v>1</v>
      </c>
    </row>
    <row r="435" spans="1:11">
      <c r="A435" t="s">
        <v>7722</v>
      </c>
      <c r="B435" t="s">
        <v>6884</v>
      </c>
      <c r="C435" t="s">
        <v>9</v>
      </c>
      <c r="D435" t="s">
        <v>7329</v>
      </c>
      <c r="E435" t="s">
        <v>7330</v>
      </c>
      <c r="F435">
        <v>42301</v>
      </c>
      <c r="G435" t="s">
        <v>6887</v>
      </c>
      <c r="H435" t="s">
        <v>6867</v>
      </c>
      <c r="I435">
        <v>44</v>
      </c>
      <c r="J435">
        <v>44</v>
      </c>
      <c r="K435" t="b">
        <v>1</v>
      </c>
    </row>
    <row r="436" spans="1:11">
      <c r="A436" t="s">
        <v>7723</v>
      </c>
      <c r="B436" t="s">
        <v>6889</v>
      </c>
      <c r="C436" t="s">
        <v>9</v>
      </c>
      <c r="D436" t="s">
        <v>6986</v>
      </c>
      <c r="E436" t="s">
        <v>7724</v>
      </c>
      <c r="F436">
        <v>50023</v>
      </c>
      <c r="G436" t="s">
        <v>6871</v>
      </c>
      <c r="H436" t="s">
        <v>6867</v>
      </c>
      <c r="I436">
        <v>44</v>
      </c>
      <c r="J436">
        <v>44</v>
      </c>
      <c r="K436" t="b">
        <v>0</v>
      </c>
    </row>
    <row r="437" spans="1:11">
      <c r="A437" t="s">
        <v>7725</v>
      </c>
      <c r="B437" t="s">
        <v>6873</v>
      </c>
      <c r="C437" t="s">
        <v>9</v>
      </c>
      <c r="D437" t="s">
        <v>7040</v>
      </c>
      <c r="E437" t="s">
        <v>7726</v>
      </c>
      <c r="F437">
        <v>98033</v>
      </c>
      <c r="G437" t="s">
        <v>6876</v>
      </c>
      <c r="H437" t="s">
        <v>6867</v>
      </c>
      <c r="I437">
        <v>44</v>
      </c>
      <c r="J437">
        <v>44</v>
      </c>
      <c r="K437" t="b">
        <v>1</v>
      </c>
    </row>
    <row r="438" spans="1:11">
      <c r="A438" t="s">
        <v>7727</v>
      </c>
      <c r="B438" t="s">
        <v>6873</v>
      </c>
      <c r="C438" t="s">
        <v>9</v>
      </c>
      <c r="D438" t="s">
        <v>7489</v>
      </c>
      <c r="E438" t="s">
        <v>7728</v>
      </c>
      <c r="F438">
        <v>74804</v>
      </c>
      <c r="G438" t="s">
        <v>6876</v>
      </c>
      <c r="H438" t="s">
        <v>6867</v>
      </c>
      <c r="I438">
        <v>44</v>
      </c>
      <c r="J438">
        <v>44</v>
      </c>
      <c r="K438" t="b">
        <v>1</v>
      </c>
    </row>
    <row r="439" spans="1:11">
      <c r="A439" t="s">
        <v>7729</v>
      </c>
      <c r="B439" t="s">
        <v>6873</v>
      </c>
      <c r="C439" t="s">
        <v>7730</v>
      </c>
      <c r="D439" t="s">
        <v>6960</v>
      </c>
      <c r="E439" t="s">
        <v>7731</v>
      </c>
      <c r="F439">
        <v>78041</v>
      </c>
      <c r="G439" t="s">
        <v>6876</v>
      </c>
      <c r="H439" t="s">
        <v>6877</v>
      </c>
      <c r="I439">
        <v>44</v>
      </c>
      <c r="J439">
        <v>44</v>
      </c>
      <c r="K439" t="b">
        <v>1</v>
      </c>
    </row>
    <row r="440" spans="1:11">
      <c r="A440" t="s">
        <v>7732</v>
      </c>
      <c r="B440" t="s">
        <v>6873</v>
      </c>
      <c r="C440" t="s">
        <v>9</v>
      </c>
      <c r="D440" t="s">
        <v>6960</v>
      </c>
      <c r="E440" t="s">
        <v>351</v>
      </c>
      <c r="F440">
        <v>75241</v>
      </c>
      <c r="G440" t="s">
        <v>6876</v>
      </c>
      <c r="H440" t="s">
        <v>6877</v>
      </c>
      <c r="I440">
        <v>44</v>
      </c>
      <c r="J440">
        <v>44</v>
      </c>
      <c r="K440" t="b">
        <v>1</v>
      </c>
    </row>
    <row r="441" spans="1:11">
      <c r="A441" t="s">
        <v>7733</v>
      </c>
      <c r="B441" t="s">
        <v>6884</v>
      </c>
      <c r="C441" t="s">
        <v>7733</v>
      </c>
      <c r="D441" t="s">
        <v>6913</v>
      </c>
      <c r="E441" t="s">
        <v>7325</v>
      </c>
      <c r="F441">
        <v>29909</v>
      </c>
      <c r="G441" t="s">
        <v>6887</v>
      </c>
      <c r="H441" t="s">
        <v>6877</v>
      </c>
      <c r="I441">
        <v>44</v>
      </c>
      <c r="J441">
        <v>44</v>
      </c>
      <c r="K441" t="b">
        <v>1</v>
      </c>
    </row>
    <row r="442" spans="1:11">
      <c r="A442" t="s">
        <v>7734</v>
      </c>
      <c r="B442" t="s">
        <v>6873</v>
      </c>
      <c r="C442" t="s">
        <v>9</v>
      </c>
      <c r="D442" t="s">
        <v>6875</v>
      </c>
      <c r="E442" t="s">
        <v>7735</v>
      </c>
      <c r="F442">
        <v>92626</v>
      </c>
      <c r="G442" t="s">
        <v>6876</v>
      </c>
      <c r="H442" t="s">
        <v>6867</v>
      </c>
      <c r="I442">
        <v>44</v>
      </c>
      <c r="J442">
        <v>44</v>
      </c>
      <c r="K442" t="b">
        <v>1</v>
      </c>
    </row>
    <row r="443" spans="1:11">
      <c r="A443" t="s">
        <v>7736</v>
      </c>
      <c r="B443" t="s">
        <v>6896</v>
      </c>
      <c r="C443" t="s">
        <v>9</v>
      </c>
      <c r="D443" t="s">
        <v>6913</v>
      </c>
      <c r="E443" t="s">
        <v>1095</v>
      </c>
      <c r="F443">
        <v>29203</v>
      </c>
      <c r="G443" t="s">
        <v>6887</v>
      </c>
      <c r="H443" t="s">
        <v>6867</v>
      </c>
      <c r="I443">
        <v>45</v>
      </c>
      <c r="J443">
        <v>45</v>
      </c>
      <c r="K443" t="b">
        <v>1</v>
      </c>
    </row>
    <row r="444" spans="1:11">
      <c r="A444" t="s">
        <v>7737</v>
      </c>
      <c r="B444" t="s">
        <v>6864</v>
      </c>
      <c r="C444" t="s">
        <v>7738</v>
      </c>
      <c r="D444" t="s">
        <v>6915</v>
      </c>
      <c r="E444" t="s">
        <v>7739</v>
      </c>
      <c r="F444">
        <v>11367</v>
      </c>
      <c r="G444" t="s">
        <v>6866</v>
      </c>
      <c r="H444" t="s">
        <v>6877</v>
      </c>
      <c r="I444">
        <v>45</v>
      </c>
      <c r="J444">
        <v>45</v>
      </c>
      <c r="K444" t="b">
        <v>1</v>
      </c>
    </row>
    <row r="445" spans="1:11">
      <c r="A445" t="s">
        <v>7740</v>
      </c>
      <c r="B445" t="s">
        <v>6864</v>
      </c>
      <c r="C445" t="s">
        <v>7741</v>
      </c>
      <c r="D445" t="s">
        <v>6892</v>
      </c>
      <c r="E445" t="s">
        <v>7742</v>
      </c>
      <c r="F445">
        <v>7666</v>
      </c>
      <c r="G445" t="s">
        <v>6866</v>
      </c>
      <c r="H445" t="s">
        <v>6867</v>
      </c>
      <c r="I445">
        <v>45</v>
      </c>
      <c r="J445">
        <v>45</v>
      </c>
      <c r="K445" t="b">
        <v>1</v>
      </c>
    </row>
    <row r="446" spans="1:11">
      <c r="A446" t="s">
        <v>7743</v>
      </c>
      <c r="B446" t="s">
        <v>6896</v>
      </c>
      <c r="C446" t="s">
        <v>9</v>
      </c>
      <c r="D446" t="s">
        <v>7329</v>
      </c>
      <c r="E446" t="s">
        <v>7744</v>
      </c>
      <c r="F446">
        <v>40351</v>
      </c>
      <c r="G446" t="s">
        <v>6887</v>
      </c>
      <c r="H446" t="s">
        <v>6877</v>
      </c>
      <c r="I446">
        <v>45</v>
      </c>
      <c r="J446">
        <v>45</v>
      </c>
      <c r="K446" t="b">
        <v>1</v>
      </c>
    </row>
    <row r="447" spans="1:11">
      <c r="A447" t="s">
        <v>7745</v>
      </c>
      <c r="B447" t="s">
        <v>6864</v>
      </c>
      <c r="C447" t="s">
        <v>9</v>
      </c>
      <c r="D447" t="s">
        <v>6865</v>
      </c>
      <c r="E447" t="s">
        <v>7746</v>
      </c>
      <c r="F447">
        <v>2493</v>
      </c>
      <c r="G447" t="s">
        <v>6866</v>
      </c>
      <c r="H447" t="s">
        <v>6867</v>
      </c>
      <c r="I447">
        <v>45</v>
      </c>
      <c r="J447">
        <v>45</v>
      </c>
      <c r="K447" t="b">
        <v>1</v>
      </c>
    </row>
    <row r="448" spans="1:11">
      <c r="A448" t="s">
        <v>7747</v>
      </c>
      <c r="B448" t="s">
        <v>6864</v>
      </c>
      <c r="C448" t="s">
        <v>7748</v>
      </c>
      <c r="D448" t="s">
        <v>6892</v>
      </c>
      <c r="E448" t="s">
        <v>7749</v>
      </c>
      <c r="F448">
        <v>7306</v>
      </c>
      <c r="G448" t="s">
        <v>6866</v>
      </c>
      <c r="H448" t="s">
        <v>6867</v>
      </c>
      <c r="I448">
        <v>45</v>
      </c>
      <c r="J448">
        <v>45</v>
      </c>
      <c r="K448" t="b">
        <v>1</v>
      </c>
    </row>
    <row r="449" spans="1:11">
      <c r="A449" t="s">
        <v>7750</v>
      </c>
      <c r="B449" t="s">
        <v>6889</v>
      </c>
      <c r="C449" t="s">
        <v>9</v>
      </c>
      <c r="D449" t="s">
        <v>7046</v>
      </c>
      <c r="E449" t="s">
        <v>7751</v>
      </c>
      <c r="F449">
        <v>67579</v>
      </c>
      <c r="G449" t="s">
        <v>6871</v>
      </c>
      <c r="H449" t="s">
        <v>6867</v>
      </c>
      <c r="I449">
        <v>45</v>
      </c>
      <c r="J449">
        <v>45</v>
      </c>
      <c r="K449" t="b">
        <v>1</v>
      </c>
    </row>
    <row r="450" spans="1:11">
      <c r="A450" t="s">
        <v>7752</v>
      </c>
      <c r="B450" t="s">
        <v>6864</v>
      </c>
      <c r="C450" t="s">
        <v>7753</v>
      </c>
      <c r="D450" t="s">
        <v>6915</v>
      </c>
      <c r="E450" t="s">
        <v>3084</v>
      </c>
      <c r="F450">
        <v>11205</v>
      </c>
      <c r="G450" t="s">
        <v>6866</v>
      </c>
      <c r="H450" t="s">
        <v>6867</v>
      </c>
      <c r="I450">
        <v>45</v>
      </c>
      <c r="J450">
        <v>45</v>
      </c>
      <c r="K450" t="b">
        <v>1</v>
      </c>
    </row>
    <row r="451" spans="1:11">
      <c r="A451" t="s">
        <v>7754</v>
      </c>
      <c r="B451" t="s">
        <v>6904</v>
      </c>
      <c r="C451" t="s">
        <v>9</v>
      </c>
      <c r="D451" t="s">
        <v>6915</v>
      </c>
      <c r="E451" t="s">
        <v>7755</v>
      </c>
      <c r="F451">
        <v>12308</v>
      </c>
      <c r="G451" t="s">
        <v>9</v>
      </c>
      <c r="H451" t="s">
        <v>6867</v>
      </c>
      <c r="I451">
        <v>45</v>
      </c>
      <c r="J451">
        <v>45</v>
      </c>
      <c r="K451" t="b">
        <v>0</v>
      </c>
    </row>
    <row r="452" spans="1:11">
      <c r="A452" t="s">
        <v>7756</v>
      </c>
      <c r="B452" t="s">
        <v>6896</v>
      </c>
      <c r="C452" t="s">
        <v>7757</v>
      </c>
      <c r="D452" t="s">
        <v>6885</v>
      </c>
      <c r="E452" t="s">
        <v>7758</v>
      </c>
      <c r="F452">
        <v>28372</v>
      </c>
      <c r="G452" t="s">
        <v>6887</v>
      </c>
      <c r="H452" t="s">
        <v>6877</v>
      </c>
      <c r="I452">
        <v>45</v>
      </c>
      <c r="J452">
        <v>45</v>
      </c>
      <c r="K452" t="b">
        <v>1</v>
      </c>
    </row>
    <row r="453" spans="1:11">
      <c r="A453" t="s">
        <v>7759</v>
      </c>
      <c r="B453" t="s">
        <v>6869</v>
      </c>
      <c r="C453" t="s">
        <v>9</v>
      </c>
      <c r="D453" t="s">
        <v>7072</v>
      </c>
      <c r="E453" t="s">
        <v>7097</v>
      </c>
      <c r="F453">
        <v>55113</v>
      </c>
      <c r="G453" t="s">
        <v>6871</v>
      </c>
      <c r="H453" t="s">
        <v>6867</v>
      </c>
      <c r="I453">
        <v>45</v>
      </c>
      <c r="J453">
        <v>45</v>
      </c>
      <c r="K453" t="b">
        <v>0</v>
      </c>
    </row>
    <row r="454" spans="1:11">
      <c r="A454" t="s">
        <v>7760</v>
      </c>
      <c r="B454" t="s">
        <v>6889</v>
      </c>
      <c r="C454" t="s">
        <v>9</v>
      </c>
      <c r="D454" t="s">
        <v>7207</v>
      </c>
      <c r="E454" t="s">
        <v>676</v>
      </c>
      <c r="F454">
        <v>68467</v>
      </c>
      <c r="G454" t="s">
        <v>6871</v>
      </c>
      <c r="H454" t="s">
        <v>6867</v>
      </c>
      <c r="I454">
        <v>45</v>
      </c>
      <c r="J454">
        <v>45</v>
      </c>
      <c r="K454" t="b">
        <v>1</v>
      </c>
    </row>
    <row r="455" spans="1:11">
      <c r="A455" t="s">
        <v>3890</v>
      </c>
      <c r="B455" t="s">
        <v>6891</v>
      </c>
      <c r="C455" t="s">
        <v>7761</v>
      </c>
      <c r="D455" t="s">
        <v>6952</v>
      </c>
      <c r="E455" t="s">
        <v>254</v>
      </c>
      <c r="F455">
        <v>20742</v>
      </c>
      <c r="G455" t="s">
        <v>9</v>
      </c>
      <c r="H455" t="s">
        <v>6877</v>
      </c>
      <c r="I455">
        <v>46</v>
      </c>
      <c r="J455">
        <v>46</v>
      </c>
      <c r="K455" t="b">
        <v>0</v>
      </c>
    </row>
    <row r="456" spans="1:11">
      <c r="A456" t="s">
        <v>7762</v>
      </c>
      <c r="B456" t="s">
        <v>6904</v>
      </c>
      <c r="C456" t="s">
        <v>9</v>
      </c>
      <c r="D456" t="s">
        <v>6901</v>
      </c>
      <c r="E456" t="s">
        <v>6902</v>
      </c>
      <c r="F456">
        <v>6320</v>
      </c>
      <c r="G456" t="s">
        <v>9</v>
      </c>
      <c r="H456" t="s">
        <v>6867</v>
      </c>
      <c r="I456">
        <v>46</v>
      </c>
      <c r="J456">
        <v>46</v>
      </c>
      <c r="K456" t="b">
        <v>1</v>
      </c>
    </row>
    <row r="457" spans="1:11">
      <c r="A457" t="s">
        <v>7763</v>
      </c>
      <c r="B457" t="s">
        <v>6904</v>
      </c>
      <c r="C457" t="s">
        <v>9</v>
      </c>
      <c r="D457" t="s">
        <v>6870</v>
      </c>
      <c r="E457" t="s">
        <v>7764</v>
      </c>
      <c r="F457">
        <v>46135</v>
      </c>
      <c r="G457" t="s">
        <v>9</v>
      </c>
      <c r="H457" t="s">
        <v>6867</v>
      </c>
      <c r="I457">
        <v>46</v>
      </c>
      <c r="J457">
        <v>46</v>
      </c>
      <c r="K457" t="b">
        <v>1</v>
      </c>
    </row>
    <row r="458" spans="1:11">
      <c r="A458" t="s">
        <v>7765</v>
      </c>
      <c r="B458" t="s">
        <v>6904</v>
      </c>
      <c r="C458" t="s">
        <v>9</v>
      </c>
      <c r="D458" t="s">
        <v>6962</v>
      </c>
      <c r="E458" t="s">
        <v>7766</v>
      </c>
      <c r="F458">
        <v>17013</v>
      </c>
      <c r="G458" t="s">
        <v>9</v>
      </c>
      <c r="H458" t="s">
        <v>6867</v>
      </c>
      <c r="I458">
        <v>46</v>
      </c>
      <c r="J458">
        <v>46</v>
      </c>
      <c r="K458" t="b">
        <v>1</v>
      </c>
    </row>
    <row r="459" spans="1:11">
      <c r="A459" t="s">
        <v>7767</v>
      </c>
      <c r="B459" t="s">
        <v>6904</v>
      </c>
      <c r="C459" t="s">
        <v>9</v>
      </c>
      <c r="D459" t="s">
        <v>6913</v>
      </c>
      <c r="E459" t="s">
        <v>2783</v>
      </c>
      <c r="F459">
        <v>29613</v>
      </c>
      <c r="G459" t="s">
        <v>9</v>
      </c>
      <c r="H459" t="s">
        <v>6867</v>
      </c>
      <c r="I459">
        <v>46</v>
      </c>
      <c r="J459">
        <v>46</v>
      </c>
      <c r="K459" t="b">
        <v>1</v>
      </c>
    </row>
    <row r="460" spans="1:11">
      <c r="A460" t="s">
        <v>7768</v>
      </c>
      <c r="B460" t="s">
        <v>6869</v>
      </c>
      <c r="C460" t="s">
        <v>9</v>
      </c>
      <c r="D460" t="s">
        <v>6924</v>
      </c>
      <c r="E460" t="s">
        <v>7769</v>
      </c>
      <c r="F460">
        <v>43762</v>
      </c>
      <c r="G460" t="s">
        <v>6871</v>
      </c>
      <c r="H460" t="s">
        <v>6867</v>
      </c>
      <c r="I460">
        <v>46</v>
      </c>
      <c r="J460">
        <v>46</v>
      </c>
      <c r="K460" t="b">
        <v>0</v>
      </c>
    </row>
    <row r="461" spans="1:11">
      <c r="A461" t="s">
        <v>7770</v>
      </c>
      <c r="B461" t="s">
        <v>6904</v>
      </c>
      <c r="C461" t="s">
        <v>9</v>
      </c>
      <c r="D461" t="s">
        <v>7040</v>
      </c>
      <c r="E461" t="s">
        <v>7771</v>
      </c>
      <c r="F461">
        <v>99362</v>
      </c>
      <c r="G461" t="s">
        <v>9</v>
      </c>
      <c r="H461" t="s">
        <v>6867</v>
      </c>
      <c r="I461">
        <v>46</v>
      </c>
      <c r="J461">
        <v>46</v>
      </c>
      <c r="K461" t="b">
        <v>1</v>
      </c>
    </row>
    <row r="462" spans="1:11">
      <c r="A462" t="s">
        <v>2094</v>
      </c>
      <c r="B462" t="s">
        <v>6891</v>
      </c>
      <c r="C462" t="s">
        <v>9</v>
      </c>
      <c r="D462" t="s">
        <v>6962</v>
      </c>
      <c r="E462" t="s">
        <v>2093</v>
      </c>
      <c r="F462">
        <v>18015</v>
      </c>
      <c r="G462" t="s">
        <v>9</v>
      </c>
      <c r="H462" t="s">
        <v>6867</v>
      </c>
      <c r="I462">
        <v>47</v>
      </c>
      <c r="J462">
        <v>47</v>
      </c>
      <c r="K462" t="b">
        <v>1</v>
      </c>
    </row>
    <row r="463" spans="1:11">
      <c r="A463" t="s">
        <v>7772</v>
      </c>
      <c r="B463" t="s">
        <v>6891</v>
      </c>
      <c r="C463" t="s">
        <v>7773</v>
      </c>
      <c r="D463" t="s">
        <v>6960</v>
      </c>
      <c r="E463" t="s">
        <v>503</v>
      </c>
      <c r="F463">
        <v>77843</v>
      </c>
      <c r="G463" t="s">
        <v>9</v>
      </c>
      <c r="H463" t="s">
        <v>6877</v>
      </c>
      <c r="I463">
        <v>47</v>
      </c>
      <c r="J463">
        <v>47</v>
      </c>
      <c r="K463" t="b">
        <v>1</v>
      </c>
    </row>
    <row r="464" spans="1:11">
      <c r="A464" t="s">
        <v>906</v>
      </c>
      <c r="B464" t="s">
        <v>6891</v>
      </c>
      <c r="C464" t="s">
        <v>7774</v>
      </c>
      <c r="D464" t="s">
        <v>6977</v>
      </c>
      <c r="E464" t="s">
        <v>7203</v>
      </c>
      <c r="F464">
        <v>30602</v>
      </c>
      <c r="G464" t="s">
        <v>9</v>
      </c>
      <c r="H464" t="s">
        <v>6877</v>
      </c>
      <c r="I464">
        <v>47</v>
      </c>
      <c r="J464">
        <v>47</v>
      </c>
      <c r="K464" t="b">
        <v>1</v>
      </c>
    </row>
    <row r="465" spans="1:11">
      <c r="A465" t="s">
        <v>567</v>
      </c>
      <c r="B465" t="s">
        <v>6891</v>
      </c>
      <c r="C465" t="s">
        <v>9</v>
      </c>
      <c r="D465" t="s">
        <v>6915</v>
      </c>
      <c r="E465" t="s">
        <v>566</v>
      </c>
      <c r="F465">
        <v>14627</v>
      </c>
      <c r="G465" t="s">
        <v>9</v>
      </c>
      <c r="H465" t="s">
        <v>6867</v>
      </c>
      <c r="I465">
        <v>47</v>
      </c>
      <c r="J465">
        <v>47</v>
      </c>
      <c r="K465" t="b">
        <v>1</v>
      </c>
    </row>
    <row r="466" spans="1:11">
      <c r="A466" t="s">
        <v>7775</v>
      </c>
      <c r="B466" t="s">
        <v>6891</v>
      </c>
      <c r="C466" t="s">
        <v>9</v>
      </c>
      <c r="D466" t="s">
        <v>7023</v>
      </c>
      <c r="E466" t="s">
        <v>744</v>
      </c>
      <c r="F466">
        <v>24061</v>
      </c>
      <c r="G466" t="s">
        <v>9</v>
      </c>
      <c r="H466" t="s">
        <v>6877</v>
      </c>
      <c r="I466">
        <v>47</v>
      </c>
      <c r="J466">
        <v>47</v>
      </c>
      <c r="K466" t="b">
        <v>1</v>
      </c>
    </row>
    <row r="467" spans="1:11">
      <c r="A467" t="s">
        <v>1192</v>
      </c>
      <c r="B467" t="s">
        <v>6891</v>
      </c>
      <c r="C467" t="s">
        <v>9</v>
      </c>
      <c r="D467" t="s">
        <v>6885</v>
      </c>
      <c r="E467" t="s">
        <v>1191</v>
      </c>
      <c r="F467">
        <v>27109</v>
      </c>
      <c r="G467" t="s">
        <v>9</v>
      </c>
      <c r="H467" t="s">
        <v>6867</v>
      </c>
      <c r="I467">
        <v>47</v>
      </c>
      <c r="J467">
        <v>47</v>
      </c>
      <c r="K467" t="b">
        <v>1</v>
      </c>
    </row>
    <row r="468" spans="1:11">
      <c r="A468" t="s">
        <v>7776</v>
      </c>
      <c r="B468" t="s">
        <v>6869</v>
      </c>
      <c r="C468" t="s">
        <v>9</v>
      </c>
      <c r="D468" t="s">
        <v>6870</v>
      </c>
      <c r="E468" t="s">
        <v>7777</v>
      </c>
      <c r="F468">
        <v>46545</v>
      </c>
      <c r="G468" t="s">
        <v>6871</v>
      </c>
      <c r="H468" t="s">
        <v>6867</v>
      </c>
      <c r="I468">
        <v>47</v>
      </c>
      <c r="J468">
        <v>47</v>
      </c>
      <c r="K468" t="b">
        <v>1</v>
      </c>
    </row>
    <row r="469" spans="1:11">
      <c r="A469" t="s">
        <v>7778</v>
      </c>
      <c r="B469" t="s">
        <v>6884</v>
      </c>
      <c r="C469" t="s">
        <v>9</v>
      </c>
      <c r="D469" t="s">
        <v>6897</v>
      </c>
      <c r="E469" t="s">
        <v>7779</v>
      </c>
      <c r="F469">
        <v>33301</v>
      </c>
      <c r="G469" t="s">
        <v>6887</v>
      </c>
      <c r="H469" t="s">
        <v>6877</v>
      </c>
      <c r="I469">
        <v>47</v>
      </c>
      <c r="J469">
        <v>47</v>
      </c>
      <c r="K469" t="b">
        <v>1</v>
      </c>
    </row>
    <row r="470" spans="1:11">
      <c r="A470" t="s">
        <v>7780</v>
      </c>
      <c r="B470" t="s">
        <v>6869</v>
      </c>
      <c r="C470" t="s">
        <v>9</v>
      </c>
      <c r="D470" t="s">
        <v>6986</v>
      </c>
      <c r="E470" t="s">
        <v>7781</v>
      </c>
      <c r="F470">
        <v>50588</v>
      </c>
      <c r="G470" t="s">
        <v>6871</v>
      </c>
      <c r="H470" t="s">
        <v>6867</v>
      </c>
      <c r="I470">
        <v>47</v>
      </c>
      <c r="J470">
        <v>47</v>
      </c>
      <c r="K470" t="b">
        <v>1</v>
      </c>
    </row>
    <row r="471" spans="1:11">
      <c r="A471" t="s">
        <v>7782</v>
      </c>
      <c r="B471" t="s">
        <v>6869</v>
      </c>
      <c r="C471" t="s">
        <v>9</v>
      </c>
      <c r="D471" t="s">
        <v>6924</v>
      </c>
      <c r="E471" t="s">
        <v>230</v>
      </c>
      <c r="F471">
        <v>43209</v>
      </c>
      <c r="G471" t="s">
        <v>6871</v>
      </c>
      <c r="H471" t="s">
        <v>6867</v>
      </c>
      <c r="I471">
        <v>47</v>
      </c>
      <c r="J471">
        <v>47</v>
      </c>
      <c r="K471" t="b">
        <v>1</v>
      </c>
    </row>
    <row r="472" spans="1:11">
      <c r="A472" t="s">
        <v>7783</v>
      </c>
      <c r="B472" t="s">
        <v>6884</v>
      </c>
      <c r="C472" t="s">
        <v>9</v>
      </c>
      <c r="D472" t="s">
        <v>7037</v>
      </c>
      <c r="E472" t="s">
        <v>7784</v>
      </c>
      <c r="F472">
        <v>72450</v>
      </c>
      <c r="G472" t="s">
        <v>6887</v>
      </c>
      <c r="H472" t="s">
        <v>6867</v>
      </c>
      <c r="I472">
        <v>47</v>
      </c>
      <c r="J472">
        <v>47</v>
      </c>
      <c r="K472" t="b">
        <v>1</v>
      </c>
    </row>
    <row r="473" spans="1:11">
      <c r="A473" t="s">
        <v>7785</v>
      </c>
      <c r="B473" t="s">
        <v>6896</v>
      </c>
      <c r="C473" t="s">
        <v>9</v>
      </c>
      <c r="D473" t="s">
        <v>7023</v>
      </c>
      <c r="E473" t="s">
        <v>7786</v>
      </c>
      <c r="F473">
        <v>22802</v>
      </c>
      <c r="G473" t="s">
        <v>6887</v>
      </c>
      <c r="H473" t="s">
        <v>6867</v>
      </c>
      <c r="I473">
        <v>47</v>
      </c>
      <c r="J473">
        <v>47</v>
      </c>
      <c r="K473" t="b">
        <v>1</v>
      </c>
    </row>
    <row r="474" spans="1:11">
      <c r="A474" t="s">
        <v>7787</v>
      </c>
      <c r="B474" t="s">
        <v>6884</v>
      </c>
      <c r="C474" t="s">
        <v>9</v>
      </c>
      <c r="D474" t="s">
        <v>6977</v>
      </c>
      <c r="E474" t="s">
        <v>7531</v>
      </c>
      <c r="F474">
        <v>30043</v>
      </c>
      <c r="G474" t="s">
        <v>6887</v>
      </c>
      <c r="H474" t="s">
        <v>6877</v>
      </c>
      <c r="I474">
        <v>47</v>
      </c>
      <c r="J474">
        <v>47</v>
      </c>
      <c r="K474" t="b">
        <v>1</v>
      </c>
    </row>
    <row r="475" spans="1:11">
      <c r="A475" t="s">
        <v>7788</v>
      </c>
      <c r="B475" t="s">
        <v>6869</v>
      </c>
      <c r="C475" t="s">
        <v>9</v>
      </c>
      <c r="D475" t="s">
        <v>6921</v>
      </c>
      <c r="E475" t="s">
        <v>1407</v>
      </c>
      <c r="F475">
        <v>53222</v>
      </c>
      <c r="G475" t="s">
        <v>6871</v>
      </c>
      <c r="H475" t="s">
        <v>6867</v>
      </c>
      <c r="I475">
        <v>47</v>
      </c>
      <c r="J475">
        <v>47</v>
      </c>
      <c r="K475" t="b">
        <v>1</v>
      </c>
    </row>
    <row r="476" spans="1:11">
      <c r="A476" t="s">
        <v>7789</v>
      </c>
      <c r="B476" t="s">
        <v>6884</v>
      </c>
      <c r="C476" t="s">
        <v>9</v>
      </c>
      <c r="D476" t="s">
        <v>6885</v>
      </c>
      <c r="E476" t="s">
        <v>7790</v>
      </c>
      <c r="F476">
        <v>27804</v>
      </c>
      <c r="G476" t="s">
        <v>6887</v>
      </c>
      <c r="H476" t="s">
        <v>6867</v>
      </c>
      <c r="I476">
        <v>47</v>
      </c>
      <c r="J476">
        <v>47</v>
      </c>
      <c r="K476" t="b">
        <v>1</v>
      </c>
    </row>
    <row r="477" spans="1:11">
      <c r="A477" t="s">
        <v>7791</v>
      </c>
      <c r="B477" t="s">
        <v>6869</v>
      </c>
      <c r="C477" t="s">
        <v>9</v>
      </c>
      <c r="D477" t="s">
        <v>6890</v>
      </c>
      <c r="E477" t="s">
        <v>7792</v>
      </c>
      <c r="F477">
        <v>60914</v>
      </c>
      <c r="G477" t="s">
        <v>6871</v>
      </c>
      <c r="H477" t="s">
        <v>6867</v>
      </c>
      <c r="I477">
        <v>47</v>
      </c>
      <c r="J477">
        <v>47</v>
      </c>
      <c r="K477" t="b">
        <v>1</v>
      </c>
    </row>
    <row r="478" spans="1:11">
      <c r="A478" t="s">
        <v>7793</v>
      </c>
      <c r="B478" t="s">
        <v>6889</v>
      </c>
      <c r="C478" t="s">
        <v>9</v>
      </c>
      <c r="D478" t="s">
        <v>7046</v>
      </c>
      <c r="E478" t="s">
        <v>7794</v>
      </c>
      <c r="F478">
        <v>67156</v>
      </c>
      <c r="G478" t="s">
        <v>6871</v>
      </c>
      <c r="H478" t="s">
        <v>6867</v>
      </c>
      <c r="I478">
        <v>47</v>
      </c>
      <c r="J478">
        <v>47</v>
      </c>
      <c r="K478" t="b">
        <v>0</v>
      </c>
    </row>
    <row r="479" spans="1:11">
      <c r="A479" t="s">
        <v>7795</v>
      </c>
      <c r="B479" t="s">
        <v>6896</v>
      </c>
      <c r="C479" t="s">
        <v>7796</v>
      </c>
      <c r="D479" t="s">
        <v>7447</v>
      </c>
      <c r="E479" t="s">
        <v>7797</v>
      </c>
      <c r="F479">
        <v>681</v>
      </c>
      <c r="G479" t="s">
        <v>6887</v>
      </c>
      <c r="H479" t="s">
        <v>6877</v>
      </c>
      <c r="I479">
        <v>47</v>
      </c>
      <c r="J479">
        <v>47</v>
      </c>
      <c r="K479" t="b">
        <v>1</v>
      </c>
    </row>
    <row r="480" spans="1:11">
      <c r="A480" t="s">
        <v>7798</v>
      </c>
      <c r="B480" t="s">
        <v>6884</v>
      </c>
      <c r="C480" t="s">
        <v>9</v>
      </c>
      <c r="D480" t="s">
        <v>7157</v>
      </c>
      <c r="E480" t="s">
        <v>7799</v>
      </c>
      <c r="F480">
        <v>38478</v>
      </c>
      <c r="G480" t="s">
        <v>6887</v>
      </c>
      <c r="H480" t="s">
        <v>6877</v>
      </c>
      <c r="I480">
        <v>47</v>
      </c>
      <c r="J480">
        <v>47</v>
      </c>
      <c r="K480" t="b">
        <v>1</v>
      </c>
    </row>
    <row r="481" spans="1:11">
      <c r="A481" t="s">
        <v>7800</v>
      </c>
      <c r="B481" t="s">
        <v>6869</v>
      </c>
      <c r="C481" t="s">
        <v>7801</v>
      </c>
      <c r="D481" t="s">
        <v>6921</v>
      </c>
      <c r="E481" t="s">
        <v>7802</v>
      </c>
      <c r="F481">
        <v>54481</v>
      </c>
      <c r="G481" t="s">
        <v>6871</v>
      </c>
      <c r="H481" t="s">
        <v>6877</v>
      </c>
      <c r="I481">
        <v>47</v>
      </c>
      <c r="J481">
        <v>47</v>
      </c>
      <c r="K481" t="b">
        <v>1</v>
      </c>
    </row>
    <row r="482" spans="1:11">
      <c r="A482" t="s">
        <v>7803</v>
      </c>
      <c r="B482" t="s">
        <v>6889</v>
      </c>
      <c r="C482" t="s">
        <v>9</v>
      </c>
      <c r="D482" t="s">
        <v>7046</v>
      </c>
      <c r="E482" t="s">
        <v>7804</v>
      </c>
      <c r="F482" t="s">
        <v>9</v>
      </c>
      <c r="G482" t="s">
        <v>6871</v>
      </c>
      <c r="H482" t="s">
        <v>6867</v>
      </c>
      <c r="I482">
        <v>48</v>
      </c>
      <c r="J482">
        <v>48</v>
      </c>
      <c r="K482" t="b">
        <v>0</v>
      </c>
    </row>
    <row r="483" spans="1:11">
      <c r="A483" t="s">
        <v>7805</v>
      </c>
      <c r="B483" t="s">
        <v>6889</v>
      </c>
      <c r="C483" t="s">
        <v>9</v>
      </c>
      <c r="D483" t="s">
        <v>7457</v>
      </c>
      <c r="E483" t="s">
        <v>7806</v>
      </c>
      <c r="F483">
        <v>58601</v>
      </c>
      <c r="G483" t="s">
        <v>6871</v>
      </c>
      <c r="H483" t="s">
        <v>6877</v>
      </c>
      <c r="I483">
        <v>49</v>
      </c>
      <c r="J483">
        <v>49</v>
      </c>
      <c r="K483" t="b">
        <v>0</v>
      </c>
    </row>
    <row r="484" spans="1:11">
      <c r="A484" t="s">
        <v>7807</v>
      </c>
      <c r="B484" t="s">
        <v>6873</v>
      </c>
      <c r="C484" t="s">
        <v>9</v>
      </c>
      <c r="D484" t="s">
        <v>7040</v>
      </c>
      <c r="E484" t="s">
        <v>7808</v>
      </c>
      <c r="F484">
        <v>99004</v>
      </c>
      <c r="G484" t="s">
        <v>6876</v>
      </c>
      <c r="H484" t="s">
        <v>6877</v>
      </c>
      <c r="I484">
        <v>49</v>
      </c>
      <c r="J484">
        <v>49</v>
      </c>
      <c r="K484" t="b">
        <v>0</v>
      </c>
    </row>
    <row r="485" spans="1:11">
      <c r="A485" t="s">
        <v>7809</v>
      </c>
      <c r="B485" t="s">
        <v>6896</v>
      </c>
      <c r="C485" t="s">
        <v>9</v>
      </c>
      <c r="D485" t="s">
        <v>6897</v>
      </c>
      <c r="E485" t="s">
        <v>2288</v>
      </c>
      <c r="F485">
        <v>33431</v>
      </c>
      <c r="G485" t="s">
        <v>6887</v>
      </c>
      <c r="H485" t="s">
        <v>6867</v>
      </c>
      <c r="I485">
        <v>49</v>
      </c>
      <c r="J485">
        <v>49</v>
      </c>
      <c r="K485" t="b">
        <v>1</v>
      </c>
    </row>
    <row r="486" spans="1:11">
      <c r="A486" t="s">
        <v>7810</v>
      </c>
      <c r="B486" t="s">
        <v>6896</v>
      </c>
      <c r="C486" t="s">
        <v>9</v>
      </c>
      <c r="D486" t="s">
        <v>7343</v>
      </c>
      <c r="E486" t="s">
        <v>7811</v>
      </c>
      <c r="F486">
        <v>26003</v>
      </c>
      <c r="G486" t="s">
        <v>6887</v>
      </c>
      <c r="H486" t="s">
        <v>6867</v>
      </c>
      <c r="I486">
        <v>49</v>
      </c>
      <c r="J486">
        <v>49</v>
      </c>
      <c r="K486" t="b">
        <v>1</v>
      </c>
    </row>
    <row r="487" spans="1:11">
      <c r="A487" t="s">
        <v>7812</v>
      </c>
      <c r="B487" t="s">
        <v>6889</v>
      </c>
      <c r="C487" t="s">
        <v>9</v>
      </c>
      <c r="D487" t="s">
        <v>6924</v>
      </c>
      <c r="E487" t="s">
        <v>7813</v>
      </c>
      <c r="F487">
        <v>43512</v>
      </c>
      <c r="G487" t="s">
        <v>6871</v>
      </c>
      <c r="H487" t="s">
        <v>6867</v>
      </c>
      <c r="I487">
        <v>50</v>
      </c>
      <c r="J487">
        <v>50</v>
      </c>
      <c r="K487" t="b">
        <v>0</v>
      </c>
    </row>
    <row r="488" spans="1:11">
      <c r="A488" t="s">
        <v>7814</v>
      </c>
      <c r="B488" t="s">
        <v>6873</v>
      </c>
      <c r="C488" t="s">
        <v>9</v>
      </c>
      <c r="D488" t="s">
        <v>7040</v>
      </c>
      <c r="E488" t="s">
        <v>7815</v>
      </c>
      <c r="F488">
        <v>98948</v>
      </c>
      <c r="G488" t="s">
        <v>6876</v>
      </c>
      <c r="H488" t="s">
        <v>6867</v>
      </c>
      <c r="I488">
        <v>50</v>
      </c>
      <c r="J488">
        <v>50</v>
      </c>
      <c r="K488" t="b">
        <v>1</v>
      </c>
    </row>
    <row r="489" spans="1:11">
      <c r="A489" t="s">
        <v>7816</v>
      </c>
      <c r="B489" t="s">
        <v>6864</v>
      </c>
      <c r="C489" t="s">
        <v>9</v>
      </c>
      <c r="D489" t="s">
        <v>6962</v>
      </c>
      <c r="E489" t="s">
        <v>6991</v>
      </c>
      <c r="F489">
        <v>18509</v>
      </c>
      <c r="G489" t="s">
        <v>6866</v>
      </c>
      <c r="H489" t="s">
        <v>6867</v>
      </c>
      <c r="I489">
        <v>50</v>
      </c>
      <c r="J489">
        <v>50</v>
      </c>
      <c r="K489" t="b">
        <v>1</v>
      </c>
    </row>
    <row r="490" spans="1:11">
      <c r="A490" t="s">
        <v>7817</v>
      </c>
      <c r="B490" t="s">
        <v>6864</v>
      </c>
      <c r="C490" t="s">
        <v>9</v>
      </c>
      <c r="D490" t="s">
        <v>6915</v>
      </c>
      <c r="E490" t="s">
        <v>7818</v>
      </c>
      <c r="F490">
        <v>11571</v>
      </c>
      <c r="G490" t="s">
        <v>6866</v>
      </c>
      <c r="H490" t="s">
        <v>6867</v>
      </c>
      <c r="I490">
        <v>50</v>
      </c>
      <c r="J490">
        <v>50</v>
      </c>
      <c r="K490" t="b">
        <v>1</v>
      </c>
    </row>
    <row r="491" spans="1:11">
      <c r="A491" t="s">
        <v>7819</v>
      </c>
      <c r="B491" t="s">
        <v>6873</v>
      </c>
      <c r="C491" t="s">
        <v>9</v>
      </c>
      <c r="D491" t="s">
        <v>32</v>
      </c>
      <c r="E491" t="s">
        <v>7820</v>
      </c>
      <c r="F491">
        <v>83686</v>
      </c>
      <c r="G491" t="s">
        <v>6876</v>
      </c>
      <c r="H491" t="s">
        <v>6867</v>
      </c>
      <c r="I491">
        <v>50</v>
      </c>
      <c r="J491">
        <v>50</v>
      </c>
      <c r="K491" t="b">
        <v>1</v>
      </c>
    </row>
    <row r="492" spans="1:11">
      <c r="A492" t="s">
        <v>7821</v>
      </c>
      <c r="B492" t="s">
        <v>6864</v>
      </c>
      <c r="C492" t="s">
        <v>9</v>
      </c>
      <c r="D492" t="s">
        <v>6894</v>
      </c>
      <c r="E492" t="s">
        <v>314</v>
      </c>
      <c r="F492">
        <v>2809</v>
      </c>
      <c r="G492" t="s">
        <v>6866</v>
      </c>
      <c r="H492" t="s">
        <v>6867</v>
      </c>
      <c r="I492">
        <v>50</v>
      </c>
      <c r="J492">
        <v>50</v>
      </c>
      <c r="K492" t="b">
        <v>1</v>
      </c>
    </row>
    <row r="493" spans="1:11">
      <c r="A493" t="s">
        <v>7822</v>
      </c>
      <c r="B493" t="s">
        <v>6864</v>
      </c>
      <c r="C493" t="s">
        <v>9</v>
      </c>
      <c r="D493" t="s">
        <v>6962</v>
      </c>
      <c r="E493" t="s">
        <v>7823</v>
      </c>
      <c r="F493">
        <v>16057</v>
      </c>
      <c r="G493" t="s">
        <v>6866</v>
      </c>
      <c r="H493" t="s">
        <v>6877</v>
      </c>
      <c r="I493">
        <v>50</v>
      </c>
      <c r="J493">
        <v>50</v>
      </c>
      <c r="K493" t="b">
        <v>1</v>
      </c>
    </row>
    <row r="494" spans="1:11">
      <c r="A494" t="s">
        <v>7824</v>
      </c>
      <c r="B494" t="s">
        <v>6904</v>
      </c>
      <c r="C494" t="s">
        <v>9</v>
      </c>
      <c r="D494" t="s">
        <v>7329</v>
      </c>
      <c r="E494" t="s">
        <v>7194</v>
      </c>
      <c r="F494">
        <v>40422</v>
      </c>
      <c r="G494" t="s">
        <v>9</v>
      </c>
      <c r="H494" t="s">
        <v>6867</v>
      </c>
      <c r="I494">
        <v>51</v>
      </c>
      <c r="J494">
        <v>51</v>
      </c>
      <c r="K494" t="b">
        <v>1</v>
      </c>
    </row>
    <row r="495" spans="1:11">
      <c r="A495" t="s">
        <v>7825</v>
      </c>
      <c r="B495" t="s">
        <v>6873</v>
      </c>
      <c r="C495" t="s">
        <v>9</v>
      </c>
      <c r="D495" t="s">
        <v>7032</v>
      </c>
      <c r="E495" t="s">
        <v>7452</v>
      </c>
      <c r="F495">
        <v>80226</v>
      </c>
      <c r="G495" t="s">
        <v>6876</v>
      </c>
      <c r="H495" t="s">
        <v>6867</v>
      </c>
      <c r="I495">
        <v>51</v>
      </c>
      <c r="J495">
        <v>51</v>
      </c>
      <c r="K495" t="b">
        <v>0</v>
      </c>
    </row>
    <row r="496" spans="1:11">
      <c r="A496" t="s">
        <v>7826</v>
      </c>
      <c r="B496" t="s">
        <v>6904</v>
      </c>
      <c r="C496" t="s">
        <v>9</v>
      </c>
      <c r="D496" t="s">
        <v>6924</v>
      </c>
      <c r="E496" t="s">
        <v>7827</v>
      </c>
      <c r="F496">
        <v>44074</v>
      </c>
      <c r="G496" t="s">
        <v>9</v>
      </c>
      <c r="H496" t="s">
        <v>6867</v>
      </c>
      <c r="I496">
        <v>51</v>
      </c>
      <c r="J496">
        <v>51</v>
      </c>
      <c r="K496" t="b">
        <v>1</v>
      </c>
    </row>
    <row r="497" spans="1:11">
      <c r="A497" t="s">
        <v>7828</v>
      </c>
      <c r="B497" t="s">
        <v>6904</v>
      </c>
      <c r="C497" t="s">
        <v>9</v>
      </c>
      <c r="D497" t="s">
        <v>6890</v>
      </c>
      <c r="E497" t="s">
        <v>7829</v>
      </c>
      <c r="F497">
        <v>62028</v>
      </c>
      <c r="G497" t="s">
        <v>9</v>
      </c>
      <c r="H497" t="s">
        <v>6867</v>
      </c>
      <c r="I497">
        <v>51</v>
      </c>
      <c r="J497">
        <v>51</v>
      </c>
      <c r="K497" t="b">
        <v>1</v>
      </c>
    </row>
    <row r="498" spans="1:11">
      <c r="A498" t="s">
        <v>7830</v>
      </c>
      <c r="B498" t="s">
        <v>6889</v>
      </c>
      <c r="C498" t="s">
        <v>9</v>
      </c>
      <c r="D498" t="s">
        <v>6955</v>
      </c>
      <c r="E498" t="s">
        <v>7831</v>
      </c>
      <c r="F498">
        <v>48307</v>
      </c>
      <c r="G498" t="s">
        <v>6871</v>
      </c>
      <c r="H498" t="s">
        <v>6867</v>
      </c>
      <c r="I498">
        <v>51</v>
      </c>
      <c r="J498">
        <v>51</v>
      </c>
      <c r="K498" t="b">
        <v>0</v>
      </c>
    </row>
    <row r="499" spans="1:11">
      <c r="A499" t="s">
        <v>7832</v>
      </c>
      <c r="B499" t="s">
        <v>6904</v>
      </c>
      <c r="C499" t="s">
        <v>7833</v>
      </c>
      <c r="D499" t="s">
        <v>7072</v>
      </c>
      <c r="E499" t="s">
        <v>7073</v>
      </c>
      <c r="F499">
        <v>55057</v>
      </c>
      <c r="G499" t="s">
        <v>9</v>
      </c>
      <c r="H499" t="s">
        <v>6867</v>
      </c>
      <c r="I499">
        <v>51</v>
      </c>
      <c r="J499">
        <v>51</v>
      </c>
      <c r="K499" t="b">
        <v>1</v>
      </c>
    </row>
    <row r="500" spans="1:11">
      <c r="A500" t="s">
        <v>7834</v>
      </c>
      <c r="B500" t="s">
        <v>6904</v>
      </c>
      <c r="C500" t="s">
        <v>7835</v>
      </c>
      <c r="D500" t="s">
        <v>7157</v>
      </c>
      <c r="E500" t="s">
        <v>7836</v>
      </c>
      <c r="F500">
        <v>37383</v>
      </c>
      <c r="G500" t="s">
        <v>9</v>
      </c>
      <c r="H500" t="s">
        <v>6867</v>
      </c>
      <c r="I500">
        <v>51</v>
      </c>
      <c r="J500">
        <v>51</v>
      </c>
      <c r="K500" t="b">
        <v>1</v>
      </c>
    </row>
    <row r="501" spans="1:11">
      <c r="A501" t="s">
        <v>7837</v>
      </c>
      <c r="B501" t="s">
        <v>6896</v>
      </c>
      <c r="C501" t="s">
        <v>9</v>
      </c>
      <c r="D501" t="s">
        <v>7239</v>
      </c>
      <c r="E501" t="s">
        <v>7838</v>
      </c>
      <c r="F501">
        <v>39096</v>
      </c>
      <c r="G501" t="s">
        <v>6887</v>
      </c>
      <c r="H501" t="s">
        <v>6877</v>
      </c>
      <c r="I501">
        <v>52</v>
      </c>
      <c r="J501">
        <v>52</v>
      </c>
      <c r="K501" t="b">
        <v>1</v>
      </c>
    </row>
    <row r="502" spans="1:11">
      <c r="A502" t="s">
        <v>7839</v>
      </c>
      <c r="B502" t="s">
        <v>6884</v>
      </c>
      <c r="C502" t="s">
        <v>9</v>
      </c>
      <c r="D502" t="s">
        <v>6977</v>
      </c>
      <c r="E502" t="s">
        <v>7840</v>
      </c>
      <c r="F502">
        <v>30639</v>
      </c>
      <c r="G502" t="s">
        <v>6887</v>
      </c>
      <c r="H502" t="s">
        <v>6867</v>
      </c>
      <c r="I502">
        <v>52</v>
      </c>
      <c r="J502">
        <v>52</v>
      </c>
      <c r="K502" t="b">
        <v>1</v>
      </c>
    </row>
    <row r="503" spans="1:11">
      <c r="A503" t="s">
        <v>7841</v>
      </c>
      <c r="B503" t="s">
        <v>6884</v>
      </c>
      <c r="C503" t="s">
        <v>9</v>
      </c>
      <c r="D503" t="s">
        <v>7023</v>
      </c>
      <c r="E503" t="s">
        <v>7842</v>
      </c>
      <c r="F503">
        <v>24088</v>
      </c>
      <c r="G503" t="s">
        <v>6887</v>
      </c>
      <c r="H503" t="s">
        <v>6867</v>
      </c>
      <c r="I503">
        <v>52</v>
      </c>
      <c r="J503">
        <v>52</v>
      </c>
      <c r="K503" t="b">
        <v>1</v>
      </c>
    </row>
    <row r="504" spans="1:11">
      <c r="A504" t="s">
        <v>7843</v>
      </c>
      <c r="B504" t="s">
        <v>6884</v>
      </c>
      <c r="C504" t="s">
        <v>9</v>
      </c>
      <c r="D504" t="s">
        <v>7343</v>
      </c>
      <c r="E504" t="s">
        <v>7844</v>
      </c>
      <c r="F504">
        <v>26351</v>
      </c>
      <c r="G504" t="s">
        <v>6887</v>
      </c>
      <c r="H504" t="s">
        <v>6877</v>
      </c>
      <c r="I504">
        <v>52</v>
      </c>
      <c r="J504">
        <v>52</v>
      </c>
      <c r="K504" t="b">
        <v>1</v>
      </c>
    </row>
    <row r="505" spans="1:11">
      <c r="A505" t="s">
        <v>7845</v>
      </c>
      <c r="B505" t="s">
        <v>6873</v>
      </c>
      <c r="C505" t="s">
        <v>9</v>
      </c>
      <c r="D505" t="s">
        <v>6960</v>
      </c>
      <c r="E505" t="s">
        <v>7846</v>
      </c>
      <c r="F505">
        <v>76308</v>
      </c>
      <c r="G505" t="s">
        <v>6876</v>
      </c>
      <c r="H505" t="s">
        <v>6877</v>
      </c>
      <c r="I505">
        <v>52</v>
      </c>
      <c r="J505">
        <v>52</v>
      </c>
      <c r="K505" t="b">
        <v>1</v>
      </c>
    </row>
    <row r="506" spans="1:11">
      <c r="A506" t="s">
        <v>7847</v>
      </c>
      <c r="B506" t="s">
        <v>6869</v>
      </c>
      <c r="C506" t="s">
        <v>7848</v>
      </c>
      <c r="D506" t="s">
        <v>7072</v>
      </c>
      <c r="E506" t="s">
        <v>7849</v>
      </c>
      <c r="F506">
        <v>56563</v>
      </c>
      <c r="G506" t="s">
        <v>6871</v>
      </c>
      <c r="H506" t="s">
        <v>6877</v>
      </c>
      <c r="I506">
        <v>52</v>
      </c>
      <c r="J506">
        <v>52</v>
      </c>
      <c r="K506" t="b">
        <v>0</v>
      </c>
    </row>
    <row r="507" spans="1:11">
      <c r="A507" t="s">
        <v>7850</v>
      </c>
      <c r="B507" t="s">
        <v>6896</v>
      </c>
      <c r="C507" t="s">
        <v>9</v>
      </c>
      <c r="D507" t="s">
        <v>6977</v>
      </c>
      <c r="E507" t="s">
        <v>7851</v>
      </c>
      <c r="F507">
        <v>30535</v>
      </c>
      <c r="G507" t="s">
        <v>6887</v>
      </c>
      <c r="H507" t="s">
        <v>6867</v>
      </c>
      <c r="I507">
        <v>52</v>
      </c>
      <c r="J507">
        <v>52</v>
      </c>
      <c r="K507" t="b">
        <v>1</v>
      </c>
    </row>
    <row r="508" spans="1:11">
      <c r="A508" t="s">
        <v>7852</v>
      </c>
      <c r="B508" t="s">
        <v>6896</v>
      </c>
      <c r="C508" t="s">
        <v>9</v>
      </c>
      <c r="D508" t="s">
        <v>6913</v>
      </c>
      <c r="E508" t="s">
        <v>7853</v>
      </c>
      <c r="F508">
        <v>29630</v>
      </c>
      <c r="G508" t="s">
        <v>6887</v>
      </c>
      <c r="H508" t="s">
        <v>6867</v>
      </c>
      <c r="I508">
        <v>52</v>
      </c>
      <c r="J508">
        <v>52</v>
      </c>
      <c r="K508" t="b">
        <v>1</v>
      </c>
    </row>
    <row r="509" spans="1:11">
      <c r="A509" t="s">
        <v>7854</v>
      </c>
      <c r="B509" t="s">
        <v>6884</v>
      </c>
      <c r="C509" t="s">
        <v>7855</v>
      </c>
      <c r="D509" t="s">
        <v>7447</v>
      </c>
      <c r="E509" t="s">
        <v>7856</v>
      </c>
      <c r="F509">
        <v>604</v>
      </c>
      <c r="G509" t="s">
        <v>6887</v>
      </c>
      <c r="H509" t="s">
        <v>6877</v>
      </c>
      <c r="I509">
        <v>52</v>
      </c>
      <c r="J509">
        <v>52</v>
      </c>
      <c r="K509" t="b">
        <v>1</v>
      </c>
    </row>
    <row r="510" spans="1:11">
      <c r="A510" t="s">
        <v>7857</v>
      </c>
      <c r="B510" t="s">
        <v>6884</v>
      </c>
      <c r="C510" t="s">
        <v>7858</v>
      </c>
      <c r="D510" t="s">
        <v>7447</v>
      </c>
      <c r="E510" t="s">
        <v>7859</v>
      </c>
      <c r="F510">
        <v>732</v>
      </c>
      <c r="G510" t="s">
        <v>6887</v>
      </c>
      <c r="H510" t="s">
        <v>6877</v>
      </c>
      <c r="I510">
        <v>52</v>
      </c>
      <c r="J510">
        <v>52</v>
      </c>
      <c r="K510" t="b">
        <v>1</v>
      </c>
    </row>
    <row r="511" spans="1:11">
      <c r="A511" t="s">
        <v>7860</v>
      </c>
      <c r="B511" t="s">
        <v>6873</v>
      </c>
      <c r="C511" t="s">
        <v>9</v>
      </c>
      <c r="D511" t="s">
        <v>6960</v>
      </c>
      <c r="E511" t="s">
        <v>7861</v>
      </c>
      <c r="F511">
        <v>79762</v>
      </c>
      <c r="G511" t="s">
        <v>6876</v>
      </c>
      <c r="H511" t="s">
        <v>6877</v>
      </c>
      <c r="I511">
        <v>52</v>
      </c>
      <c r="J511">
        <v>52</v>
      </c>
      <c r="K511" t="b">
        <v>1</v>
      </c>
    </row>
    <row r="512" spans="1:11">
      <c r="A512" t="s">
        <v>7862</v>
      </c>
      <c r="B512" t="s">
        <v>6884</v>
      </c>
      <c r="C512" t="s">
        <v>9</v>
      </c>
      <c r="D512" t="s">
        <v>6913</v>
      </c>
      <c r="E512" t="s">
        <v>184</v>
      </c>
      <c r="F512">
        <v>29042</v>
      </c>
      <c r="G512" t="s">
        <v>6887</v>
      </c>
      <c r="H512" t="s">
        <v>6867</v>
      </c>
      <c r="I512">
        <v>52</v>
      </c>
      <c r="J512">
        <v>52</v>
      </c>
      <c r="K512" t="b">
        <v>1</v>
      </c>
    </row>
    <row r="513" spans="1:11">
      <c r="A513" t="s">
        <v>483</v>
      </c>
      <c r="B513" t="s">
        <v>6891</v>
      </c>
      <c r="C513" t="s">
        <v>9</v>
      </c>
      <c r="D513" t="s">
        <v>6924</v>
      </c>
      <c r="E513" t="s">
        <v>482</v>
      </c>
      <c r="F513">
        <v>44106</v>
      </c>
      <c r="G513" t="s">
        <v>9</v>
      </c>
      <c r="H513" t="s">
        <v>6867</v>
      </c>
      <c r="I513">
        <v>53</v>
      </c>
      <c r="J513">
        <v>53</v>
      </c>
      <c r="K513" t="b">
        <v>1</v>
      </c>
    </row>
    <row r="514" spans="1:11">
      <c r="A514" t="s">
        <v>805</v>
      </c>
      <c r="B514" t="s">
        <v>6891</v>
      </c>
      <c r="C514" t="s">
        <v>7863</v>
      </c>
      <c r="D514" t="s">
        <v>6897</v>
      </c>
      <c r="E514" t="s">
        <v>804</v>
      </c>
      <c r="F514">
        <v>32306</v>
      </c>
      <c r="G514" t="s">
        <v>9</v>
      </c>
      <c r="H514" t="s">
        <v>6877</v>
      </c>
      <c r="I514">
        <v>53</v>
      </c>
      <c r="J514">
        <v>53</v>
      </c>
      <c r="K514" t="b">
        <v>1</v>
      </c>
    </row>
    <row r="515" spans="1:11">
      <c r="A515" t="s">
        <v>629</v>
      </c>
      <c r="B515" t="s">
        <v>6891</v>
      </c>
      <c r="C515" t="s">
        <v>9</v>
      </c>
      <c r="D515" t="s">
        <v>6865</v>
      </c>
      <c r="E515" t="s">
        <v>257</v>
      </c>
      <c r="F515">
        <v>2115</v>
      </c>
      <c r="G515" t="s">
        <v>9</v>
      </c>
      <c r="H515" t="s">
        <v>6867</v>
      </c>
      <c r="I515">
        <v>53</v>
      </c>
      <c r="J515">
        <v>53</v>
      </c>
      <c r="K515" t="b">
        <v>1</v>
      </c>
    </row>
    <row r="516" spans="1:11">
      <c r="A516" t="s">
        <v>7864</v>
      </c>
      <c r="B516" t="s">
        <v>6891</v>
      </c>
      <c r="C516" t="s">
        <v>235</v>
      </c>
      <c r="D516" t="s">
        <v>7072</v>
      </c>
      <c r="E516" t="s">
        <v>234</v>
      </c>
      <c r="F516">
        <v>55455</v>
      </c>
      <c r="G516" t="s">
        <v>9</v>
      </c>
      <c r="H516" t="s">
        <v>6877</v>
      </c>
      <c r="I516">
        <v>53</v>
      </c>
      <c r="J516">
        <v>53</v>
      </c>
      <c r="K516" t="b">
        <v>1</v>
      </c>
    </row>
    <row r="517" spans="1:11">
      <c r="A517" t="s">
        <v>2259</v>
      </c>
      <c r="B517" t="s">
        <v>6891</v>
      </c>
      <c r="C517" t="s">
        <v>2259</v>
      </c>
      <c r="D517" t="s">
        <v>7023</v>
      </c>
      <c r="E517" t="s">
        <v>2258</v>
      </c>
      <c r="F517">
        <v>23187</v>
      </c>
      <c r="G517" t="s">
        <v>9</v>
      </c>
      <c r="H517" t="s">
        <v>6877</v>
      </c>
      <c r="I517">
        <v>53</v>
      </c>
      <c r="J517">
        <v>53</v>
      </c>
      <c r="K517" t="b">
        <v>1</v>
      </c>
    </row>
    <row r="518" spans="1:11">
      <c r="A518" t="s">
        <v>7865</v>
      </c>
      <c r="B518" t="s">
        <v>6889</v>
      </c>
      <c r="C518" t="s">
        <v>9</v>
      </c>
      <c r="D518" t="s">
        <v>7072</v>
      </c>
      <c r="E518" t="s">
        <v>234</v>
      </c>
      <c r="F518">
        <v>55403</v>
      </c>
      <c r="G518" t="s">
        <v>6871</v>
      </c>
      <c r="H518" t="s">
        <v>6867</v>
      </c>
      <c r="I518">
        <v>53</v>
      </c>
      <c r="J518">
        <v>53</v>
      </c>
      <c r="K518" t="b">
        <v>1</v>
      </c>
    </row>
    <row r="519" spans="1:11">
      <c r="A519" t="s">
        <v>7866</v>
      </c>
      <c r="B519" t="s">
        <v>6889</v>
      </c>
      <c r="C519" t="s">
        <v>7867</v>
      </c>
      <c r="D519" t="s">
        <v>6938</v>
      </c>
      <c r="E519" t="s">
        <v>7868</v>
      </c>
      <c r="F519">
        <v>63401</v>
      </c>
      <c r="G519" t="s">
        <v>6871</v>
      </c>
      <c r="H519" t="s">
        <v>6867</v>
      </c>
      <c r="I519">
        <v>53</v>
      </c>
      <c r="J519">
        <v>53</v>
      </c>
      <c r="K519" t="b">
        <v>1</v>
      </c>
    </row>
    <row r="520" spans="1:11">
      <c r="A520" t="s">
        <v>7869</v>
      </c>
      <c r="B520" t="s">
        <v>6869</v>
      </c>
      <c r="C520" t="s">
        <v>9</v>
      </c>
      <c r="D520" t="s">
        <v>6924</v>
      </c>
      <c r="E520" t="s">
        <v>7870</v>
      </c>
      <c r="F520">
        <v>44883</v>
      </c>
      <c r="G520" t="s">
        <v>6871</v>
      </c>
      <c r="H520" t="s">
        <v>6867</v>
      </c>
      <c r="I520">
        <v>53</v>
      </c>
      <c r="J520">
        <v>53</v>
      </c>
      <c r="K520" t="b">
        <v>1</v>
      </c>
    </row>
    <row r="521" spans="1:11">
      <c r="A521" t="s">
        <v>7871</v>
      </c>
      <c r="B521" t="s">
        <v>6869</v>
      </c>
      <c r="C521" t="s">
        <v>7872</v>
      </c>
      <c r="D521" t="s">
        <v>6955</v>
      </c>
      <c r="E521" t="s">
        <v>7873</v>
      </c>
      <c r="F521">
        <v>48075</v>
      </c>
      <c r="G521" t="s">
        <v>6871</v>
      </c>
      <c r="H521" t="s">
        <v>6867</v>
      </c>
      <c r="I521">
        <v>53</v>
      </c>
      <c r="J521">
        <v>53</v>
      </c>
      <c r="K521" t="b">
        <v>1</v>
      </c>
    </row>
    <row r="522" spans="1:11">
      <c r="A522" t="s">
        <v>7874</v>
      </c>
      <c r="B522" t="s">
        <v>6889</v>
      </c>
      <c r="C522" t="s">
        <v>9</v>
      </c>
      <c r="D522" t="s">
        <v>6924</v>
      </c>
      <c r="E522" t="s">
        <v>482</v>
      </c>
      <c r="F522">
        <v>44121</v>
      </c>
      <c r="G522" t="s">
        <v>6871</v>
      </c>
      <c r="H522" t="s">
        <v>6867</v>
      </c>
      <c r="I522">
        <v>53</v>
      </c>
      <c r="J522">
        <v>53</v>
      </c>
      <c r="K522" t="b">
        <v>1</v>
      </c>
    </row>
    <row r="523" spans="1:11">
      <c r="A523" t="s">
        <v>7875</v>
      </c>
      <c r="B523" t="s">
        <v>6864</v>
      </c>
      <c r="C523" t="s">
        <v>9</v>
      </c>
      <c r="D523" t="s">
        <v>6865</v>
      </c>
      <c r="E523" t="s">
        <v>1162</v>
      </c>
      <c r="F523">
        <v>1609</v>
      </c>
      <c r="G523" t="s">
        <v>6866</v>
      </c>
      <c r="H523" t="s">
        <v>6867</v>
      </c>
      <c r="I523">
        <v>54</v>
      </c>
      <c r="J523">
        <v>54</v>
      </c>
      <c r="K523" t="b">
        <v>1</v>
      </c>
    </row>
    <row r="524" spans="1:11">
      <c r="A524" t="s">
        <v>7876</v>
      </c>
      <c r="B524" t="s">
        <v>6864</v>
      </c>
      <c r="C524" t="s">
        <v>9</v>
      </c>
      <c r="D524" t="s">
        <v>6962</v>
      </c>
      <c r="E524" t="s">
        <v>7877</v>
      </c>
      <c r="F524">
        <v>16546</v>
      </c>
      <c r="G524" t="s">
        <v>6866</v>
      </c>
      <c r="H524" t="s">
        <v>6867</v>
      </c>
      <c r="I524">
        <v>54</v>
      </c>
      <c r="J524">
        <v>54</v>
      </c>
      <c r="K524" t="b">
        <v>1</v>
      </c>
    </row>
    <row r="525" spans="1:11">
      <c r="A525" t="s">
        <v>7878</v>
      </c>
      <c r="B525" t="s">
        <v>6864</v>
      </c>
      <c r="C525" t="s">
        <v>9</v>
      </c>
      <c r="D525" t="s">
        <v>6915</v>
      </c>
      <c r="E525" t="s">
        <v>566</v>
      </c>
      <c r="F525">
        <v>14618</v>
      </c>
      <c r="G525" t="s">
        <v>6866</v>
      </c>
      <c r="H525" t="s">
        <v>6867</v>
      </c>
      <c r="I525">
        <v>54</v>
      </c>
      <c r="J525">
        <v>54</v>
      </c>
      <c r="K525" t="b">
        <v>1</v>
      </c>
    </row>
    <row r="526" spans="1:11">
      <c r="A526" t="s">
        <v>7879</v>
      </c>
      <c r="B526" t="s">
        <v>6864</v>
      </c>
      <c r="C526" t="s">
        <v>9</v>
      </c>
      <c r="D526" t="s">
        <v>6952</v>
      </c>
      <c r="E526" t="s">
        <v>83</v>
      </c>
      <c r="F526">
        <v>21210</v>
      </c>
      <c r="G526" t="s">
        <v>6866</v>
      </c>
      <c r="H526" t="s">
        <v>6867</v>
      </c>
      <c r="I526">
        <v>54</v>
      </c>
      <c r="J526">
        <v>54</v>
      </c>
      <c r="K526" t="b">
        <v>1</v>
      </c>
    </row>
    <row r="527" spans="1:11">
      <c r="A527" t="s">
        <v>7880</v>
      </c>
      <c r="B527" t="s">
        <v>6864</v>
      </c>
      <c r="C527" t="s">
        <v>9</v>
      </c>
      <c r="D527" t="s">
        <v>6952</v>
      </c>
      <c r="E527" t="s">
        <v>6999</v>
      </c>
      <c r="F527">
        <v>21801</v>
      </c>
      <c r="G527" t="s">
        <v>6866</v>
      </c>
      <c r="H527" t="s">
        <v>6877</v>
      </c>
      <c r="I527">
        <v>54</v>
      </c>
      <c r="J527">
        <v>54</v>
      </c>
      <c r="K527" t="b">
        <v>1</v>
      </c>
    </row>
    <row r="528" spans="1:11">
      <c r="A528" t="s">
        <v>7881</v>
      </c>
      <c r="B528" t="s">
        <v>6864</v>
      </c>
      <c r="C528" t="s">
        <v>7882</v>
      </c>
      <c r="D528" t="s">
        <v>6915</v>
      </c>
      <c r="E528" t="s">
        <v>7883</v>
      </c>
      <c r="F528">
        <v>12901</v>
      </c>
      <c r="G528" t="s">
        <v>6866</v>
      </c>
      <c r="H528" t="s">
        <v>6877</v>
      </c>
      <c r="I528">
        <v>54</v>
      </c>
      <c r="J528">
        <v>54</v>
      </c>
      <c r="K528" t="b">
        <v>1</v>
      </c>
    </row>
    <row r="529" spans="1:11">
      <c r="A529" t="s">
        <v>7884</v>
      </c>
      <c r="B529" t="s">
        <v>6873</v>
      </c>
      <c r="C529" t="s">
        <v>9</v>
      </c>
      <c r="D529" t="s">
        <v>7040</v>
      </c>
      <c r="E529" t="s">
        <v>7885</v>
      </c>
      <c r="F529">
        <v>99324</v>
      </c>
      <c r="G529" t="s">
        <v>6876</v>
      </c>
      <c r="H529" t="s">
        <v>6867</v>
      </c>
      <c r="I529">
        <v>54</v>
      </c>
      <c r="J529">
        <v>54</v>
      </c>
      <c r="K529" t="b">
        <v>0</v>
      </c>
    </row>
    <row r="530" spans="1:11">
      <c r="A530" t="s">
        <v>7886</v>
      </c>
      <c r="B530" t="s">
        <v>6896</v>
      </c>
      <c r="C530" t="s">
        <v>9</v>
      </c>
      <c r="D530" t="s">
        <v>7239</v>
      </c>
      <c r="E530" t="s">
        <v>482</v>
      </c>
      <c r="F530">
        <v>38733</v>
      </c>
      <c r="G530" t="s">
        <v>6887</v>
      </c>
      <c r="H530" t="s">
        <v>6877</v>
      </c>
      <c r="I530">
        <v>55</v>
      </c>
      <c r="J530">
        <v>55</v>
      </c>
      <c r="K530" t="b">
        <v>1</v>
      </c>
    </row>
    <row r="531" spans="1:11">
      <c r="A531" t="s">
        <v>7887</v>
      </c>
      <c r="B531" t="s">
        <v>6896</v>
      </c>
      <c r="C531" t="s">
        <v>9</v>
      </c>
      <c r="D531" t="s">
        <v>6913</v>
      </c>
      <c r="E531" t="s">
        <v>669</v>
      </c>
      <c r="F531">
        <v>29502</v>
      </c>
      <c r="G531" t="s">
        <v>6887</v>
      </c>
      <c r="H531" t="s">
        <v>6877</v>
      </c>
      <c r="I531">
        <v>55</v>
      </c>
      <c r="J531">
        <v>55</v>
      </c>
      <c r="K531" t="b">
        <v>1</v>
      </c>
    </row>
    <row r="532" spans="1:11">
      <c r="A532" t="s">
        <v>7888</v>
      </c>
      <c r="B532" t="s">
        <v>6889</v>
      </c>
      <c r="C532" t="s">
        <v>9</v>
      </c>
      <c r="D532" t="s">
        <v>6955</v>
      </c>
      <c r="E532" t="s">
        <v>6956</v>
      </c>
      <c r="F532">
        <v>49509</v>
      </c>
      <c r="G532" t="s">
        <v>6871</v>
      </c>
      <c r="H532" t="s">
        <v>6867</v>
      </c>
      <c r="I532">
        <v>55</v>
      </c>
      <c r="J532">
        <v>55</v>
      </c>
      <c r="K532" t="b">
        <v>0</v>
      </c>
    </row>
    <row r="533" spans="1:11">
      <c r="A533" t="s">
        <v>7889</v>
      </c>
      <c r="B533" t="s">
        <v>6869</v>
      </c>
      <c r="C533" t="s">
        <v>9</v>
      </c>
      <c r="D533" t="s">
        <v>6870</v>
      </c>
      <c r="E533" t="s">
        <v>7890</v>
      </c>
      <c r="F533">
        <v>46590</v>
      </c>
      <c r="G533" t="s">
        <v>6871</v>
      </c>
      <c r="H533" t="s">
        <v>6867</v>
      </c>
      <c r="I533">
        <v>55</v>
      </c>
      <c r="J533">
        <v>55</v>
      </c>
      <c r="K533" t="b">
        <v>1</v>
      </c>
    </row>
    <row r="534" spans="1:11">
      <c r="A534" t="s">
        <v>7891</v>
      </c>
      <c r="B534" t="s">
        <v>6896</v>
      </c>
      <c r="C534" t="s">
        <v>9</v>
      </c>
      <c r="D534" t="s">
        <v>7023</v>
      </c>
      <c r="E534" t="s">
        <v>2116</v>
      </c>
      <c r="F534">
        <v>23504</v>
      </c>
      <c r="G534" t="s">
        <v>6887</v>
      </c>
      <c r="H534" t="s">
        <v>6877</v>
      </c>
      <c r="I534">
        <v>55</v>
      </c>
      <c r="J534">
        <v>55</v>
      </c>
      <c r="K534" t="b">
        <v>1</v>
      </c>
    </row>
    <row r="535" spans="1:11">
      <c r="A535" t="s">
        <v>7892</v>
      </c>
      <c r="B535" t="s">
        <v>6869</v>
      </c>
      <c r="C535" t="s">
        <v>9</v>
      </c>
      <c r="D535" t="s">
        <v>6955</v>
      </c>
      <c r="E535" t="s">
        <v>7443</v>
      </c>
      <c r="F535">
        <v>49221</v>
      </c>
      <c r="G535" t="s">
        <v>6871</v>
      </c>
      <c r="H535" t="s">
        <v>6867</v>
      </c>
      <c r="I535">
        <v>55</v>
      </c>
      <c r="J535">
        <v>55</v>
      </c>
      <c r="K535" t="b">
        <v>1</v>
      </c>
    </row>
    <row r="536" spans="1:11">
      <c r="A536" t="s">
        <v>7893</v>
      </c>
      <c r="B536" t="s">
        <v>6896</v>
      </c>
      <c r="C536" t="s">
        <v>9</v>
      </c>
      <c r="D536" t="s">
        <v>7056</v>
      </c>
      <c r="E536" t="s">
        <v>1835</v>
      </c>
      <c r="F536">
        <v>36082</v>
      </c>
      <c r="G536" t="s">
        <v>6887</v>
      </c>
      <c r="H536" t="s">
        <v>6877</v>
      </c>
      <c r="I536">
        <v>55</v>
      </c>
      <c r="J536">
        <v>55</v>
      </c>
      <c r="K536" t="b">
        <v>1</v>
      </c>
    </row>
    <row r="537" spans="1:11">
      <c r="A537" t="s">
        <v>7894</v>
      </c>
      <c r="B537" t="s">
        <v>6869</v>
      </c>
      <c r="C537" t="s">
        <v>9</v>
      </c>
      <c r="D537" t="s">
        <v>6921</v>
      </c>
      <c r="E537" t="s">
        <v>1407</v>
      </c>
      <c r="F537">
        <v>53234</v>
      </c>
      <c r="G537" t="s">
        <v>6871</v>
      </c>
      <c r="H537" t="s">
        <v>6867</v>
      </c>
      <c r="I537">
        <v>56</v>
      </c>
      <c r="J537">
        <v>56</v>
      </c>
      <c r="K537" t="b">
        <v>1</v>
      </c>
    </row>
    <row r="538" spans="1:11">
      <c r="A538" t="s">
        <v>7895</v>
      </c>
      <c r="B538" t="s">
        <v>6869</v>
      </c>
      <c r="C538" t="s">
        <v>9</v>
      </c>
      <c r="D538" t="s">
        <v>6890</v>
      </c>
      <c r="E538" t="s">
        <v>7896</v>
      </c>
      <c r="F538">
        <v>60532</v>
      </c>
      <c r="G538" t="s">
        <v>6871</v>
      </c>
      <c r="H538" t="s">
        <v>6867</v>
      </c>
      <c r="I538">
        <v>56</v>
      </c>
      <c r="J538">
        <v>56</v>
      </c>
      <c r="K538" t="b">
        <v>1</v>
      </c>
    </row>
    <row r="539" spans="1:11">
      <c r="A539" t="s">
        <v>7897</v>
      </c>
      <c r="B539" t="s">
        <v>6873</v>
      </c>
      <c r="C539" t="s">
        <v>9</v>
      </c>
      <c r="D539" t="s">
        <v>6875</v>
      </c>
      <c r="E539" t="s">
        <v>7898</v>
      </c>
      <c r="F539">
        <v>95765</v>
      </c>
      <c r="G539" t="s">
        <v>6876</v>
      </c>
      <c r="H539" t="s">
        <v>6867</v>
      </c>
      <c r="I539">
        <v>56</v>
      </c>
      <c r="J539">
        <v>56</v>
      </c>
      <c r="K539" t="b">
        <v>1</v>
      </c>
    </row>
    <row r="540" spans="1:11">
      <c r="A540" t="s">
        <v>7899</v>
      </c>
      <c r="B540" t="s">
        <v>6889</v>
      </c>
      <c r="C540" t="s">
        <v>9</v>
      </c>
      <c r="D540" t="s">
        <v>6955</v>
      </c>
      <c r="E540" t="s">
        <v>6956</v>
      </c>
      <c r="F540">
        <v>49525</v>
      </c>
      <c r="G540" t="s">
        <v>6871</v>
      </c>
      <c r="H540" t="s">
        <v>6867</v>
      </c>
      <c r="I540">
        <v>56</v>
      </c>
      <c r="J540">
        <v>56</v>
      </c>
      <c r="K540" t="b">
        <v>0</v>
      </c>
    </row>
    <row r="541" spans="1:11">
      <c r="A541" t="s">
        <v>7900</v>
      </c>
      <c r="B541" t="s">
        <v>6869</v>
      </c>
      <c r="C541" t="s">
        <v>9</v>
      </c>
      <c r="D541" t="s">
        <v>6986</v>
      </c>
      <c r="E541" t="s">
        <v>7901</v>
      </c>
      <c r="F541">
        <v>52402</v>
      </c>
      <c r="G541" t="s">
        <v>6871</v>
      </c>
      <c r="H541" t="s">
        <v>6867</v>
      </c>
      <c r="I541">
        <v>56</v>
      </c>
      <c r="J541">
        <v>56</v>
      </c>
      <c r="K541" t="b">
        <v>1</v>
      </c>
    </row>
    <row r="542" spans="1:11">
      <c r="A542" t="s">
        <v>7902</v>
      </c>
      <c r="B542" t="s">
        <v>6873</v>
      </c>
      <c r="C542" t="s">
        <v>9</v>
      </c>
      <c r="D542" t="s">
        <v>7489</v>
      </c>
      <c r="E542" t="s">
        <v>1502</v>
      </c>
      <c r="F542">
        <v>73136</v>
      </c>
      <c r="G542" t="s">
        <v>6876</v>
      </c>
      <c r="H542" t="s">
        <v>6867</v>
      </c>
      <c r="I542">
        <v>56</v>
      </c>
      <c r="J542">
        <v>56</v>
      </c>
      <c r="K542" t="b">
        <v>1</v>
      </c>
    </row>
    <row r="543" spans="1:11">
      <c r="A543" t="s">
        <v>7903</v>
      </c>
      <c r="B543" t="s">
        <v>6904</v>
      </c>
      <c r="C543" t="s">
        <v>9</v>
      </c>
      <c r="D543" t="s">
        <v>7157</v>
      </c>
      <c r="E543" t="s">
        <v>1466</v>
      </c>
      <c r="F543">
        <v>38112</v>
      </c>
      <c r="G543" t="s">
        <v>9</v>
      </c>
      <c r="H543" t="s">
        <v>6867</v>
      </c>
      <c r="I543">
        <v>56</v>
      </c>
      <c r="J543">
        <v>56</v>
      </c>
      <c r="K543" t="b">
        <v>1</v>
      </c>
    </row>
    <row r="544" spans="1:11">
      <c r="A544" t="s">
        <v>7904</v>
      </c>
      <c r="B544" t="s">
        <v>6904</v>
      </c>
      <c r="C544" t="s">
        <v>9</v>
      </c>
      <c r="D544" t="s">
        <v>6875</v>
      </c>
      <c r="E544" t="s">
        <v>7905</v>
      </c>
      <c r="F544">
        <v>92656</v>
      </c>
      <c r="G544" t="s">
        <v>9</v>
      </c>
      <c r="H544" t="s">
        <v>6867</v>
      </c>
      <c r="I544">
        <v>56</v>
      </c>
      <c r="J544">
        <v>56</v>
      </c>
      <c r="K544" t="b">
        <v>1</v>
      </c>
    </row>
    <row r="545" spans="1:11">
      <c r="A545" t="s">
        <v>7906</v>
      </c>
      <c r="B545" t="s">
        <v>6873</v>
      </c>
      <c r="C545" t="s">
        <v>7907</v>
      </c>
      <c r="D545" t="s">
        <v>6960</v>
      </c>
      <c r="E545" t="s">
        <v>7908</v>
      </c>
      <c r="F545">
        <v>79016</v>
      </c>
      <c r="G545" t="s">
        <v>6876</v>
      </c>
      <c r="H545" t="s">
        <v>6877</v>
      </c>
      <c r="I545">
        <v>56</v>
      </c>
      <c r="J545">
        <v>56</v>
      </c>
      <c r="K545" t="b">
        <v>1</v>
      </c>
    </row>
    <row r="546" spans="1:11">
      <c r="A546" t="s">
        <v>7909</v>
      </c>
      <c r="B546" t="s">
        <v>6904</v>
      </c>
      <c r="C546" t="s">
        <v>9</v>
      </c>
      <c r="D546" t="s">
        <v>6890</v>
      </c>
      <c r="E546" t="s">
        <v>7910</v>
      </c>
      <c r="F546">
        <v>60187</v>
      </c>
      <c r="G546" t="s">
        <v>9</v>
      </c>
      <c r="H546" t="s">
        <v>6867</v>
      </c>
      <c r="I546">
        <v>56</v>
      </c>
      <c r="J546">
        <v>56</v>
      </c>
      <c r="K546" t="b">
        <v>1</v>
      </c>
    </row>
    <row r="547" spans="1:11">
      <c r="A547" t="s">
        <v>7911</v>
      </c>
      <c r="B547" t="s">
        <v>6884</v>
      </c>
      <c r="C547" t="s">
        <v>9</v>
      </c>
      <c r="D547" t="s">
        <v>6977</v>
      </c>
      <c r="E547" t="s">
        <v>7912</v>
      </c>
      <c r="F547">
        <v>31793</v>
      </c>
      <c r="G547" t="s">
        <v>6887</v>
      </c>
      <c r="H547" t="s">
        <v>6877</v>
      </c>
      <c r="I547">
        <v>57</v>
      </c>
      <c r="J547">
        <v>57</v>
      </c>
      <c r="K547" t="b">
        <v>1</v>
      </c>
    </row>
    <row r="548" spans="1:11">
      <c r="A548" t="s">
        <v>7913</v>
      </c>
      <c r="B548" t="s">
        <v>6884</v>
      </c>
      <c r="C548" t="s">
        <v>9</v>
      </c>
      <c r="D548" t="s">
        <v>7343</v>
      </c>
      <c r="E548" t="s">
        <v>7914</v>
      </c>
      <c r="F548">
        <v>24701</v>
      </c>
      <c r="G548" t="s">
        <v>6887</v>
      </c>
      <c r="H548" t="s">
        <v>6877</v>
      </c>
      <c r="I548">
        <v>57</v>
      </c>
      <c r="J548">
        <v>57</v>
      </c>
      <c r="K548" t="b">
        <v>1</v>
      </c>
    </row>
    <row r="549" spans="1:11">
      <c r="A549" t="s">
        <v>7915</v>
      </c>
      <c r="B549" t="s">
        <v>6889</v>
      </c>
      <c r="C549" t="s">
        <v>7916</v>
      </c>
      <c r="D549" t="s">
        <v>6924</v>
      </c>
      <c r="E549" t="s">
        <v>591</v>
      </c>
      <c r="F549">
        <v>45210</v>
      </c>
      <c r="G549" t="s">
        <v>6871</v>
      </c>
      <c r="H549" t="s">
        <v>6867</v>
      </c>
      <c r="I549">
        <v>57</v>
      </c>
      <c r="J549">
        <v>57</v>
      </c>
      <c r="K549" t="b">
        <v>1</v>
      </c>
    </row>
    <row r="550" spans="1:11">
      <c r="A550" t="s">
        <v>7917</v>
      </c>
      <c r="B550" t="s">
        <v>6889</v>
      </c>
      <c r="C550" t="s">
        <v>9</v>
      </c>
      <c r="D550" t="s">
        <v>6986</v>
      </c>
      <c r="E550" t="s">
        <v>7918</v>
      </c>
      <c r="F550">
        <v>52577</v>
      </c>
      <c r="G550" t="s">
        <v>6871</v>
      </c>
      <c r="H550" t="s">
        <v>6867</v>
      </c>
      <c r="I550">
        <v>57</v>
      </c>
      <c r="J550">
        <v>57</v>
      </c>
      <c r="K550" t="b">
        <v>1</v>
      </c>
    </row>
    <row r="551" spans="1:11">
      <c r="A551" t="s">
        <v>7919</v>
      </c>
      <c r="B551" t="s">
        <v>6891</v>
      </c>
      <c r="C551" t="s">
        <v>7920</v>
      </c>
      <c r="D551" t="s">
        <v>6915</v>
      </c>
      <c r="E551" t="s">
        <v>635</v>
      </c>
      <c r="F551">
        <v>11794</v>
      </c>
      <c r="G551" t="s">
        <v>9</v>
      </c>
      <c r="H551" t="s">
        <v>6877</v>
      </c>
      <c r="I551">
        <v>58</v>
      </c>
      <c r="J551">
        <v>58</v>
      </c>
      <c r="K551" t="b">
        <v>1</v>
      </c>
    </row>
    <row r="552" spans="1:11">
      <c r="A552" t="s">
        <v>827</v>
      </c>
      <c r="B552" t="s">
        <v>6891</v>
      </c>
      <c r="C552" t="s">
        <v>7921</v>
      </c>
      <c r="D552" t="s">
        <v>6901</v>
      </c>
      <c r="E552" t="s">
        <v>826</v>
      </c>
      <c r="F552">
        <v>6269</v>
      </c>
      <c r="G552" t="s">
        <v>9</v>
      </c>
      <c r="H552" t="s">
        <v>6877</v>
      </c>
      <c r="I552">
        <v>58</v>
      </c>
      <c r="J552">
        <v>58</v>
      </c>
      <c r="K552" t="b">
        <v>1</v>
      </c>
    </row>
    <row r="553" spans="1:11">
      <c r="A553" t="s">
        <v>7922</v>
      </c>
      <c r="B553" t="s">
        <v>6889</v>
      </c>
      <c r="C553" t="s">
        <v>9</v>
      </c>
      <c r="D553" t="s">
        <v>6924</v>
      </c>
      <c r="E553" t="s">
        <v>399</v>
      </c>
      <c r="F553" t="s">
        <v>9</v>
      </c>
      <c r="G553" t="s">
        <v>6871</v>
      </c>
      <c r="H553" t="s">
        <v>6877</v>
      </c>
      <c r="I553">
        <v>58</v>
      </c>
      <c r="J553">
        <v>58</v>
      </c>
      <c r="K553" t="b">
        <v>1</v>
      </c>
    </row>
    <row r="554" spans="1:11">
      <c r="A554" t="s">
        <v>7923</v>
      </c>
      <c r="B554" t="s">
        <v>6889</v>
      </c>
      <c r="C554" t="s">
        <v>9</v>
      </c>
      <c r="D554" t="s">
        <v>6924</v>
      </c>
      <c r="E554" t="s">
        <v>7132</v>
      </c>
      <c r="F554" t="s">
        <v>9</v>
      </c>
      <c r="G554" t="s">
        <v>6871</v>
      </c>
      <c r="H554" t="s">
        <v>6877</v>
      </c>
      <c r="I554">
        <v>58</v>
      </c>
      <c r="J554">
        <v>58</v>
      </c>
      <c r="K554" t="b">
        <v>1</v>
      </c>
    </row>
    <row r="555" spans="1:11">
      <c r="A555" t="s">
        <v>7924</v>
      </c>
      <c r="B555" t="s">
        <v>6896</v>
      </c>
      <c r="C555" t="s">
        <v>9</v>
      </c>
      <c r="D555" t="s">
        <v>6913</v>
      </c>
      <c r="E555" t="s">
        <v>1155</v>
      </c>
      <c r="F555">
        <v>29423</v>
      </c>
      <c r="G555" t="s">
        <v>6887</v>
      </c>
      <c r="H555" t="s">
        <v>6867</v>
      </c>
      <c r="I555">
        <v>59</v>
      </c>
      <c r="J555">
        <v>59</v>
      </c>
      <c r="K555" t="b">
        <v>1</v>
      </c>
    </row>
    <row r="556" spans="1:11">
      <c r="A556" t="s">
        <v>7925</v>
      </c>
      <c r="B556" t="s">
        <v>6896</v>
      </c>
      <c r="C556" t="s">
        <v>9</v>
      </c>
      <c r="D556" t="s">
        <v>7157</v>
      </c>
      <c r="E556" t="s">
        <v>314</v>
      </c>
      <c r="F556">
        <v>37620</v>
      </c>
      <c r="G556" t="s">
        <v>6887</v>
      </c>
      <c r="H556" t="s">
        <v>6867</v>
      </c>
      <c r="I556">
        <v>59</v>
      </c>
      <c r="J556">
        <v>59</v>
      </c>
      <c r="K556" t="b">
        <v>1</v>
      </c>
    </row>
    <row r="557" spans="1:11">
      <c r="A557" t="s">
        <v>7926</v>
      </c>
      <c r="B557" t="s">
        <v>6904</v>
      </c>
      <c r="C557" t="s">
        <v>7927</v>
      </c>
      <c r="D557" t="s">
        <v>6915</v>
      </c>
      <c r="E557" t="s">
        <v>7090</v>
      </c>
      <c r="F557">
        <v>13617</v>
      </c>
      <c r="G557" t="s">
        <v>9</v>
      </c>
      <c r="H557" t="s">
        <v>6867</v>
      </c>
      <c r="I557">
        <v>59</v>
      </c>
      <c r="J557">
        <v>59</v>
      </c>
      <c r="K557" t="b">
        <v>1</v>
      </c>
    </row>
    <row r="558" spans="1:11">
      <c r="A558" t="s">
        <v>7928</v>
      </c>
      <c r="B558" t="s">
        <v>6904</v>
      </c>
      <c r="C558" t="s">
        <v>9</v>
      </c>
      <c r="D558" t="s">
        <v>6960</v>
      </c>
      <c r="E558" t="s">
        <v>725</v>
      </c>
      <c r="F558">
        <v>78212</v>
      </c>
      <c r="G558" t="s">
        <v>9</v>
      </c>
      <c r="H558" t="s">
        <v>6867</v>
      </c>
      <c r="I558">
        <v>59</v>
      </c>
      <c r="J558">
        <v>59</v>
      </c>
      <c r="K558" t="b">
        <v>1</v>
      </c>
    </row>
    <row r="559" spans="1:11">
      <c r="A559" t="s">
        <v>7929</v>
      </c>
      <c r="B559" t="s">
        <v>6896</v>
      </c>
      <c r="C559" t="s">
        <v>7929</v>
      </c>
      <c r="D559" t="s">
        <v>6913</v>
      </c>
      <c r="E559" t="s">
        <v>7930</v>
      </c>
      <c r="F559">
        <v>29801</v>
      </c>
      <c r="G559" t="s">
        <v>6887</v>
      </c>
      <c r="H559" t="s">
        <v>6877</v>
      </c>
      <c r="I559">
        <v>59</v>
      </c>
      <c r="J559">
        <v>59</v>
      </c>
      <c r="K559" t="b">
        <v>1</v>
      </c>
    </row>
    <row r="560" spans="1:11">
      <c r="A560" t="s">
        <v>7931</v>
      </c>
      <c r="B560" t="s">
        <v>6904</v>
      </c>
      <c r="C560" t="s">
        <v>9</v>
      </c>
      <c r="D560" t="s">
        <v>6870</v>
      </c>
      <c r="E560" t="s">
        <v>7932</v>
      </c>
      <c r="F560">
        <v>47933</v>
      </c>
      <c r="G560" t="s">
        <v>9</v>
      </c>
      <c r="H560" t="s">
        <v>6867</v>
      </c>
      <c r="I560">
        <v>59</v>
      </c>
      <c r="J560">
        <v>59</v>
      </c>
      <c r="K560" t="b">
        <v>1</v>
      </c>
    </row>
    <row r="561" spans="1:11">
      <c r="A561" t="s">
        <v>7933</v>
      </c>
      <c r="B561" t="s">
        <v>6873</v>
      </c>
      <c r="C561" t="s">
        <v>9</v>
      </c>
      <c r="D561" t="s">
        <v>7271</v>
      </c>
      <c r="E561" t="s">
        <v>7934</v>
      </c>
      <c r="F561">
        <v>84408</v>
      </c>
      <c r="G561" t="s">
        <v>6876</v>
      </c>
      <c r="H561" t="s">
        <v>6877</v>
      </c>
      <c r="I561">
        <v>59</v>
      </c>
      <c r="J561">
        <v>59</v>
      </c>
      <c r="K561" t="b">
        <v>0</v>
      </c>
    </row>
    <row r="562" spans="1:11">
      <c r="A562" t="s">
        <v>7935</v>
      </c>
      <c r="B562" t="s">
        <v>6904</v>
      </c>
      <c r="C562" t="s">
        <v>9</v>
      </c>
      <c r="D562" t="s">
        <v>6913</v>
      </c>
      <c r="E562" t="s">
        <v>7334</v>
      </c>
      <c r="F562">
        <v>29303</v>
      </c>
      <c r="G562" t="s">
        <v>9</v>
      </c>
      <c r="H562" t="s">
        <v>6867</v>
      </c>
      <c r="I562">
        <v>59</v>
      </c>
      <c r="J562">
        <v>59</v>
      </c>
      <c r="K562" t="b">
        <v>1</v>
      </c>
    </row>
    <row r="563" spans="1:11">
      <c r="A563" t="s">
        <v>1442</v>
      </c>
      <c r="B563" t="s">
        <v>6891</v>
      </c>
      <c r="C563" t="s">
        <v>9</v>
      </c>
      <c r="D563" t="s">
        <v>6865</v>
      </c>
      <c r="E563" t="s">
        <v>1441</v>
      </c>
      <c r="F563">
        <v>2454</v>
      </c>
      <c r="G563" t="s">
        <v>9</v>
      </c>
      <c r="H563" t="s">
        <v>6867</v>
      </c>
      <c r="I563">
        <v>60</v>
      </c>
      <c r="J563">
        <v>60</v>
      </c>
      <c r="K563" t="b">
        <v>1</v>
      </c>
    </row>
    <row r="564" spans="1:11">
      <c r="A564" t="s">
        <v>389</v>
      </c>
      <c r="B564" t="s">
        <v>6891</v>
      </c>
      <c r="C564" t="s">
        <v>7936</v>
      </c>
      <c r="D564" t="s">
        <v>6955</v>
      </c>
      <c r="E564" t="s">
        <v>388</v>
      </c>
      <c r="F564">
        <v>48824</v>
      </c>
      <c r="G564" t="s">
        <v>9</v>
      </c>
      <c r="H564" t="s">
        <v>6877</v>
      </c>
      <c r="I564">
        <v>60</v>
      </c>
      <c r="J564">
        <v>60</v>
      </c>
      <c r="K564" t="b">
        <v>1</v>
      </c>
    </row>
    <row r="565" spans="1:11">
      <c r="A565" t="s">
        <v>7937</v>
      </c>
      <c r="B565" t="s">
        <v>6891</v>
      </c>
      <c r="C565" t="s">
        <v>7938</v>
      </c>
      <c r="D565" t="s">
        <v>6885</v>
      </c>
      <c r="E565" t="s">
        <v>706</v>
      </c>
      <c r="F565">
        <v>27695</v>
      </c>
      <c r="G565" t="s">
        <v>9</v>
      </c>
      <c r="H565" t="s">
        <v>6877</v>
      </c>
      <c r="I565">
        <v>60</v>
      </c>
      <c r="J565">
        <v>60</v>
      </c>
      <c r="K565" t="b">
        <v>1</v>
      </c>
    </row>
    <row r="566" spans="1:11">
      <c r="A566" t="s">
        <v>7939</v>
      </c>
      <c r="B566" t="s">
        <v>6891</v>
      </c>
      <c r="C566" t="s">
        <v>7940</v>
      </c>
      <c r="D566" t="s">
        <v>6962</v>
      </c>
      <c r="E566" t="s">
        <v>316</v>
      </c>
      <c r="F566">
        <v>16802</v>
      </c>
      <c r="G566" t="s">
        <v>9</v>
      </c>
      <c r="H566" t="s">
        <v>6877</v>
      </c>
      <c r="I566">
        <v>60</v>
      </c>
      <c r="J566">
        <v>60</v>
      </c>
      <c r="K566" t="b">
        <v>1</v>
      </c>
    </row>
    <row r="567" spans="1:11">
      <c r="A567" t="s">
        <v>1836</v>
      </c>
      <c r="B567" t="s">
        <v>6891</v>
      </c>
      <c r="C567" t="s">
        <v>7941</v>
      </c>
      <c r="D567" t="s">
        <v>6915</v>
      </c>
      <c r="E567" t="s">
        <v>1835</v>
      </c>
      <c r="F567">
        <v>12180</v>
      </c>
      <c r="G567" t="s">
        <v>9</v>
      </c>
      <c r="H567" t="s">
        <v>6867</v>
      </c>
      <c r="I567">
        <v>60</v>
      </c>
      <c r="J567">
        <v>60</v>
      </c>
      <c r="K567" t="b">
        <v>1</v>
      </c>
    </row>
    <row r="568" spans="1:11">
      <c r="A568" t="s">
        <v>3249</v>
      </c>
      <c r="B568" t="s">
        <v>6891</v>
      </c>
      <c r="C568" t="s">
        <v>9</v>
      </c>
      <c r="D568" t="s">
        <v>6875</v>
      </c>
      <c r="E568" t="s">
        <v>7942</v>
      </c>
      <c r="F568">
        <v>95053</v>
      </c>
      <c r="G568" t="s">
        <v>9</v>
      </c>
      <c r="H568" t="s">
        <v>6867</v>
      </c>
      <c r="I568">
        <v>60</v>
      </c>
      <c r="J568">
        <v>60</v>
      </c>
      <c r="K568" t="b">
        <v>1</v>
      </c>
    </row>
    <row r="569" spans="1:11">
      <c r="A569" t="s">
        <v>1612</v>
      </c>
      <c r="B569" t="s">
        <v>6891</v>
      </c>
      <c r="C569" t="s">
        <v>9</v>
      </c>
      <c r="D569" t="s">
        <v>6875</v>
      </c>
      <c r="E569" t="s">
        <v>1610</v>
      </c>
      <c r="F569">
        <v>95343</v>
      </c>
      <c r="G569" t="s">
        <v>9</v>
      </c>
      <c r="H569" t="s">
        <v>6877</v>
      </c>
      <c r="I569">
        <v>60</v>
      </c>
      <c r="J569">
        <v>60</v>
      </c>
      <c r="K569" t="b">
        <v>1</v>
      </c>
    </row>
    <row r="570" spans="1:11">
      <c r="A570" t="s">
        <v>7943</v>
      </c>
      <c r="B570" t="s">
        <v>6869</v>
      </c>
      <c r="C570" t="s">
        <v>9</v>
      </c>
      <c r="D570" t="s">
        <v>6955</v>
      </c>
      <c r="E570" t="s">
        <v>6956</v>
      </c>
      <c r="F570">
        <v>49525</v>
      </c>
      <c r="G570" t="s">
        <v>6871</v>
      </c>
      <c r="H570" t="s">
        <v>6867</v>
      </c>
      <c r="I570">
        <v>60</v>
      </c>
      <c r="J570">
        <v>60</v>
      </c>
      <c r="K570" t="b">
        <v>1</v>
      </c>
    </row>
    <row r="571" spans="1:11">
      <c r="A571" t="s">
        <v>7944</v>
      </c>
      <c r="B571" t="s">
        <v>6869</v>
      </c>
      <c r="C571" t="s">
        <v>9</v>
      </c>
      <c r="D571" t="s">
        <v>6890</v>
      </c>
      <c r="E571" t="s">
        <v>1155</v>
      </c>
      <c r="F571">
        <v>61920</v>
      </c>
      <c r="G571" t="s">
        <v>6871</v>
      </c>
      <c r="H571" t="s">
        <v>6877</v>
      </c>
      <c r="I571">
        <v>60</v>
      </c>
      <c r="J571">
        <v>60</v>
      </c>
      <c r="K571" t="b">
        <v>1</v>
      </c>
    </row>
    <row r="572" spans="1:11">
      <c r="A572" t="s">
        <v>7945</v>
      </c>
      <c r="B572" t="s">
        <v>6864</v>
      </c>
      <c r="C572" t="s">
        <v>9</v>
      </c>
      <c r="D572" t="s">
        <v>6865</v>
      </c>
      <c r="E572" t="s">
        <v>7946</v>
      </c>
      <c r="F572">
        <v>1013</v>
      </c>
      <c r="G572" t="s">
        <v>6866</v>
      </c>
      <c r="H572" t="s">
        <v>6867</v>
      </c>
      <c r="I572">
        <v>60</v>
      </c>
      <c r="J572">
        <v>60</v>
      </c>
      <c r="K572" t="b">
        <v>1</v>
      </c>
    </row>
    <row r="573" spans="1:11">
      <c r="A573" t="s">
        <v>7947</v>
      </c>
      <c r="B573" t="s">
        <v>6864</v>
      </c>
      <c r="C573" t="s">
        <v>9</v>
      </c>
      <c r="D573" t="s">
        <v>6952</v>
      </c>
      <c r="E573" t="s">
        <v>7948</v>
      </c>
      <c r="F573">
        <v>21701</v>
      </c>
      <c r="G573" t="s">
        <v>6866</v>
      </c>
      <c r="H573" t="s">
        <v>6867</v>
      </c>
      <c r="I573">
        <v>60</v>
      </c>
      <c r="J573">
        <v>60</v>
      </c>
      <c r="K573" t="b">
        <v>1</v>
      </c>
    </row>
    <row r="574" spans="1:11">
      <c r="A574" t="s">
        <v>7949</v>
      </c>
      <c r="B574" t="s">
        <v>6864</v>
      </c>
      <c r="C574" t="s">
        <v>9</v>
      </c>
      <c r="D574" t="s">
        <v>6915</v>
      </c>
      <c r="E574" t="s">
        <v>7950</v>
      </c>
      <c r="F574">
        <v>10801</v>
      </c>
      <c r="G574" t="s">
        <v>6866</v>
      </c>
      <c r="H574" t="s">
        <v>6867</v>
      </c>
      <c r="I574">
        <v>60</v>
      </c>
      <c r="J574">
        <v>60</v>
      </c>
      <c r="K574" t="b">
        <v>1</v>
      </c>
    </row>
    <row r="575" spans="1:11">
      <c r="A575" t="s">
        <v>7951</v>
      </c>
      <c r="B575" t="s">
        <v>6869</v>
      </c>
      <c r="C575" t="s">
        <v>9</v>
      </c>
      <c r="D575" t="s">
        <v>6870</v>
      </c>
      <c r="E575" t="s">
        <v>7952</v>
      </c>
      <c r="F575">
        <v>46962</v>
      </c>
      <c r="G575" t="s">
        <v>6871</v>
      </c>
      <c r="H575" t="s">
        <v>6867</v>
      </c>
      <c r="I575">
        <v>60</v>
      </c>
      <c r="J575">
        <v>60</v>
      </c>
      <c r="K575" t="b">
        <v>1</v>
      </c>
    </row>
    <row r="576" spans="1:11">
      <c r="A576" t="s">
        <v>7953</v>
      </c>
      <c r="B576" t="s">
        <v>6889</v>
      </c>
      <c r="C576" t="s">
        <v>9</v>
      </c>
      <c r="D576" t="s">
        <v>7457</v>
      </c>
      <c r="E576" t="s">
        <v>7954</v>
      </c>
      <c r="F576">
        <v>58257</v>
      </c>
      <c r="G576" t="s">
        <v>6871</v>
      </c>
      <c r="H576" t="s">
        <v>6877</v>
      </c>
      <c r="I576">
        <v>60</v>
      </c>
      <c r="J576">
        <v>60</v>
      </c>
      <c r="K576" t="b">
        <v>0</v>
      </c>
    </row>
    <row r="577" spans="1:11">
      <c r="A577" t="s">
        <v>7955</v>
      </c>
      <c r="B577" t="s">
        <v>6869</v>
      </c>
      <c r="C577" t="s">
        <v>9</v>
      </c>
      <c r="D577" t="s">
        <v>6955</v>
      </c>
      <c r="E577" t="s">
        <v>7956</v>
      </c>
      <c r="F577">
        <v>49855</v>
      </c>
      <c r="G577" t="s">
        <v>6871</v>
      </c>
      <c r="H577" t="s">
        <v>6877</v>
      </c>
      <c r="I577">
        <v>60</v>
      </c>
      <c r="J577">
        <v>60</v>
      </c>
      <c r="K577" t="b">
        <v>1</v>
      </c>
    </row>
    <row r="578" spans="1:11">
      <c r="A578" t="s">
        <v>7957</v>
      </c>
      <c r="B578" t="s">
        <v>6884</v>
      </c>
      <c r="C578" t="s">
        <v>9</v>
      </c>
      <c r="D578" t="s">
        <v>7037</v>
      </c>
      <c r="E578" t="s">
        <v>2562</v>
      </c>
      <c r="F578">
        <v>72202</v>
      </c>
      <c r="G578" t="s">
        <v>6887</v>
      </c>
      <c r="H578" t="s">
        <v>6867</v>
      </c>
      <c r="I578">
        <v>60</v>
      </c>
      <c r="J578">
        <v>60</v>
      </c>
      <c r="K578" t="b">
        <v>0</v>
      </c>
    </row>
    <row r="579" spans="1:11">
      <c r="A579" t="s">
        <v>7958</v>
      </c>
      <c r="B579" t="s">
        <v>6873</v>
      </c>
      <c r="C579" t="s">
        <v>9</v>
      </c>
      <c r="D579" t="s">
        <v>7271</v>
      </c>
      <c r="E579" t="s">
        <v>7959</v>
      </c>
      <c r="F579">
        <v>84720</v>
      </c>
      <c r="G579" t="s">
        <v>6876</v>
      </c>
      <c r="H579" t="s">
        <v>6877</v>
      </c>
      <c r="I579">
        <v>60</v>
      </c>
      <c r="J579">
        <v>60</v>
      </c>
      <c r="K579" t="b">
        <v>1</v>
      </c>
    </row>
    <row r="580" spans="1:11">
      <c r="A580" t="s">
        <v>7960</v>
      </c>
      <c r="B580" t="s">
        <v>6864</v>
      </c>
      <c r="C580" t="s">
        <v>7961</v>
      </c>
      <c r="D580" t="s">
        <v>6915</v>
      </c>
      <c r="E580" t="s">
        <v>7962</v>
      </c>
      <c r="F580">
        <v>13045</v>
      </c>
      <c r="G580" t="s">
        <v>6866</v>
      </c>
      <c r="H580" t="s">
        <v>6877</v>
      </c>
      <c r="I580">
        <v>60</v>
      </c>
      <c r="J580">
        <v>60</v>
      </c>
      <c r="K580" t="b">
        <v>1</v>
      </c>
    </row>
    <row r="581" spans="1:11">
      <c r="A581" t="s">
        <v>7963</v>
      </c>
      <c r="B581" t="s">
        <v>6869</v>
      </c>
      <c r="C581" t="s">
        <v>7964</v>
      </c>
      <c r="D581" t="s">
        <v>6921</v>
      </c>
      <c r="E581" t="s">
        <v>7965</v>
      </c>
      <c r="F581">
        <v>53818</v>
      </c>
      <c r="G581" t="s">
        <v>6871</v>
      </c>
      <c r="H581" t="s">
        <v>6877</v>
      </c>
      <c r="I581">
        <v>60</v>
      </c>
      <c r="J581">
        <v>60</v>
      </c>
      <c r="K581" t="b">
        <v>1</v>
      </c>
    </row>
    <row r="582" spans="1:11">
      <c r="A582" t="s">
        <v>7966</v>
      </c>
      <c r="B582" t="s">
        <v>6869</v>
      </c>
      <c r="C582" t="s">
        <v>7967</v>
      </c>
      <c r="D582" t="s">
        <v>6921</v>
      </c>
      <c r="E582" t="s">
        <v>7968</v>
      </c>
      <c r="F582">
        <v>54022</v>
      </c>
      <c r="G582" t="s">
        <v>6871</v>
      </c>
      <c r="H582" t="s">
        <v>6877</v>
      </c>
      <c r="I582">
        <v>60</v>
      </c>
      <c r="J582">
        <v>60</v>
      </c>
      <c r="K582" t="b">
        <v>1</v>
      </c>
    </row>
    <row r="583" spans="1:11">
      <c r="A583" t="s">
        <v>7969</v>
      </c>
      <c r="B583" t="s">
        <v>6873</v>
      </c>
      <c r="C583" t="s">
        <v>9</v>
      </c>
      <c r="D583" t="s">
        <v>6928</v>
      </c>
      <c r="E583" t="s">
        <v>7970</v>
      </c>
      <c r="F583">
        <v>97361</v>
      </c>
      <c r="G583" t="s">
        <v>6876</v>
      </c>
      <c r="H583" t="s">
        <v>6877</v>
      </c>
      <c r="I583">
        <v>60</v>
      </c>
      <c r="J583">
        <v>60</v>
      </c>
      <c r="K583" t="b">
        <v>1</v>
      </c>
    </row>
    <row r="584" spans="1:11">
      <c r="A584" t="s">
        <v>7971</v>
      </c>
      <c r="B584" t="s">
        <v>6884</v>
      </c>
      <c r="C584" t="s">
        <v>9</v>
      </c>
      <c r="D584" t="s">
        <v>6897</v>
      </c>
      <c r="E584" t="s">
        <v>7972</v>
      </c>
      <c r="F584">
        <v>33617</v>
      </c>
      <c r="G584" t="s">
        <v>6887</v>
      </c>
      <c r="H584" t="s">
        <v>6867</v>
      </c>
      <c r="I584">
        <v>61</v>
      </c>
      <c r="J584">
        <v>61</v>
      </c>
      <c r="K584" t="b">
        <v>1</v>
      </c>
    </row>
    <row r="585" spans="1:11">
      <c r="A585" t="s">
        <v>7973</v>
      </c>
      <c r="B585" t="s">
        <v>6884</v>
      </c>
      <c r="C585" t="s">
        <v>7974</v>
      </c>
      <c r="D585" t="s">
        <v>7233</v>
      </c>
      <c r="E585" t="s">
        <v>1015</v>
      </c>
      <c r="F585">
        <v>71302</v>
      </c>
      <c r="G585" t="s">
        <v>6887</v>
      </c>
      <c r="H585" t="s">
        <v>6877</v>
      </c>
      <c r="I585">
        <v>61</v>
      </c>
      <c r="J585">
        <v>61</v>
      </c>
      <c r="K585" t="b">
        <v>1</v>
      </c>
    </row>
    <row r="586" spans="1:11">
      <c r="A586" t="s">
        <v>7975</v>
      </c>
      <c r="B586" t="s">
        <v>6884</v>
      </c>
      <c r="C586" t="s">
        <v>9</v>
      </c>
      <c r="D586" t="s">
        <v>7056</v>
      </c>
      <c r="E586" t="s">
        <v>7976</v>
      </c>
      <c r="F586">
        <v>35160</v>
      </c>
      <c r="G586" t="s">
        <v>6887</v>
      </c>
      <c r="H586" t="s">
        <v>6867</v>
      </c>
      <c r="I586">
        <v>61</v>
      </c>
      <c r="J586">
        <v>61</v>
      </c>
      <c r="K586" t="b">
        <v>1</v>
      </c>
    </row>
    <row r="587" spans="1:11">
      <c r="A587" t="s">
        <v>7977</v>
      </c>
      <c r="B587" t="s">
        <v>6873</v>
      </c>
      <c r="C587" t="s">
        <v>9</v>
      </c>
      <c r="D587" t="s">
        <v>7489</v>
      </c>
      <c r="E587" t="s">
        <v>7978</v>
      </c>
      <c r="F587">
        <v>74464</v>
      </c>
      <c r="G587" t="s">
        <v>6876</v>
      </c>
      <c r="H587" t="s">
        <v>6877</v>
      </c>
      <c r="I587">
        <v>62</v>
      </c>
      <c r="J587">
        <v>62</v>
      </c>
      <c r="K587" t="b">
        <v>1</v>
      </c>
    </row>
    <row r="588" spans="1:11">
      <c r="A588" t="s">
        <v>7979</v>
      </c>
      <c r="B588" t="s">
        <v>6873</v>
      </c>
      <c r="C588" t="s">
        <v>7980</v>
      </c>
      <c r="D588" t="s">
        <v>6960</v>
      </c>
      <c r="E588" t="s">
        <v>421</v>
      </c>
      <c r="F588">
        <v>77002</v>
      </c>
      <c r="G588" t="s">
        <v>6876</v>
      </c>
      <c r="H588" t="s">
        <v>6877</v>
      </c>
      <c r="I588">
        <v>62</v>
      </c>
      <c r="J588">
        <v>62</v>
      </c>
      <c r="K588" t="b">
        <v>1</v>
      </c>
    </row>
    <row r="589" spans="1:11">
      <c r="A589" t="s">
        <v>7981</v>
      </c>
      <c r="B589" t="s">
        <v>6889</v>
      </c>
      <c r="C589" t="s">
        <v>9</v>
      </c>
      <c r="D589" t="s">
        <v>6924</v>
      </c>
      <c r="E589" t="s">
        <v>3294</v>
      </c>
      <c r="F589">
        <v>45674</v>
      </c>
      <c r="G589" t="s">
        <v>6871</v>
      </c>
      <c r="H589" t="s">
        <v>6867</v>
      </c>
      <c r="I589">
        <v>62</v>
      </c>
      <c r="J589">
        <v>62</v>
      </c>
      <c r="K589" t="b">
        <v>1</v>
      </c>
    </row>
    <row r="590" spans="1:11">
      <c r="A590" t="s">
        <v>7982</v>
      </c>
      <c r="B590" t="s">
        <v>6896</v>
      </c>
      <c r="C590" t="s">
        <v>9</v>
      </c>
      <c r="D590" t="s">
        <v>7343</v>
      </c>
      <c r="E590" t="s">
        <v>7983</v>
      </c>
      <c r="F590">
        <v>26074</v>
      </c>
      <c r="G590" t="s">
        <v>6887</v>
      </c>
      <c r="H590" t="s">
        <v>6877</v>
      </c>
      <c r="I590">
        <v>62</v>
      </c>
      <c r="J590">
        <v>62</v>
      </c>
      <c r="K590" t="b">
        <v>0</v>
      </c>
    </row>
    <row r="591" spans="1:11">
      <c r="A591" t="s">
        <v>7984</v>
      </c>
      <c r="B591" t="s">
        <v>6889</v>
      </c>
      <c r="C591" t="s">
        <v>9</v>
      </c>
      <c r="D591" t="s">
        <v>6924</v>
      </c>
      <c r="E591" t="s">
        <v>7985</v>
      </c>
      <c r="F591">
        <v>45384</v>
      </c>
      <c r="G591" t="s">
        <v>6871</v>
      </c>
      <c r="H591" t="s">
        <v>6867</v>
      </c>
      <c r="I591">
        <v>62</v>
      </c>
      <c r="J591">
        <v>62</v>
      </c>
      <c r="K591" t="b">
        <v>1</v>
      </c>
    </row>
    <row r="592" spans="1:11">
      <c r="A592" t="s">
        <v>7986</v>
      </c>
      <c r="B592" t="s">
        <v>6904</v>
      </c>
      <c r="C592" t="s">
        <v>9</v>
      </c>
      <c r="D592" t="s">
        <v>6977</v>
      </c>
      <c r="E592" t="s">
        <v>7200</v>
      </c>
      <c r="F592">
        <v>30030</v>
      </c>
      <c r="G592" t="s">
        <v>9</v>
      </c>
      <c r="H592" t="s">
        <v>6867</v>
      </c>
      <c r="I592">
        <v>63</v>
      </c>
      <c r="J592">
        <v>63</v>
      </c>
      <c r="K592" t="b">
        <v>1</v>
      </c>
    </row>
    <row r="593" spans="1:11">
      <c r="A593" t="s">
        <v>7987</v>
      </c>
      <c r="B593" t="s">
        <v>6896</v>
      </c>
      <c r="C593" t="s">
        <v>7988</v>
      </c>
      <c r="D593" t="s">
        <v>7056</v>
      </c>
      <c r="E593" t="s">
        <v>7081</v>
      </c>
      <c r="F593">
        <v>36124</v>
      </c>
      <c r="G593" t="s">
        <v>6887</v>
      </c>
      <c r="H593" t="s">
        <v>6877</v>
      </c>
      <c r="I593">
        <v>63</v>
      </c>
      <c r="J593">
        <v>63</v>
      </c>
      <c r="K593" t="b">
        <v>1</v>
      </c>
    </row>
    <row r="594" spans="1:11">
      <c r="A594" t="s">
        <v>7989</v>
      </c>
      <c r="B594" t="s">
        <v>6889</v>
      </c>
      <c r="C594" t="s">
        <v>9</v>
      </c>
      <c r="D594" t="s">
        <v>7046</v>
      </c>
      <c r="E594" t="s">
        <v>7990</v>
      </c>
      <c r="F594">
        <v>67456</v>
      </c>
      <c r="G594" t="s">
        <v>6871</v>
      </c>
      <c r="H594" t="s">
        <v>6867</v>
      </c>
      <c r="I594">
        <v>63</v>
      </c>
      <c r="J594">
        <v>63</v>
      </c>
      <c r="K594" t="b">
        <v>0</v>
      </c>
    </row>
    <row r="595" spans="1:11">
      <c r="A595" t="s">
        <v>7991</v>
      </c>
      <c r="B595" t="s">
        <v>6896</v>
      </c>
      <c r="C595" t="s">
        <v>9</v>
      </c>
      <c r="D595" t="s">
        <v>7157</v>
      </c>
      <c r="E595" t="s">
        <v>3421</v>
      </c>
      <c r="F595">
        <v>37321</v>
      </c>
      <c r="G595" t="s">
        <v>6887</v>
      </c>
      <c r="H595" t="s">
        <v>6867</v>
      </c>
      <c r="I595">
        <v>63</v>
      </c>
      <c r="J595">
        <v>63</v>
      </c>
      <c r="K595" t="b">
        <v>1</v>
      </c>
    </row>
    <row r="596" spans="1:11">
      <c r="A596" t="s">
        <v>7992</v>
      </c>
      <c r="B596" t="s">
        <v>6904</v>
      </c>
      <c r="C596" t="s">
        <v>9</v>
      </c>
      <c r="D596" t="s">
        <v>6962</v>
      </c>
      <c r="E596" t="s">
        <v>7993</v>
      </c>
      <c r="F596">
        <v>17325</v>
      </c>
      <c r="G596" t="s">
        <v>9</v>
      </c>
      <c r="H596" t="s">
        <v>6867</v>
      </c>
      <c r="I596">
        <v>63</v>
      </c>
      <c r="J596">
        <v>63</v>
      </c>
      <c r="K596" t="b">
        <v>1</v>
      </c>
    </row>
    <row r="597" spans="1:11">
      <c r="A597" t="s">
        <v>7994</v>
      </c>
      <c r="B597" t="s">
        <v>6896</v>
      </c>
      <c r="C597" t="s">
        <v>9</v>
      </c>
      <c r="D597" t="s">
        <v>7056</v>
      </c>
      <c r="E597" t="s">
        <v>7602</v>
      </c>
      <c r="F597">
        <v>36265</v>
      </c>
      <c r="G597" t="s">
        <v>6887</v>
      </c>
      <c r="H597" t="s">
        <v>6877</v>
      </c>
      <c r="I597">
        <v>63</v>
      </c>
      <c r="J597">
        <v>63</v>
      </c>
      <c r="K597" t="b">
        <v>1</v>
      </c>
    </row>
    <row r="598" spans="1:11">
      <c r="A598" t="s">
        <v>7995</v>
      </c>
      <c r="B598" t="s">
        <v>6884</v>
      </c>
      <c r="C598" t="s">
        <v>9</v>
      </c>
      <c r="D598" t="s">
        <v>6913</v>
      </c>
      <c r="E598" t="s">
        <v>7996</v>
      </c>
      <c r="F598">
        <v>29340</v>
      </c>
      <c r="G598" t="s">
        <v>6887</v>
      </c>
      <c r="H598" t="s">
        <v>6867</v>
      </c>
      <c r="I598">
        <v>63</v>
      </c>
      <c r="J598">
        <v>63</v>
      </c>
      <c r="K598" t="b">
        <v>1</v>
      </c>
    </row>
    <row r="599" spans="1:11">
      <c r="A599" t="s">
        <v>7997</v>
      </c>
      <c r="B599" t="s">
        <v>6884</v>
      </c>
      <c r="C599" t="s">
        <v>9</v>
      </c>
      <c r="D599" t="s">
        <v>6977</v>
      </c>
      <c r="E599" t="s">
        <v>482</v>
      </c>
      <c r="F599">
        <v>30528</v>
      </c>
      <c r="G599" t="s">
        <v>6887</v>
      </c>
      <c r="H599" t="s">
        <v>6867</v>
      </c>
      <c r="I599">
        <v>63</v>
      </c>
      <c r="J599">
        <v>63</v>
      </c>
      <c r="K599" t="b">
        <v>1</v>
      </c>
    </row>
    <row r="600" spans="1:11">
      <c r="A600" t="s">
        <v>7998</v>
      </c>
      <c r="B600" t="s">
        <v>6904</v>
      </c>
      <c r="C600" t="s">
        <v>9</v>
      </c>
      <c r="D600" t="s">
        <v>7023</v>
      </c>
      <c r="E600" t="s">
        <v>955</v>
      </c>
      <c r="F600">
        <v>24450</v>
      </c>
      <c r="G600" t="s">
        <v>9</v>
      </c>
      <c r="H600" t="s">
        <v>6877</v>
      </c>
      <c r="I600">
        <v>63</v>
      </c>
      <c r="J600">
        <v>63</v>
      </c>
      <c r="K600" t="b">
        <v>1</v>
      </c>
    </row>
    <row r="601" spans="1:11">
      <c r="A601" t="s">
        <v>7999</v>
      </c>
      <c r="B601" t="s">
        <v>6889</v>
      </c>
      <c r="C601" t="s">
        <v>9</v>
      </c>
      <c r="D601" t="s">
        <v>6938</v>
      </c>
      <c r="E601" t="s">
        <v>7172</v>
      </c>
      <c r="F601">
        <v>64147</v>
      </c>
      <c r="G601" t="s">
        <v>6871</v>
      </c>
      <c r="H601" t="s">
        <v>6867</v>
      </c>
      <c r="I601">
        <v>64</v>
      </c>
      <c r="J601">
        <v>64</v>
      </c>
      <c r="K601" t="b">
        <v>1</v>
      </c>
    </row>
    <row r="602" spans="1:11">
      <c r="A602" t="s">
        <v>8000</v>
      </c>
      <c r="B602" t="s">
        <v>6896</v>
      </c>
      <c r="C602" t="s">
        <v>9</v>
      </c>
      <c r="D602" t="s">
        <v>6977</v>
      </c>
      <c r="E602" t="s">
        <v>230</v>
      </c>
      <c r="F602">
        <v>31907</v>
      </c>
      <c r="G602" t="s">
        <v>6887</v>
      </c>
      <c r="H602" t="s">
        <v>6877</v>
      </c>
      <c r="I602">
        <v>64</v>
      </c>
      <c r="J602">
        <v>64</v>
      </c>
      <c r="K602" t="b">
        <v>1</v>
      </c>
    </row>
    <row r="603" spans="1:11">
      <c r="A603" t="s">
        <v>8001</v>
      </c>
      <c r="B603" t="s">
        <v>6884</v>
      </c>
      <c r="C603" t="s">
        <v>9</v>
      </c>
      <c r="D603" t="s">
        <v>7329</v>
      </c>
      <c r="E603" t="s">
        <v>8002</v>
      </c>
      <c r="F603">
        <v>41143</v>
      </c>
      <c r="G603" t="s">
        <v>6887</v>
      </c>
      <c r="H603" t="s">
        <v>6867</v>
      </c>
      <c r="I603">
        <v>64</v>
      </c>
      <c r="J603">
        <v>64</v>
      </c>
      <c r="K603" t="b">
        <v>0</v>
      </c>
    </row>
    <row r="604" spans="1:11">
      <c r="A604" t="s">
        <v>8003</v>
      </c>
      <c r="B604" t="s">
        <v>6864</v>
      </c>
      <c r="C604" t="s">
        <v>9</v>
      </c>
      <c r="D604" t="s">
        <v>6962</v>
      </c>
      <c r="E604" t="s">
        <v>8004</v>
      </c>
      <c r="F604">
        <v>17003</v>
      </c>
      <c r="G604" t="s">
        <v>6866</v>
      </c>
      <c r="H604" t="s">
        <v>6867</v>
      </c>
      <c r="I604">
        <v>64</v>
      </c>
      <c r="J604">
        <v>64</v>
      </c>
      <c r="K604" t="b">
        <v>1</v>
      </c>
    </row>
    <row r="605" spans="1:11">
      <c r="A605" t="s">
        <v>8005</v>
      </c>
      <c r="B605" t="s">
        <v>6889</v>
      </c>
      <c r="C605" t="s">
        <v>9</v>
      </c>
      <c r="D605" t="s">
        <v>6938</v>
      </c>
      <c r="E605" t="s">
        <v>8006</v>
      </c>
      <c r="F605">
        <v>65101</v>
      </c>
      <c r="G605" t="s">
        <v>6871</v>
      </c>
      <c r="H605" t="s">
        <v>6877</v>
      </c>
      <c r="I605">
        <v>64</v>
      </c>
      <c r="J605">
        <v>64</v>
      </c>
      <c r="K605" t="b">
        <v>1</v>
      </c>
    </row>
    <row r="606" spans="1:11">
      <c r="A606" t="s">
        <v>8007</v>
      </c>
      <c r="B606" t="s">
        <v>6864</v>
      </c>
      <c r="C606" t="s">
        <v>9</v>
      </c>
      <c r="D606" t="s">
        <v>6915</v>
      </c>
      <c r="E606" t="s">
        <v>7077</v>
      </c>
      <c r="F606">
        <v>11468</v>
      </c>
      <c r="G606" t="s">
        <v>6866</v>
      </c>
      <c r="H606" t="s">
        <v>7008</v>
      </c>
      <c r="I606">
        <v>64</v>
      </c>
      <c r="J606">
        <v>64</v>
      </c>
      <c r="K606" t="b">
        <v>1</v>
      </c>
    </row>
    <row r="607" spans="1:11">
      <c r="A607" t="s">
        <v>8008</v>
      </c>
      <c r="B607" t="s">
        <v>6864</v>
      </c>
      <c r="C607" t="s">
        <v>9</v>
      </c>
      <c r="D607" t="s">
        <v>6901</v>
      </c>
      <c r="E607" t="s">
        <v>73</v>
      </c>
      <c r="F607">
        <v>6515</v>
      </c>
      <c r="G607" t="s">
        <v>6866</v>
      </c>
      <c r="H607" t="s">
        <v>6877</v>
      </c>
      <c r="I607">
        <v>64</v>
      </c>
      <c r="J607">
        <v>64</v>
      </c>
      <c r="K607" t="b">
        <v>1</v>
      </c>
    </row>
    <row r="608" spans="1:11">
      <c r="A608" t="s">
        <v>8009</v>
      </c>
      <c r="B608" t="s">
        <v>6873</v>
      </c>
      <c r="C608" t="s">
        <v>9</v>
      </c>
      <c r="D608" t="s">
        <v>7489</v>
      </c>
      <c r="E608" t="s">
        <v>8010</v>
      </c>
      <c r="F608">
        <v>73096</v>
      </c>
      <c r="G608" t="s">
        <v>6876</v>
      </c>
      <c r="H608" t="s">
        <v>6877</v>
      </c>
      <c r="I608">
        <v>64</v>
      </c>
      <c r="J608">
        <v>64</v>
      </c>
      <c r="K608" t="b">
        <v>1</v>
      </c>
    </row>
    <row r="609" spans="1:11">
      <c r="A609" t="s">
        <v>8011</v>
      </c>
      <c r="B609" t="s">
        <v>6896</v>
      </c>
      <c r="C609" t="s">
        <v>9</v>
      </c>
      <c r="D609" t="s">
        <v>7329</v>
      </c>
      <c r="E609" t="s">
        <v>1558</v>
      </c>
      <c r="F609">
        <v>40203</v>
      </c>
      <c r="G609" t="s">
        <v>6887</v>
      </c>
      <c r="H609" t="s">
        <v>6867</v>
      </c>
      <c r="I609">
        <v>64</v>
      </c>
      <c r="J609">
        <v>64</v>
      </c>
      <c r="K609" t="b">
        <v>1</v>
      </c>
    </row>
    <row r="610" spans="1:11">
      <c r="A610" t="s">
        <v>8012</v>
      </c>
      <c r="B610" t="s">
        <v>6864</v>
      </c>
      <c r="C610" t="s">
        <v>8013</v>
      </c>
      <c r="D610" t="s">
        <v>6915</v>
      </c>
      <c r="E610" t="s">
        <v>8014</v>
      </c>
      <c r="F610">
        <v>14420</v>
      </c>
      <c r="G610" t="s">
        <v>6866</v>
      </c>
      <c r="H610" t="s">
        <v>6877</v>
      </c>
      <c r="I610">
        <v>64</v>
      </c>
      <c r="J610">
        <v>64</v>
      </c>
      <c r="K610" t="b">
        <v>1</v>
      </c>
    </row>
    <row r="611" spans="1:11">
      <c r="A611" t="s">
        <v>8015</v>
      </c>
      <c r="B611" t="s">
        <v>6873</v>
      </c>
      <c r="C611" t="s">
        <v>9</v>
      </c>
      <c r="D611" t="s">
        <v>8016</v>
      </c>
      <c r="E611" t="s">
        <v>8017</v>
      </c>
      <c r="F611">
        <v>96923</v>
      </c>
      <c r="G611" t="s">
        <v>6876</v>
      </c>
      <c r="H611" t="s">
        <v>6877</v>
      </c>
      <c r="I611">
        <v>64</v>
      </c>
      <c r="J611">
        <v>64</v>
      </c>
      <c r="K611" t="b">
        <v>1</v>
      </c>
    </row>
    <row r="612" spans="1:11">
      <c r="A612" t="s">
        <v>8018</v>
      </c>
      <c r="B612" t="s">
        <v>6889</v>
      </c>
      <c r="C612" t="s">
        <v>9</v>
      </c>
      <c r="D612" t="s">
        <v>6924</v>
      </c>
      <c r="E612" t="s">
        <v>1811</v>
      </c>
      <c r="F612">
        <v>45805</v>
      </c>
      <c r="G612" t="s">
        <v>6871</v>
      </c>
      <c r="H612" t="s">
        <v>6867</v>
      </c>
      <c r="I612">
        <v>64</v>
      </c>
      <c r="J612">
        <v>64</v>
      </c>
      <c r="K612" t="b">
        <v>1</v>
      </c>
    </row>
    <row r="613" spans="1:11">
      <c r="A613" t="s">
        <v>8019</v>
      </c>
      <c r="B613" t="s">
        <v>6864</v>
      </c>
      <c r="C613" t="s">
        <v>9</v>
      </c>
      <c r="D613" t="s">
        <v>6915</v>
      </c>
      <c r="E613" t="s">
        <v>7385</v>
      </c>
      <c r="F613">
        <v>13502</v>
      </c>
      <c r="G613" t="s">
        <v>6866</v>
      </c>
      <c r="H613" t="s">
        <v>6867</v>
      </c>
      <c r="I613">
        <v>64</v>
      </c>
      <c r="J613">
        <v>64</v>
      </c>
      <c r="K613" t="b">
        <v>1</v>
      </c>
    </row>
    <row r="614" spans="1:11">
      <c r="A614" t="s">
        <v>8020</v>
      </c>
      <c r="B614" t="s">
        <v>6884</v>
      </c>
      <c r="C614" t="s">
        <v>9</v>
      </c>
      <c r="D614" t="s">
        <v>6897</v>
      </c>
      <c r="E614" t="s">
        <v>7602</v>
      </c>
      <c r="F614">
        <v>32209</v>
      </c>
      <c r="G614" t="s">
        <v>6887</v>
      </c>
      <c r="H614" t="s">
        <v>6867</v>
      </c>
      <c r="I614">
        <v>66</v>
      </c>
      <c r="J614">
        <v>66</v>
      </c>
      <c r="K614" t="b">
        <v>0</v>
      </c>
    </row>
    <row r="615" spans="1:11">
      <c r="A615" t="s">
        <v>8021</v>
      </c>
      <c r="B615" t="s">
        <v>6873</v>
      </c>
      <c r="C615" t="s">
        <v>9</v>
      </c>
      <c r="D615" t="s">
        <v>6960</v>
      </c>
      <c r="E615" t="s">
        <v>421</v>
      </c>
      <c r="F615">
        <v>77074</v>
      </c>
      <c r="G615" t="s">
        <v>6876</v>
      </c>
      <c r="H615" t="s">
        <v>6867</v>
      </c>
      <c r="I615">
        <v>66</v>
      </c>
      <c r="J615">
        <v>66</v>
      </c>
      <c r="K615" t="b">
        <v>0</v>
      </c>
    </row>
    <row r="616" spans="1:11">
      <c r="A616" t="s">
        <v>8022</v>
      </c>
      <c r="B616" t="s">
        <v>6869</v>
      </c>
      <c r="C616" t="s">
        <v>8023</v>
      </c>
      <c r="D616" t="s">
        <v>6921</v>
      </c>
      <c r="E616" t="s">
        <v>8024</v>
      </c>
      <c r="F616">
        <v>54311</v>
      </c>
      <c r="G616" t="s">
        <v>6871</v>
      </c>
      <c r="H616" t="s">
        <v>6877</v>
      </c>
      <c r="I616">
        <v>66</v>
      </c>
      <c r="J616">
        <v>66</v>
      </c>
      <c r="K616" t="b">
        <v>0</v>
      </c>
    </row>
    <row r="617" spans="1:11">
      <c r="A617" t="s">
        <v>729</v>
      </c>
      <c r="B617" t="s">
        <v>6891</v>
      </c>
      <c r="C617" t="s">
        <v>8025</v>
      </c>
      <c r="D617" t="s">
        <v>7320</v>
      </c>
      <c r="E617" t="s">
        <v>7321</v>
      </c>
      <c r="F617">
        <v>20052</v>
      </c>
      <c r="G617" t="s">
        <v>9</v>
      </c>
      <c r="H617" t="s">
        <v>6867</v>
      </c>
      <c r="I617">
        <v>67</v>
      </c>
      <c r="J617">
        <v>67</v>
      </c>
      <c r="K617" t="b">
        <v>1</v>
      </c>
    </row>
    <row r="618" spans="1:11">
      <c r="A618" t="s">
        <v>1195</v>
      </c>
      <c r="B618" t="s">
        <v>6891</v>
      </c>
      <c r="C618" t="s">
        <v>9</v>
      </c>
      <c r="D618" t="s">
        <v>6915</v>
      </c>
      <c r="E618" t="s">
        <v>1194</v>
      </c>
      <c r="F618">
        <v>13244</v>
      </c>
      <c r="G618" t="s">
        <v>9</v>
      </c>
      <c r="H618" t="s">
        <v>6867</v>
      </c>
      <c r="I618">
        <v>67</v>
      </c>
      <c r="J618">
        <v>67</v>
      </c>
      <c r="K618" t="b">
        <v>1</v>
      </c>
    </row>
    <row r="619" spans="1:11">
      <c r="A619" t="s">
        <v>8026</v>
      </c>
      <c r="B619" t="s">
        <v>6891</v>
      </c>
      <c r="C619" t="s">
        <v>8027</v>
      </c>
      <c r="D619" t="s">
        <v>6865</v>
      </c>
      <c r="E619" t="s">
        <v>512</v>
      </c>
      <c r="F619">
        <v>1003</v>
      </c>
      <c r="G619" t="s">
        <v>9</v>
      </c>
      <c r="H619" t="s">
        <v>6877</v>
      </c>
      <c r="I619">
        <v>67</v>
      </c>
      <c r="J619">
        <v>67</v>
      </c>
      <c r="K619" t="b">
        <v>1</v>
      </c>
    </row>
    <row r="620" spans="1:11">
      <c r="A620" t="s">
        <v>661</v>
      </c>
      <c r="B620" t="s">
        <v>6891</v>
      </c>
      <c r="C620" t="s">
        <v>9</v>
      </c>
      <c r="D620" t="s">
        <v>6897</v>
      </c>
      <c r="E620" t="s">
        <v>660</v>
      </c>
      <c r="F620">
        <v>33124</v>
      </c>
      <c r="G620" t="s">
        <v>9</v>
      </c>
      <c r="H620" t="s">
        <v>6867</v>
      </c>
      <c r="I620">
        <v>67</v>
      </c>
      <c r="J620">
        <v>67</v>
      </c>
      <c r="K620" t="b">
        <v>1</v>
      </c>
    </row>
    <row r="621" spans="1:11">
      <c r="A621" t="s">
        <v>202</v>
      </c>
      <c r="B621" t="s">
        <v>6891</v>
      </c>
      <c r="C621" t="s">
        <v>8028</v>
      </c>
      <c r="D621" t="s">
        <v>6962</v>
      </c>
      <c r="E621" t="s">
        <v>201</v>
      </c>
      <c r="F621">
        <v>15260</v>
      </c>
      <c r="G621" t="s">
        <v>9</v>
      </c>
      <c r="H621" t="s">
        <v>6877</v>
      </c>
      <c r="I621">
        <v>67</v>
      </c>
      <c r="J621">
        <v>67</v>
      </c>
      <c r="K621" t="b">
        <v>1</v>
      </c>
    </row>
    <row r="622" spans="1:11">
      <c r="A622" t="s">
        <v>1970</v>
      </c>
      <c r="B622" t="s">
        <v>6891</v>
      </c>
      <c r="C622" t="s">
        <v>9</v>
      </c>
      <c r="D622" t="s">
        <v>6962</v>
      </c>
      <c r="E622" t="s">
        <v>1969</v>
      </c>
      <c r="F622">
        <v>19085</v>
      </c>
      <c r="G622" t="s">
        <v>9</v>
      </c>
      <c r="H622" t="s">
        <v>6867</v>
      </c>
      <c r="I622">
        <v>67</v>
      </c>
      <c r="J622">
        <v>67</v>
      </c>
      <c r="K622" t="b">
        <v>1</v>
      </c>
    </row>
    <row r="623" spans="1:11">
      <c r="A623" t="s">
        <v>8029</v>
      </c>
      <c r="B623" t="s">
        <v>6869</v>
      </c>
      <c r="C623" t="s">
        <v>9</v>
      </c>
      <c r="D623" t="s">
        <v>6870</v>
      </c>
      <c r="E623" t="s">
        <v>7677</v>
      </c>
      <c r="F623">
        <v>46012</v>
      </c>
      <c r="G623" t="s">
        <v>6871</v>
      </c>
      <c r="H623" t="s">
        <v>6867</v>
      </c>
      <c r="I623">
        <v>67</v>
      </c>
      <c r="J623">
        <v>67</v>
      </c>
      <c r="K623" t="b">
        <v>1</v>
      </c>
    </row>
    <row r="624" spans="1:11">
      <c r="A624" t="s">
        <v>8030</v>
      </c>
      <c r="B624" t="s">
        <v>6896</v>
      </c>
      <c r="C624" t="s">
        <v>9</v>
      </c>
      <c r="D624" t="s">
        <v>6913</v>
      </c>
      <c r="E624" t="s">
        <v>8031</v>
      </c>
      <c r="F624">
        <v>29550</v>
      </c>
      <c r="G624" t="s">
        <v>6887</v>
      </c>
      <c r="H624" t="s">
        <v>6867</v>
      </c>
      <c r="I624">
        <v>67</v>
      </c>
      <c r="J624">
        <v>67</v>
      </c>
      <c r="K624" t="b">
        <v>0</v>
      </c>
    </row>
    <row r="625" spans="1:11">
      <c r="A625" t="s">
        <v>8032</v>
      </c>
      <c r="B625" t="s">
        <v>6904</v>
      </c>
      <c r="C625" t="s">
        <v>9</v>
      </c>
      <c r="D625" t="s">
        <v>7072</v>
      </c>
      <c r="E625" t="s">
        <v>8033</v>
      </c>
      <c r="F625">
        <v>56082</v>
      </c>
      <c r="G625" t="s">
        <v>9</v>
      </c>
      <c r="H625" t="s">
        <v>6867</v>
      </c>
      <c r="I625">
        <v>67</v>
      </c>
      <c r="J625">
        <v>67</v>
      </c>
      <c r="K625" t="b">
        <v>1</v>
      </c>
    </row>
    <row r="626" spans="1:11">
      <c r="A626" t="s">
        <v>8034</v>
      </c>
      <c r="B626" t="s">
        <v>6869</v>
      </c>
      <c r="C626" t="s">
        <v>8035</v>
      </c>
      <c r="D626" t="s">
        <v>7072</v>
      </c>
      <c r="E626" t="s">
        <v>8036</v>
      </c>
      <c r="F626">
        <v>56001</v>
      </c>
      <c r="G626" t="s">
        <v>6871</v>
      </c>
      <c r="H626" t="s">
        <v>6877</v>
      </c>
      <c r="I626">
        <v>67</v>
      </c>
      <c r="J626">
        <v>67</v>
      </c>
      <c r="K626" t="b">
        <v>1</v>
      </c>
    </row>
    <row r="627" spans="1:11">
      <c r="A627" t="s">
        <v>8037</v>
      </c>
      <c r="B627" t="s">
        <v>6869</v>
      </c>
      <c r="C627" t="s">
        <v>9</v>
      </c>
      <c r="D627" t="s">
        <v>6924</v>
      </c>
      <c r="E627" t="s">
        <v>8038</v>
      </c>
      <c r="F627">
        <v>43050</v>
      </c>
      <c r="G627" t="s">
        <v>6871</v>
      </c>
      <c r="H627" t="s">
        <v>6867</v>
      </c>
      <c r="I627">
        <v>67</v>
      </c>
      <c r="J627">
        <v>67</v>
      </c>
      <c r="K627" t="b">
        <v>1</v>
      </c>
    </row>
    <row r="628" spans="1:11">
      <c r="A628" t="s">
        <v>8039</v>
      </c>
      <c r="B628" t="s">
        <v>6904</v>
      </c>
      <c r="C628" t="s">
        <v>9</v>
      </c>
      <c r="D628" t="s">
        <v>6928</v>
      </c>
      <c r="E628" t="s">
        <v>445</v>
      </c>
      <c r="F628">
        <v>97202</v>
      </c>
      <c r="G628" t="s">
        <v>9</v>
      </c>
      <c r="H628" t="s">
        <v>6867</v>
      </c>
      <c r="I628">
        <v>67</v>
      </c>
      <c r="J628">
        <v>67</v>
      </c>
      <c r="K628" t="b">
        <v>1</v>
      </c>
    </row>
    <row r="629" spans="1:11">
      <c r="A629" t="s">
        <v>8040</v>
      </c>
      <c r="B629" t="s">
        <v>6873</v>
      </c>
      <c r="C629" t="s">
        <v>9</v>
      </c>
      <c r="D629" t="s">
        <v>6960</v>
      </c>
      <c r="E629" t="s">
        <v>8041</v>
      </c>
      <c r="F629">
        <v>78028</v>
      </c>
      <c r="G629" t="s">
        <v>6876</v>
      </c>
      <c r="H629" t="s">
        <v>6867</v>
      </c>
      <c r="I629">
        <v>67</v>
      </c>
      <c r="J629">
        <v>67</v>
      </c>
      <c r="K629" t="b">
        <v>1</v>
      </c>
    </row>
    <row r="630" spans="1:11">
      <c r="A630" t="s">
        <v>8042</v>
      </c>
      <c r="B630" t="s">
        <v>6869</v>
      </c>
      <c r="C630" t="s">
        <v>9</v>
      </c>
      <c r="D630" t="s">
        <v>6955</v>
      </c>
      <c r="E630" t="s">
        <v>8043</v>
      </c>
      <c r="F630">
        <v>49283</v>
      </c>
      <c r="G630" t="s">
        <v>6871</v>
      </c>
      <c r="H630" t="s">
        <v>6867</v>
      </c>
      <c r="I630">
        <v>67</v>
      </c>
      <c r="J630">
        <v>67</v>
      </c>
      <c r="K630" t="b">
        <v>1</v>
      </c>
    </row>
    <row r="631" spans="1:11">
      <c r="A631" t="s">
        <v>8044</v>
      </c>
      <c r="B631" t="s">
        <v>6904</v>
      </c>
      <c r="C631" t="s">
        <v>9</v>
      </c>
      <c r="D631" t="s">
        <v>6875</v>
      </c>
      <c r="E631" t="s">
        <v>8045</v>
      </c>
      <c r="F631">
        <v>93060</v>
      </c>
      <c r="G631" t="s">
        <v>9</v>
      </c>
      <c r="H631" t="s">
        <v>6867</v>
      </c>
      <c r="I631">
        <v>67</v>
      </c>
      <c r="J631">
        <v>67</v>
      </c>
      <c r="K631" t="b">
        <v>1</v>
      </c>
    </row>
    <row r="632" spans="1:11">
      <c r="A632" t="s">
        <v>8046</v>
      </c>
      <c r="B632" t="s">
        <v>6869</v>
      </c>
      <c r="C632" t="s">
        <v>9</v>
      </c>
      <c r="D632" t="s">
        <v>6938</v>
      </c>
      <c r="E632" t="s">
        <v>8047</v>
      </c>
      <c r="F632">
        <v>64093</v>
      </c>
      <c r="G632" t="s">
        <v>6871</v>
      </c>
      <c r="H632" t="s">
        <v>6877</v>
      </c>
      <c r="I632">
        <v>67</v>
      </c>
      <c r="J632">
        <v>67</v>
      </c>
      <c r="K632" t="b">
        <v>1</v>
      </c>
    </row>
    <row r="633" spans="1:11">
      <c r="A633" t="s">
        <v>8048</v>
      </c>
      <c r="B633" t="s">
        <v>6873</v>
      </c>
      <c r="C633" t="s">
        <v>9</v>
      </c>
      <c r="D633" t="s">
        <v>7489</v>
      </c>
      <c r="E633" t="s">
        <v>8049</v>
      </c>
      <c r="F633">
        <v>73034</v>
      </c>
      <c r="G633" t="s">
        <v>6876</v>
      </c>
      <c r="H633" t="s">
        <v>6877</v>
      </c>
      <c r="I633">
        <v>67</v>
      </c>
      <c r="J633">
        <v>67</v>
      </c>
      <c r="K633" t="b">
        <v>1</v>
      </c>
    </row>
    <row r="634" spans="1:11">
      <c r="A634" t="s">
        <v>8050</v>
      </c>
      <c r="B634" t="s">
        <v>6869</v>
      </c>
      <c r="C634" t="s">
        <v>8051</v>
      </c>
      <c r="D634" t="s">
        <v>6921</v>
      </c>
      <c r="E634" t="s">
        <v>8052</v>
      </c>
      <c r="F634">
        <v>54751</v>
      </c>
      <c r="G634" t="s">
        <v>6871</v>
      </c>
      <c r="H634" t="s">
        <v>6877</v>
      </c>
      <c r="I634">
        <v>67</v>
      </c>
      <c r="J634">
        <v>67</v>
      </c>
      <c r="K634" t="b">
        <v>1</v>
      </c>
    </row>
    <row r="635" spans="1:11">
      <c r="A635" t="s">
        <v>8053</v>
      </c>
      <c r="B635" t="s">
        <v>6884</v>
      </c>
      <c r="C635" t="s">
        <v>8054</v>
      </c>
      <c r="D635" t="s">
        <v>7343</v>
      </c>
      <c r="E635" t="s">
        <v>8055</v>
      </c>
      <c r="F635">
        <v>26416</v>
      </c>
      <c r="G635" t="s">
        <v>6887</v>
      </c>
      <c r="H635" t="s">
        <v>6867</v>
      </c>
      <c r="I635">
        <v>68</v>
      </c>
      <c r="J635">
        <v>68</v>
      </c>
      <c r="K635" t="b">
        <v>1</v>
      </c>
    </row>
    <row r="636" spans="1:11">
      <c r="A636" t="s">
        <v>8056</v>
      </c>
      <c r="B636" t="s">
        <v>6884</v>
      </c>
      <c r="C636" t="s">
        <v>9</v>
      </c>
      <c r="D636" t="s">
        <v>7037</v>
      </c>
      <c r="E636" t="s">
        <v>7596</v>
      </c>
      <c r="F636">
        <v>72032</v>
      </c>
      <c r="G636" t="s">
        <v>6887</v>
      </c>
      <c r="H636" t="s">
        <v>6867</v>
      </c>
      <c r="I636">
        <v>68</v>
      </c>
      <c r="J636">
        <v>68</v>
      </c>
      <c r="K636" t="b">
        <v>1</v>
      </c>
    </row>
    <row r="637" spans="1:11">
      <c r="A637" t="s">
        <v>8057</v>
      </c>
      <c r="B637" t="s">
        <v>6884</v>
      </c>
      <c r="C637" t="s">
        <v>9</v>
      </c>
      <c r="D637" t="s">
        <v>6885</v>
      </c>
      <c r="E637" t="s">
        <v>8058</v>
      </c>
      <c r="F637">
        <v>27855</v>
      </c>
      <c r="G637" t="s">
        <v>6887</v>
      </c>
      <c r="H637" t="s">
        <v>6867</v>
      </c>
      <c r="I637">
        <v>68</v>
      </c>
      <c r="J637">
        <v>68</v>
      </c>
      <c r="K637" t="b">
        <v>1</v>
      </c>
    </row>
    <row r="638" spans="1:11">
      <c r="A638" t="s">
        <v>8059</v>
      </c>
      <c r="B638" t="s">
        <v>6884</v>
      </c>
      <c r="C638" t="s">
        <v>9</v>
      </c>
      <c r="D638" t="s">
        <v>6977</v>
      </c>
      <c r="E638" t="s">
        <v>7066</v>
      </c>
      <c r="F638">
        <v>31520</v>
      </c>
      <c r="G638" t="s">
        <v>6887</v>
      </c>
      <c r="H638" t="s">
        <v>6877</v>
      </c>
      <c r="I638">
        <v>68</v>
      </c>
      <c r="J638">
        <v>68</v>
      </c>
      <c r="K638" t="b">
        <v>1</v>
      </c>
    </row>
    <row r="639" spans="1:11">
      <c r="A639" t="s">
        <v>8060</v>
      </c>
      <c r="B639" t="s">
        <v>6864</v>
      </c>
      <c r="C639" t="s">
        <v>9</v>
      </c>
      <c r="D639" t="s">
        <v>6915</v>
      </c>
      <c r="E639" t="s">
        <v>7044</v>
      </c>
      <c r="F639">
        <v>14802</v>
      </c>
      <c r="G639" t="s">
        <v>6866</v>
      </c>
      <c r="H639" t="s">
        <v>6867</v>
      </c>
      <c r="I639">
        <v>69</v>
      </c>
      <c r="J639">
        <v>69</v>
      </c>
      <c r="K639" t="b">
        <v>1</v>
      </c>
    </row>
    <row r="640" spans="1:11">
      <c r="A640" t="s">
        <v>8061</v>
      </c>
      <c r="B640" t="s">
        <v>6864</v>
      </c>
      <c r="C640" t="s">
        <v>9</v>
      </c>
      <c r="D640" t="s">
        <v>6962</v>
      </c>
      <c r="E640" t="s">
        <v>8062</v>
      </c>
      <c r="F640">
        <v>19038</v>
      </c>
      <c r="G640" t="s">
        <v>6866</v>
      </c>
      <c r="H640" t="s">
        <v>6867</v>
      </c>
      <c r="I640">
        <v>69</v>
      </c>
      <c r="J640">
        <v>69</v>
      </c>
      <c r="K640" t="b">
        <v>1</v>
      </c>
    </row>
    <row r="641" spans="1:11">
      <c r="A641" t="s">
        <v>8063</v>
      </c>
      <c r="B641" t="s">
        <v>6864</v>
      </c>
      <c r="C641" t="s">
        <v>9</v>
      </c>
      <c r="D641" t="s">
        <v>6901</v>
      </c>
      <c r="E641" t="s">
        <v>8064</v>
      </c>
      <c r="F641">
        <v>6050</v>
      </c>
      <c r="G641" t="s">
        <v>6866</v>
      </c>
      <c r="H641" t="s">
        <v>6877</v>
      </c>
      <c r="I641">
        <v>69</v>
      </c>
      <c r="J641">
        <v>69</v>
      </c>
      <c r="K641" t="b">
        <v>1</v>
      </c>
    </row>
    <row r="642" spans="1:11">
      <c r="A642" t="s">
        <v>8065</v>
      </c>
      <c r="B642" t="s">
        <v>6864</v>
      </c>
      <c r="C642" t="s">
        <v>9</v>
      </c>
      <c r="D642" t="s">
        <v>6901</v>
      </c>
      <c r="E642" t="s">
        <v>8066</v>
      </c>
      <c r="F642">
        <v>6226</v>
      </c>
      <c r="G642" t="s">
        <v>6866</v>
      </c>
      <c r="H642" t="s">
        <v>6877</v>
      </c>
      <c r="I642">
        <v>69</v>
      </c>
      <c r="J642">
        <v>69</v>
      </c>
      <c r="K642" t="b">
        <v>1</v>
      </c>
    </row>
    <row r="643" spans="1:11">
      <c r="A643" t="s">
        <v>8067</v>
      </c>
      <c r="B643" t="s">
        <v>6873</v>
      </c>
      <c r="C643" t="s">
        <v>9</v>
      </c>
      <c r="D643" t="s">
        <v>7040</v>
      </c>
      <c r="E643" t="s">
        <v>8068</v>
      </c>
      <c r="F643">
        <v>98505</v>
      </c>
      <c r="G643" t="s">
        <v>6876</v>
      </c>
      <c r="H643" t="s">
        <v>6877</v>
      </c>
      <c r="I643">
        <v>69</v>
      </c>
      <c r="J643">
        <v>69</v>
      </c>
      <c r="K643" t="b">
        <v>1</v>
      </c>
    </row>
    <row r="644" spans="1:11">
      <c r="A644" t="s">
        <v>8069</v>
      </c>
      <c r="B644" t="s">
        <v>6896</v>
      </c>
      <c r="C644" t="s">
        <v>9</v>
      </c>
      <c r="D644" t="s">
        <v>6885</v>
      </c>
      <c r="E644" t="s">
        <v>1763</v>
      </c>
      <c r="F644">
        <v>28301</v>
      </c>
      <c r="G644" t="s">
        <v>6887</v>
      </c>
      <c r="H644" t="s">
        <v>6877</v>
      </c>
      <c r="I644">
        <v>69</v>
      </c>
      <c r="J644">
        <v>69</v>
      </c>
      <c r="K644" t="b">
        <v>1</v>
      </c>
    </row>
    <row r="645" spans="1:11">
      <c r="A645" t="s">
        <v>8070</v>
      </c>
      <c r="B645" t="s">
        <v>6864</v>
      </c>
      <c r="C645" t="s">
        <v>9</v>
      </c>
      <c r="D645" t="s">
        <v>6865</v>
      </c>
      <c r="E645" t="s">
        <v>8071</v>
      </c>
      <c r="F645">
        <v>1420</v>
      </c>
      <c r="G645" t="s">
        <v>6866</v>
      </c>
      <c r="H645" t="s">
        <v>6877</v>
      </c>
      <c r="I645">
        <v>69</v>
      </c>
      <c r="J645">
        <v>69</v>
      </c>
      <c r="K645" t="b">
        <v>1</v>
      </c>
    </row>
    <row r="646" spans="1:11">
      <c r="A646" t="s">
        <v>8072</v>
      </c>
      <c r="B646" t="s">
        <v>6896</v>
      </c>
      <c r="C646" t="s">
        <v>9</v>
      </c>
      <c r="D646" t="s">
        <v>6897</v>
      </c>
      <c r="E646" t="s">
        <v>8073</v>
      </c>
      <c r="F646">
        <v>33012</v>
      </c>
      <c r="G646" t="s">
        <v>6887</v>
      </c>
      <c r="H646" t="s">
        <v>7008</v>
      </c>
      <c r="I646">
        <v>69</v>
      </c>
      <c r="J646">
        <v>69</v>
      </c>
      <c r="K646" t="b">
        <v>1</v>
      </c>
    </row>
    <row r="647" spans="1:11">
      <c r="A647" t="s">
        <v>8074</v>
      </c>
      <c r="B647" t="s">
        <v>6896</v>
      </c>
      <c r="C647" t="s">
        <v>9</v>
      </c>
      <c r="D647" t="s">
        <v>6977</v>
      </c>
      <c r="E647" t="s">
        <v>8075</v>
      </c>
      <c r="F647">
        <v>31030</v>
      </c>
      <c r="G647" t="s">
        <v>6887</v>
      </c>
      <c r="H647" t="s">
        <v>6877</v>
      </c>
      <c r="I647">
        <v>69</v>
      </c>
      <c r="J647">
        <v>69</v>
      </c>
      <c r="K647" t="b">
        <v>1</v>
      </c>
    </row>
    <row r="648" spans="1:11">
      <c r="A648" t="s">
        <v>8076</v>
      </c>
      <c r="B648" t="s">
        <v>6864</v>
      </c>
      <c r="C648" t="s">
        <v>9</v>
      </c>
      <c r="D648" t="s">
        <v>6894</v>
      </c>
      <c r="E648" t="s">
        <v>459</v>
      </c>
      <c r="F648">
        <v>2903</v>
      </c>
      <c r="G648" t="s">
        <v>6866</v>
      </c>
      <c r="H648" t="s">
        <v>6867</v>
      </c>
      <c r="I648">
        <v>69</v>
      </c>
      <c r="J648">
        <v>69</v>
      </c>
      <c r="K648" t="b">
        <v>1</v>
      </c>
    </row>
    <row r="649" spans="1:11">
      <c r="A649" t="s">
        <v>8077</v>
      </c>
      <c r="B649" t="s">
        <v>6864</v>
      </c>
      <c r="C649" t="s">
        <v>8078</v>
      </c>
      <c r="D649" t="s">
        <v>6952</v>
      </c>
      <c r="E649" t="s">
        <v>8079</v>
      </c>
      <c r="F649">
        <v>21727</v>
      </c>
      <c r="G649" t="s">
        <v>6866</v>
      </c>
      <c r="H649" t="s">
        <v>6867</v>
      </c>
      <c r="I649">
        <v>69</v>
      </c>
      <c r="J649">
        <v>69</v>
      </c>
      <c r="K649" t="b">
        <v>1</v>
      </c>
    </row>
    <row r="650" spans="1:11">
      <c r="A650" t="s">
        <v>8080</v>
      </c>
      <c r="B650" t="s">
        <v>6896</v>
      </c>
      <c r="C650" t="s">
        <v>9</v>
      </c>
      <c r="D650" t="s">
        <v>7233</v>
      </c>
      <c r="E650" t="s">
        <v>8081</v>
      </c>
      <c r="F650">
        <v>70310</v>
      </c>
      <c r="G650" t="s">
        <v>6887</v>
      </c>
      <c r="H650" t="s">
        <v>6877</v>
      </c>
      <c r="I650">
        <v>69</v>
      </c>
      <c r="J650">
        <v>69</v>
      </c>
      <c r="K650" t="b">
        <v>1</v>
      </c>
    </row>
    <row r="651" spans="1:11">
      <c r="A651" t="s">
        <v>8082</v>
      </c>
      <c r="B651" t="s">
        <v>6873</v>
      </c>
      <c r="C651" t="s">
        <v>9</v>
      </c>
      <c r="D651" t="s">
        <v>6928</v>
      </c>
      <c r="E651" t="s">
        <v>7529</v>
      </c>
      <c r="F651">
        <v>97520</v>
      </c>
      <c r="G651" t="s">
        <v>6876</v>
      </c>
      <c r="H651" t="s">
        <v>6877</v>
      </c>
      <c r="I651">
        <v>69</v>
      </c>
      <c r="J651">
        <v>69</v>
      </c>
      <c r="K651" t="b">
        <v>1</v>
      </c>
    </row>
    <row r="652" spans="1:11">
      <c r="A652" t="s">
        <v>8083</v>
      </c>
      <c r="B652" t="s">
        <v>6864</v>
      </c>
      <c r="C652" t="s">
        <v>8084</v>
      </c>
      <c r="D652" t="s">
        <v>6915</v>
      </c>
      <c r="E652" t="s">
        <v>8085</v>
      </c>
      <c r="F652">
        <v>14063</v>
      </c>
      <c r="G652" t="s">
        <v>6866</v>
      </c>
      <c r="H652" t="s">
        <v>6877</v>
      </c>
      <c r="I652">
        <v>69</v>
      </c>
      <c r="J652">
        <v>69</v>
      </c>
      <c r="K652" t="b">
        <v>1</v>
      </c>
    </row>
    <row r="653" spans="1:11">
      <c r="A653" t="s">
        <v>8086</v>
      </c>
      <c r="B653" t="s">
        <v>6864</v>
      </c>
      <c r="C653" t="s">
        <v>9</v>
      </c>
      <c r="D653" t="s">
        <v>6915</v>
      </c>
      <c r="E653" t="s">
        <v>3173</v>
      </c>
      <c r="F653">
        <v>10301</v>
      </c>
      <c r="G653" t="s">
        <v>6866</v>
      </c>
      <c r="H653" t="s">
        <v>6867</v>
      </c>
      <c r="I653">
        <v>69</v>
      </c>
      <c r="J653">
        <v>69</v>
      </c>
      <c r="K653" t="b">
        <v>1</v>
      </c>
    </row>
    <row r="654" spans="1:11">
      <c r="A654" t="s">
        <v>8087</v>
      </c>
      <c r="B654" t="s">
        <v>6864</v>
      </c>
      <c r="C654" t="s">
        <v>9</v>
      </c>
      <c r="D654" t="s">
        <v>6892</v>
      </c>
      <c r="E654" t="s">
        <v>8088</v>
      </c>
      <c r="F654">
        <v>7470</v>
      </c>
      <c r="G654" t="s">
        <v>6866</v>
      </c>
      <c r="H654" t="s">
        <v>6877</v>
      </c>
      <c r="I654">
        <v>69</v>
      </c>
      <c r="J654">
        <v>69</v>
      </c>
      <c r="K654" t="b">
        <v>1</v>
      </c>
    </row>
    <row r="655" spans="1:11">
      <c r="A655" t="s">
        <v>8089</v>
      </c>
      <c r="B655" t="s">
        <v>6904</v>
      </c>
      <c r="C655" t="s">
        <v>8090</v>
      </c>
      <c r="D655" t="s">
        <v>6915</v>
      </c>
      <c r="E655" t="s">
        <v>377</v>
      </c>
      <c r="F655">
        <v>14456</v>
      </c>
      <c r="G655" t="s">
        <v>9</v>
      </c>
      <c r="H655" t="s">
        <v>6867</v>
      </c>
      <c r="I655">
        <v>70</v>
      </c>
      <c r="J655">
        <v>70</v>
      </c>
      <c r="K655" t="b">
        <v>1</v>
      </c>
    </row>
    <row r="656" spans="1:11">
      <c r="A656" t="s">
        <v>8091</v>
      </c>
      <c r="B656" t="s">
        <v>6904</v>
      </c>
      <c r="C656" t="s">
        <v>9</v>
      </c>
      <c r="D656" t="s">
        <v>6955</v>
      </c>
      <c r="E656" t="s">
        <v>2986</v>
      </c>
      <c r="F656">
        <v>49006</v>
      </c>
      <c r="G656" t="s">
        <v>9</v>
      </c>
      <c r="H656" t="s">
        <v>6867</v>
      </c>
      <c r="I656">
        <v>70</v>
      </c>
      <c r="J656">
        <v>70</v>
      </c>
      <c r="K656" t="b">
        <v>1</v>
      </c>
    </row>
    <row r="657" spans="1:11">
      <c r="A657" t="s">
        <v>8092</v>
      </c>
      <c r="B657" t="s">
        <v>6904</v>
      </c>
      <c r="C657" t="s">
        <v>9</v>
      </c>
      <c r="D657" t="s">
        <v>6962</v>
      </c>
      <c r="E657" t="s">
        <v>8093</v>
      </c>
      <c r="F657">
        <v>18104</v>
      </c>
      <c r="G657" t="s">
        <v>9</v>
      </c>
      <c r="H657" t="s">
        <v>6867</v>
      </c>
      <c r="I657">
        <v>70</v>
      </c>
      <c r="J657">
        <v>70</v>
      </c>
      <c r="K657" t="b">
        <v>1</v>
      </c>
    </row>
    <row r="658" spans="1:11">
      <c r="A658" t="s">
        <v>8094</v>
      </c>
      <c r="B658" t="s">
        <v>6873</v>
      </c>
      <c r="C658" t="s">
        <v>9</v>
      </c>
      <c r="D658" t="s">
        <v>6928</v>
      </c>
      <c r="E658" t="s">
        <v>8095</v>
      </c>
      <c r="F658">
        <v>97301</v>
      </c>
      <c r="G658" t="s">
        <v>6876</v>
      </c>
      <c r="H658" t="s">
        <v>6867</v>
      </c>
      <c r="I658">
        <v>71</v>
      </c>
      <c r="J658">
        <v>71</v>
      </c>
      <c r="K658" t="b">
        <v>0</v>
      </c>
    </row>
    <row r="659" spans="1:11">
      <c r="A659" t="s">
        <v>8096</v>
      </c>
      <c r="B659" t="s">
        <v>6896</v>
      </c>
      <c r="C659" t="s">
        <v>9</v>
      </c>
      <c r="D659" t="s">
        <v>6885</v>
      </c>
      <c r="E659" t="s">
        <v>8097</v>
      </c>
      <c r="F659">
        <v>28109</v>
      </c>
      <c r="G659" t="s">
        <v>6887</v>
      </c>
      <c r="H659" t="s">
        <v>6867</v>
      </c>
      <c r="I659">
        <v>71</v>
      </c>
      <c r="J659">
        <v>71</v>
      </c>
      <c r="K659" t="b">
        <v>0</v>
      </c>
    </row>
    <row r="660" spans="1:11">
      <c r="A660" t="s">
        <v>8098</v>
      </c>
      <c r="B660" t="s">
        <v>6873</v>
      </c>
      <c r="C660" t="s">
        <v>9</v>
      </c>
      <c r="D660" t="s">
        <v>6960</v>
      </c>
      <c r="E660" t="s">
        <v>8099</v>
      </c>
      <c r="F660">
        <v>76909</v>
      </c>
      <c r="G660" t="s">
        <v>6876</v>
      </c>
      <c r="H660" t="s">
        <v>6877</v>
      </c>
      <c r="I660">
        <v>72</v>
      </c>
      <c r="J660">
        <v>72</v>
      </c>
      <c r="K660" t="b">
        <v>0</v>
      </c>
    </row>
    <row r="661" spans="1:11">
      <c r="A661" t="s">
        <v>8100</v>
      </c>
      <c r="B661" t="s">
        <v>6904</v>
      </c>
      <c r="C661" t="s">
        <v>9</v>
      </c>
      <c r="D661" t="s">
        <v>6915</v>
      </c>
      <c r="E661" t="s">
        <v>8101</v>
      </c>
      <c r="F661">
        <v>12504</v>
      </c>
      <c r="G661" t="s">
        <v>9</v>
      </c>
      <c r="H661" t="s">
        <v>6867</v>
      </c>
      <c r="I661">
        <v>72</v>
      </c>
      <c r="J661">
        <v>72</v>
      </c>
      <c r="K661" t="b">
        <v>0</v>
      </c>
    </row>
    <row r="662" spans="1:11">
      <c r="A662" t="s">
        <v>8102</v>
      </c>
      <c r="B662" t="s">
        <v>6884</v>
      </c>
      <c r="C662" t="s">
        <v>9</v>
      </c>
      <c r="D662" t="s">
        <v>6885</v>
      </c>
      <c r="E662" t="s">
        <v>8103</v>
      </c>
      <c r="F662">
        <v>28757</v>
      </c>
      <c r="G662" t="s">
        <v>6887</v>
      </c>
      <c r="H662" t="s">
        <v>6867</v>
      </c>
      <c r="I662">
        <v>72</v>
      </c>
      <c r="J662">
        <v>72</v>
      </c>
      <c r="K662" t="b">
        <v>0</v>
      </c>
    </row>
    <row r="663" spans="1:11">
      <c r="A663" t="s">
        <v>8104</v>
      </c>
      <c r="B663" t="s">
        <v>6891</v>
      </c>
      <c r="C663" t="s">
        <v>8105</v>
      </c>
      <c r="D663" t="s">
        <v>6915</v>
      </c>
      <c r="E663" t="s">
        <v>2267</v>
      </c>
      <c r="F663">
        <v>13902</v>
      </c>
      <c r="G663" t="s">
        <v>9</v>
      </c>
      <c r="H663" t="s">
        <v>6877</v>
      </c>
      <c r="I663">
        <v>73</v>
      </c>
      <c r="J663">
        <v>73</v>
      </c>
      <c r="K663" t="b">
        <v>1</v>
      </c>
    </row>
    <row r="664" spans="1:11">
      <c r="A664" t="s">
        <v>8106</v>
      </c>
      <c r="B664" t="s">
        <v>6891</v>
      </c>
      <c r="C664" t="s">
        <v>8107</v>
      </c>
      <c r="D664" t="s">
        <v>6870</v>
      </c>
      <c r="E664" t="s">
        <v>414</v>
      </c>
      <c r="F664">
        <v>47405</v>
      </c>
      <c r="G664" t="s">
        <v>9</v>
      </c>
      <c r="H664" t="s">
        <v>6877</v>
      </c>
      <c r="I664">
        <v>73</v>
      </c>
      <c r="J664">
        <v>73</v>
      </c>
      <c r="K664" t="b">
        <v>1</v>
      </c>
    </row>
    <row r="665" spans="1:11">
      <c r="A665" t="s">
        <v>8108</v>
      </c>
      <c r="B665" t="s">
        <v>6891</v>
      </c>
      <c r="C665" t="s">
        <v>9</v>
      </c>
      <c r="D665" t="s">
        <v>7233</v>
      </c>
      <c r="E665" t="s">
        <v>1040</v>
      </c>
      <c r="F665">
        <v>70118</v>
      </c>
      <c r="G665" t="s">
        <v>9</v>
      </c>
      <c r="H665" t="s">
        <v>6867</v>
      </c>
      <c r="I665">
        <v>73</v>
      </c>
      <c r="J665">
        <v>73</v>
      </c>
      <c r="K665" t="b">
        <v>1</v>
      </c>
    </row>
    <row r="666" spans="1:11">
      <c r="A666" t="s">
        <v>8109</v>
      </c>
      <c r="B666" t="s">
        <v>6896</v>
      </c>
      <c r="C666" t="s">
        <v>9</v>
      </c>
      <c r="D666" t="s">
        <v>7037</v>
      </c>
      <c r="E666" t="s">
        <v>8110</v>
      </c>
      <c r="F666">
        <v>72801</v>
      </c>
      <c r="G666" t="s">
        <v>6887</v>
      </c>
      <c r="H666" t="s">
        <v>6877</v>
      </c>
      <c r="I666">
        <v>73</v>
      </c>
      <c r="J666">
        <v>73</v>
      </c>
      <c r="K666" t="b">
        <v>1</v>
      </c>
    </row>
    <row r="667" spans="1:11">
      <c r="A667" t="s">
        <v>8111</v>
      </c>
      <c r="B667" t="s">
        <v>6873</v>
      </c>
      <c r="C667" t="s">
        <v>9</v>
      </c>
      <c r="D667" t="s">
        <v>6928</v>
      </c>
      <c r="E667" t="s">
        <v>1008</v>
      </c>
      <c r="F667">
        <v>97401</v>
      </c>
      <c r="G667" t="s">
        <v>6876</v>
      </c>
      <c r="H667" t="s">
        <v>6867</v>
      </c>
      <c r="I667">
        <v>73</v>
      </c>
      <c r="J667">
        <v>73</v>
      </c>
      <c r="K667" t="b">
        <v>1</v>
      </c>
    </row>
    <row r="668" spans="1:11">
      <c r="A668" t="s">
        <v>8112</v>
      </c>
      <c r="B668" t="s">
        <v>6904</v>
      </c>
      <c r="C668" t="s">
        <v>8113</v>
      </c>
      <c r="D668" t="s">
        <v>7072</v>
      </c>
      <c r="E668" t="s">
        <v>8114</v>
      </c>
      <c r="F668">
        <v>56321</v>
      </c>
      <c r="G668" t="s">
        <v>9</v>
      </c>
      <c r="H668" t="s">
        <v>6867</v>
      </c>
      <c r="I668">
        <v>73</v>
      </c>
      <c r="J668">
        <v>73</v>
      </c>
      <c r="K668" t="b">
        <v>1</v>
      </c>
    </row>
    <row r="669" spans="1:11">
      <c r="A669" t="s">
        <v>8115</v>
      </c>
      <c r="B669" t="s">
        <v>6873</v>
      </c>
      <c r="C669" t="s">
        <v>8116</v>
      </c>
      <c r="D669" t="s">
        <v>7069</v>
      </c>
      <c r="E669" t="s">
        <v>1177</v>
      </c>
      <c r="F669">
        <v>96813</v>
      </c>
      <c r="G669" t="s">
        <v>6876</v>
      </c>
      <c r="H669" t="s">
        <v>6867</v>
      </c>
      <c r="I669">
        <v>73</v>
      </c>
      <c r="J669">
        <v>73</v>
      </c>
      <c r="K669" t="b">
        <v>1</v>
      </c>
    </row>
    <row r="670" spans="1:11">
      <c r="A670" t="s">
        <v>8117</v>
      </c>
      <c r="B670" t="s">
        <v>6904</v>
      </c>
      <c r="C670" t="s">
        <v>9</v>
      </c>
      <c r="D670" t="s">
        <v>6890</v>
      </c>
      <c r="E670" t="s">
        <v>8118</v>
      </c>
      <c r="F670">
        <v>60045</v>
      </c>
      <c r="G670" t="s">
        <v>9</v>
      </c>
      <c r="H670" t="s">
        <v>6867</v>
      </c>
      <c r="I670">
        <v>73</v>
      </c>
      <c r="J670">
        <v>73</v>
      </c>
      <c r="K670" t="b">
        <v>1</v>
      </c>
    </row>
    <row r="671" spans="1:11">
      <c r="A671" t="s">
        <v>8119</v>
      </c>
      <c r="B671" t="s">
        <v>6896</v>
      </c>
      <c r="C671" t="s">
        <v>9</v>
      </c>
      <c r="D671" t="s">
        <v>7233</v>
      </c>
      <c r="E671" t="s">
        <v>8120</v>
      </c>
      <c r="F671">
        <v>71497</v>
      </c>
      <c r="G671" t="s">
        <v>6887</v>
      </c>
      <c r="H671" t="s">
        <v>6877</v>
      </c>
      <c r="I671">
        <v>73</v>
      </c>
      <c r="J671">
        <v>73</v>
      </c>
      <c r="K671" t="b">
        <v>1</v>
      </c>
    </row>
    <row r="672" spans="1:11">
      <c r="A672" t="s">
        <v>8121</v>
      </c>
      <c r="B672" t="s">
        <v>6896</v>
      </c>
      <c r="C672" t="s">
        <v>9</v>
      </c>
      <c r="D672" t="s">
        <v>8122</v>
      </c>
      <c r="E672" t="s">
        <v>8123</v>
      </c>
      <c r="F672">
        <v>802</v>
      </c>
      <c r="G672" t="s">
        <v>6887</v>
      </c>
      <c r="H672" t="s">
        <v>6877</v>
      </c>
      <c r="I672">
        <v>73</v>
      </c>
      <c r="J672">
        <v>73</v>
      </c>
      <c r="K672" t="b">
        <v>1</v>
      </c>
    </row>
    <row r="673" spans="1:11">
      <c r="A673" t="s">
        <v>8124</v>
      </c>
      <c r="B673" t="s">
        <v>6869</v>
      </c>
      <c r="C673" t="s">
        <v>9</v>
      </c>
      <c r="D673" t="s">
        <v>6938</v>
      </c>
      <c r="E673" t="s">
        <v>136</v>
      </c>
      <c r="F673">
        <v>63105</v>
      </c>
      <c r="G673" t="s">
        <v>6871</v>
      </c>
      <c r="H673" t="s">
        <v>6867</v>
      </c>
      <c r="I673">
        <v>74</v>
      </c>
      <c r="J673">
        <v>74</v>
      </c>
      <c r="K673" t="b">
        <v>1</v>
      </c>
    </row>
    <row r="674" spans="1:11">
      <c r="A674" t="s">
        <v>8125</v>
      </c>
      <c r="B674" t="s">
        <v>6884</v>
      </c>
      <c r="C674" t="s">
        <v>8126</v>
      </c>
      <c r="D674" t="s">
        <v>7447</v>
      </c>
      <c r="E674" t="s">
        <v>8127</v>
      </c>
      <c r="F674">
        <v>785</v>
      </c>
      <c r="G674" t="s">
        <v>6887</v>
      </c>
      <c r="H674" t="s">
        <v>6867</v>
      </c>
      <c r="I674">
        <v>74</v>
      </c>
      <c r="J674">
        <v>74</v>
      </c>
      <c r="K674" t="b">
        <v>1</v>
      </c>
    </row>
    <row r="675" spans="1:11">
      <c r="A675" t="s">
        <v>8128</v>
      </c>
      <c r="B675" t="s">
        <v>6873</v>
      </c>
      <c r="C675" t="s">
        <v>9</v>
      </c>
      <c r="D675" t="s">
        <v>7489</v>
      </c>
      <c r="E675" t="s">
        <v>2811</v>
      </c>
      <c r="F675">
        <v>74171</v>
      </c>
      <c r="G675" t="s">
        <v>6876</v>
      </c>
      <c r="H675" t="s">
        <v>6867</v>
      </c>
      <c r="I675">
        <v>74</v>
      </c>
      <c r="J675">
        <v>74</v>
      </c>
      <c r="K675" t="b">
        <v>1</v>
      </c>
    </row>
    <row r="676" spans="1:11">
      <c r="A676" t="s">
        <v>8129</v>
      </c>
      <c r="B676" t="s">
        <v>6884</v>
      </c>
      <c r="C676" t="s">
        <v>8130</v>
      </c>
      <c r="D676" t="s">
        <v>6977</v>
      </c>
      <c r="E676" t="s">
        <v>7061</v>
      </c>
      <c r="F676">
        <v>31833</v>
      </c>
      <c r="G676" t="s">
        <v>6887</v>
      </c>
      <c r="H676" t="s">
        <v>6867</v>
      </c>
      <c r="I676">
        <v>74</v>
      </c>
      <c r="J676">
        <v>74</v>
      </c>
      <c r="K676" t="b">
        <v>1</v>
      </c>
    </row>
    <row r="677" spans="1:11">
      <c r="A677" t="s">
        <v>8131</v>
      </c>
      <c r="B677" t="s">
        <v>6884</v>
      </c>
      <c r="C677" t="s">
        <v>9</v>
      </c>
      <c r="D677" t="s">
        <v>7056</v>
      </c>
      <c r="E677" t="s">
        <v>1497</v>
      </c>
      <c r="F677">
        <v>35401</v>
      </c>
      <c r="G677" t="s">
        <v>6887</v>
      </c>
      <c r="H677" t="s">
        <v>6867</v>
      </c>
      <c r="I677">
        <v>74</v>
      </c>
      <c r="J677">
        <v>74</v>
      </c>
      <c r="K677" t="b">
        <v>1</v>
      </c>
    </row>
    <row r="678" spans="1:11">
      <c r="A678" t="s">
        <v>8132</v>
      </c>
      <c r="B678" t="s">
        <v>6869</v>
      </c>
      <c r="C678" t="s">
        <v>9</v>
      </c>
      <c r="D678" t="s">
        <v>6921</v>
      </c>
      <c r="E678" t="s">
        <v>8133</v>
      </c>
      <c r="F678">
        <v>54601</v>
      </c>
      <c r="G678" t="s">
        <v>6871</v>
      </c>
      <c r="H678" t="s">
        <v>6867</v>
      </c>
      <c r="I678">
        <v>74</v>
      </c>
      <c r="J678">
        <v>74</v>
      </c>
      <c r="K678" t="b">
        <v>1</v>
      </c>
    </row>
    <row r="679" spans="1:11">
      <c r="A679" t="s">
        <v>8134</v>
      </c>
      <c r="B679" t="s">
        <v>6873</v>
      </c>
      <c r="C679" t="s">
        <v>9</v>
      </c>
      <c r="D679" t="s">
        <v>7032</v>
      </c>
      <c r="E679" t="s">
        <v>8135</v>
      </c>
      <c r="F679">
        <v>81231</v>
      </c>
      <c r="G679" t="s">
        <v>6876</v>
      </c>
      <c r="H679" t="s">
        <v>6877</v>
      </c>
      <c r="I679">
        <v>74</v>
      </c>
      <c r="J679">
        <v>74</v>
      </c>
      <c r="K679" t="b">
        <v>1</v>
      </c>
    </row>
    <row r="680" spans="1:11">
      <c r="A680" t="s">
        <v>8136</v>
      </c>
      <c r="B680" t="s">
        <v>6904</v>
      </c>
      <c r="C680" t="s">
        <v>9</v>
      </c>
      <c r="D680" t="s">
        <v>6962</v>
      </c>
      <c r="E680" t="s">
        <v>8137</v>
      </c>
      <c r="F680">
        <v>16335</v>
      </c>
      <c r="G680" t="s">
        <v>9</v>
      </c>
      <c r="H680" t="s">
        <v>6867</v>
      </c>
      <c r="I680">
        <v>75</v>
      </c>
      <c r="J680">
        <v>75</v>
      </c>
      <c r="K680" t="b">
        <v>1</v>
      </c>
    </row>
    <row r="681" spans="1:11">
      <c r="A681" t="s">
        <v>8138</v>
      </c>
      <c r="B681" t="s">
        <v>6904</v>
      </c>
      <c r="C681" t="s">
        <v>9</v>
      </c>
      <c r="D681" t="s">
        <v>6924</v>
      </c>
      <c r="E681" t="s">
        <v>8139</v>
      </c>
      <c r="F681">
        <v>44691</v>
      </c>
      <c r="G681" t="s">
        <v>9</v>
      </c>
      <c r="H681" t="s">
        <v>6867</v>
      </c>
      <c r="I681">
        <v>75</v>
      </c>
      <c r="J681">
        <v>75</v>
      </c>
      <c r="K681" t="b">
        <v>1</v>
      </c>
    </row>
    <row r="682" spans="1:11">
      <c r="A682" t="s">
        <v>8140</v>
      </c>
      <c r="B682" t="s">
        <v>6904</v>
      </c>
      <c r="C682" t="s">
        <v>9</v>
      </c>
      <c r="D682" t="s">
        <v>6890</v>
      </c>
      <c r="E682" t="s">
        <v>8141</v>
      </c>
      <c r="F682">
        <v>61401</v>
      </c>
      <c r="G682" t="s">
        <v>9</v>
      </c>
      <c r="H682" t="s">
        <v>6867</v>
      </c>
      <c r="I682">
        <v>75</v>
      </c>
      <c r="J682">
        <v>75</v>
      </c>
      <c r="K682" t="b">
        <v>1</v>
      </c>
    </row>
    <row r="683" spans="1:11">
      <c r="A683" t="s">
        <v>8142</v>
      </c>
      <c r="B683" t="s">
        <v>6904</v>
      </c>
      <c r="C683" t="s">
        <v>9</v>
      </c>
      <c r="D683" t="s">
        <v>6921</v>
      </c>
      <c r="E683" t="s">
        <v>8143</v>
      </c>
      <c r="F683">
        <v>54911</v>
      </c>
      <c r="G683" t="s">
        <v>9</v>
      </c>
      <c r="H683" t="s">
        <v>6867</v>
      </c>
      <c r="I683">
        <v>75</v>
      </c>
      <c r="J683">
        <v>75</v>
      </c>
      <c r="K683" t="b">
        <v>1</v>
      </c>
    </row>
    <row r="684" spans="1:11">
      <c r="A684" t="s">
        <v>8144</v>
      </c>
      <c r="B684" t="s">
        <v>6873</v>
      </c>
      <c r="C684" t="s">
        <v>9</v>
      </c>
      <c r="D684" t="s">
        <v>7489</v>
      </c>
      <c r="E684" t="s">
        <v>7718</v>
      </c>
      <c r="F684">
        <v>73008</v>
      </c>
      <c r="G684" t="s">
        <v>6876</v>
      </c>
      <c r="H684" t="s">
        <v>6867</v>
      </c>
      <c r="I684">
        <v>75</v>
      </c>
      <c r="J684">
        <v>75</v>
      </c>
      <c r="K684" t="b">
        <v>1</v>
      </c>
    </row>
    <row r="685" spans="1:11">
      <c r="A685" t="s">
        <v>8145</v>
      </c>
      <c r="B685" t="s">
        <v>6904</v>
      </c>
      <c r="C685" t="s">
        <v>8146</v>
      </c>
      <c r="D685" t="s">
        <v>6952</v>
      </c>
      <c r="E685" t="s">
        <v>6953</v>
      </c>
      <c r="F685">
        <v>21401</v>
      </c>
      <c r="G685" t="s">
        <v>9</v>
      </c>
      <c r="H685" t="s">
        <v>6867</v>
      </c>
      <c r="I685">
        <v>75</v>
      </c>
      <c r="J685">
        <v>75</v>
      </c>
      <c r="K685" t="b">
        <v>1</v>
      </c>
    </row>
    <row r="686" spans="1:11">
      <c r="A686" t="s">
        <v>8147</v>
      </c>
      <c r="B686" t="s">
        <v>6873</v>
      </c>
      <c r="C686" t="s">
        <v>8148</v>
      </c>
      <c r="D686" t="s">
        <v>6960</v>
      </c>
      <c r="E686" t="s">
        <v>8149</v>
      </c>
      <c r="F686">
        <v>75503</v>
      </c>
      <c r="G686" t="s">
        <v>6876</v>
      </c>
      <c r="H686" t="s">
        <v>6877</v>
      </c>
      <c r="I686">
        <v>75</v>
      </c>
      <c r="J686">
        <v>75</v>
      </c>
      <c r="K686" t="b">
        <v>1</v>
      </c>
    </row>
    <row r="687" spans="1:11">
      <c r="A687" t="s">
        <v>8150</v>
      </c>
      <c r="B687" t="s">
        <v>6904</v>
      </c>
      <c r="C687" t="s">
        <v>9</v>
      </c>
      <c r="D687" t="s">
        <v>6865</v>
      </c>
      <c r="E687" t="s">
        <v>8151</v>
      </c>
      <c r="F687">
        <v>2766</v>
      </c>
      <c r="G687" t="s">
        <v>9</v>
      </c>
      <c r="H687" t="s">
        <v>6867</v>
      </c>
      <c r="I687">
        <v>75</v>
      </c>
      <c r="J687">
        <v>75</v>
      </c>
      <c r="K687" t="b">
        <v>1</v>
      </c>
    </row>
    <row r="688" spans="1:11">
      <c r="A688" t="s">
        <v>1584</v>
      </c>
      <c r="B688" t="s">
        <v>6891</v>
      </c>
      <c r="C688" t="s">
        <v>9</v>
      </c>
      <c r="D688" t="s">
        <v>7032</v>
      </c>
      <c r="E688" t="s">
        <v>1583</v>
      </c>
      <c r="F688">
        <v>80401</v>
      </c>
      <c r="G688" t="s">
        <v>9</v>
      </c>
      <c r="H688" t="s">
        <v>6877</v>
      </c>
      <c r="I688">
        <v>76</v>
      </c>
      <c r="J688">
        <v>76</v>
      </c>
      <c r="K688" t="b">
        <v>1</v>
      </c>
    </row>
    <row r="689" spans="1:11">
      <c r="A689" t="s">
        <v>8152</v>
      </c>
      <c r="B689" t="s">
        <v>6891</v>
      </c>
      <c r="C689" t="s">
        <v>9</v>
      </c>
      <c r="D689" t="s">
        <v>6875</v>
      </c>
      <c r="E689" t="s">
        <v>8153</v>
      </c>
      <c r="F689">
        <v>90263</v>
      </c>
      <c r="G689" t="s">
        <v>9</v>
      </c>
      <c r="H689" t="s">
        <v>6867</v>
      </c>
      <c r="I689">
        <v>76</v>
      </c>
      <c r="J689">
        <v>76</v>
      </c>
      <c r="K689" t="b">
        <v>1</v>
      </c>
    </row>
    <row r="690" spans="1:11">
      <c r="A690" t="s">
        <v>2348</v>
      </c>
      <c r="B690" t="s">
        <v>6891</v>
      </c>
      <c r="C690" t="s">
        <v>9</v>
      </c>
      <c r="D690" t="s">
        <v>6892</v>
      </c>
      <c r="E690" t="s">
        <v>2347</v>
      </c>
      <c r="F690">
        <v>7030</v>
      </c>
      <c r="G690" t="s">
        <v>9</v>
      </c>
      <c r="H690" t="s">
        <v>6867</v>
      </c>
      <c r="I690">
        <v>76</v>
      </c>
      <c r="J690">
        <v>76</v>
      </c>
      <c r="K690" t="b">
        <v>1</v>
      </c>
    </row>
    <row r="691" spans="1:11">
      <c r="A691" t="s">
        <v>8154</v>
      </c>
      <c r="B691" t="s">
        <v>6891</v>
      </c>
      <c r="C691" t="s">
        <v>8155</v>
      </c>
      <c r="D691" t="s">
        <v>6915</v>
      </c>
      <c r="E691" t="s">
        <v>855</v>
      </c>
      <c r="F691">
        <v>14214</v>
      </c>
      <c r="G691" t="s">
        <v>9</v>
      </c>
      <c r="H691" t="s">
        <v>6877</v>
      </c>
      <c r="I691">
        <v>76</v>
      </c>
      <c r="J691">
        <v>76</v>
      </c>
      <c r="K691" t="b">
        <v>1</v>
      </c>
    </row>
    <row r="692" spans="1:11">
      <c r="A692" t="s">
        <v>623</v>
      </c>
      <c r="B692" t="s">
        <v>6891</v>
      </c>
      <c r="C692" t="s">
        <v>8156</v>
      </c>
      <c r="D692" t="s">
        <v>6875</v>
      </c>
      <c r="E692" t="s">
        <v>621</v>
      </c>
      <c r="F692">
        <v>92521</v>
      </c>
      <c r="G692" t="s">
        <v>9</v>
      </c>
      <c r="H692" t="s">
        <v>6877</v>
      </c>
      <c r="I692">
        <v>76</v>
      </c>
      <c r="J692">
        <v>76</v>
      </c>
      <c r="K692" t="b">
        <v>1</v>
      </c>
    </row>
    <row r="693" spans="1:11">
      <c r="A693" t="s">
        <v>1079</v>
      </c>
      <c r="B693" t="s">
        <v>6891</v>
      </c>
      <c r="C693" t="s">
        <v>9</v>
      </c>
      <c r="D693" t="s">
        <v>8157</v>
      </c>
      <c r="E693" t="s">
        <v>1078</v>
      </c>
      <c r="F693">
        <v>19716</v>
      </c>
      <c r="G693" t="s">
        <v>9</v>
      </c>
      <c r="H693" t="s">
        <v>6877</v>
      </c>
      <c r="I693">
        <v>76</v>
      </c>
      <c r="J693">
        <v>76</v>
      </c>
      <c r="K693" t="b">
        <v>1</v>
      </c>
    </row>
    <row r="694" spans="1:11">
      <c r="A694" t="s">
        <v>8158</v>
      </c>
      <c r="B694" t="s">
        <v>6904</v>
      </c>
      <c r="C694" t="s">
        <v>9</v>
      </c>
      <c r="D694" t="s">
        <v>6928</v>
      </c>
      <c r="E694" t="s">
        <v>8095</v>
      </c>
      <c r="F694">
        <v>97301</v>
      </c>
      <c r="G694" t="s">
        <v>9</v>
      </c>
      <c r="H694" t="s">
        <v>6867</v>
      </c>
      <c r="I694">
        <v>76</v>
      </c>
      <c r="J694">
        <v>75</v>
      </c>
      <c r="K694" t="b">
        <v>1</v>
      </c>
    </row>
    <row r="695" spans="1:11">
      <c r="A695" t="s">
        <v>8159</v>
      </c>
      <c r="B695" t="s">
        <v>6869</v>
      </c>
      <c r="C695" t="s">
        <v>8160</v>
      </c>
      <c r="D695" t="s">
        <v>7207</v>
      </c>
      <c r="E695" t="s">
        <v>2922</v>
      </c>
      <c r="F695">
        <v>68106</v>
      </c>
      <c r="G695" t="s">
        <v>6871</v>
      </c>
      <c r="H695" t="s">
        <v>6867</v>
      </c>
      <c r="I695">
        <v>76</v>
      </c>
      <c r="J695">
        <v>76</v>
      </c>
      <c r="K695" t="b">
        <v>1</v>
      </c>
    </row>
    <row r="696" spans="1:11">
      <c r="A696" t="s">
        <v>8161</v>
      </c>
      <c r="B696" t="s">
        <v>6869</v>
      </c>
      <c r="C696" t="s">
        <v>9</v>
      </c>
      <c r="D696" t="s">
        <v>7207</v>
      </c>
      <c r="E696" t="s">
        <v>8162</v>
      </c>
      <c r="F696">
        <v>68434</v>
      </c>
      <c r="G696" t="s">
        <v>6871</v>
      </c>
      <c r="H696" t="s">
        <v>6867</v>
      </c>
      <c r="I696">
        <v>76</v>
      </c>
      <c r="J696">
        <v>76</v>
      </c>
      <c r="K696" t="b">
        <v>1</v>
      </c>
    </row>
    <row r="697" spans="1:11">
      <c r="A697" t="s">
        <v>8163</v>
      </c>
      <c r="B697" t="s">
        <v>6884</v>
      </c>
      <c r="C697" t="s">
        <v>8164</v>
      </c>
      <c r="D697" t="s">
        <v>7447</v>
      </c>
      <c r="E697" t="s">
        <v>8165</v>
      </c>
      <c r="F697">
        <v>715</v>
      </c>
      <c r="G697" t="s">
        <v>6887</v>
      </c>
      <c r="H697" t="s">
        <v>6867</v>
      </c>
      <c r="I697">
        <v>76</v>
      </c>
      <c r="J697">
        <v>76</v>
      </c>
      <c r="K697" t="b">
        <v>1</v>
      </c>
    </row>
    <row r="698" spans="1:11">
      <c r="A698" t="s">
        <v>8166</v>
      </c>
      <c r="B698" t="s">
        <v>6884</v>
      </c>
      <c r="C698" t="s">
        <v>8167</v>
      </c>
      <c r="D698" t="s">
        <v>6885</v>
      </c>
      <c r="E698" t="s">
        <v>7437</v>
      </c>
      <c r="F698">
        <v>27909</v>
      </c>
      <c r="G698" t="s">
        <v>6887</v>
      </c>
      <c r="H698" t="s">
        <v>6867</v>
      </c>
      <c r="I698">
        <v>76</v>
      </c>
      <c r="J698">
        <v>76</v>
      </c>
      <c r="K698" t="b">
        <v>1</v>
      </c>
    </row>
    <row r="699" spans="1:11">
      <c r="A699" t="s">
        <v>8168</v>
      </c>
      <c r="B699" t="s">
        <v>6896</v>
      </c>
      <c r="C699" t="s">
        <v>9</v>
      </c>
      <c r="D699" t="s">
        <v>7329</v>
      </c>
      <c r="E699" t="s">
        <v>8169</v>
      </c>
      <c r="F699">
        <v>40347</v>
      </c>
      <c r="G699" t="s">
        <v>6887</v>
      </c>
      <c r="H699" t="s">
        <v>6867</v>
      </c>
      <c r="I699">
        <v>76</v>
      </c>
      <c r="J699">
        <v>76</v>
      </c>
      <c r="K699" t="b">
        <v>1</v>
      </c>
    </row>
    <row r="700" spans="1:11">
      <c r="A700" t="s">
        <v>8170</v>
      </c>
      <c r="B700" t="s">
        <v>6869</v>
      </c>
      <c r="C700" t="s">
        <v>9</v>
      </c>
      <c r="D700" t="s">
        <v>6938</v>
      </c>
      <c r="E700" t="s">
        <v>8171</v>
      </c>
      <c r="F700">
        <v>64468</v>
      </c>
      <c r="G700" t="s">
        <v>6871</v>
      </c>
      <c r="H700" t="s">
        <v>6877</v>
      </c>
      <c r="I700">
        <v>76</v>
      </c>
      <c r="J700">
        <v>76</v>
      </c>
      <c r="K700" t="b">
        <v>1</v>
      </c>
    </row>
    <row r="701" spans="1:11">
      <c r="A701" t="s">
        <v>8172</v>
      </c>
      <c r="B701" t="s">
        <v>6869</v>
      </c>
      <c r="C701" t="s">
        <v>8173</v>
      </c>
      <c r="D701" t="s">
        <v>7072</v>
      </c>
      <c r="E701" t="s">
        <v>8174</v>
      </c>
      <c r="F701">
        <v>56301</v>
      </c>
      <c r="G701" t="s">
        <v>6871</v>
      </c>
      <c r="H701" t="s">
        <v>6877</v>
      </c>
      <c r="I701">
        <v>76</v>
      </c>
      <c r="J701">
        <v>76</v>
      </c>
      <c r="K701" t="b">
        <v>1</v>
      </c>
    </row>
    <row r="702" spans="1:11">
      <c r="A702" t="s">
        <v>8175</v>
      </c>
      <c r="B702" t="s">
        <v>6896</v>
      </c>
      <c r="C702" t="s">
        <v>9</v>
      </c>
      <c r="D702" t="s">
        <v>7056</v>
      </c>
      <c r="E702" t="s">
        <v>3129</v>
      </c>
      <c r="F702">
        <v>36613</v>
      </c>
      <c r="G702" t="s">
        <v>6887</v>
      </c>
      <c r="H702" t="s">
        <v>6867</v>
      </c>
      <c r="I702">
        <v>76</v>
      </c>
      <c r="J702">
        <v>76</v>
      </c>
      <c r="K702" t="b">
        <v>1</v>
      </c>
    </row>
    <row r="703" spans="1:11">
      <c r="A703" t="s">
        <v>8176</v>
      </c>
      <c r="B703" t="s">
        <v>6869</v>
      </c>
      <c r="C703" t="s">
        <v>8177</v>
      </c>
      <c r="D703" t="s">
        <v>6870</v>
      </c>
      <c r="E703" t="s">
        <v>8178</v>
      </c>
      <c r="F703">
        <v>46808</v>
      </c>
      <c r="G703" t="s">
        <v>6871</v>
      </c>
      <c r="H703" t="s">
        <v>6867</v>
      </c>
      <c r="I703">
        <v>76</v>
      </c>
      <c r="J703">
        <v>76</v>
      </c>
      <c r="K703" t="b">
        <v>1</v>
      </c>
    </row>
    <row r="704" spans="1:11">
      <c r="A704" t="s">
        <v>8179</v>
      </c>
      <c r="B704" t="s">
        <v>6869</v>
      </c>
      <c r="C704" t="s">
        <v>9</v>
      </c>
      <c r="D704" t="s">
        <v>7236</v>
      </c>
      <c r="E704" t="s">
        <v>7237</v>
      </c>
      <c r="F704">
        <v>57105</v>
      </c>
      <c r="G704" t="s">
        <v>6871</v>
      </c>
      <c r="H704" t="s">
        <v>6867</v>
      </c>
      <c r="I704">
        <v>76</v>
      </c>
      <c r="J704">
        <v>76</v>
      </c>
      <c r="K704" t="b">
        <v>1</v>
      </c>
    </row>
    <row r="705" spans="1:11">
      <c r="A705" t="s">
        <v>8180</v>
      </c>
      <c r="B705" t="s">
        <v>6869</v>
      </c>
      <c r="C705" t="s">
        <v>9</v>
      </c>
      <c r="D705" t="s">
        <v>6870</v>
      </c>
      <c r="E705" t="s">
        <v>7176</v>
      </c>
      <c r="F705">
        <v>47712</v>
      </c>
      <c r="G705" t="s">
        <v>6871</v>
      </c>
      <c r="H705" t="s">
        <v>6877</v>
      </c>
      <c r="I705">
        <v>78</v>
      </c>
      <c r="J705">
        <v>76</v>
      </c>
      <c r="K705" t="b">
        <v>1</v>
      </c>
    </row>
    <row r="706" spans="1:11">
      <c r="A706" t="s">
        <v>8181</v>
      </c>
      <c r="B706" t="s">
        <v>6884</v>
      </c>
      <c r="C706" t="s">
        <v>9</v>
      </c>
      <c r="D706" t="s">
        <v>6885</v>
      </c>
      <c r="E706" t="s">
        <v>6999</v>
      </c>
      <c r="F706">
        <v>28144</v>
      </c>
      <c r="G706" t="s">
        <v>6887</v>
      </c>
      <c r="H706" t="s">
        <v>6867</v>
      </c>
      <c r="I706">
        <v>78</v>
      </c>
      <c r="J706">
        <v>78</v>
      </c>
      <c r="K706" t="b">
        <v>0</v>
      </c>
    </row>
    <row r="707" spans="1:11">
      <c r="A707" t="s">
        <v>8182</v>
      </c>
      <c r="B707" t="s">
        <v>6896</v>
      </c>
      <c r="C707" t="s">
        <v>9</v>
      </c>
      <c r="D707" t="s">
        <v>6885</v>
      </c>
      <c r="E707" t="s">
        <v>8183</v>
      </c>
      <c r="F707">
        <v>28365</v>
      </c>
      <c r="G707" t="s">
        <v>6887</v>
      </c>
      <c r="H707" t="s">
        <v>6867</v>
      </c>
      <c r="I707">
        <v>79</v>
      </c>
      <c r="J707">
        <v>78</v>
      </c>
      <c r="K707" t="b">
        <v>0</v>
      </c>
    </row>
    <row r="708" spans="1:11">
      <c r="A708" t="s">
        <v>8184</v>
      </c>
      <c r="B708" t="s">
        <v>6873</v>
      </c>
      <c r="C708" t="s">
        <v>9</v>
      </c>
      <c r="D708" t="s">
        <v>6960</v>
      </c>
      <c r="E708" t="s">
        <v>223</v>
      </c>
      <c r="F708">
        <v>78726</v>
      </c>
      <c r="G708" t="s">
        <v>6876</v>
      </c>
      <c r="H708" t="s">
        <v>6867</v>
      </c>
      <c r="I708">
        <v>79</v>
      </c>
      <c r="J708">
        <v>79</v>
      </c>
      <c r="K708" t="b">
        <v>1</v>
      </c>
    </row>
    <row r="709" spans="1:11">
      <c r="A709" t="s">
        <v>8185</v>
      </c>
      <c r="B709" t="s">
        <v>6884</v>
      </c>
      <c r="C709" t="s">
        <v>9</v>
      </c>
      <c r="D709" t="s">
        <v>6913</v>
      </c>
      <c r="E709" t="s">
        <v>8186</v>
      </c>
      <c r="F709">
        <v>29150</v>
      </c>
      <c r="G709" t="s">
        <v>6887</v>
      </c>
      <c r="H709" t="s">
        <v>6867</v>
      </c>
      <c r="I709">
        <v>79</v>
      </c>
      <c r="J709">
        <v>79</v>
      </c>
      <c r="K709" t="b">
        <v>0</v>
      </c>
    </row>
    <row r="710" spans="1:11">
      <c r="A710" t="s">
        <v>8187</v>
      </c>
      <c r="B710" t="s">
        <v>6873</v>
      </c>
      <c r="C710" t="s">
        <v>9</v>
      </c>
      <c r="D710" t="s">
        <v>7489</v>
      </c>
      <c r="E710" t="s">
        <v>8188</v>
      </c>
      <c r="F710">
        <v>74006</v>
      </c>
      <c r="G710" t="s">
        <v>6876</v>
      </c>
      <c r="H710" t="s">
        <v>6867</v>
      </c>
      <c r="I710">
        <v>79</v>
      </c>
      <c r="J710">
        <v>79</v>
      </c>
      <c r="K710" t="b">
        <v>1</v>
      </c>
    </row>
    <row r="711" spans="1:11">
      <c r="A711" t="s">
        <v>8189</v>
      </c>
      <c r="B711" t="s">
        <v>6896</v>
      </c>
      <c r="C711" t="s">
        <v>9</v>
      </c>
      <c r="D711" t="s">
        <v>7343</v>
      </c>
      <c r="E711" t="s">
        <v>8190</v>
      </c>
      <c r="F711">
        <v>25443</v>
      </c>
      <c r="G711" t="s">
        <v>6887</v>
      </c>
      <c r="H711" t="s">
        <v>6877</v>
      </c>
      <c r="I711">
        <v>79</v>
      </c>
      <c r="J711">
        <v>79</v>
      </c>
      <c r="K711" t="b">
        <v>1</v>
      </c>
    </row>
    <row r="712" spans="1:11">
      <c r="A712" t="s">
        <v>8191</v>
      </c>
      <c r="B712" t="s">
        <v>6896</v>
      </c>
      <c r="C712" t="s">
        <v>9</v>
      </c>
      <c r="D712" t="s">
        <v>6913</v>
      </c>
      <c r="E712" t="s">
        <v>8192</v>
      </c>
      <c r="F712">
        <v>29117</v>
      </c>
      <c r="G712" t="s">
        <v>6887</v>
      </c>
      <c r="H712" t="s">
        <v>6877</v>
      </c>
      <c r="I712">
        <v>79</v>
      </c>
      <c r="J712">
        <v>79</v>
      </c>
      <c r="K712" t="b">
        <v>1</v>
      </c>
    </row>
    <row r="713" spans="1:11">
      <c r="A713" t="s">
        <v>8193</v>
      </c>
      <c r="B713" t="s">
        <v>6896</v>
      </c>
      <c r="C713" t="s">
        <v>9</v>
      </c>
      <c r="D713" t="s">
        <v>7329</v>
      </c>
      <c r="E713" t="s">
        <v>8194</v>
      </c>
      <c r="F713">
        <v>41017</v>
      </c>
      <c r="G713" t="s">
        <v>6887</v>
      </c>
      <c r="H713" t="s">
        <v>6867</v>
      </c>
      <c r="I713">
        <v>79</v>
      </c>
      <c r="J713">
        <v>79</v>
      </c>
      <c r="K713" t="b">
        <v>1</v>
      </c>
    </row>
    <row r="714" spans="1:11">
      <c r="A714" t="s">
        <v>8195</v>
      </c>
      <c r="B714" t="s">
        <v>6896</v>
      </c>
      <c r="C714" t="s">
        <v>9</v>
      </c>
      <c r="D714" t="s">
        <v>7056</v>
      </c>
      <c r="E714" t="s">
        <v>8196</v>
      </c>
      <c r="F714">
        <v>35470</v>
      </c>
      <c r="G714" t="s">
        <v>6887</v>
      </c>
      <c r="H714" t="s">
        <v>6877</v>
      </c>
      <c r="I714">
        <v>79</v>
      </c>
      <c r="J714">
        <v>79</v>
      </c>
      <c r="K714" t="b">
        <v>1</v>
      </c>
    </row>
    <row r="715" spans="1:11">
      <c r="A715" t="s">
        <v>8197</v>
      </c>
      <c r="B715" t="s">
        <v>6864</v>
      </c>
      <c r="C715" t="s">
        <v>9</v>
      </c>
      <c r="D715" t="s">
        <v>6892</v>
      </c>
      <c r="E715" t="s">
        <v>7026</v>
      </c>
      <c r="F715">
        <v>7006</v>
      </c>
      <c r="G715" t="s">
        <v>6866</v>
      </c>
      <c r="H715" t="s">
        <v>6867</v>
      </c>
      <c r="I715">
        <v>80</v>
      </c>
      <c r="J715">
        <v>80</v>
      </c>
      <c r="K715" t="b">
        <v>1</v>
      </c>
    </row>
    <row r="716" spans="1:11">
      <c r="A716" t="s">
        <v>8198</v>
      </c>
      <c r="B716" t="s">
        <v>6864</v>
      </c>
      <c r="C716" t="s">
        <v>9</v>
      </c>
      <c r="D716" t="s">
        <v>6865</v>
      </c>
      <c r="E716" t="s">
        <v>8199</v>
      </c>
      <c r="F716">
        <v>1701</v>
      </c>
      <c r="G716" t="s">
        <v>6866</v>
      </c>
      <c r="H716" t="s">
        <v>6877</v>
      </c>
      <c r="I716">
        <v>80</v>
      </c>
      <c r="J716">
        <v>80</v>
      </c>
      <c r="K716" t="b">
        <v>1</v>
      </c>
    </row>
    <row r="717" spans="1:11">
      <c r="A717" t="s">
        <v>8200</v>
      </c>
      <c r="B717" t="s">
        <v>6864</v>
      </c>
      <c r="C717" t="s">
        <v>9</v>
      </c>
      <c r="D717" t="s">
        <v>6915</v>
      </c>
      <c r="E717" t="s">
        <v>8201</v>
      </c>
      <c r="F717">
        <v>10577</v>
      </c>
      <c r="G717" t="s">
        <v>6866</v>
      </c>
      <c r="H717" t="s">
        <v>6867</v>
      </c>
      <c r="I717">
        <v>80</v>
      </c>
      <c r="J717">
        <v>80</v>
      </c>
      <c r="K717" t="b">
        <v>1</v>
      </c>
    </row>
    <row r="718" spans="1:11">
      <c r="A718" t="s">
        <v>8202</v>
      </c>
      <c r="B718" t="s">
        <v>6864</v>
      </c>
      <c r="C718" t="s">
        <v>9</v>
      </c>
      <c r="D718" t="s">
        <v>6952</v>
      </c>
      <c r="E718" t="s">
        <v>8203</v>
      </c>
      <c r="F718">
        <v>21157</v>
      </c>
      <c r="G718" t="s">
        <v>6866</v>
      </c>
      <c r="H718" t="s">
        <v>6867</v>
      </c>
      <c r="I718">
        <v>80</v>
      </c>
      <c r="J718">
        <v>80</v>
      </c>
      <c r="K718" t="b">
        <v>1</v>
      </c>
    </row>
    <row r="719" spans="1:11">
      <c r="A719" t="s">
        <v>8204</v>
      </c>
      <c r="B719" t="s">
        <v>6864</v>
      </c>
      <c r="C719" t="s">
        <v>8205</v>
      </c>
      <c r="D719" t="s">
        <v>6915</v>
      </c>
      <c r="E719" t="s">
        <v>8206</v>
      </c>
      <c r="F719">
        <v>13676</v>
      </c>
      <c r="G719" t="s">
        <v>6866</v>
      </c>
      <c r="H719" t="s">
        <v>6877</v>
      </c>
      <c r="I719">
        <v>80</v>
      </c>
      <c r="J719">
        <v>80</v>
      </c>
      <c r="K719" t="b">
        <v>1</v>
      </c>
    </row>
    <row r="720" spans="1:11">
      <c r="A720" t="s">
        <v>8207</v>
      </c>
      <c r="B720" t="s">
        <v>6864</v>
      </c>
      <c r="C720" t="s">
        <v>8208</v>
      </c>
      <c r="D720" t="s">
        <v>6901</v>
      </c>
      <c r="E720" t="s">
        <v>8209</v>
      </c>
      <c r="F720">
        <v>6117</v>
      </c>
      <c r="G720" t="s">
        <v>6866</v>
      </c>
      <c r="H720" t="s">
        <v>6867</v>
      </c>
      <c r="I720">
        <v>80</v>
      </c>
      <c r="J720">
        <v>80</v>
      </c>
      <c r="K720" t="b">
        <v>1</v>
      </c>
    </row>
    <row r="721" spans="1:11">
      <c r="A721" t="s">
        <v>8210</v>
      </c>
      <c r="B721" t="s">
        <v>6884</v>
      </c>
      <c r="C721" t="s">
        <v>9</v>
      </c>
      <c r="D721" t="s">
        <v>6897</v>
      </c>
      <c r="E721" t="s">
        <v>8211</v>
      </c>
      <c r="F721">
        <v>33827</v>
      </c>
      <c r="G721" t="s">
        <v>6887</v>
      </c>
      <c r="H721" t="s">
        <v>6867</v>
      </c>
      <c r="I721">
        <v>80</v>
      </c>
      <c r="J721">
        <v>80</v>
      </c>
      <c r="K721" t="b">
        <v>0</v>
      </c>
    </row>
    <row r="722" spans="1:11">
      <c r="A722" t="s">
        <v>8212</v>
      </c>
      <c r="B722" t="s">
        <v>6864</v>
      </c>
      <c r="C722" t="s">
        <v>9</v>
      </c>
      <c r="D722" t="s">
        <v>6962</v>
      </c>
      <c r="E722" t="s">
        <v>676</v>
      </c>
      <c r="F722">
        <v>17403</v>
      </c>
      <c r="G722" t="s">
        <v>6866</v>
      </c>
      <c r="H722" t="s">
        <v>6867</v>
      </c>
      <c r="I722">
        <v>80</v>
      </c>
      <c r="J722">
        <v>80</v>
      </c>
      <c r="K722" t="b">
        <v>1</v>
      </c>
    </row>
    <row r="723" spans="1:11">
      <c r="A723" t="s">
        <v>8213</v>
      </c>
      <c r="B723" t="s">
        <v>6884</v>
      </c>
      <c r="C723" t="s">
        <v>9</v>
      </c>
      <c r="D723" t="s">
        <v>7447</v>
      </c>
      <c r="E723" t="s">
        <v>8214</v>
      </c>
      <c r="F723">
        <v>960</v>
      </c>
      <c r="G723" t="s">
        <v>6887</v>
      </c>
      <c r="H723" t="s">
        <v>6867</v>
      </c>
      <c r="I723">
        <v>81</v>
      </c>
      <c r="J723">
        <v>81</v>
      </c>
      <c r="K723" t="b">
        <v>1</v>
      </c>
    </row>
    <row r="724" spans="1:11">
      <c r="A724" t="s">
        <v>8215</v>
      </c>
      <c r="B724" t="s">
        <v>6873</v>
      </c>
      <c r="C724" t="s">
        <v>9</v>
      </c>
      <c r="D724" t="s">
        <v>6875</v>
      </c>
      <c r="E724" t="s">
        <v>2286</v>
      </c>
      <c r="F724">
        <v>92831</v>
      </c>
      <c r="G724" t="s">
        <v>6876</v>
      </c>
      <c r="H724" t="s">
        <v>6867</v>
      </c>
      <c r="I724">
        <v>81</v>
      </c>
      <c r="J724">
        <v>81</v>
      </c>
      <c r="K724" t="b">
        <v>0</v>
      </c>
    </row>
    <row r="725" spans="1:11">
      <c r="A725" t="s">
        <v>8216</v>
      </c>
      <c r="B725" t="s">
        <v>6884</v>
      </c>
      <c r="C725" t="s">
        <v>8217</v>
      </c>
      <c r="D725" t="s">
        <v>7447</v>
      </c>
      <c r="E725" t="s">
        <v>8218</v>
      </c>
      <c r="F725">
        <v>738</v>
      </c>
      <c r="G725" t="s">
        <v>6887</v>
      </c>
      <c r="H725" t="s">
        <v>6867</v>
      </c>
      <c r="I725">
        <v>81</v>
      </c>
      <c r="J725">
        <v>81</v>
      </c>
      <c r="K725" t="b">
        <v>1</v>
      </c>
    </row>
    <row r="726" spans="1:11">
      <c r="A726" t="s">
        <v>8219</v>
      </c>
      <c r="B726" t="s">
        <v>6884</v>
      </c>
      <c r="C726" t="s">
        <v>9</v>
      </c>
      <c r="D726" t="s">
        <v>6897</v>
      </c>
      <c r="E726" t="s">
        <v>1209</v>
      </c>
      <c r="F726">
        <v>33132</v>
      </c>
      <c r="G726" t="s">
        <v>6887</v>
      </c>
      <c r="H726" t="s">
        <v>7008</v>
      </c>
      <c r="I726">
        <v>81</v>
      </c>
      <c r="J726">
        <v>81</v>
      </c>
      <c r="K726" t="b">
        <v>1</v>
      </c>
    </row>
    <row r="727" spans="1:11">
      <c r="A727" t="s">
        <v>8220</v>
      </c>
      <c r="B727" t="s">
        <v>6884</v>
      </c>
      <c r="C727" t="s">
        <v>8221</v>
      </c>
      <c r="D727" t="s">
        <v>7447</v>
      </c>
      <c r="E727" t="s">
        <v>8214</v>
      </c>
      <c r="F727">
        <v>959</v>
      </c>
      <c r="G727" t="s">
        <v>6887</v>
      </c>
      <c r="H727" t="s">
        <v>6877</v>
      </c>
      <c r="I727">
        <v>81</v>
      </c>
      <c r="J727">
        <v>81</v>
      </c>
      <c r="K727" t="b">
        <v>1</v>
      </c>
    </row>
    <row r="728" spans="1:11">
      <c r="A728" t="s">
        <v>8222</v>
      </c>
      <c r="B728" t="s">
        <v>6891</v>
      </c>
      <c r="C728" t="s">
        <v>8223</v>
      </c>
      <c r="D728" t="s">
        <v>6892</v>
      </c>
      <c r="E728" t="s">
        <v>1078</v>
      </c>
      <c r="F728">
        <v>7102</v>
      </c>
      <c r="G728" t="s">
        <v>9</v>
      </c>
      <c r="H728" t="s">
        <v>6877</v>
      </c>
      <c r="I728">
        <v>82</v>
      </c>
      <c r="J728">
        <v>82</v>
      </c>
      <c r="K728" t="b">
        <v>1</v>
      </c>
    </row>
    <row r="729" spans="1:11">
      <c r="A729" t="s">
        <v>3964</v>
      </c>
      <c r="B729" t="s">
        <v>6891</v>
      </c>
      <c r="C729" t="s">
        <v>8224</v>
      </c>
      <c r="D729" t="s">
        <v>6875</v>
      </c>
      <c r="E729" t="s">
        <v>401</v>
      </c>
      <c r="F729">
        <v>95064</v>
      </c>
      <c r="G729" t="s">
        <v>9</v>
      </c>
      <c r="H729" t="s">
        <v>6877</v>
      </c>
      <c r="I729">
        <v>82</v>
      </c>
      <c r="J729">
        <v>82</v>
      </c>
      <c r="K729" t="b">
        <v>1</v>
      </c>
    </row>
    <row r="730" spans="1:11">
      <c r="A730" t="s">
        <v>8225</v>
      </c>
      <c r="B730" t="s">
        <v>6891</v>
      </c>
      <c r="C730" t="s">
        <v>8226</v>
      </c>
      <c r="D730" t="s">
        <v>6890</v>
      </c>
      <c r="E730" t="s">
        <v>121</v>
      </c>
      <c r="F730">
        <v>60607</v>
      </c>
      <c r="G730" t="s">
        <v>9</v>
      </c>
      <c r="H730" t="s">
        <v>6877</v>
      </c>
      <c r="I730">
        <v>82</v>
      </c>
      <c r="J730">
        <v>82</v>
      </c>
      <c r="K730" t="b">
        <v>1</v>
      </c>
    </row>
    <row r="731" spans="1:11">
      <c r="A731" t="s">
        <v>2734</v>
      </c>
      <c r="B731" t="s">
        <v>6891</v>
      </c>
      <c r="C731" t="s">
        <v>8227</v>
      </c>
      <c r="D731" t="s">
        <v>6865</v>
      </c>
      <c r="E731" t="s">
        <v>1162</v>
      </c>
      <c r="F731">
        <v>1609</v>
      </c>
      <c r="G731" t="s">
        <v>9</v>
      </c>
      <c r="H731" t="s">
        <v>6867</v>
      </c>
      <c r="I731">
        <v>82</v>
      </c>
      <c r="J731">
        <v>82</v>
      </c>
      <c r="K731" t="b">
        <v>1</v>
      </c>
    </row>
    <row r="732" spans="1:11">
      <c r="A732" t="s">
        <v>8228</v>
      </c>
      <c r="B732" t="s">
        <v>6873</v>
      </c>
      <c r="C732" t="s">
        <v>8229</v>
      </c>
      <c r="D732" t="s">
        <v>7032</v>
      </c>
      <c r="E732" t="s">
        <v>8230</v>
      </c>
      <c r="F732">
        <v>81001</v>
      </c>
      <c r="G732" t="s">
        <v>6876</v>
      </c>
      <c r="H732" t="s">
        <v>6877</v>
      </c>
      <c r="I732">
        <v>82</v>
      </c>
      <c r="J732">
        <v>82</v>
      </c>
      <c r="K732" t="b">
        <v>1</v>
      </c>
    </row>
    <row r="733" spans="1:11">
      <c r="A733" t="s">
        <v>8231</v>
      </c>
      <c r="B733" t="s">
        <v>6904</v>
      </c>
      <c r="C733" t="s">
        <v>9</v>
      </c>
      <c r="D733" t="s">
        <v>6962</v>
      </c>
      <c r="E733" t="s">
        <v>8232</v>
      </c>
      <c r="F733">
        <v>16652</v>
      </c>
      <c r="G733" t="s">
        <v>9</v>
      </c>
      <c r="H733" t="s">
        <v>6867</v>
      </c>
      <c r="I733">
        <v>82</v>
      </c>
      <c r="J733">
        <v>82</v>
      </c>
      <c r="K733" t="b">
        <v>1</v>
      </c>
    </row>
    <row r="734" spans="1:11">
      <c r="A734" t="s">
        <v>8233</v>
      </c>
      <c r="B734" t="s">
        <v>6873</v>
      </c>
      <c r="C734" t="s">
        <v>9</v>
      </c>
      <c r="D734" t="s">
        <v>6960</v>
      </c>
      <c r="E734" t="s">
        <v>1427</v>
      </c>
      <c r="F734">
        <v>79407</v>
      </c>
      <c r="G734" t="s">
        <v>6876</v>
      </c>
      <c r="H734" t="s">
        <v>6867</v>
      </c>
      <c r="I734">
        <v>82</v>
      </c>
      <c r="J734">
        <v>82</v>
      </c>
      <c r="K734" t="b">
        <v>1</v>
      </c>
    </row>
    <row r="735" spans="1:11">
      <c r="A735" t="s">
        <v>8234</v>
      </c>
      <c r="B735" t="s">
        <v>6873</v>
      </c>
      <c r="C735" t="s">
        <v>9</v>
      </c>
      <c r="D735" t="s">
        <v>6928</v>
      </c>
      <c r="E735" t="s">
        <v>445</v>
      </c>
      <c r="F735">
        <v>97220</v>
      </c>
      <c r="G735" t="s">
        <v>6876</v>
      </c>
      <c r="H735" t="s">
        <v>6867</v>
      </c>
      <c r="I735">
        <v>82</v>
      </c>
      <c r="J735">
        <v>82</v>
      </c>
      <c r="K735" t="b">
        <v>1</v>
      </c>
    </row>
    <row r="736" spans="1:11">
      <c r="A736" t="s">
        <v>8235</v>
      </c>
      <c r="B736" t="s">
        <v>6904</v>
      </c>
      <c r="C736" t="s">
        <v>8236</v>
      </c>
      <c r="D736" t="s">
        <v>6870</v>
      </c>
      <c r="E736" t="s">
        <v>970</v>
      </c>
      <c r="F736">
        <v>46556</v>
      </c>
      <c r="G736" t="s">
        <v>9</v>
      </c>
      <c r="H736" t="s">
        <v>6867</v>
      </c>
      <c r="I736">
        <v>82</v>
      </c>
      <c r="J736">
        <v>82</v>
      </c>
      <c r="K736" t="b">
        <v>1</v>
      </c>
    </row>
    <row r="737" spans="1:11">
      <c r="A737" t="s">
        <v>8237</v>
      </c>
      <c r="B737" t="s">
        <v>6873</v>
      </c>
      <c r="C737" t="s">
        <v>9</v>
      </c>
      <c r="D737" t="s">
        <v>6960</v>
      </c>
      <c r="E737" t="s">
        <v>8238</v>
      </c>
      <c r="F737">
        <v>75165</v>
      </c>
      <c r="G737" t="s">
        <v>6876</v>
      </c>
      <c r="H737" t="s">
        <v>6867</v>
      </c>
      <c r="I737">
        <v>82</v>
      </c>
      <c r="J737">
        <v>82</v>
      </c>
      <c r="K737" t="b">
        <v>1</v>
      </c>
    </row>
    <row r="738" spans="1:11">
      <c r="A738" t="s">
        <v>8239</v>
      </c>
      <c r="B738" t="s">
        <v>6904</v>
      </c>
      <c r="C738" t="s">
        <v>8240</v>
      </c>
      <c r="D738" t="s">
        <v>7072</v>
      </c>
      <c r="E738" t="s">
        <v>8241</v>
      </c>
      <c r="F738">
        <v>56321</v>
      </c>
      <c r="G738" t="s">
        <v>9</v>
      </c>
      <c r="H738" t="s">
        <v>6867</v>
      </c>
      <c r="I738">
        <v>82</v>
      </c>
      <c r="J738">
        <v>82</v>
      </c>
      <c r="K738" t="b">
        <v>1</v>
      </c>
    </row>
    <row r="739" spans="1:11">
      <c r="A739" t="s">
        <v>8242</v>
      </c>
      <c r="B739" t="s">
        <v>6904</v>
      </c>
      <c r="C739" t="s">
        <v>8243</v>
      </c>
      <c r="D739" t="s">
        <v>6952</v>
      </c>
      <c r="E739" t="s">
        <v>8244</v>
      </c>
      <c r="F739">
        <v>20686</v>
      </c>
      <c r="G739" t="s">
        <v>9</v>
      </c>
      <c r="H739" t="s">
        <v>6877</v>
      </c>
      <c r="I739">
        <v>82</v>
      </c>
      <c r="J739">
        <v>82</v>
      </c>
      <c r="K739" t="b">
        <v>1</v>
      </c>
    </row>
    <row r="740" spans="1:11">
      <c r="A740" t="s">
        <v>8245</v>
      </c>
      <c r="B740" t="s">
        <v>6869</v>
      </c>
      <c r="C740" t="s">
        <v>9</v>
      </c>
      <c r="D740" t="s">
        <v>7072</v>
      </c>
      <c r="E740" t="s">
        <v>8246</v>
      </c>
      <c r="F740">
        <v>56601</v>
      </c>
      <c r="G740" t="s">
        <v>6871</v>
      </c>
      <c r="H740" t="s">
        <v>6877</v>
      </c>
      <c r="I740">
        <v>83</v>
      </c>
      <c r="J740">
        <v>83</v>
      </c>
      <c r="K740" t="b">
        <v>1</v>
      </c>
    </row>
    <row r="741" spans="1:11">
      <c r="A741" t="s">
        <v>8247</v>
      </c>
      <c r="B741" t="s">
        <v>6869</v>
      </c>
      <c r="C741" t="s">
        <v>9</v>
      </c>
      <c r="D741" t="s">
        <v>7046</v>
      </c>
      <c r="E741" t="s">
        <v>8248</v>
      </c>
      <c r="F741">
        <v>66801</v>
      </c>
      <c r="G741" t="s">
        <v>6871</v>
      </c>
      <c r="H741" t="s">
        <v>6877</v>
      </c>
      <c r="I741">
        <v>83</v>
      </c>
      <c r="J741">
        <v>83</v>
      </c>
      <c r="K741" t="b">
        <v>1</v>
      </c>
    </row>
    <row r="742" spans="1:11">
      <c r="A742" t="s">
        <v>8249</v>
      </c>
      <c r="B742" t="s">
        <v>6864</v>
      </c>
      <c r="C742" t="s">
        <v>9</v>
      </c>
      <c r="D742" t="s">
        <v>6962</v>
      </c>
      <c r="E742" t="s">
        <v>8250</v>
      </c>
      <c r="F742">
        <v>15010</v>
      </c>
      <c r="G742" t="s">
        <v>6866</v>
      </c>
      <c r="H742" t="s">
        <v>6867</v>
      </c>
      <c r="I742">
        <v>83</v>
      </c>
      <c r="J742">
        <v>83</v>
      </c>
      <c r="K742" t="b">
        <v>0</v>
      </c>
    </row>
    <row r="743" spans="1:11">
      <c r="A743" t="s">
        <v>8251</v>
      </c>
      <c r="B743" t="s">
        <v>6869</v>
      </c>
      <c r="C743" t="s">
        <v>9</v>
      </c>
      <c r="D743" t="s">
        <v>6938</v>
      </c>
      <c r="E743" t="s">
        <v>1095</v>
      </c>
      <c r="F743">
        <v>65215</v>
      </c>
      <c r="G743" t="s">
        <v>6871</v>
      </c>
      <c r="H743" t="s">
        <v>6867</v>
      </c>
      <c r="I743">
        <v>83</v>
      </c>
      <c r="J743">
        <v>83</v>
      </c>
      <c r="K743" t="b">
        <v>1</v>
      </c>
    </row>
    <row r="744" spans="1:11">
      <c r="A744" t="s">
        <v>8252</v>
      </c>
      <c r="B744" t="s">
        <v>6869</v>
      </c>
      <c r="C744" t="s">
        <v>9</v>
      </c>
      <c r="D744" t="s">
        <v>7207</v>
      </c>
      <c r="E744" t="s">
        <v>8253</v>
      </c>
      <c r="F744">
        <v>68333</v>
      </c>
      <c r="G744" t="s">
        <v>6871</v>
      </c>
      <c r="H744" t="s">
        <v>6867</v>
      </c>
      <c r="I744">
        <v>84</v>
      </c>
      <c r="J744">
        <v>84</v>
      </c>
      <c r="K744" t="b">
        <v>1</v>
      </c>
    </row>
    <row r="745" spans="1:11">
      <c r="A745" t="s">
        <v>8254</v>
      </c>
      <c r="B745" t="s">
        <v>6873</v>
      </c>
      <c r="C745" t="s">
        <v>9</v>
      </c>
      <c r="D745" t="s">
        <v>6928</v>
      </c>
      <c r="E745" t="s">
        <v>8255</v>
      </c>
      <c r="F745">
        <v>97850</v>
      </c>
      <c r="G745" t="s">
        <v>6876</v>
      </c>
      <c r="H745" t="s">
        <v>6877</v>
      </c>
      <c r="I745">
        <v>84</v>
      </c>
      <c r="J745">
        <v>84</v>
      </c>
      <c r="K745" t="b">
        <v>1</v>
      </c>
    </row>
    <row r="746" spans="1:11">
      <c r="A746" t="s">
        <v>8256</v>
      </c>
      <c r="B746" t="s">
        <v>6873</v>
      </c>
      <c r="C746" t="s">
        <v>9</v>
      </c>
      <c r="D746" t="s">
        <v>6960</v>
      </c>
      <c r="E746" t="s">
        <v>7565</v>
      </c>
      <c r="F746">
        <v>75670</v>
      </c>
      <c r="G746" t="s">
        <v>6876</v>
      </c>
      <c r="H746" t="s">
        <v>6867</v>
      </c>
      <c r="I746">
        <v>84</v>
      </c>
      <c r="J746">
        <v>84</v>
      </c>
      <c r="K746" t="b">
        <v>1</v>
      </c>
    </row>
    <row r="747" spans="1:11">
      <c r="A747" t="s">
        <v>8257</v>
      </c>
      <c r="B747" t="s">
        <v>6869</v>
      </c>
      <c r="C747" t="s">
        <v>9</v>
      </c>
      <c r="D747" t="s">
        <v>6955</v>
      </c>
      <c r="E747" t="s">
        <v>8258</v>
      </c>
      <c r="F747">
        <v>48150</v>
      </c>
      <c r="G747" t="s">
        <v>6871</v>
      </c>
      <c r="H747" t="s">
        <v>6867</v>
      </c>
      <c r="I747">
        <v>84</v>
      </c>
      <c r="J747">
        <v>84</v>
      </c>
      <c r="K747" t="b">
        <v>1</v>
      </c>
    </row>
    <row r="748" spans="1:11">
      <c r="A748" t="s">
        <v>8259</v>
      </c>
      <c r="B748" t="s">
        <v>6869</v>
      </c>
      <c r="C748" t="s">
        <v>9</v>
      </c>
      <c r="D748" t="s">
        <v>6890</v>
      </c>
      <c r="E748" t="s">
        <v>977</v>
      </c>
      <c r="F748">
        <v>62254</v>
      </c>
      <c r="G748" t="s">
        <v>6871</v>
      </c>
      <c r="H748" t="s">
        <v>6867</v>
      </c>
      <c r="I748">
        <v>84</v>
      </c>
      <c r="J748">
        <v>84</v>
      </c>
      <c r="K748" t="b">
        <v>1</v>
      </c>
    </row>
    <row r="749" spans="1:11">
      <c r="A749" t="s">
        <v>8260</v>
      </c>
      <c r="B749" t="s">
        <v>6896</v>
      </c>
      <c r="C749" t="s">
        <v>9</v>
      </c>
      <c r="D749" t="s">
        <v>7233</v>
      </c>
      <c r="E749" t="s">
        <v>8261</v>
      </c>
      <c r="F749">
        <v>70402</v>
      </c>
      <c r="G749" t="s">
        <v>6887</v>
      </c>
      <c r="H749" t="s">
        <v>6877</v>
      </c>
      <c r="I749">
        <v>84</v>
      </c>
      <c r="J749">
        <v>84</v>
      </c>
      <c r="K749" t="b">
        <v>0</v>
      </c>
    </row>
    <row r="750" spans="1:11">
      <c r="A750" t="s">
        <v>8262</v>
      </c>
      <c r="B750" t="s">
        <v>6869</v>
      </c>
      <c r="C750" t="s">
        <v>9</v>
      </c>
      <c r="D750" t="s">
        <v>6986</v>
      </c>
      <c r="E750" t="s">
        <v>7146</v>
      </c>
      <c r="F750">
        <v>52001</v>
      </c>
      <c r="G750" t="s">
        <v>6871</v>
      </c>
      <c r="H750" t="s">
        <v>6867</v>
      </c>
      <c r="I750">
        <v>84</v>
      </c>
      <c r="J750">
        <v>84</v>
      </c>
      <c r="K750" t="b">
        <v>1</v>
      </c>
    </row>
    <row r="751" spans="1:11">
      <c r="A751" t="s">
        <v>8263</v>
      </c>
      <c r="B751" t="s">
        <v>6896</v>
      </c>
      <c r="C751" t="s">
        <v>9</v>
      </c>
      <c r="D751" t="s">
        <v>7157</v>
      </c>
      <c r="E751" t="s">
        <v>977</v>
      </c>
      <c r="F751">
        <v>37087</v>
      </c>
      <c r="G751" t="s">
        <v>6887</v>
      </c>
      <c r="H751" t="s">
        <v>6867</v>
      </c>
      <c r="I751">
        <v>85</v>
      </c>
      <c r="J751">
        <v>85</v>
      </c>
      <c r="K751" t="b">
        <v>0</v>
      </c>
    </row>
    <row r="752" spans="1:11">
      <c r="A752" t="s">
        <v>8264</v>
      </c>
      <c r="B752" t="s">
        <v>6884</v>
      </c>
      <c r="C752" t="s">
        <v>9</v>
      </c>
      <c r="D752" t="s">
        <v>6977</v>
      </c>
      <c r="E752" t="s">
        <v>8265</v>
      </c>
      <c r="F752">
        <v>31533</v>
      </c>
      <c r="G752" t="s">
        <v>6887</v>
      </c>
      <c r="H752" t="s">
        <v>6877</v>
      </c>
      <c r="I752">
        <v>85</v>
      </c>
      <c r="J752">
        <v>85</v>
      </c>
      <c r="K752" t="b">
        <v>0</v>
      </c>
    </row>
    <row r="753" spans="1:11">
      <c r="A753" t="s">
        <v>1625</v>
      </c>
      <c r="B753" t="s">
        <v>6891</v>
      </c>
      <c r="C753" t="s">
        <v>9</v>
      </c>
      <c r="D753" t="s">
        <v>6913</v>
      </c>
      <c r="E753" t="s">
        <v>1624</v>
      </c>
      <c r="F753">
        <v>29634</v>
      </c>
      <c r="G753" t="s">
        <v>9</v>
      </c>
      <c r="H753" t="s">
        <v>6877</v>
      </c>
      <c r="I753">
        <v>86</v>
      </c>
      <c r="J753">
        <v>86</v>
      </c>
      <c r="K753" t="b">
        <v>1</v>
      </c>
    </row>
    <row r="754" spans="1:11">
      <c r="A754" t="s">
        <v>2489</v>
      </c>
      <c r="B754" t="s">
        <v>6891</v>
      </c>
      <c r="C754" t="s">
        <v>9</v>
      </c>
      <c r="D754" t="s">
        <v>6921</v>
      </c>
      <c r="E754" t="s">
        <v>1407</v>
      </c>
      <c r="F754">
        <v>53201</v>
      </c>
      <c r="G754" t="s">
        <v>9</v>
      </c>
      <c r="H754" t="s">
        <v>6867</v>
      </c>
      <c r="I754">
        <v>86</v>
      </c>
      <c r="J754">
        <v>86</v>
      </c>
      <c r="K754" t="b">
        <v>1</v>
      </c>
    </row>
    <row r="755" spans="1:11">
      <c r="A755" t="s">
        <v>1932</v>
      </c>
      <c r="B755" t="s">
        <v>6891</v>
      </c>
      <c r="C755" t="s">
        <v>8266</v>
      </c>
      <c r="D755" t="s">
        <v>6892</v>
      </c>
      <c r="E755" t="s">
        <v>1078</v>
      </c>
      <c r="F755">
        <v>7102</v>
      </c>
      <c r="G755" t="s">
        <v>9</v>
      </c>
      <c r="H755" t="s">
        <v>6877</v>
      </c>
      <c r="I755">
        <v>86</v>
      </c>
      <c r="J755">
        <v>86</v>
      </c>
      <c r="K755" t="b">
        <v>1</v>
      </c>
    </row>
    <row r="756" spans="1:11">
      <c r="A756" t="s">
        <v>8267</v>
      </c>
      <c r="B756" t="s">
        <v>6904</v>
      </c>
      <c r="C756" t="s">
        <v>9</v>
      </c>
      <c r="D756" t="s">
        <v>6921</v>
      </c>
      <c r="E756" t="s">
        <v>8268</v>
      </c>
      <c r="F756">
        <v>53511</v>
      </c>
      <c r="G756" t="s">
        <v>9</v>
      </c>
      <c r="H756" t="s">
        <v>6867</v>
      </c>
      <c r="I756">
        <v>86</v>
      </c>
      <c r="J756">
        <v>86</v>
      </c>
      <c r="K756" t="b">
        <v>1</v>
      </c>
    </row>
    <row r="757" spans="1:11">
      <c r="A757" t="s">
        <v>8269</v>
      </c>
      <c r="B757" t="s">
        <v>6884</v>
      </c>
      <c r="C757" t="s">
        <v>9</v>
      </c>
      <c r="D757" t="s">
        <v>6913</v>
      </c>
      <c r="E757" t="s">
        <v>1095</v>
      </c>
      <c r="F757">
        <v>29204</v>
      </c>
      <c r="G757" t="s">
        <v>6887</v>
      </c>
      <c r="H757" t="s">
        <v>6867</v>
      </c>
      <c r="I757">
        <v>86</v>
      </c>
      <c r="J757">
        <v>86</v>
      </c>
      <c r="K757" t="b">
        <v>1</v>
      </c>
    </row>
    <row r="758" spans="1:11">
      <c r="A758" t="s">
        <v>8270</v>
      </c>
      <c r="B758" t="s">
        <v>6896</v>
      </c>
      <c r="C758" t="s">
        <v>9</v>
      </c>
      <c r="D758" t="s">
        <v>7343</v>
      </c>
      <c r="E758" t="s">
        <v>7203</v>
      </c>
      <c r="F758">
        <v>24712</v>
      </c>
      <c r="G758" t="s">
        <v>6887</v>
      </c>
      <c r="H758" t="s">
        <v>6877</v>
      </c>
      <c r="I758">
        <v>86</v>
      </c>
      <c r="J758">
        <v>86</v>
      </c>
      <c r="K758" t="b">
        <v>1</v>
      </c>
    </row>
    <row r="759" spans="1:11">
      <c r="A759" t="s">
        <v>8271</v>
      </c>
      <c r="B759" t="s">
        <v>6896</v>
      </c>
      <c r="C759" t="s">
        <v>9</v>
      </c>
      <c r="D759" t="s">
        <v>7233</v>
      </c>
      <c r="E759" t="s">
        <v>8272</v>
      </c>
      <c r="F759">
        <v>70609</v>
      </c>
      <c r="G759" t="s">
        <v>6887</v>
      </c>
      <c r="H759" t="s">
        <v>6877</v>
      </c>
      <c r="I759">
        <v>86</v>
      </c>
      <c r="J759">
        <v>86</v>
      </c>
      <c r="K759" t="b">
        <v>1</v>
      </c>
    </row>
    <row r="760" spans="1:11">
      <c r="A760" t="s">
        <v>8273</v>
      </c>
      <c r="B760" t="s">
        <v>6884</v>
      </c>
      <c r="C760" t="s">
        <v>9</v>
      </c>
      <c r="D760" t="s">
        <v>7056</v>
      </c>
      <c r="E760" t="s">
        <v>8274</v>
      </c>
      <c r="F760">
        <v>35208</v>
      </c>
      <c r="G760" t="s">
        <v>6887</v>
      </c>
      <c r="H760" t="s">
        <v>6867</v>
      </c>
      <c r="I760">
        <v>86</v>
      </c>
      <c r="J760">
        <v>86</v>
      </c>
      <c r="K760" t="b">
        <v>1</v>
      </c>
    </row>
    <row r="761" spans="1:11">
      <c r="A761" t="s">
        <v>8275</v>
      </c>
      <c r="B761" t="s">
        <v>6873</v>
      </c>
      <c r="C761" t="s">
        <v>9</v>
      </c>
      <c r="D761" t="s">
        <v>7489</v>
      </c>
      <c r="E761" t="s">
        <v>8276</v>
      </c>
      <c r="F761">
        <v>73717</v>
      </c>
      <c r="G761" t="s">
        <v>6876</v>
      </c>
      <c r="H761" t="s">
        <v>6877</v>
      </c>
      <c r="I761">
        <v>86</v>
      </c>
      <c r="J761">
        <v>86</v>
      </c>
      <c r="K761" t="b">
        <v>1</v>
      </c>
    </row>
    <row r="762" spans="1:11">
      <c r="A762" t="s">
        <v>8277</v>
      </c>
      <c r="B762" t="s">
        <v>6884</v>
      </c>
      <c r="C762" t="s">
        <v>8278</v>
      </c>
      <c r="D762" t="s">
        <v>6885</v>
      </c>
      <c r="E762" t="s">
        <v>706</v>
      </c>
      <c r="F762">
        <v>27610</v>
      </c>
      <c r="G762" t="s">
        <v>6887</v>
      </c>
      <c r="H762" t="s">
        <v>6867</v>
      </c>
      <c r="I762">
        <v>86</v>
      </c>
      <c r="J762">
        <v>86</v>
      </c>
      <c r="K762" t="b">
        <v>1</v>
      </c>
    </row>
    <row r="763" spans="1:11">
      <c r="A763" t="s">
        <v>8279</v>
      </c>
      <c r="B763" t="s">
        <v>6896</v>
      </c>
      <c r="C763" t="s">
        <v>9</v>
      </c>
      <c r="D763" t="s">
        <v>7037</v>
      </c>
      <c r="E763" t="s">
        <v>8280</v>
      </c>
      <c r="F763">
        <v>71754</v>
      </c>
      <c r="G763" t="s">
        <v>6887</v>
      </c>
      <c r="H763" t="s">
        <v>6877</v>
      </c>
      <c r="I763">
        <v>86</v>
      </c>
      <c r="J763">
        <v>86</v>
      </c>
      <c r="K763" t="b">
        <v>1</v>
      </c>
    </row>
    <row r="764" spans="1:11">
      <c r="A764" t="s">
        <v>8281</v>
      </c>
      <c r="B764" t="s">
        <v>6904</v>
      </c>
      <c r="C764" t="s">
        <v>9</v>
      </c>
      <c r="D764" t="s">
        <v>6865</v>
      </c>
      <c r="E764" t="s">
        <v>7474</v>
      </c>
      <c r="F764">
        <v>2357</v>
      </c>
      <c r="G764" t="s">
        <v>9</v>
      </c>
      <c r="H764" t="s">
        <v>6867</v>
      </c>
      <c r="I764">
        <v>86</v>
      </c>
      <c r="J764">
        <v>86</v>
      </c>
      <c r="K764" t="b">
        <v>1</v>
      </c>
    </row>
    <row r="765" spans="1:11">
      <c r="A765" t="s">
        <v>8282</v>
      </c>
      <c r="B765" t="s">
        <v>6896</v>
      </c>
      <c r="C765" t="s">
        <v>9</v>
      </c>
      <c r="D765" t="s">
        <v>7157</v>
      </c>
      <c r="E765" t="s">
        <v>8283</v>
      </c>
      <c r="F765">
        <v>37743</v>
      </c>
      <c r="G765" t="s">
        <v>6887</v>
      </c>
      <c r="H765" t="s">
        <v>6867</v>
      </c>
      <c r="I765">
        <v>86</v>
      </c>
      <c r="J765">
        <v>86</v>
      </c>
      <c r="K765" t="b">
        <v>1</v>
      </c>
    </row>
    <row r="766" spans="1:11">
      <c r="A766" t="s">
        <v>8284</v>
      </c>
      <c r="B766" t="s">
        <v>6873</v>
      </c>
      <c r="C766" t="s">
        <v>8285</v>
      </c>
      <c r="D766" t="s">
        <v>7428</v>
      </c>
      <c r="E766" t="s">
        <v>7429</v>
      </c>
      <c r="F766">
        <v>99508</v>
      </c>
      <c r="G766" t="s">
        <v>6876</v>
      </c>
      <c r="H766" t="s">
        <v>6877</v>
      </c>
      <c r="I766">
        <v>86</v>
      </c>
      <c r="J766">
        <v>86</v>
      </c>
      <c r="K766" t="b">
        <v>1</v>
      </c>
    </row>
    <row r="767" spans="1:11">
      <c r="A767" t="s">
        <v>8286</v>
      </c>
      <c r="B767" t="s">
        <v>6896</v>
      </c>
      <c r="C767" t="s">
        <v>9</v>
      </c>
      <c r="D767" t="s">
        <v>7233</v>
      </c>
      <c r="E767" t="s">
        <v>1040</v>
      </c>
      <c r="F767">
        <v>70131</v>
      </c>
      <c r="G767" t="s">
        <v>6887</v>
      </c>
      <c r="H767" t="s">
        <v>6867</v>
      </c>
      <c r="I767">
        <v>86</v>
      </c>
      <c r="J767">
        <v>86</v>
      </c>
      <c r="K767" t="b">
        <v>1</v>
      </c>
    </row>
    <row r="768" spans="1:11">
      <c r="A768" t="s">
        <v>8287</v>
      </c>
      <c r="B768" t="s">
        <v>6904</v>
      </c>
      <c r="C768" t="s">
        <v>9</v>
      </c>
      <c r="D768" t="s">
        <v>6962</v>
      </c>
      <c r="E768" t="s">
        <v>8241</v>
      </c>
      <c r="F768">
        <v>19426</v>
      </c>
      <c r="G768" t="s">
        <v>9</v>
      </c>
      <c r="H768" t="s">
        <v>6867</v>
      </c>
      <c r="I768">
        <v>86</v>
      </c>
      <c r="J768">
        <v>86</v>
      </c>
      <c r="K768" t="b">
        <v>1</v>
      </c>
    </row>
    <row r="769" spans="1:11">
      <c r="A769" t="s">
        <v>8288</v>
      </c>
      <c r="B769" t="s">
        <v>6864</v>
      </c>
      <c r="C769" t="s">
        <v>9</v>
      </c>
      <c r="D769" t="s">
        <v>6962</v>
      </c>
      <c r="E769" t="s">
        <v>201</v>
      </c>
      <c r="F769">
        <v>15213</v>
      </c>
      <c r="G769" t="s">
        <v>6866</v>
      </c>
      <c r="H769" t="s">
        <v>6867</v>
      </c>
      <c r="I769">
        <v>87</v>
      </c>
      <c r="J769">
        <v>87</v>
      </c>
      <c r="K769" t="b">
        <v>1</v>
      </c>
    </row>
    <row r="770" spans="1:11">
      <c r="A770" t="s">
        <v>8289</v>
      </c>
      <c r="B770" t="s">
        <v>6864</v>
      </c>
      <c r="C770" t="s">
        <v>9</v>
      </c>
      <c r="D770" t="s">
        <v>6962</v>
      </c>
      <c r="E770" t="s">
        <v>8093</v>
      </c>
      <c r="F770">
        <v>18104</v>
      </c>
      <c r="G770" t="s">
        <v>6866</v>
      </c>
      <c r="H770" t="s">
        <v>6867</v>
      </c>
      <c r="I770">
        <v>87</v>
      </c>
      <c r="J770">
        <v>87</v>
      </c>
      <c r="K770" t="b">
        <v>1</v>
      </c>
    </row>
    <row r="771" spans="1:11">
      <c r="A771" t="s">
        <v>8290</v>
      </c>
      <c r="B771" t="s">
        <v>6864</v>
      </c>
      <c r="C771" t="s">
        <v>9</v>
      </c>
      <c r="D771" t="s">
        <v>6901</v>
      </c>
      <c r="E771" t="s">
        <v>8291</v>
      </c>
      <c r="F771">
        <v>6516</v>
      </c>
      <c r="G771" t="s">
        <v>6866</v>
      </c>
      <c r="H771" t="s">
        <v>6867</v>
      </c>
      <c r="I771">
        <v>87</v>
      </c>
      <c r="J771">
        <v>87</v>
      </c>
      <c r="K771" t="b">
        <v>1</v>
      </c>
    </row>
    <row r="772" spans="1:11">
      <c r="A772" t="s">
        <v>8292</v>
      </c>
      <c r="B772" t="s">
        <v>6869</v>
      </c>
      <c r="C772" t="s">
        <v>9</v>
      </c>
      <c r="D772" t="s">
        <v>7236</v>
      </c>
      <c r="E772" t="s">
        <v>948</v>
      </c>
      <c r="F772">
        <v>57401</v>
      </c>
      <c r="G772" t="s">
        <v>6871</v>
      </c>
      <c r="H772" t="s">
        <v>6877</v>
      </c>
      <c r="I772">
        <v>88</v>
      </c>
      <c r="J772">
        <v>88</v>
      </c>
      <c r="K772" t="b">
        <v>1</v>
      </c>
    </row>
    <row r="773" spans="1:11">
      <c r="A773" t="s">
        <v>8293</v>
      </c>
      <c r="B773" t="s">
        <v>6869</v>
      </c>
      <c r="C773" t="s">
        <v>9</v>
      </c>
      <c r="D773" t="s">
        <v>6938</v>
      </c>
      <c r="E773" t="s">
        <v>8294</v>
      </c>
      <c r="F773">
        <v>63701</v>
      </c>
      <c r="G773" t="s">
        <v>6871</v>
      </c>
      <c r="H773" t="s">
        <v>6877</v>
      </c>
      <c r="I773">
        <v>88</v>
      </c>
      <c r="J773">
        <v>88</v>
      </c>
      <c r="K773" t="b">
        <v>1</v>
      </c>
    </row>
    <row r="774" spans="1:11">
      <c r="A774" t="s">
        <v>8295</v>
      </c>
      <c r="B774" t="s">
        <v>6869</v>
      </c>
      <c r="C774" t="s">
        <v>9</v>
      </c>
      <c r="D774" t="s">
        <v>6924</v>
      </c>
      <c r="E774" t="s">
        <v>8296</v>
      </c>
      <c r="F774">
        <v>44124</v>
      </c>
      <c r="G774" t="s">
        <v>6871</v>
      </c>
      <c r="H774" t="s">
        <v>6867</v>
      </c>
      <c r="I774">
        <v>88</v>
      </c>
      <c r="J774">
        <v>88</v>
      </c>
      <c r="K774" t="b">
        <v>1</v>
      </c>
    </row>
    <row r="775" spans="1:11">
      <c r="A775" t="s">
        <v>2487</v>
      </c>
      <c r="B775" t="s">
        <v>6891</v>
      </c>
      <c r="C775" t="s">
        <v>9</v>
      </c>
      <c r="D775" t="s">
        <v>6915</v>
      </c>
      <c r="E775" t="s">
        <v>6916</v>
      </c>
      <c r="F775">
        <v>10023</v>
      </c>
      <c r="G775" t="s">
        <v>9</v>
      </c>
      <c r="H775" t="s">
        <v>6867</v>
      </c>
      <c r="I775">
        <v>89</v>
      </c>
      <c r="J775">
        <v>89</v>
      </c>
      <c r="K775" t="b">
        <v>1</v>
      </c>
    </row>
    <row r="776" spans="1:11">
      <c r="A776" t="s">
        <v>1921</v>
      </c>
      <c r="B776" t="s">
        <v>6891</v>
      </c>
      <c r="C776" t="s">
        <v>8297</v>
      </c>
      <c r="D776" t="s">
        <v>6960</v>
      </c>
      <c r="E776" t="s">
        <v>351</v>
      </c>
      <c r="F776">
        <v>75275</v>
      </c>
      <c r="G776" t="s">
        <v>9</v>
      </c>
      <c r="H776" t="s">
        <v>6867</v>
      </c>
      <c r="I776">
        <v>89</v>
      </c>
      <c r="J776">
        <v>89</v>
      </c>
      <c r="K776" t="b">
        <v>1</v>
      </c>
    </row>
    <row r="777" spans="1:11">
      <c r="A777" t="s">
        <v>876</v>
      </c>
      <c r="B777" t="s">
        <v>6891</v>
      </c>
      <c r="C777" t="s">
        <v>9</v>
      </c>
      <c r="D777" t="s">
        <v>6962</v>
      </c>
      <c r="E777" t="s">
        <v>85</v>
      </c>
      <c r="F777">
        <v>19122</v>
      </c>
      <c r="G777" t="s">
        <v>9</v>
      </c>
      <c r="H777" t="s">
        <v>6877</v>
      </c>
      <c r="I777">
        <v>89</v>
      </c>
      <c r="J777">
        <v>89</v>
      </c>
      <c r="K777" t="b">
        <v>1</v>
      </c>
    </row>
    <row r="778" spans="1:11">
      <c r="A778" t="s">
        <v>873</v>
      </c>
      <c r="B778" t="s">
        <v>6891</v>
      </c>
      <c r="C778" t="s">
        <v>9</v>
      </c>
      <c r="D778" t="s">
        <v>6897</v>
      </c>
      <c r="E778" t="s">
        <v>872</v>
      </c>
      <c r="F778">
        <v>33620</v>
      </c>
      <c r="G778" t="s">
        <v>9</v>
      </c>
      <c r="H778" t="s">
        <v>6877</v>
      </c>
      <c r="I778">
        <v>89</v>
      </c>
      <c r="J778">
        <v>89</v>
      </c>
      <c r="K778" t="b">
        <v>1</v>
      </c>
    </row>
    <row r="779" spans="1:11">
      <c r="A779" t="s">
        <v>8298</v>
      </c>
      <c r="B779" t="s">
        <v>6884</v>
      </c>
      <c r="C779" t="s">
        <v>8299</v>
      </c>
      <c r="D779" t="s">
        <v>7447</v>
      </c>
      <c r="E779" t="s">
        <v>8214</v>
      </c>
      <c r="F779">
        <v>957</v>
      </c>
      <c r="G779" t="s">
        <v>6887</v>
      </c>
      <c r="H779" t="s">
        <v>6867</v>
      </c>
      <c r="I779">
        <v>89</v>
      </c>
      <c r="J779">
        <v>89</v>
      </c>
      <c r="K779" t="b">
        <v>1</v>
      </c>
    </row>
    <row r="780" spans="1:11">
      <c r="A780" t="s">
        <v>8300</v>
      </c>
      <c r="B780" t="s">
        <v>6904</v>
      </c>
      <c r="C780" t="s">
        <v>8301</v>
      </c>
      <c r="D780" t="s">
        <v>7138</v>
      </c>
      <c r="E780" t="s">
        <v>246</v>
      </c>
      <c r="F780">
        <v>3102</v>
      </c>
      <c r="G780" t="s">
        <v>9</v>
      </c>
      <c r="H780" t="s">
        <v>6867</v>
      </c>
      <c r="I780">
        <v>89</v>
      </c>
      <c r="J780">
        <v>89</v>
      </c>
      <c r="K780" t="b">
        <v>1</v>
      </c>
    </row>
    <row r="781" spans="1:11">
      <c r="A781" t="s">
        <v>8302</v>
      </c>
      <c r="B781" t="s">
        <v>6904</v>
      </c>
      <c r="C781" t="s">
        <v>9</v>
      </c>
      <c r="D781" t="s">
        <v>6960</v>
      </c>
      <c r="E781" t="s">
        <v>8303</v>
      </c>
      <c r="F781">
        <v>78627</v>
      </c>
      <c r="G781" t="s">
        <v>9</v>
      </c>
      <c r="H781" t="s">
        <v>6867</v>
      </c>
      <c r="I781">
        <v>89</v>
      </c>
      <c r="J781">
        <v>89</v>
      </c>
      <c r="K781" t="b">
        <v>1</v>
      </c>
    </row>
    <row r="782" spans="1:11">
      <c r="A782" t="s">
        <v>8304</v>
      </c>
      <c r="B782" t="s">
        <v>6884</v>
      </c>
      <c r="C782" t="s">
        <v>9</v>
      </c>
      <c r="D782" t="s">
        <v>6885</v>
      </c>
      <c r="E782" t="s">
        <v>8305</v>
      </c>
      <c r="F782" t="s">
        <v>9</v>
      </c>
      <c r="G782" t="s">
        <v>6887</v>
      </c>
      <c r="H782" t="s">
        <v>6867</v>
      </c>
      <c r="I782">
        <v>89</v>
      </c>
      <c r="J782">
        <v>89</v>
      </c>
      <c r="K782" t="b">
        <v>1</v>
      </c>
    </row>
    <row r="783" spans="1:11">
      <c r="A783" t="s">
        <v>8306</v>
      </c>
      <c r="B783" t="s">
        <v>6904</v>
      </c>
      <c r="C783" t="s">
        <v>9</v>
      </c>
      <c r="D783" t="s">
        <v>7040</v>
      </c>
      <c r="E783" t="s">
        <v>7178</v>
      </c>
      <c r="F783">
        <v>98416</v>
      </c>
      <c r="G783" t="s">
        <v>9</v>
      </c>
      <c r="H783" t="s">
        <v>6867</v>
      </c>
      <c r="I783">
        <v>89</v>
      </c>
      <c r="J783">
        <v>89</v>
      </c>
      <c r="K783" t="b">
        <v>1</v>
      </c>
    </row>
    <row r="784" spans="1:11">
      <c r="A784" t="s">
        <v>8307</v>
      </c>
      <c r="B784" t="s">
        <v>6904</v>
      </c>
      <c r="C784" t="s">
        <v>9</v>
      </c>
      <c r="D784" t="s">
        <v>6962</v>
      </c>
      <c r="E784" t="s">
        <v>7321</v>
      </c>
      <c r="F784">
        <v>15301</v>
      </c>
      <c r="G784" t="s">
        <v>9</v>
      </c>
      <c r="H784" t="s">
        <v>6867</v>
      </c>
      <c r="I784">
        <v>89</v>
      </c>
      <c r="J784">
        <v>89</v>
      </c>
      <c r="K784" t="b">
        <v>1</v>
      </c>
    </row>
    <row r="785" spans="1:11">
      <c r="A785" t="s">
        <v>8308</v>
      </c>
      <c r="B785" t="s">
        <v>6864</v>
      </c>
      <c r="C785" t="s">
        <v>9</v>
      </c>
      <c r="D785" t="s">
        <v>7119</v>
      </c>
      <c r="E785" t="s">
        <v>7073</v>
      </c>
      <c r="F785">
        <v>5663</v>
      </c>
      <c r="G785" t="s">
        <v>6866</v>
      </c>
      <c r="H785" t="s">
        <v>6867</v>
      </c>
      <c r="I785">
        <v>90</v>
      </c>
      <c r="J785">
        <v>90</v>
      </c>
      <c r="K785" t="b">
        <v>0</v>
      </c>
    </row>
    <row r="786" spans="1:11">
      <c r="A786" t="s">
        <v>8309</v>
      </c>
      <c r="B786" t="s">
        <v>6873</v>
      </c>
      <c r="C786" t="s">
        <v>9</v>
      </c>
      <c r="D786" t="s">
        <v>6881</v>
      </c>
      <c r="E786" t="s">
        <v>6882</v>
      </c>
      <c r="F786">
        <v>86301</v>
      </c>
      <c r="G786" t="s">
        <v>6876</v>
      </c>
      <c r="H786" t="s">
        <v>6867</v>
      </c>
      <c r="I786">
        <v>90</v>
      </c>
      <c r="J786">
        <v>90</v>
      </c>
      <c r="K786" t="b">
        <v>0</v>
      </c>
    </row>
    <row r="787" spans="1:11">
      <c r="A787" t="s">
        <v>8310</v>
      </c>
      <c r="B787" t="s">
        <v>6864</v>
      </c>
      <c r="C787" t="s">
        <v>9</v>
      </c>
      <c r="D787" t="s">
        <v>6865</v>
      </c>
      <c r="E787" t="s">
        <v>8311</v>
      </c>
      <c r="F787">
        <v>2325</v>
      </c>
      <c r="G787" t="s">
        <v>6866</v>
      </c>
      <c r="H787" t="s">
        <v>6877</v>
      </c>
      <c r="I787">
        <v>91</v>
      </c>
      <c r="J787">
        <v>91</v>
      </c>
      <c r="K787" t="b">
        <v>1</v>
      </c>
    </row>
    <row r="788" spans="1:11">
      <c r="A788" t="s">
        <v>8312</v>
      </c>
      <c r="B788" t="s">
        <v>6864</v>
      </c>
      <c r="C788" t="s">
        <v>9</v>
      </c>
      <c r="D788" t="s">
        <v>7119</v>
      </c>
      <c r="E788" t="s">
        <v>1327</v>
      </c>
      <c r="F788">
        <v>5401</v>
      </c>
      <c r="G788" t="s">
        <v>6866</v>
      </c>
      <c r="H788" t="s">
        <v>6867</v>
      </c>
      <c r="I788">
        <v>91</v>
      </c>
      <c r="J788">
        <v>91</v>
      </c>
      <c r="K788" t="b">
        <v>1</v>
      </c>
    </row>
    <row r="789" spans="1:11">
      <c r="A789" t="s">
        <v>8313</v>
      </c>
      <c r="B789" t="s">
        <v>6896</v>
      </c>
      <c r="C789" t="s">
        <v>9</v>
      </c>
      <c r="D789" t="s">
        <v>6977</v>
      </c>
      <c r="E789" t="s">
        <v>8314</v>
      </c>
      <c r="F789">
        <v>30260</v>
      </c>
      <c r="G789" t="s">
        <v>6887</v>
      </c>
      <c r="H789" t="s">
        <v>6877</v>
      </c>
      <c r="I789">
        <v>91</v>
      </c>
      <c r="J789">
        <v>91</v>
      </c>
      <c r="K789" t="b">
        <v>1</v>
      </c>
    </row>
    <row r="790" spans="1:11">
      <c r="A790" t="s">
        <v>8315</v>
      </c>
      <c r="B790" t="s">
        <v>6873</v>
      </c>
      <c r="C790" t="s">
        <v>9</v>
      </c>
      <c r="D790" t="s">
        <v>7502</v>
      </c>
      <c r="E790" t="s">
        <v>8316</v>
      </c>
      <c r="F790">
        <v>88130</v>
      </c>
      <c r="G790" t="s">
        <v>6876</v>
      </c>
      <c r="H790" t="s">
        <v>6877</v>
      </c>
      <c r="I790">
        <v>91</v>
      </c>
      <c r="J790">
        <v>91</v>
      </c>
      <c r="K790" t="b">
        <v>1</v>
      </c>
    </row>
    <row r="791" spans="1:11">
      <c r="A791" t="s">
        <v>8317</v>
      </c>
      <c r="B791" t="s">
        <v>6864</v>
      </c>
      <c r="C791" t="s">
        <v>8318</v>
      </c>
      <c r="D791" t="s">
        <v>6962</v>
      </c>
      <c r="E791" t="s">
        <v>8319</v>
      </c>
      <c r="F791">
        <v>18711</v>
      </c>
      <c r="G791" t="s">
        <v>6866</v>
      </c>
      <c r="H791" t="s">
        <v>6867</v>
      </c>
      <c r="I791">
        <v>91</v>
      </c>
      <c r="J791">
        <v>91</v>
      </c>
      <c r="K791" t="b">
        <v>1</v>
      </c>
    </row>
    <row r="792" spans="1:11">
      <c r="A792" t="s">
        <v>8320</v>
      </c>
      <c r="B792" t="s">
        <v>6896</v>
      </c>
      <c r="C792" t="s">
        <v>9</v>
      </c>
      <c r="D792" t="s">
        <v>6885</v>
      </c>
      <c r="E792" t="s">
        <v>1763</v>
      </c>
      <c r="F792">
        <v>28311</v>
      </c>
      <c r="G792" t="s">
        <v>6887</v>
      </c>
      <c r="H792" t="s">
        <v>6867</v>
      </c>
      <c r="I792">
        <v>91</v>
      </c>
      <c r="J792">
        <v>91</v>
      </c>
      <c r="K792" t="b">
        <v>1</v>
      </c>
    </row>
    <row r="793" spans="1:11">
      <c r="A793" t="s">
        <v>8321</v>
      </c>
      <c r="B793" t="s">
        <v>6873</v>
      </c>
      <c r="C793" t="s">
        <v>9</v>
      </c>
      <c r="D793" t="s">
        <v>6875</v>
      </c>
      <c r="E793" t="s">
        <v>1632</v>
      </c>
      <c r="F793">
        <v>92101</v>
      </c>
      <c r="G793" t="s">
        <v>6876</v>
      </c>
      <c r="H793" t="s">
        <v>7008</v>
      </c>
      <c r="I793">
        <v>91</v>
      </c>
      <c r="J793">
        <v>91</v>
      </c>
      <c r="K793" t="b">
        <v>1</v>
      </c>
    </row>
    <row r="794" spans="1:11">
      <c r="A794" t="s">
        <v>8322</v>
      </c>
      <c r="B794" t="s">
        <v>6864</v>
      </c>
      <c r="C794" t="s">
        <v>9</v>
      </c>
      <c r="D794" t="s">
        <v>6915</v>
      </c>
      <c r="E794" t="s">
        <v>566</v>
      </c>
      <c r="F794">
        <v>14624</v>
      </c>
      <c r="G794" t="s">
        <v>6866</v>
      </c>
      <c r="H794" t="s">
        <v>6867</v>
      </c>
      <c r="I794">
        <v>91</v>
      </c>
      <c r="J794">
        <v>91</v>
      </c>
      <c r="K794" t="b">
        <v>1</v>
      </c>
    </row>
    <row r="795" spans="1:11">
      <c r="A795" t="s">
        <v>8323</v>
      </c>
      <c r="B795" t="s">
        <v>6873</v>
      </c>
      <c r="C795" t="s">
        <v>9</v>
      </c>
      <c r="D795" t="s">
        <v>6935</v>
      </c>
      <c r="E795" t="s">
        <v>8324</v>
      </c>
      <c r="F795">
        <v>59102</v>
      </c>
      <c r="G795" t="s">
        <v>6876</v>
      </c>
      <c r="H795" t="s">
        <v>6867</v>
      </c>
      <c r="I795">
        <v>91</v>
      </c>
      <c r="J795">
        <v>91</v>
      </c>
      <c r="K795" t="b">
        <v>1</v>
      </c>
    </row>
    <row r="796" spans="1:11">
      <c r="A796" t="s">
        <v>8325</v>
      </c>
      <c r="B796" t="s">
        <v>6864</v>
      </c>
      <c r="C796" t="s">
        <v>9</v>
      </c>
      <c r="D796" t="s">
        <v>6952</v>
      </c>
      <c r="E796" t="s">
        <v>8326</v>
      </c>
      <c r="F796">
        <v>21117</v>
      </c>
      <c r="G796" t="s">
        <v>6866</v>
      </c>
      <c r="H796" t="s">
        <v>6867</v>
      </c>
      <c r="I796">
        <v>91</v>
      </c>
      <c r="J796">
        <v>91</v>
      </c>
      <c r="K796" t="b">
        <v>1</v>
      </c>
    </row>
    <row r="797" spans="1:11">
      <c r="A797" t="s">
        <v>8327</v>
      </c>
      <c r="B797" t="s">
        <v>6864</v>
      </c>
      <c r="C797" t="s">
        <v>8328</v>
      </c>
      <c r="D797" t="s">
        <v>6980</v>
      </c>
      <c r="E797" t="s">
        <v>8329</v>
      </c>
      <c r="F797">
        <v>4084</v>
      </c>
      <c r="G797" t="s">
        <v>6866</v>
      </c>
      <c r="H797" t="s">
        <v>6867</v>
      </c>
      <c r="I797">
        <v>91</v>
      </c>
      <c r="J797">
        <v>91</v>
      </c>
      <c r="K797" t="b">
        <v>1</v>
      </c>
    </row>
    <row r="798" spans="1:11">
      <c r="A798" t="s">
        <v>8330</v>
      </c>
      <c r="B798" t="s">
        <v>6869</v>
      </c>
      <c r="C798" t="s">
        <v>8331</v>
      </c>
      <c r="D798" t="s">
        <v>7072</v>
      </c>
      <c r="E798" t="s">
        <v>7097</v>
      </c>
      <c r="F798">
        <v>55104</v>
      </c>
      <c r="G798" t="s">
        <v>6871</v>
      </c>
      <c r="H798" t="s">
        <v>6867</v>
      </c>
      <c r="I798">
        <v>92</v>
      </c>
      <c r="J798">
        <v>92</v>
      </c>
      <c r="K798" t="b">
        <v>1</v>
      </c>
    </row>
    <row r="799" spans="1:11">
      <c r="A799" t="s">
        <v>8332</v>
      </c>
      <c r="B799" t="s">
        <v>6869</v>
      </c>
      <c r="C799" t="s">
        <v>9</v>
      </c>
      <c r="D799" t="s">
        <v>6986</v>
      </c>
      <c r="E799" t="s">
        <v>8333</v>
      </c>
      <c r="F799">
        <v>50316</v>
      </c>
      <c r="G799" t="s">
        <v>6871</v>
      </c>
      <c r="H799" t="s">
        <v>6867</v>
      </c>
      <c r="I799">
        <v>92</v>
      </c>
      <c r="J799">
        <v>92</v>
      </c>
      <c r="K799" t="b">
        <v>1</v>
      </c>
    </row>
    <row r="800" spans="1:11">
      <c r="A800" t="s">
        <v>8334</v>
      </c>
      <c r="B800" t="s">
        <v>6869</v>
      </c>
      <c r="C800" t="s">
        <v>9</v>
      </c>
      <c r="D800" t="s">
        <v>6986</v>
      </c>
      <c r="E800" t="s">
        <v>8335</v>
      </c>
      <c r="F800">
        <v>51106</v>
      </c>
      <c r="G800" t="s">
        <v>6871</v>
      </c>
      <c r="H800" t="s">
        <v>6867</v>
      </c>
      <c r="I800">
        <v>92</v>
      </c>
      <c r="J800">
        <v>92</v>
      </c>
      <c r="K800" t="b">
        <v>1</v>
      </c>
    </row>
    <row r="801" spans="1:11">
      <c r="A801" t="s">
        <v>8336</v>
      </c>
      <c r="B801" t="s">
        <v>6869</v>
      </c>
      <c r="C801" t="s">
        <v>9</v>
      </c>
      <c r="D801" t="s">
        <v>7207</v>
      </c>
      <c r="E801" t="s">
        <v>8088</v>
      </c>
      <c r="F801">
        <v>68787</v>
      </c>
      <c r="G801" t="s">
        <v>6871</v>
      </c>
      <c r="H801" t="s">
        <v>6877</v>
      </c>
      <c r="I801">
        <v>92</v>
      </c>
      <c r="J801">
        <v>92</v>
      </c>
      <c r="K801" t="b">
        <v>1</v>
      </c>
    </row>
    <row r="802" spans="1:11">
      <c r="A802" t="s">
        <v>1464</v>
      </c>
      <c r="B802" t="s">
        <v>6891</v>
      </c>
      <c r="C802" t="s">
        <v>8337</v>
      </c>
      <c r="D802" t="s">
        <v>7056</v>
      </c>
      <c r="E802" t="s">
        <v>1463</v>
      </c>
      <c r="F802">
        <v>36849</v>
      </c>
      <c r="G802" t="s">
        <v>9</v>
      </c>
      <c r="H802" t="s">
        <v>6877</v>
      </c>
      <c r="I802">
        <v>93</v>
      </c>
      <c r="J802">
        <v>93</v>
      </c>
      <c r="K802" t="b">
        <v>1</v>
      </c>
    </row>
    <row r="803" spans="1:11">
      <c r="A803" t="s">
        <v>1077</v>
      </c>
      <c r="B803" t="s">
        <v>6891</v>
      </c>
      <c r="C803" t="s">
        <v>9</v>
      </c>
      <c r="D803" t="s">
        <v>6960</v>
      </c>
      <c r="E803" t="s">
        <v>1076</v>
      </c>
      <c r="F803">
        <v>76798</v>
      </c>
      <c r="G803" t="s">
        <v>9</v>
      </c>
      <c r="H803" t="s">
        <v>6867</v>
      </c>
      <c r="I803">
        <v>93</v>
      </c>
      <c r="J803">
        <v>93</v>
      </c>
      <c r="K803" t="b">
        <v>1</v>
      </c>
    </row>
    <row r="804" spans="1:11">
      <c r="A804" t="s">
        <v>8338</v>
      </c>
      <c r="B804" t="s">
        <v>6891</v>
      </c>
      <c r="C804" t="s">
        <v>9</v>
      </c>
      <c r="D804" t="s">
        <v>7040</v>
      </c>
      <c r="E804" t="s">
        <v>7041</v>
      </c>
      <c r="F804">
        <v>99258</v>
      </c>
      <c r="G804" t="s">
        <v>9</v>
      </c>
      <c r="H804" t="s">
        <v>6867</v>
      </c>
      <c r="I804">
        <v>93</v>
      </c>
      <c r="J804">
        <v>93</v>
      </c>
      <c r="K804" t="b">
        <v>1</v>
      </c>
    </row>
    <row r="805" spans="1:11">
      <c r="A805" t="s">
        <v>8339</v>
      </c>
      <c r="B805" t="s">
        <v>6891</v>
      </c>
      <c r="C805" t="s">
        <v>8340</v>
      </c>
      <c r="D805" t="s">
        <v>6875</v>
      </c>
      <c r="E805" t="s">
        <v>77</v>
      </c>
      <c r="F805">
        <v>90045</v>
      </c>
      <c r="G805" t="s">
        <v>9</v>
      </c>
      <c r="H805" t="s">
        <v>6867</v>
      </c>
      <c r="I805">
        <v>93</v>
      </c>
      <c r="J805">
        <v>93</v>
      </c>
      <c r="K805" t="b">
        <v>1</v>
      </c>
    </row>
    <row r="806" spans="1:11">
      <c r="A806" t="s">
        <v>625</v>
      </c>
      <c r="B806" t="s">
        <v>6891</v>
      </c>
      <c r="C806" t="s">
        <v>9</v>
      </c>
      <c r="D806" t="s">
        <v>6986</v>
      </c>
      <c r="E806" t="s">
        <v>624</v>
      </c>
      <c r="F806">
        <v>52242</v>
      </c>
      <c r="G806" t="s">
        <v>9</v>
      </c>
      <c r="H806" t="s">
        <v>6877</v>
      </c>
      <c r="I806">
        <v>93</v>
      </c>
      <c r="J806">
        <v>93</v>
      </c>
      <c r="K806" t="b">
        <v>1</v>
      </c>
    </row>
    <row r="807" spans="1:11">
      <c r="A807" t="s">
        <v>8341</v>
      </c>
      <c r="B807" t="s">
        <v>6904</v>
      </c>
      <c r="C807" t="s">
        <v>9</v>
      </c>
      <c r="D807" t="s">
        <v>6960</v>
      </c>
      <c r="E807" t="s">
        <v>8342</v>
      </c>
      <c r="F807">
        <v>75090</v>
      </c>
      <c r="G807" t="s">
        <v>9</v>
      </c>
      <c r="H807" t="s">
        <v>6867</v>
      </c>
      <c r="I807">
        <v>93</v>
      </c>
      <c r="J807">
        <v>93</v>
      </c>
      <c r="K807" t="b">
        <v>1</v>
      </c>
    </row>
    <row r="808" spans="1:11">
      <c r="A808" t="s">
        <v>8343</v>
      </c>
      <c r="B808" t="s">
        <v>6904</v>
      </c>
      <c r="C808" t="s">
        <v>9</v>
      </c>
      <c r="D808" t="s">
        <v>6892</v>
      </c>
      <c r="E808" t="s">
        <v>262</v>
      </c>
      <c r="F808">
        <v>7940</v>
      </c>
      <c r="G808" t="s">
        <v>9</v>
      </c>
      <c r="H808" t="s">
        <v>6867</v>
      </c>
      <c r="I808">
        <v>93</v>
      </c>
      <c r="J808">
        <v>93</v>
      </c>
      <c r="K808" t="b">
        <v>1</v>
      </c>
    </row>
    <row r="809" spans="1:11">
      <c r="A809" t="s">
        <v>8344</v>
      </c>
      <c r="B809" t="s">
        <v>6896</v>
      </c>
      <c r="C809" t="s">
        <v>8345</v>
      </c>
      <c r="D809" t="s">
        <v>7447</v>
      </c>
      <c r="E809" t="s">
        <v>8346</v>
      </c>
      <c r="F809">
        <v>683</v>
      </c>
      <c r="G809" t="s">
        <v>6887</v>
      </c>
      <c r="H809" t="s">
        <v>6867</v>
      </c>
      <c r="I809">
        <v>93</v>
      </c>
      <c r="J809">
        <v>93</v>
      </c>
      <c r="K809" t="b">
        <v>1</v>
      </c>
    </row>
    <row r="810" spans="1:11">
      <c r="A810" t="s">
        <v>8347</v>
      </c>
      <c r="B810" t="s">
        <v>6904</v>
      </c>
      <c r="C810" t="s">
        <v>8348</v>
      </c>
      <c r="D810" t="s">
        <v>6928</v>
      </c>
      <c r="E810" t="s">
        <v>445</v>
      </c>
      <c r="F810">
        <v>97219</v>
      </c>
      <c r="G810" t="s">
        <v>9</v>
      </c>
      <c r="H810" t="s">
        <v>6867</v>
      </c>
      <c r="I810">
        <v>93</v>
      </c>
      <c r="J810">
        <v>93</v>
      </c>
      <c r="K810" t="b">
        <v>1</v>
      </c>
    </row>
    <row r="811" spans="1:11">
      <c r="A811" t="s">
        <v>8349</v>
      </c>
      <c r="B811" t="s">
        <v>6896</v>
      </c>
      <c r="C811" t="s">
        <v>9</v>
      </c>
      <c r="D811" t="s">
        <v>7329</v>
      </c>
      <c r="E811" t="s">
        <v>1095</v>
      </c>
      <c r="F811">
        <v>42728</v>
      </c>
      <c r="G811" t="s">
        <v>6887</v>
      </c>
      <c r="H811" t="s">
        <v>6867</v>
      </c>
      <c r="I811">
        <v>93</v>
      </c>
      <c r="J811">
        <v>93</v>
      </c>
      <c r="K811" t="b">
        <v>1</v>
      </c>
    </row>
    <row r="812" spans="1:11">
      <c r="A812" t="s">
        <v>8350</v>
      </c>
      <c r="B812" t="s">
        <v>6896</v>
      </c>
      <c r="C812" t="s">
        <v>8351</v>
      </c>
      <c r="D812" t="s">
        <v>7233</v>
      </c>
      <c r="E812" t="s">
        <v>3523</v>
      </c>
      <c r="F812">
        <v>71115</v>
      </c>
      <c r="G812" t="s">
        <v>6887</v>
      </c>
      <c r="H812" t="s">
        <v>6877</v>
      </c>
      <c r="I812">
        <v>93</v>
      </c>
      <c r="J812">
        <v>93</v>
      </c>
      <c r="K812" t="b">
        <v>1</v>
      </c>
    </row>
    <row r="813" spans="1:11">
      <c r="A813" t="s">
        <v>8352</v>
      </c>
      <c r="B813" t="s">
        <v>6904</v>
      </c>
      <c r="C813" t="s">
        <v>8146</v>
      </c>
      <c r="D813" t="s">
        <v>7502</v>
      </c>
      <c r="E813" t="s">
        <v>3398</v>
      </c>
      <c r="F813">
        <v>87505</v>
      </c>
      <c r="G813" t="s">
        <v>9</v>
      </c>
      <c r="H813" t="s">
        <v>6867</v>
      </c>
      <c r="I813">
        <v>93</v>
      </c>
      <c r="J813">
        <v>93</v>
      </c>
      <c r="K813" t="b">
        <v>1</v>
      </c>
    </row>
    <row r="814" spans="1:11">
      <c r="A814" t="s">
        <v>8353</v>
      </c>
      <c r="B814" t="s">
        <v>6904</v>
      </c>
      <c r="C814" t="s">
        <v>8354</v>
      </c>
      <c r="D814" t="s">
        <v>6921</v>
      </c>
      <c r="E814" t="s">
        <v>8355</v>
      </c>
      <c r="F814">
        <v>54115</v>
      </c>
      <c r="G814" t="s">
        <v>9</v>
      </c>
      <c r="H814" t="s">
        <v>6867</v>
      </c>
      <c r="I814">
        <v>93</v>
      </c>
      <c r="J814">
        <v>93</v>
      </c>
      <c r="K814" t="b">
        <v>1</v>
      </c>
    </row>
    <row r="815" spans="1:11">
      <c r="A815" t="s">
        <v>8356</v>
      </c>
      <c r="B815" t="s">
        <v>6904</v>
      </c>
      <c r="C815" t="s">
        <v>9</v>
      </c>
      <c r="D815" t="s">
        <v>6952</v>
      </c>
      <c r="E815" t="s">
        <v>8357</v>
      </c>
      <c r="F815">
        <v>21620</v>
      </c>
      <c r="G815" t="s">
        <v>9</v>
      </c>
      <c r="H815" t="s">
        <v>6867</v>
      </c>
      <c r="I815">
        <v>93</v>
      </c>
      <c r="J815">
        <v>93</v>
      </c>
      <c r="K815" t="b">
        <v>1</v>
      </c>
    </row>
    <row r="816" spans="1:11">
      <c r="A816" t="s">
        <v>8358</v>
      </c>
      <c r="B816" t="s">
        <v>6904</v>
      </c>
      <c r="C816" t="s">
        <v>9</v>
      </c>
      <c r="D816" t="s">
        <v>6875</v>
      </c>
      <c r="E816" t="s">
        <v>8359</v>
      </c>
      <c r="F816">
        <v>90608</v>
      </c>
      <c r="G816" t="s">
        <v>9</v>
      </c>
      <c r="H816" t="s">
        <v>6867</v>
      </c>
      <c r="I816">
        <v>93</v>
      </c>
      <c r="J816">
        <v>93</v>
      </c>
      <c r="K816" t="b">
        <v>1</v>
      </c>
    </row>
    <row r="817" spans="1:11">
      <c r="A817" t="s">
        <v>8360</v>
      </c>
      <c r="B817" t="s">
        <v>6873</v>
      </c>
      <c r="C817" t="s">
        <v>9</v>
      </c>
      <c r="D817" t="s">
        <v>7032</v>
      </c>
      <c r="E817" t="s">
        <v>786</v>
      </c>
      <c r="F817">
        <v>80217</v>
      </c>
      <c r="G817" t="s">
        <v>6876</v>
      </c>
      <c r="H817" t="s">
        <v>6877</v>
      </c>
      <c r="I817">
        <v>94</v>
      </c>
      <c r="J817">
        <v>94</v>
      </c>
      <c r="K817" t="b">
        <v>0</v>
      </c>
    </row>
    <row r="818" spans="1:11">
      <c r="A818" t="s">
        <v>8361</v>
      </c>
      <c r="B818" t="s">
        <v>6864</v>
      </c>
      <c r="C818" t="s">
        <v>8362</v>
      </c>
      <c r="D818" t="s">
        <v>6915</v>
      </c>
      <c r="E818" t="s">
        <v>7309</v>
      </c>
      <c r="F818">
        <v>11568</v>
      </c>
      <c r="G818" t="s">
        <v>6866</v>
      </c>
      <c r="H818" t="s">
        <v>6877</v>
      </c>
      <c r="I818">
        <v>94</v>
      </c>
      <c r="J818">
        <v>94</v>
      </c>
      <c r="K818" t="b">
        <v>1</v>
      </c>
    </row>
    <row r="819" spans="1:11">
      <c r="A819" t="s">
        <v>8363</v>
      </c>
      <c r="B819" t="s">
        <v>6864</v>
      </c>
      <c r="C819" t="s">
        <v>9</v>
      </c>
      <c r="D819" t="s">
        <v>6865</v>
      </c>
      <c r="E819" t="s">
        <v>8364</v>
      </c>
      <c r="F819">
        <v>1086</v>
      </c>
      <c r="G819" t="s">
        <v>6866</v>
      </c>
      <c r="H819" t="s">
        <v>6877</v>
      </c>
      <c r="I819">
        <v>94</v>
      </c>
      <c r="J819">
        <v>94</v>
      </c>
      <c r="K819" t="b">
        <v>1</v>
      </c>
    </row>
    <row r="820" spans="1:11">
      <c r="A820" t="s">
        <v>8365</v>
      </c>
      <c r="B820" t="s">
        <v>6869</v>
      </c>
      <c r="C820" t="s">
        <v>9</v>
      </c>
      <c r="D820" t="s">
        <v>7236</v>
      </c>
      <c r="E820" t="s">
        <v>262</v>
      </c>
      <c r="F820">
        <v>57042</v>
      </c>
      <c r="G820" t="s">
        <v>6871</v>
      </c>
      <c r="H820" t="s">
        <v>6877</v>
      </c>
      <c r="I820">
        <v>95</v>
      </c>
      <c r="J820">
        <v>95</v>
      </c>
      <c r="K820" t="b">
        <v>1</v>
      </c>
    </row>
    <row r="821" spans="1:11">
      <c r="A821" t="s">
        <v>8366</v>
      </c>
      <c r="B821" t="s">
        <v>6873</v>
      </c>
      <c r="C821" t="s">
        <v>9</v>
      </c>
      <c r="D821" t="s">
        <v>7489</v>
      </c>
      <c r="E821" t="s">
        <v>6925</v>
      </c>
      <c r="F821">
        <v>74820</v>
      </c>
      <c r="G821" t="s">
        <v>6876</v>
      </c>
      <c r="H821" t="s">
        <v>6877</v>
      </c>
      <c r="I821">
        <v>95</v>
      </c>
      <c r="J821">
        <v>95</v>
      </c>
      <c r="K821" t="b">
        <v>1</v>
      </c>
    </row>
    <row r="822" spans="1:11">
      <c r="A822" t="s">
        <v>8367</v>
      </c>
      <c r="B822" t="s">
        <v>6869</v>
      </c>
      <c r="C822" t="s">
        <v>9</v>
      </c>
      <c r="D822" t="s">
        <v>6924</v>
      </c>
      <c r="E822" t="s">
        <v>230</v>
      </c>
      <c r="F822">
        <v>43219</v>
      </c>
      <c r="G822" t="s">
        <v>6871</v>
      </c>
      <c r="H822" t="s">
        <v>6867</v>
      </c>
      <c r="I822">
        <v>95</v>
      </c>
      <c r="J822">
        <v>95</v>
      </c>
      <c r="K822" t="b">
        <v>1</v>
      </c>
    </row>
    <row r="823" spans="1:11">
      <c r="A823" t="s">
        <v>8368</v>
      </c>
      <c r="B823" t="s">
        <v>6873</v>
      </c>
      <c r="C823" t="s">
        <v>9</v>
      </c>
      <c r="D823" t="s">
        <v>6960</v>
      </c>
      <c r="E823" t="s">
        <v>8369</v>
      </c>
      <c r="F823">
        <v>79832</v>
      </c>
      <c r="G823" t="s">
        <v>6876</v>
      </c>
      <c r="H823" t="s">
        <v>6877</v>
      </c>
      <c r="I823">
        <v>95</v>
      </c>
      <c r="J823">
        <v>95</v>
      </c>
      <c r="K823" t="b">
        <v>1</v>
      </c>
    </row>
    <row r="824" spans="1:11">
      <c r="A824" t="s">
        <v>8370</v>
      </c>
      <c r="B824" t="s">
        <v>6873</v>
      </c>
      <c r="C824" t="s">
        <v>8371</v>
      </c>
      <c r="D824" t="s">
        <v>6960</v>
      </c>
      <c r="E824" t="s">
        <v>984</v>
      </c>
      <c r="F824">
        <v>77901</v>
      </c>
      <c r="G824" t="s">
        <v>6876</v>
      </c>
      <c r="H824" t="s">
        <v>6877</v>
      </c>
      <c r="I824">
        <v>95</v>
      </c>
      <c r="J824">
        <v>95</v>
      </c>
      <c r="K824" t="b">
        <v>1</v>
      </c>
    </row>
    <row r="825" spans="1:11">
      <c r="A825" t="s">
        <v>8372</v>
      </c>
      <c r="B825" t="s">
        <v>6869</v>
      </c>
      <c r="C825" t="s">
        <v>8373</v>
      </c>
      <c r="D825" t="s">
        <v>7046</v>
      </c>
      <c r="E825" t="s">
        <v>8374</v>
      </c>
      <c r="F825">
        <v>66048</v>
      </c>
      <c r="G825" t="s">
        <v>6871</v>
      </c>
      <c r="H825" t="s">
        <v>6867</v>
      </c>
      <c r="I825">
        <v>95</v>
      </c>
      <c r="J825">
        <v>95</v>
      </c>
      <c r="K825" t="b">
        <v>1</v>
      </c>
    </row>
    <row r="826" spans="1:11">
      <c r="A826" t="s">
        <v>8375</v>
      </c>
      <c r="B826" t="s">
        <v>6869</v>
      </c>
      <c r="C826" t="s">
        <v>9</v>
      </c>
      <c r="D826" t="s">
        <v>7072</v>
      </c>
      <c r="E826" t="s">
        <v>7097</v>
      </c>
      <c r="F826">
        <v>55106</v>
      </c>
      <c r="G826" t="s">
        <v>6871</v>
      </c>
      <c r="H826" t="s">
        <v>6877</v>
      </c>
      <c r="I826">
        <v>96</v>
      </c>
      <c r="J826">
        <v>96</v>
      </c>
      <c r="K826" t="b">
        <v>1</v>
      </c>
    </row>
    <row r="827" spans="1:11">
      <c r="A827" t="s">
        <v>8376</v>
      </c>
      <c r="B827" t="s">
        <v>6864</v>
      </c>
      <c r="C827" t="s">
        <v>8377</v>
      </c>
      <c r="D827" t="s">
        <v>6915</v>
      </c>
      <c r="E827" t="s">
        <v>8378</v>
      </c>
      <c r="F827">
        <v>12550</v>
      </c>
      <c r="G827" t="s">
        <v>6866</v>
      </c>
      <c r="H827" t="s">
        <v>6867</v>
      </c>
      <c r="I827">
        <v>96</v>
      </c>
      <c r="J827">
        <v>96</v>
      </c>
      <c r="K827" t="b">
        <v>1</v>
      </c>
    </row>
    <row r="828" spans="1:11">
      <c r="A828" t="s">
        <v>8379</v>
      </c>
      <c r="B828" t="s">
        <v>6869</v>
      </c>
      <c r="C828" t="s">
        <v>9</v>
      </c>
      <c r="D828" t="s">
        <v>7046</v>
      </c>
      <c r="E828" t="s">
        <v>8380</v>
      </c>
      <c r="F828">
        <v>66762</v>
      </c>
      <c r="G828" t="s">
        <v>6871</v>
      </c>
      <c r="H828" t="s">
        <v>6877</v>
      </c>
      <c r="I828">
        <v>96</v>
      </c>
      <c r="J828">
        <v>96</v>
      </c>
      <c r="K828" t="b">
        <v>1</v>
      </c>
    </row>
    <row r="829" spans="1:11">
      <c r="A829" t="s">
        <v>8381</v>
      </c>
      <c r="B829" t="s">
        <v>6864</v>
      </c>
      <c r="C829" t="s">
        <v>9</v>
      </c>
      <c r="D829" t="s">
        <v>6894</v>
      </c>
      <c r="E829" t="s">
        <v>459</v>
      </c>
      <c r="F829">
        <v>2908</v>
      </c>
      <c r="G829" t="s">
        <v>6866</v>
      </c>
      <c r="H829" t="s">
        <v>6877</v>
      </c>
      <c r="I829">
        <v>96</v>
      </c>
      <c r="J829">
        <v>96</v>
      </c>
      <c r="K829" t="b">
        <v>1</v>
      </c>
    </row>
    <row r="830" spans="1:11">
      <c r="A830" t="s">
        <v>8382</v>
      </c>
      <c r="B830" t="s">
        <v>6864</v>
      </c>
      <c r="C830" t="s">
        <v>8383</v>
      </c>
      <c r="D830" t="s">
        <v>6892</v>
      </c>
      <c r="E830" t="s">
        <v>8384</v>
      </c>
      <c r="F830">
        <v>7960</v>
      </c>
      <c r="G830" t="s">
        <v>6866</v>
      </c>
      <c r="H830" t="s">
        <v>6867</v>
      </c>
      <c r="I830">
        <v>96</v>
      </c>
      <c r="J830">
        <v>96</v>
      </c>
      <c r="K830" t="b">
        <v>1</v>
      </c>
    </row>
    <row r="831" spans="1:11">
      <c r="A831" t="s">
        <v>8385</v>
      </c>
      <c r="B831" t="s">
        <v>6864</v>
      </c>
      <c r="C831" t="s">
        <v>9</v>
      </c>
      <c r="D831" t="s">
        <v>6865</v>
      </c>
      <c r="E831" t="s">
        <v>8095</v>
      </c>
      <c r="F831">
        <v>1970</v>
      </c>
      <c r="G831" t="s">
        <v>6866</v>
      </c>
      <c r="H831" t="s">
        <v>6877</v>
      </c>
      <c r="I831">
        <v>96</v>
      </c>
      <c r="J831">
        <v>96</v>
      </c>
      <c r="K831" t="b">
        <v>1</v>
      </c>
    </row>
    <row r="832" spans="1:11">
      <c r="A832" t="s">
        <v>8386</v>
      </c>
      <c r="B832" t="s">
        <v>6896</v>
      </c>
      <c r="C832" t="s">
        <v>9</v>
      </c>
      <c r="D832" t="s">
        <v>7447</v>
      </c>
      <c r="E832" t="s">
        <v>7797</v>
      </c>
      <c r="F832">
        <v>681</v>
      </c>
      <c r="G832" t="s">
        <v>6887</v>
      </c>
      <c r="H832" t="s">
        <v>6867</v>
      </c>
      <c r="I832">
        <v>96</v>
      </c>
      <c r="J832">
        <v>96</v>
      </c>
      <c r="K832" t="b">
        <v>0</v>
      </c>
    </row>
    <row r="833" spans="1:11">
      <c r="A833" t="s">
        <v>8387</v>
      </c>
      <c r="B833" t="s">
        <v>6864</v>
      </c>
      <c r="C833" t="s">
        <v>9</v>
      </c>
      <c r="D833" t="s">
        <v>6865</v>
      </c>
      <c r="E833" t="s">
        <v>1162</v>
      </c>
      <c r="F833">
        <v>1602</v>
      </c>
      <c r="G833" t="s">
        <v>6866</v>
      </c>
      <c r="H833" t="s">
        <v>6877</v>
      </c>
      <c r="I833">
        <v>96</v>
      </c>
      <c r="J833">
        <v>96</v>
      </c>
      <c r="K833" t="b">
        <v>1</v>
      </c>
    </row>
    <row r="834" spans="1:11">
      <c r="A834" t="s">
        <v>8388</v>
      </c>
      <c r="B834" t="s">
        <v>6873</v>
      </c>
      <c r="C834" t="s">
        <v>9</v>
      </c>
      <c r="D834" t="s">
        <v>7489</v>
      </c>
      <c r="E834" t="s">
        <v>8389</v>
      </c>
      <c r="F834">
        <v>73505</v>
      </c>
      <c r="G834" t="s">
        <v>6876</v>
      </c>
      <c r="H834" t="s">
        <v>6877</v>
      </c>
      <c r="I834">
        <v>97</v>
      </c>
      <c r="J834">
        <v>97</v>
      </c>
      <c r="K834" t="b">
        <v>0</v>
      </c>
    </row>
    <row r="835" spans="1:11">
      <c r="A835" t="s">
        <v>8390</v>
      </c>
      <c r="B835" t="s">
        <v>6896</v>
      </c>
      <c r="C835" t="s">
        <v>9</v>
      </c>
      <c r="D835" t="s">
        <v>6897</v>
      </c>
      <c r="E835" t="s">
        <v>2288</v>
      </c>
      <c r="F835">
        <v>33431</v>
      </c>
      <c r="G835" t="s">
        <v>6887</v>
      </c>
      <c r="H835" t="s">
        <v>6867</v>
      </c>
      <c r="I835">
        <v>97</v>
      </c>
      <c r="J835">
        <v>97</v>
      </c>
      <c r="K835" t="b">
        <v>0</v>
      </c>
    </row>
    <row r="836" spans="1:11">
      <c r="A836" t="s">
        <v>1084</v>
      </c>
      <c r="B836" t="s">
        <v>6891</v>
      </c>
      <c r="C836" t="s">
        <v>9</v>
      </c>
      <c r="D836" t="s">
        <v>6962</v>
      </c>
      <c r="E836" t="s">
        <v>85</v>
      </c>
      <c r="F836">
        <v>19104</v>
      </c>
      <c r="G836" t="s">
        <v>9</v>
      </c>
      <c r="H836" t="s">
        <v>6867</v>
      </c>
      <c r="I836">
        <v>98</v>
      </c>
      <c r="J836">
        <v>98</v>
      </c>
      <c r="K836" t="b">
        <v>1</v>
      </c>
    </row>
    <row r="837" spans="1:11">
      <c r="A837" t="s">
        <v>1781</v>
      </c>
      <c r="B837" t="s">
        <v>6891</v>
      </c>
      <c r="C837" t="s">
        <v>8391</v>
      </c>
      <c r="D837" t="s">
        <v>6890</v>
      </c>
      <c r="E837" t="s">
        <v>121</v>
      </c>
      <c r="F837">
        <v>60616</v>
      </c>
      <c r="G837" t="s">
        <v>9</v>
      </c>
      <c r="H837" t="s">
        <v>6867</v>
      </c>
      <c r="I837">
        <v>98</v>
      </c>
      <c r="J837">
        <v>98</v>
      </c>
      <c r="K837" t="b">
        <v>1</v>
      </c>
    </row>
    <row r="838" spans="1:11">
      <c r="A838" t="s">
        <v>1776</v>
      </c>
      <c r="B838" t="s">
        <v>6891</v>
      </c>
      <c r="C838" t="s">
        <v>8392</v>
      </c>
      <c r="D838" t="s">
        <v>6915</v>
      </c>
      <c r="E838" t="s">
        <v>566</v>
      </c>
      <c r="F838">
        <v>14623</v>
      </c>
      <c r="G838" t="s">
        <v>9</v>
      </c>
      <c r="H838" t="s">
        <v>6867</v>
      </c>
      <c r="I838">
        <v>98</v>
      </c>
      <c r="J838">
        <v>98</v>
      </c>
      <c r="K838" t="b">
        <v>1</v>
      </c>
    </row>
    <row r="839" spans="1:11">
      <c r="A839" t="s">
        <v>8393</v>
      </c>
      <c r="B839" t="s">
        <v>6891</v>
      </c>
      <c r="C839" t="s">
        <v>8394</v>
      </c>
      <c r="D839" t="s">
        <v>6892</v>
      </c>
      <c r="E839" t="s">
        <v>8395</v>
      </c>
      <c r="F839">
        <v>8102</v>
      </c>
      <c r="G839" t="s">
        <v>9</v>
      </c>
      <c r="H839" t="s">
        <v>6877</v>
      </c>
      <c r="I839">
        <v>98</v>
      </c>
      <c r="J839">
        <v>98</v>
      </c>
      <c r="K839" t="b">
        <v>1</v>
      </c>
    </row>
    <row r="840" spans="1:11">
      <c r="A840" t="s">
        <v>3311</v>
      </c>
      <c r="B840" t="s">
        <v>6891</v>
      </c>
      <c r="C840" t="s">
        <v>8396</v>
      </c>
      <c r="D840" t="s">
        <v>6960</v>
      </c>
      <c r="E840" t="s">
        <v>3310</v>
      </c>
      <c r="F840">
        <v>76129</v>
      </c>
      <c r="G840" t="s">
        <v>9</v>
      </c>
      <c r="H840" t="s">
        <v>6867</v>
      </c>
      <c r="I840">
        <v>98</v>
      </c>
      <c r="J840">
        <v>98</v>
      </c>
      <c r="K840" t="b">
        <v>1</v>
      </c>
    </row>
    <row r="841" spans="1:11">
      <c r="A841" t="s">
        <v>1009</v>
      </c>
      <c r="B841" t="s">
        <v>6891</v>
      </c>
      <c r="C841" t="s">
        <v>9</v>
      </c>
      <c r="D841" t="s">
        <v>6928</v>
      </c>
      <c r="E841" t="s">
        <v>1008</v>
      </c>
      <c r="F841">
        <v>97403</v>
      </c>
      <c r="G841" t="s">
        <v>9</v>
      </c>
      <c r="H841" t="s">
        <v>6877</v>
      </c>
      <c r="I841">
        <v>98</v>
      </c>
      <c r="J841">
        <v>98</v>
      </c>
      <c r="K841" t="b">
        <v>1</v>
      </c>
    </row>
    <row r="842" spans="1:11">
      <c r="A842" t="s">
        <v>8397</v>
      </c>
      <c r="B842" t="s">
        <v>6891</v>
      </c>
      <c r="C842" t="s">
        <v>9</v>
      </c>
      <c r="D842" t="s">
        <v>6875</v>
      </c>
      <c r="E842" t="s">
        <v>1632</v>
      </c>
      <c r="F842">
        <v>92110</v>
      </c>
      <c r="G842" t="s">
        <v>9</v>
      </c>
      <c r="H842" t="s">
        <v>6867</v>
      </c>
      <c r="I842">
        <v>98</v>
      </c>
      <c r="J842">
        <v>98</v>
      </c>
      <c r="K842" t="b">
        <v>1</v>
      </c>
    </row>
    <row r="843" spans="1:11">
      <c r="A843" t="s">
        <v>8398</v>
      </c>
      <c r="B843" t="s">
        <v>6896</v>
      </c>
      <c r="C843" t="s">
        <v>8399</v>
      </c>
      <c r="D843" t="s">
        <v>7056</v>
      </c>
      <c r="E843" t="s">
        <v>3485</v>
      </c>
      <c r="F843">
        <v>35762</v>
      </c>
      <c r="G843" t="s">
        <v>6887</v>
      </c>
      <c r="H843" t="s">
        <v>6877</v>
      </c>
      <c r="I843">
        <v>98</v>
      </c>
      <c r="J843">
        <v>98</v>
      </c>
      <c r="K843" t="b">
        <v>1</v>
      </c>
    </row>
    <row r="844" spans="1:11">
      <c r="A844" t="s">
        <v>8400</v>
      </c>
      <c r="B844" t="s">
        <v>6896</v>
      </c>
      <c r="C844" t="s">
        <v>9</v>
      </c>
      <c r="D844" t="s">
        <v>7343</v>
      </c>
      <c r="E844" t="s">
        <v>8401</v>
      </c>
      <c r="F844">
        <v>26554</v>
      </c>
      <c r="G844" t="s">
        <v>6887</v>
      </c>
      <c r="H844" t="s">
        <v>6877</v>
      </c>
      <c r="I844">
        <v>98</v>
      </c>
      <c r="J844">
        <v>98</v>
      </c>
      <c r="K844" t="b">
        <v>1</v>
      </c>
    </row>
    <row r="845" spans="1:11">
      <c r="A845" t="s">
        <v>8402</v>
      </c>
      <c r="B845" t="s">
        <v>6873</v>
      </c>
      <c r="C845" t="s">
        <v>9</v>
      </c>
      <c r="D845" t="s">
        <v>7502</v>
      </c>
      <c r="E845" t="s">
        <v>1793</v>
      </c>
      <c r="F845">
        <v>87701</v>
      </c>
      <c r="G845" t="s">
        <v>6876</v>
      </c>
      <c r="H845" t="s">
        <v>6877</v>
      </c>
      <c r="I845">
        <v>98</v>
      </c>
      <c r="J845">
        <v>98</v>
      </c>
      <c r="K845" t="b">
        <v>1</v>
      </c>
    </row>
    <row r="846" spans="1:11">
      <c r="A846" t="s">
        <v>8403</v>
      </c>
      <c r="B846" t="s">
        <v>6873</v>
      </c>
      <c r="C846" t="s">
        <v>9</v>
      </c>
      <c r="D846" t="s">
        <v>6875</v>
      </c>
      <c r="E846" t="s">
        <v>8404</v>
      </c>
      <c r="F846">
        <v>92071</v>
      </c>
      <c r="G846" t="s">
        <v>6876</v>
      </c>
      <c r="H846" t="s">
        <v>6867</v>
      </c>
      <c r="I846">
        <v>98</v>
      </c>
      <c r="J846">
        <v>98</v>
      </c>
      <c r="K846" t="b">
        <v>1</v>
      </c>
    </row>
    <row r="847" spans="1:11">
      <c r="A847" t="s">
        <v>8405</v>
      </c>
      <c r="B847" t="s">
        <v>6873</v>
      </c>
      <c r="C847" t="s">
        <v>9</v>
      </c>
      <c r="D847" t="s">
        <v>7489</v>
      </c>
      <c r="E847" t="s">
        <v>8406</v>
      </c>
      <c r="F847">
        <v>74701</v>
      </c>
      <c r="G847" t="s">
        <v>6876</v>
      </c>
      <c r="H847" t="s">
        <v>6877</v>
      </c>
      <c r="I847">
        <v>98</v>
      </c>
      <c r="J847">
        <v>98</v>
      </c>
      <c r="K847" t="b">
        <v>1</v>
      </c>
    </row>
    <row r="848" spans="1:11">
      <c r="A848" t="s">
        <v>8407</v>
      </c>
      <c r="B848" t="s">
        <v>6873</v>
      </c>
      <c r="C848" t="s">
        <v>9</v>
      </c>
      <c r="D848" t="s">
        <v>6935</v>
      </c>
      <c r="E848" t="s">
        <v>8408</v>
      </c>
      <c r="F848">
        <v>59401</v>
      </c>
      <c r="G848" t="s">
        <v>6876</v>
      </c>
      <c r="H848" t="s">
        <v>6867</v>
      </c>
      <c r="I848">
        <v>98</v>
      </c>
      <c r="J848">
        <v>98</v>
      </c>
      <c r="K848" t="b">
        <v>1</v>
      </c>
    </row>
    <row r="849" spans="1:11">
      <c r="A849" t="s">
        <v>8409</v>
      </c>
      <c r="B849" t="s">
        <v>6873</v>
      </c>
      <c r="C849" t="s">
        <v>9</v>
      </c>
      <c r="D849" t="s">
        <v>7032</v>
      </c>
      <c r="E849" t="s">
        <v>8410</v>
      </c>
      <c r="F849">
        <v>81102</v>
      </c>
      <c r="G849" t="s">
        <v>6876</v>
      </c>
      <c r="H849" t="s">
        <v>6877</v>
      </c>
      <c r="I849">
        <v>99</v>
      </c>
      <c r="J849">
        <v>99</v>
      </c>
      <c r="K849" t="b">
        <v>0</v>
      </c>
    </row>
    <row r="850" spans="1:11">
      <c r="A850" t="s">
        <v>8411</v>
      </c>
      <c r="B850" t="s">
        <v>6896</v>
      </c>
      <c r="C850" t="s">
        <v>9</v>
      </c>
      <c r="D850" t="s">
        <v>6977</v>
      </c>
      <c r="E850" t="s">
        <v>1425</v>
      </c>
      <c r="F850">
        <v>31705</v>
      </c>
      <c r="G850" t="s">
        <v>6887</v>
      </c>
      <c r="H850" t="s">
        <v>6877</v>
      </c>
      <c r="I850">
        <v>100</v>
      </c>
      <c r="J850">
        <v>100</v>
      </c>
      <c r="K850" t="b">
        <v>1</v>
      </c>
    </row>
    <row r="851" spans="1:11">
      <c r="A851" t="s">
        <v>8412</v>
      </c>
      <c r="B851" t="s">
        <v>6904</v>
      </c>
      <c r="C851" t="s">
        <v>9</v>
      </c>
      <c r="D851" t="s">
        <v>6924</v>
      </c>
      <c r="E851" t="s">
        <v>8413</v>
      </c>
      <c r="F851">
        <v>45387</v>
      </c>
      <c r="G851" t="s">
        <v>9</v>
      </c>
      <c r="H851" t="s">
        <v>6867</v>
      </c>
      <c r="I851">
        <v>100</v>
      </c>
      <c r="J851">
        <v>100</v>
      </c>
      <c r="K851" t="b">
        <v>1</v>
      </c>
    </row>
    <row r="852" spans="1:11">
      <c r="A852" t="s">
        <v>8414</v>
      </c>
      <c r="B852" t="s">
        <v>6904</v>
      </c>
      <c r="C852" t="s">
        <v>9</v>
      </c>
      <c r="D852" t="s">
        <v>6890</v>
      </c>
      <c r="E852" t="s">
        <v>8415</v>
      </c>
      <c r="F852">
        <v>61201</v>
      </c>
      <c r="G852" t="s">
        <v>9</v>
      </c>
      <c r="H852" t="s">
        <v>6867</v>
      </c>
      <c r="I852">
        <v>100</v>
      </c>
      <c r="J852">
        <v>100</v>
      </c>
      <c r="K852" t="b">
        <v>1</v>
      </c>
    </row>
    <row r="853" spans="1:11">
      <c r="A853" t="s">
        <v>8416</v>
      </c>
      <c r="B853" t="s">
        <v>6896</v>
      </c>
      <c r="C853" t="s">
        <v>9</v>
      </c>
      <c r="D853" t="s">
        <v>7329</v>
      </c>
      <c r="E853" t="s">
        <v>8417</v>
      </c>
      <c r="F853">
        <v>42718</v>
      </c>
      <c r="G853" t="s">
        <v>6887</v>
      </c>
      <c r="H853" t="s">
        <v>6867</v>
      </c>
      <c r="I853">
        <v>100</v>
      </c>
      <c r="J853">
        <v>100</v>
      </c>
      <c r="K853" t="b">
        <v>1</v>
      </c>
    </row>
    <row r="854" spans="1:11">
      <c r="A854" t="s">
        <v>8418</v>
      </c>
      <c r="B854" t="s">
        <v>6904</v>
      </c>
      <c r="C854" t="s">
        <v>9</v>
      </c>
      <c r="D854" t="s">
        <v>6870</v>
      </c>
      <c r="E854" t="s">
        <v>1037</v>
      </c>
      <c r="F854">
        <v>47374</v>
      </c>
      <c r="G854" t="s">
        <v>9</v>
      </c>
      <c r="H854" t="s">
        <v>6867</v>
      </c>
      <c r="I854">
        <v>100</v>
      </c>
      <c r="J854">
        <v>100</v>
      </c>
      <c r="K854" t="b">
        <v>1</v>
      </c>
    </row>
    <row r="855" spans="1:11">
      <c r="A855" t="s">
        <v>8419</v>
      </c>
      <c r="B855" t="s">
        <v>6896</v>
      </c>
      <c r="C855" t="s">
        <v>9</v>
      </c>
      <c r="D855" t="s">
        <v>7233</v>
      </c>
      <c r="E855" t="s">
        <v>8420</v>
      </c>
      <c r="F855">
        <v>71245</v>
      </c>
      <c r="G855" t="s">
        <v>6887</v>
      </c>
      <c r="H855" t="s">
        <v>6877</v>
      </c>
      <c r="I855">
        <v>100</v>
      </c>
      <c r="J855">
        <v>100</v>
      </c>
      <c r="K855" t="b">
        <v>1</v>
      </c>
    </row>
    <row r="856" spans="1:11">
      <c r="A856" t="s">
        <v>8421</v>
      </c>
      <c r="B856" t="s">
        <v>6904</v>
      </c>
      <c r="C856" t="s">
        <v>9</v>
      </c>
      <c r="D856" t="s">
        <v>6955</v>
      </c>
      <c r="E856" t="s">
        <v>8422</v>
      </c>
      <c r="F856">
        <v>49422</v>
      </c>
      <c r="G856" t="s">
        <v>9</v>
      </c>
      <c r="H856" t="s">
        <v>6867</v>
      </c>
      <c r="I856">
        <v>100</v>
      </c>
      <c r="J856">
        <v>100</v>
      </c>
      <c r="K856" t="b">
        <v>1</v>
      </c>
    </row>
    <row r="857" spans="1:11">
      <c r="A857" t="s">
        <v>8423</v>
      </c>
      <c r="B857" t="s">
        <v>6904</v>
      </c>
      <c r="C857" t="s">
        <v>9</v>
      </c>
      <c r="D857" t="s">
        <v>6977</v>
      </c>
      <c r="E857" t="s">
        <v>232</v>
      </c>
      <c r="F857">
        <v>30314</v>
      </c>
      <c r="G857" t="s">
        <v>9</v>
      </c>
      <c r="H857" t="s">
        <v>6867</v>
      </c>
      <c r="I857">
        <v>100</v>
      </c>
      <c r="J857">
        <v>100</v>
      </c>
      <c r="K857" t="b">
        <v>1</v>
      </c>
    </row>
    <row r="858" spans="1:11">
      <c r="A858" t="s">
        <v>8424</v>
      </c>
      <c r="B858" t="s">
        <v>6904</v>
      </c>
      <c r="C858" t="s">
        <v>9</v>
      </c>
      <c r="D858" t="s">
        <v>6897</v>
      </c>
      <c r="E858" t="s">
        <v>8425</v>
      </c>
      <c r="F858">
        <v>34243</v>
      </c>
      <c r="G858" t="s">
        <v>9</v>
      </c>
      <c r="H858" t="s">
        <v>6877</v>
      </c>
      <c r="I858">
        <v>100</v>
      </c>
      <c r="J858">
        <v>100</v>
      </c>
      <c r="K858" t="b">
        <v>1</v>
      </c>
    </row>
    <row r="859" spans="1:11">
      <c r="A859" t="s">
        <v>8426</v>
      </c>
      <c r="B859" t="s">
        <v>6904</v>
      </c>
      <c r="C859" t="s">
        <v>9</v>
      </c>
      <c r="D859" t="s">
        <v>6915</v>
      </c>
      <c r="E859" t="s">
        <v>8427</v>
      </c>
      <c r="F859">
        <v>10708</v>
      </c>
      <c r="G859" t="s">
        <v>9</v>
      </c>
      <c r="H859" t="s">
        <v>6867</v>
      </c>
      <c r="I859">
        <v>100</v>
      </c>
      <c r="J859">
        <v>100</v>
      </c>
      <c r="K859" t="b">
        <v>1</v>
      </c>
    </row>
    <row r="860" spans="1:11">
      <c r="A860" t="s">
        <v>8428</v>
      </c>
      <c r="B860" t="s">
        <v>6869</v>
      </c>
      <c r="C860" t="s">
        <v>9</v>
      </c>
      <c r="D860" t="s">
        <v>6890</v>
      </c>
      <c r="E860" t="s">
        <v>7112</v>
      </c>
      <c r="F860">
        <v>60305</v>
      </c>
      <c r="G860" t="s">
        <v>6871</v>
      </c>
      <c r="H860" t="s">
        <v>6867</v>
      </c>
      <c r="I860">
        <v>101</v>
      </c>
      <c r="J860">
        <v>101</v>
      </c>
      <c r="K860" t="b">
        <v>1</v>
      </c>
    </row>
    <row r="861" spans="1:11">
      <c r="A861" t="s">
        <v>8429</v>
      </c>
      <c r="B861" t="s">
        <v>6869</v>
      </c>
      <c r="C861" t="s">
        <v>9</v>
      </c>
      <c r="D861" t="s">
        <v>6924</v>
      </c>
      <c r="E861" t="s">
        <v>7090</v>
      </c>
      <c r="F861">
        <v>44709</v>
      </c>
      <c r="G861" t="s">
        <v>6871</v>
      </c>
      <c r="H861" t="s">
        <v>6867</v>
      </c>
      <c r="I861">
        <v>101</v>
      </c>
      <c r="J861">
        <v>101</v>
      </c>
      <c r="K861" t="b">
        <v>1</v>
      </c>
    </row>
    <row r="862" spans="1:11">
      <c r="A862" t="s">
        <v>8430</v>
      </c>
      <c r="B862" t="s">
        <v>6864</v>
      </c>
      <c r="C862" t="s">
        <v>9</v>
      </c>
      <c r="D862" t="s">
        <v>6901</v>
      </c>
      <c r="E862" t="s">
        <v>8431</v>
      </c>
      <c r="F862">
        <v>6810</v>
      </c>
      <c r="G862" t="s">
        <v>6866</v>
      </c>
      <c r="H862" t="s">
        <v>6877</v>
      </c>
      <c r="I862">
        <v>101</v>
      </c>
      <c r="J862">
        <v>101</v>
      </c>
      <c r="K862" t="b">
        <v>0</v>
      </c>
    </row>
    <row r="863" spans="1:11">
      <c r="A863" t="s">
        <v>8432</v>
      </c>
      <c r="B863" t="s">
        <v>6869</v>
      </c>
      <c r="C863" t="s">
        <v>8433</v>
      </c>
      <c r="D863" t="s">
        <v>6924</v>
      </c>
      <c r="E863" t="s">
        <v>8434</v>
      </c>
      <c r="F863">
        <v>44555</v>
      </c>
      <c r="G863" t="s">
        <v>6871</v>
      </c>
      <c r="H863" t="s">
        <v>6877</v>
      </c>
      <c r="I863">
        <v>101</v>
      </c>
      <c r="J863">
        <v>101</v>
      </c>
      <c r="K863" t="b">
        <v>1</v>
      </c>
    </row>
    <row r="864" spans="1:11">
      <c r="A864" t="s">
        <v>8435</v>
      </c>
      <c r="B864" t="s">
        <v>6873</v>
      </c>
      <c r="C864" t="s">
        <v>8436</v>
      </c>
      <c r="D864" t="s">
        <v>6935</v>
      </c>
      <c r="E864" t="s">
        <v>8324</v>
      </c>
      <c r="F864">
        <v>59101</v>
      </c>
      <c r="G864" t="s">
        <v>6876</v>
      </c>
      <c r="H864" t="s">
        <v>6877</v>
      </c>
      <c r="I864">
        <v>102</v>
      </c>
      <c r="J864">
        <v>102</v>
      </c>
      <c r="K864" t="b">
        <v>0</v>
      </c>
    </row>
    <row r="865" spans="1:11">
      <c r="A865" t="s">
        <v>8437</v>
      </c>
      <c r="B865" t="s">
        <v>6896</v>
      </c>
      <c r="C865" t="s">
        <v>9</v>
      </c>
      <c r="D865" t="s">
        <v>6977</v>
      </c>
      <c r="E865" t="s">
        <v>8438</v>
      </c>
      <c r="F865">
        <v>31709</v>
      </c>
      <c r="G865" t="s">
        <v>6887</v>
      </c>
      <c r="H865" t="s">
        <v>6877</v>
      </c>
      <c r="I865">
        <v>103</v>
      </c>
      <c r="J865">
        <v>103</v>
      </c>
      <c r="K865" t="b">
        <v>1</v>
      </c>
    </row>
    <row r="866" spans="1:11">
      <c r="A866" t="s">
        <v>8439</v>
      </c>
      <c r="B866" t="s">
        <v>6896</v>
      </c>
      <c r="C866" t="s">
        <v>9</v>
      </c>
      <c r="D866" t="s">
        <v>6885</v>
      </c>
      <c r="E866" t="s">
        <v>2521</v>
      </c>
      <c r="F866">
        <v>27401</v>
      </c>
      <c r="G866" t="s">
        <v>6887</v>
      </c>
      <c r="H866" t="s">
        <v>6867</v>
      </c>
      <c r="I866">
        <v>103</v>
      </c>
      <c r="J866">
        <v>103</v>
      </c>
      <c r="K866" t="b">
        <v>1</v>
      </c>
    </row>
    <row r="867" spans="1:11">
      <c r="A867" t="s">
        <v>8440</v>
      </c>
      <c r="B867" t="s">
        <v>6869</v>
      </c>
      <c r="C867" t="s">
        <v>9</v>
      </c>
      <c r="D867" t="s">
        <v>6870</v>
      </c>
      <c r="E867" t="s">
        <v>1037</v>
      </c>
      <c r="F867">
        <v>47374</v>
      </c>
      <c r="G867" t="s">
        <v>6871</v>
      </c>
      <c r="H867" t="s">
        <v>6877</v>
      </c>
      <c r="I867">
        <v>103</v>
      </c>
      <c r="J867">
        <v>103</v>
      </c>
      <c r="K867" t="b">
        <v>1</v>
      </c>
    </row>
    <row r="868" spans="1:11">
      <c r="A868" t="s">
        <v>8441</v>
      </c>
      <c r="B868" t="s">
        <v>6869</v>
      </c>
      <c r="C868" t="s">
        <v>9</v>
      </c>
      <c r="D868" t="s">
        <v>6870</v>
      </c>
      <c r="E868" t="s">
        <v>8261</v>
      </c>
      <c r="F868">
        <v>46323</v>
      </c>
      <c r="G868" t="s">
        <v>6871</v>
      </c>
      <c r="H868" t="s">
        <v>6877</v>
      </c>
      <c r="I868">
        <v>103</v>
      </c>
      <c r="J868">
        <v>103</v>
      </c>
      <c r="K868" t="b">
        <v>1</v>
      </c>
    </row>
    <row r="869" spans="1:11">
      <c r="A869" t="s">
        <v>8442</v>
      </c>
      <c r="B869" t="s">
        <v>6869</v>
      </c>
      <c r="C869" t="s">
        <v>9</v>
      </c>
      <c r="D869" t="s">
        <v>7072</v>
      </c>
      <c r="E869" t="s">
        <v>7565</v>
      </c>
      <c r="F869">
        <v>56258</v>
      </c>
      <c r="G869" t="s">
        <v>6871</v>
      </c>
      <c r="H869" t="s">
        <v>6877</v>
      </c>
      <c r="I869">
        <v>103</v>
      </c>
      <c r="J869">
        <v>103</v>
      </c>
      <c r="K869" t="b">
        <v>1</v>
      </c>
    </row>
    <row r="870" spans="1:11">
      <c r="A870" t="s">
        <v>8443</v>
      </c>
      <c r="B870" t="s">
        <v>6869</v>
      </c>
      <c r="C870" t="s">
        <v>8444</v>
      </c>
      <c r="D870" t="s">
        <v>6921</v>
      </c>
      <c r="E870" t="s">
        <v>7500</v>
      </c>
      <c r="F870">
        <v>53141</v>
      </c>
      <c r="G870" t="s">
        <v>6871</v>
      </c>
      <c r="H870" t="s">
        <v>6877</v>
      </c>
      <c r="I870">
        <v>103</v>
      </c>
      <c r="J870">
        <v>103</v>
      </c>
      <c r="K870" t="b">
        <v>1</v>
      </c>
    </row>
    <row r="871" spans="1:11">
      <c r="A871" t="s">
        <v>8445</v>
      </c>
      <c r="B871" t="s">
        <v>6869</v>
      </c>
      <c r="C871" t="s">
        <v>9</v>
      </c>
      <c r="D871" t="s">
        <v>7046</v>
      </c>
      <c r="E871" t="s">
        <v>8446</v>
      </c>
      <c r="F871">
        <v>66621</v>
      </c>
      <c r="G871" t="s">
        <v>6871</v>
      </c>
      <c r="H871" t="s">
        <v>6877</v>
      </c>
      <c r="I871">
        <v>103</v>
      </c>
      <c r="J871">
        <v>103</v>
      </c>
      <c r="K871" t="b">
        <v>1</v>
      </c>
    </row>
    <row r="872" spans="1:11">
      <c r="A872" t="s">
        <v>8447</v>
      </c>
      <c r="B872" t="s">
        <v>6896</v>
      </c>
      <c r="C872" t="s">
        <v>9</v>
      </c>
      <c r="D872" t="s">
        <v>7343</v>
      </c>
      <c r="E872" t="s">
        <v>8448</v>
      </c>
      <c r="F872">
        <v>25112</v>
      </c>
      <c r="G872" t="s">
        <v>6887</v>
      </c>
      <c r="H872" t="s">
        <v>6877</v>
      </c>
      <c r="I872">
        <v>103</v>
      </c>
      <c r="J872">
        <v>103</v>
      </c>
      <c r="K872" t="b">
        <v>1</v>
      </c>
    </row>
    <row r="873" spans="1:11">
      <c r="A873" t="s">
        <v>8449</v>
      </c>
      <c r="B873" t="s">
        <v>6896</v>
      </c>
      <c r="C873" t="s">
        <v>9</v>
      </c>
      <c r="D873" t="s">
        <v>7023</v>
      </c>
      <c r="E873" t="s">
        <v>7914</v>
      </c>
      <c r="F873">
        <v>24605</v>
      </c>
      <c r="G873" t="s">
        <v>6887</v>
      </c>
      <c r="H873" t="s">
        <v>6867</v>
      </c>
      <c r="I873">
        <v>104</v>
      </c>
      <c r="J873">
        <v>104</v>
      </c>
      <c r="K873" t="b">
        <v>1</v>
      </c>
    </row>
    <row r="874" spans="1:11">
      <c r="A874" t="s">
        <v>8450</v>
      </c>
      <c r="B874" t="s">
        <v>6864</v>
      </c>
      <c r="C874" t="s">
        <v>8451</v>
      </c>
      <c r="D874" t="s">
        <v>6915</v>
      </c>
      <c r="E874" t="s">
        <v>3173</v>
      </c>
      <c r="F874">
        <v>10314</v>
      </c>
      <c r="G874" t="s">
        <v>6866</v>
      </c>
      <c r="H874" t="s">
        <v>6877</v>
      </c>
      <c r="I874">
        <v>104</v>
      </c>
      <c r="J874">
        <v>104</v>
      </c>
      <c r="K874" t="b">
        <v>1</v>
      </c>
    </row>
    <row r="875" spans="1:11">
      <c r="A875" t="s">
        <v>8452</v>
      </c>
      <c r="B875" t="s">
        <v>6864</v>
      </c>
      <c r="C875" t="s">
        <v>9</v>
      </c>
      <c r="D875" t="s">
        <v>6865</v>
      </c>
      <c r="E875" t="s">
        <v>8453</v>
      </c>
      <c r="F875">
        <v>2466</v>
      </c>
      <c r="G875" t="s">
        <v>6866</v>
      </c>
      <c r="H875" t="s">
        <v>6867</v>
      </c>
      <c r="I875">
        <v>104</v>
      </c>
      <c r="J875">
        <v>104</v>
      </c>
      <c r="K875" t="b">
        <v>1</v>
      </c>
    </row>
    <row r="876" spans="1:11">
      <c r="A876" t="s">
        <v>8454</v>
      </c>
      <c r="B876" t="s">
        <v>6864</v>
      </c>
      <c r="C876" t="s">
        <v>9</v>
      </c>
      <c r="D876" t="s">
        <v>6915</v>
      </c>
      <c r="E876" t="s">
        <v>6916</v>
      </c>
      <c r="F876">
        <v>10010</v>
      </c>
      <c r="G876" t="s">
        <v>6866</v>
      </c>
      <c r="H876" t="s">
        <v>7008</v>
      </c>
      <c r="I876">
        <v>104</v>
      </c>
      <c r="J876">
        <v>104</v>
      </c>
      <c r="K876" t="b">
        <v>1</v>
      </c>
    </row>
    <row r="877" spans="1:11">
      <c r="A877" t="s">
        <v>8455</v>
      </c>
      <c r="B877" t="s">
        <v>6864</v>
      </c>
      <c r="C877" t="s">
        <v>9</v>
      </c>
      <c r="D877" t="s">
        <v>6962</v>
      </c>
      <c r="E877" t="s">
        <v>8456</v>
      </c>
      <c r="F877">
        <v>17257</v>
      </c>
      <c r="G877" t="s">
        <v>6866</v>
      </c>
      <c r="H877" t="s">
        <v>6877</v>
      </c>
      <c r="I877">
        <v>104</v>
      </c>
      <c r="J877">
        <v>104</v>
      </c>
      <c r="K877" t="b">
        <v>1</v>
      </c>
    </row>
    <row r="878" spans="1:11">
      <c r="A878" t="s">
        <v>8457</v>
      </c>
      <c r="B878" t="s">
        <v>6864</v>
      </c>
      <c r="C878" t="s">
        <v>9</v>
      </c>
      <c r="D878" t="s">
        <v>6952</v>
      </c>
      <c r="E878" t="s">
        <v>83</v>
      </c>
      <c r="F878">
        <v>21201</v>
      </c>
      <c r="G878" t="s">
        <v>6866</v>
      </c>
      <c r="H878" t="s">
        <v>6877</v>
      </c>
      <c r="I878">
        <v>104</v>
      </c>
      <c r="J878">
        <v>104</v>
      </c>
      <c r="K878" t="b">
        <v>1</v>
      </c>
    </row>
    <row r="879" spans="1:11">
      <c r="A879" t="s">
        <v>8458</v>
      </c>
      <c r="B879" t="s">
        <v>6873</v>
      </c>
      <c r="C879" t="s">
        <v>9</v>
      </c>
      <c r="D879" t="s">
        <v>7271</v>
      </c>
      <c r="E879" t="s">
        <v>8459</v>
      </c>
      <c r="F879">
        <v>84058</v>
      </c>
      <c r="G879" t="s">
        <v>6876</v>
      </c>
      <c r="H879" t="s">
        <v>6877</v>
      </c>
      <c r="I879">
        <v>104</v>
      </c>
      <c r="J879">
        <v>104</v>
      </c>
      <c r="K879" t="b">
        <v>0</v>
      </c>
    </row>
    <row r="880" spans="1:11">
      <c r="A880" t="s">
        <v>8460</v>
      </c>
      <c r="B880" t="s">
        <v>6896</v>
      </c>
      <c r="C880" t="s">
        <v>9</v>
      </c>
      <c r="D880" t="s">
        <v>6897</v>
      </c>
      <c r="E880" t="s">
        <v>8461</v>
      </c>
      <c r="F880">
        <v>33859</v>
      </c>
      <c r="G880" t="s">
        <v>6887</v>
      </c>
      <c r="H880" t="s">
        <v>6867</v>
      </c>
      <c r="I880">
        <v>104</v>
      </c>
      <c r="J880">
        <v>104</v>
      </c>
      <c r="K880" t="b">
        <v>1</v>
      </c>
    </row>
    <row r="881" spans="1:11">
      <c r="A881" t="s">
        <v>8462</v>
      </c>
      <c r="B881" t="s">
        <v>6896</v>
      </c>
      <c r="C881" t="s">
        <v>9</v>
      </c>
      <c r="D881" t="s">
        <v>7233</v>
      </c>
      <c r="E881" t="s">
        <v>8463</v>
      </c>
      <c r="F881">
        <v>71359</v>
      </c>
      <c r="G881" t="s">
        <v>6887</v>
      </c>
      <c r="H881" t="s">
        <v>6867</v>
      </c>
      <c r="I881">
        <v>105</v>
      </c>
      <c r="J881">
        <v>105</v>
      </c>
      <c r="K881" t="b">
        <v>1</v>
      </c>
    </row>
    <row r="882" spans="1:11">
      <c r="A882" t="s">
        <v>8464</v>
      </c>
      <c r="B882" t="s">
        <v>6896</v>
      </c>
      <c r="C882" t="s">
        <v>9</v>
      </c>
      <c r="D882" t="s">
        <v>6977</v>
      </c>
      <c r="E882" t="s">
        <v>7015</v>
      </c>
      <c r="F882">
        <v>31206</v>
      </c>
      <c r="G882" t="s">
        <v>6887</v>
      </c>
      <c r="H882" t="s">
        <v>6877</v>
      </c>
      <c r="I882">
        <v>105</v>
      </c>
      <c r="J882">
        <v>105</v>
      </c>
      <c r="K882" t="b">
        <v>1</v>
      </c>
    </row>
    <row r="883" spans="1:11">
      <c r="A883" t="s">
        <v>8465</v>
      </c>
      <c r="B883" t="s">
        <v>6896</v>
      </c>
      <c r="C883" t="s">
        <v>9</v>
      </c>
      <c r="D883" t="s">
        <v>6977</v>
      </c>
      <c r="E883" t="s">
        <v>426</v>
      </c>
      <c r="F883">
        <v>30165</v>
      </c>
      <c r="G883" t="s">
        <v>6887</v>
      </c>
      <c r="H883" t="s">
        <v>6867</v>
      </c>
      <c r="I883">
        <v>105</v>
      </c>
      <c r="J883">
        <v>105</v>
      </c>
      <c r="K883" t="b">
        <v>1</v>
      </c>
    </row>
    <row r="884" spans="1:11">
      <c r="A884" t="s">
        <v>1770</v>
      </c>
      <c r="B884" t="s">
        <v>6891</v>
      </c>
      <c r="C884" t="s">
        <v>9</v>
      </c>
      <c r="D884" t="s">
        <v>7320</v>
      </c>
      <c r="E884" t="s">
        <v>7321</v>
      </c>
      <c r="F884">
        <v>20016</v>
      </c>
      <c r="G884" t="s">
        <v>9</v>
      </c>
      <c r="H884" t="s">
        <v>6867</v>
      </c>
      <c r="I884">
        <v>105</v>
      </c>
      <c r="J884">
        <v>105</v>
      </c>
      <c r="K884" t="b">
        <v>1</v>
      </c>
    </row>
    <row r="885" spans="1:11">
      <c r="A885" t="s">
        <v>8466</v>
      </c>
      <c r="B885" t="s">
        <v>6891</v>
      </c>
      <c r="C885" t="s">
        <v>8467</v>
      </c>
      <c r="D885" t="s">
        <v>6881</v>
      </c>
      <c r="E885" t="s">
        <v>524</v>
      </c>
      <c r="F885">
        <v>85287</v>
      </c>
      <c r="G885" t="s">
        <v>9</v>
      </c>
      <c r="H885" t="s">
        <v>6877</v>
      </c>
      <c r="I885">
        <v>105</v>
      </c>
      <c r="J885">
        <v>105</v>
      </c>
      <c r="K885" t="b">
        <v>1</v>
      </c>
    </row>
    <row r="886" spans="1:11">
      <c r="A886" t="s">
        <v>8468</v>
      </c>
      <c r="B886" t="s">
        <v>6891</v>
      </c>
      <c r="C886" t="s">
        <v>8469</v>
      </c>
      <c r="D886" t="s">
        <v>6875</v>
      </c>
      <c r="E886" t="s">
        <v>3468</v>
      </c>
      <c r="F886">
        <v>90840</v>
      </c>
      <c r="G886" t="s">
        <v>9</v>
      </c>
      <c r="H886" t="s">
        <v>6877</v>
      </c>
      <c r="I886">
        <v>105</v>
      </c>
      <c r="J886">
        <v>105</v>
      </c>
      <c r="K886" t="b">
        <v>1</v>
      </c>
    </row>
    <row r="887" spans="1:11">
      <c r="A887" t="s">
        <v>8470</v>
      </c>
      <c r="B887" t="s">
        <v>6891</v>
      </c>
      <c r="C887" t="s">
        <v>8471</v>
      </c>
      <c r="D887" t="s">
        <v>6915</v>
      </c>
      <c r="E887" t="s">
        <v>6916</v>
      </c>
      <c r="F887">
        <v>10031</v>
      </c>
      <c r="G887" t="s">
        <v>9</v>
      </c>
      <c r="H887" t="s">
        <v>6877</v>
      </c>
      <c r="I887">
        <v>105</v>
      </c>
      <c r="J887">
        <v>105</v>
      </c>
      <c r="K887" t="b">
        <v>1</v>
      </c>
    </row>
    <row r="888" spans="1:11">
      <c r="A888" t="s">
        <v>1248</v>
      </c>
      <c r="B888" t="s">
        <v>6891</v>
      </c>
      <c r="C888" t="s">
        <v>8472</v>
      </c>
      <c r="D888" t="s">
        <v>7023</v>
      </c>
      <c r="E888" t="s">
        <v>1247</v>
      </c>
      <c r="F888">
        <v>22030</v>
      </c>
      <c r="G888" t="s">
        <v>9</v>
      </c>
      <c r="H888" t="s">
        <v>6877</v>
      </c>
      <c r="I888">
        <v>105</v>
      </c>
      <c r="J888">
        <v>105</v>
      </c>
      <c r="K888" t="b">
        <v>1</v>
      </c>
    </row>
    <row r="889" spans="1:11">
      <c r="A889" t="s">
        <v>1477</v>
      </c>
      <c r="B889" t="s">
        <v>6891</v>
      </c>
      <c r="C889" t="s">
        <v>8473</v>
      </c>
      <c r="D889" t="s">
        <v>6938</v>
      </c>
      <c r="E889" t="s">
        <v>136</v>
      </c>
      <c r="F889">
        <v>63103</v>
      </c>
      <c r="G889" t="s">
        <v>9</v>
      </c>
      <c r="H889" t="s">
        <v>6867</v>
      </c>
      <c r="I889">
        <v>105</v>
      </c>
      <c r="J889">
        <v>105</v>
      </c>
      <c r="K889" t="b">
        <v>1</v>
      </c>
    </row>
    <row r="890" spans="1:11">
      <c r="A890" t="s">
        <v>1633</v>
      </c>
      <c r="B890" t="s">
        <v>6891</v>
      </c>
      <c r="C890" t="s">
        <v>8474</v>
      </c>
      <c r="D890" t="s">
        <v>6875</v>
      </c>
      <c r="E890" t="s">
        <v>1632</v>
      </c>
      <c r="F890">
        <v>92182</v>
      </c>
      <c r="G890" t="s">
        <v>9</v>
      </c>
      <c r="H890" t="s">
        <v>6877</v>
      </c>
      <c r="I890">
        <v>105</v>
      </c>
      <c r="J890">
        <v>105</v>
      </c>
      <c r="K890" t="b">
        <v>1</v>
      </c>
    </row>
    <row r="891" spans="1:11">
      <c r="A891" t="s">
        <v>322</v>
      </c>
      <c r="B891" t="s">
        <v>6891</v>
      </c>
      <c r="C891" t="s">
        <v>8475</v>
      </c>
      <c r="D891" t="s">
        <v>7032</v>
      </c>
      <c r="E891" t="s">
        <v>321</v>
      </c>
      <c r="F891">
        <v>80309</v>
      </c>
      <c r="G891" t="s">
        <v>9</v>
      </c>
      <c r="H891" t="s">
        <v>6877</v>
      </c>
      <c r="I891">
        <v>105</v>
      </c>
      <c r="J891">
        <v>105</v>
      </c>
      <c r="K891" t="b">
        <v>1</v>
      </c>
    </row>
    <row r="892" spans="1:11">
      <c r="A892" t="s">
        <v>8476</v>
      </c>
      <c r="B892" t="s">
        <v>6891</v>
      </c>
      <c r="C892" t="s">
        <v>9</v>
      </c>
      <c r="D892" t="s">
        <v>7157</v>
      </c>
      <c r="E892" t="s">
        <v>671</v>
      </c>
      <c r="F892">
        <v>37996</v>
      </c>
      <c r="G892" t="s">
        <v>9</v>
      </c>
      <c r="H892" t="s">
        <v>6877</v>
      </c>
      <c r="I892">
        <v>105</v>
      </c>
      <c r="J892">
        <v>105</v>
      </c>
      <c r="K892" t="b">
        <v>1</v>
      </c>
    </row>
    <row r="893" spans="1:11">
      <c r="A893" t="s">
        <v>763</v>
      </c>
      <c r="B893" t="s">
        <v>6891</v>
      </c>
      <c r="C893" t="s">
        <v>9</v>
      </c>
      <c r="D893" t="s">
        <v>6915</v>
      </c>
      <c r="E893" t="s">
        <v>6916</v>
      </c>
      <c r="F893">
        <v>10033</v>
      </c>
      <c r="G893" t="s">
        <v>9</v>
      </c>
      <c r="H893" t="s">
        <v>6867</v>
      </c>
      <c r="I893">
        <v>105</v>
      </c>
      <c r="J893">
        <v>105</v>
      </c>
      <c r="K893" t="b">
        <v>1</v>
      </c>
    </row>
    <row r="894" spans="1:11">
      <c r="A894" t="s">
        <v>8477</v>
      </c>
      <c r="B894" t="s">
        <v>6864</v>
      </c>
      <c r="C894" t="s">
        <v>9</v>
      </c>
      <c r="D894" t="s">
        <v>6892</v>
      </c>
      <c r="E894" t="s">
        <v>8478</v>
      </c>
      <c r="F894">
        <v>7840</v>
      </c>
      <c r="G894" t="s">
        <v>6866</v>
      </c>
      <c r="H894" t="s">
        <v>6867</v>
      </c>
      <c r="I894">
        <v>106</v>
      </c>
      <c r="J894">
        <v>106</v>
      </c>
      <c r="K894" t="b">
        <v>0</v>
      </c>
    </row>
    <row r="895" spans="1:11">
      <c r="A895" t="s">
        <v>8479</v>
      </c>
      <c r="B895" t="s">
        <v>6904</v>
      </c>
      <c r="C895" t="s">
        <v>9</v>
      </c>
      <c r="D895" t="s">
        <v>6928</v>
      </c>
      <c r="E895" t="s">
        <v>8480</v>
      </c>
      <c r="F895">
        <v>97128</v>
      </c>
      <c r="G895" t="s">
        <v>9</v>
      </c>
      <c r="H895" t="s">
        <v>6867</v>
      </c>
      <c r="I895">
        <v>107</v>
      </c>
      <c r="J895">
        <v>107</v>
      </c>
      <c r="K895" t="b">
        <v>1</v>
      </c>
    </row>
    <row r="896" spans="1:11">
      <c r="A896" t="s">
        <v>8481</v>
      </c>
      <c r="B896" t="s">
        <v>6904</v>
      </c>
      <c r="C896" t="s">
        <v>9</v>
      </c>
      <c r="D896" t="s">
        <v>6962</v>
      </c>
      <c r="E896" t="s">
        <v>7011</v>
      </c>
      <c r="F896">
        <v>17701</v>
      </c>
      <c r="G896" t="s">
        <v>9</v>
      </c>
      <c r="H896" t="s">
        <v>6867</v>
      </c>
      <c r="I896">
        <v>107</v>
      </c>
      <c r="J896">
        <v>107</v>
      </c>
      <c r="K896" t="b">
        <v>1</v>
      </c>
    </row>
    <row r="897" spans="1:11">
      <c r="A897" t="s">
        <v>8482</v>
      </c>
      <c r="B897" t="s">
        <v>6904</v>
      </c>
      <c r="C897" t="s">
        <v>8483</v>
      </c>
      <c r="D897" t="s">
        <v>7023</v>
      </c>
      <c r="E897" t="s">
        <v>7529</v>
      </c>
      <c r="F897">
        <v>23005</v>
      </c>
      <c r="G897" t="s">
        <v>9</v>
      </c>
      <c r="H897" t="s">
        <v>6867</v>
      </c>
      <c r="I897">
        <v>107</v>
      </c>
      <c r="J897">
        <v>107</v>
      </c>
      <c r="K897" t="b">
        <v>1</v>
      </c>
    </row>
    <row r="898" spans="1:11">
      <c r="A898" t="s">
        <v>8484</v>
      </c>
      <c r="B898" t="s">
        <v>6904</v>
      </c>
      <c r="C898" t="s">
        <v>9</v>
      </c>
      <c r="D898" t="s">
        <v>6962</v>
      </c>
      <c r="E898" t="s">
        <v>8485</v>
      </c>
      <c r="F898">
        <v>17870</v>
      </c>
      <c r="G898" t="s">
        <v>9</v>
      </c>
      <c r="H898" t="s">
        <v>6867</v>
      </c>
      <c r="I898">
        <v>107</v>
      </c>
      <c r="J898">
        <v>107</v>
      </c>
      <c r="K898" t="b">
        <v>1</v>
      </c>
    </row>
    <row r="899" spans="1:11">
      <c r="A899" t="s">
        <v>8486</v>
      </c>
      <c r="B899" t="s">
        <v>6904</v>
      </c>
      <c r="C899" t="s">
        <v>9</v>
      </c>
      <c r="D899" t="s">
        <v>6875</v>
      </c>
      <c r="E899" t="s">
        <v>301</v>
      </c>
      <c r="F899">
        <v>93108</v>
      </c>
      <c r="G899" t="s">
        <v>9</v>
      </c>
      <c r="H899" t="s">
        <v>6867</v>
      </c>
      <c r="I899">
        <v>107</v>
      </c>
      <c r="J899">
        <v>107</v>
      </c>
      <c r="K899" t="b">
        <v>1</v>
      </c>
    </row>
    <row r="900" spans="1:11">
      <c r="A900" t="s">
        <v>8487</v>
      </c>
      <c r="B900" t="s">
        <v>6869</v>
      </c>
      <c r="C900" t="s">
        <v>9</v>
      </c>
      <c r="D900" t="s">
        <v>6938</v>
      </c>
      <c r="E900" t="s">
        <v>7369</v>
      </c>
      <c r="F900">
        <v>65802</v>
      </c>
      <c r="G900" t="s">
        <v>6871</v>
      </c>
      <c r="H900" t="s">
        <v>6867</v>
      </c>
      <c r="I900">
        <v>108</v>
      </c>
      <c r="J900">
        <v>108</v>
      </c>
      <c r="K900" t="b">
        <v>1</v>
      </c>
    </row>
    <row r="901" spans="1:11">
      <c r="A901" t="s">
        <v>8488</v>
      </c>
      <c r="B901" t="s">
        <v>6896</v>
      </c>
      <c r="C901" t="s">
        <v>9</v>
      </c>
      <c r="D901" t="s">
        <v>7037</v>
      </c>
      <c r="E901" t="s">
        <v>8489</v>
      </c>
      <c r="F901">
        <v>71999</v>
      </c>
      <c r="G901" t="s">
        <v>6887</v>
      </c>
      <c r="H901" t="s">
        <v>6877</v>
      </c>
      <c r="I901">
        <v>108</v>
      </c>
      <c r="J901">
        <v>108</v>
      </c>
      <c r="K901" t="b">
        <v>0</v>
      </c>
    </row>
    <row r="902" spans="1:11">
      <c r="A902" t="s">
        <v>8490</v>
      </c>
      <c r="B902" t="s">
        <v>6869</v>
      </c>
      <c r="C902" t="s">
        <v>9</v>
      </c>
      <c r="D902" t="s">
        <v>6890</v>
      </c>
      <c r="E902" t="s">
        <v>8491</v>
      </c>
      <c r="F902">
        <v>60123</v>
      </c>
      <c r="G902" t="s">
        <v>6871</v>
      </c>
      <c r="H902" t="s">
        <v>6867</v>
      </c>
      <c r="I902">
        <v>108</v>
      </c>
      <c r="J902">
        <v>108</v>
      </c>
      <c r="K902" t="b">
        <v>1</v>
      </c>
    </row>
    <row r="903" spans="1:11">
      <c r="A903" t="s">
        <v>8492</v>
      </c>
      <c r="B903" t="s">
        <v>6869</v>
      </c>
      <c r="C903" t="s">
        <v>9</v>
      </c>
      <c r="D903" t="s">
        <v>6938</v>
      </c>
      <c r="E903" t="s">
        <v>7172</v>
      </c>
      <c r="F903">
        <v>64145</v>
      </c>
      <c r="G903" t="s">
        <v>6871</v>
      </c>
      <c r="H903" t="s">
        <v>6867</v>
      </c>
      <c r="I903">
        <v>109</v>
      </c>
      <c r="J903">
        <v>109</v>
      </c>
      <c r="K903" t="b">
        <v>1</v>
      </c>
    </row>
    <row r="904" spans="1:11">
      <c r="A904" t="s">
        <v>8493</v>
      </c>
      <c r="B904" t="s">
        <v>6869</v>
      </c>
      <c r="C904" t="s">
        <v>9</v>
      </c>
      <c r="D904" t="s">
        <v>7046</v>
      </c>
      <c r="E904" t="s">
        <v>8494</v>
      </c>
      <c r="F904">
        <v>67601</v>
      </c>
      <c r="G904" t="s">
        <v>6871</v>
      </c>
      <c r="H904" t="s">
        <v>6877</v>
      </c>
      <c r="I904">
        <v>109</v>
      </c>
      <c r="J904">
        <v>109</v>
      </c>
      <c r="K904" t="b">
        <v>1</v>
      </c>
    </row>
    <row r="905" spans="1:11">
      <c r="A905" t="s">
        <v>8495</v>
      </c>
      <c r="B905" t="s">
        <v>6896</v>
      </c>
      <c r="C905" t="s">
        <v>9</v>
      </c>
      <c r="D905" t="s">
        <v>7157</v>
      </c>
      <c r="E905" t="s">
        <v>8496</v>
      </c>
      <c r="F905">
        <v>38201</v>
      </c>
      <c r="G905" t="s">
        <v>6887</v>
      </c>
      <c r="H905" t="s">
        <v>6867</v>
      </c>
      <c r="I905">
        <v>110</v>
      </c>
      <c r="J905">
        <v>110</v>
      </c>
      <c r="K905" t="b">
        <v>1</v>
      </c>
    </row>
    <row r="906" spans="1:11">
      <c r="A906" t="s">
        <v>8497</v>
      </c>
      <c r="B906" t="s">
        <v>6896</v>
      </c>
      <c r="C906" t="s">
        <v>9</v>
      </c>
      <c r="D906" t="s">
        <v>7023</v>
      </c>
      <c r="E906" t="s">
        <v>8498</v>
      </c>
      <c r="F906">
        <v>23462</v>
      </c>
      <c r="G906" t="s">
        <v>6887</v>
      </c>
      <c r="H906" t="s">
        <v>7008</v>
      </c>
      <c r="I906">
        <v>110</v>
      </c>
      <c r="J906">
        <v>110</v>
      </c>
      <c r="K906" t="b">
        <v>1</v>
      </c>
    </row>
    <row r="907" spans="1:11">
      <c r="A907" t="s">
        <v>8499</v>
      </c>
      <c r="B907" t="s">
        <v>6896</v>
      </c>
      <c r="C907" t="s">
        <v>9</v>
      </c>
      <c r="D907" t="s">
        <v>6977</v>
      </c>
      <c r="E907" t="s">
        <v>7262</v>
      </c>
      <c r="F907">
        <v>30060</v>
      </c>
      <c r="G907" t="s">
        <v>6887</v>
      </c>
      <c r="H907" t="s">
        <v>6867</v>
      </c>
      <c r="I907">
        <v>110</v>
      </c>
      <c r="J907">
        <v>110</v>
      </c>
      <c r="K907" t="b">
        <v>1</v>
      </c>
    </row>
    <row r="908" spans="1:11">
      <c r="A908" t="s">
        <v>8500</v>
      </c>
      <c r="B908" t="s">
        <v>6896</v>
      </c>
      <c r="C908" t="s">
        <v>9</v>
      </c>
      <c r="D908" t="s">
        <v>6977</v>
      </c>
      <c r="E908" t="s">
        <v>7087</v>
      </c>
      <c r="F908">
        <v>31404</v>
      </c>
      <c r="G908" t="s">
        <v>6887</v>
      </c>
      <c r="H908" t="s">
        <v>6877</v>
      </c>
      <c r="I908">
        <v>110</v>
      </c>
      <c r="J908">
        <v>110</v>
      </c>
      <c r="K908" t="b">
        <v>1</v>
      </c>
    </row>
    <row r="909" spans="1:11">
      <c r="A909" t="s">
        <v>8501</v>
      </c>
      <c r="B909" t="s">
        <v>6864</v>
      </c>
      <c r="C909" t="s">
        <v>9</v>
      </c>
      <c r="D909" t="s">
        <v>6901</v>
      </c>
      <c r="E909" t="s">
        <v>73</v>
      </c>
      <c r="F909">
        <v>6511</v>
      </c>
      <c r="G909" t="s">
        <v>6866</v>
      </c>
      <c r="H909" t="s">
        <v>6867</v>
      </c>
      <c r="I909">
        <v>111</v>
      </c>
      <c r="J909">
        <v>111</v>
      </c>
      <c r="K909" t="b">
        <v>1</v>
      </c>
    </row>
    <row r="910" spans="1:11">
      <c r="A910" t="s">
        <v>8502</v>
      </c>
      <c r="B910" t="s">
        <v>6864</v>
      </c>
      <c r="C910" t="s">
        <v>9</v>
      </c>
      <c r="D910" t="s">
        <v>8157</v>
      </c>
      <c r="E910" t="s">
        <v>8503</v>
      </c>
      <c r="F910">
        <v>19901</v>
      </c>
      <c r="G910" t="s">
        <v>6866</v>
      </c>
      <c r="H910" t="s">
        <v>6877</v>
      </c>
      <c r="I910">
        <v>111</v>
      </c>
      <c r="J910">
        <v>111</v>
      </c>
      <c r="K910" t="b">
        <v>1</v>
      </c>
    </row>
    <row r="911" spans="1:11">
      <c r="A911" t="s">
        <v>8504</v>
      </c>
      <c r="B911" t="s">
        <v>6864</v>
      </c>
      <c r="C911" t="s">
        <v>9</v>
      </c>
      <c r="D911" t="s">
        <v>6952</v>
      </c>
      <c r="E911" t="s">
        <v>8505</v>
      </c>
      <c r="F911">
        <v>21532</v>
      </c>
      <c r="G911" t="s">
        <v>6866</v>
      </c>
      <c r="H911" t="s">
        <v>6877</v>
      </c>
      <c r="I911">
        <v>111</v>
      </c>
      <c r="J911">
        <v>111</v>
      </c>
      <c r="K911" t="b">
        <v>1</v>
      </c>
    </row>
    <row r="912" spans="1:11">
      <c r="A912" t="s">
        <v>8506</v>
      </c>
      <c r="B912" t="s">
        <v>6864</v>
      </c>
      <c r="C912" t="s">
        <v>9</v>
      </c>
      <c r="D912" t="s">
        <v>6892</v>
      </c>
      <c r="E912" t="s">
        <v>7452</v>
      </c>
      <c r="F912">
        <v>8701</v>
      </c>
      <c r="G912" t="s">
        <v>6866</v>
      </c>
      <c r="H912" t="s">
        <v>6867</v>
      </c>
      <c r="I912">
        <v>111</v>
      </c>
      <c r="J912">
        <v>111</v>
      </c>
      <c r="K912" t="b">
        <v>1</v>
      </c>
    </row>
    <row r="913" spans="1:11">
      <c r="A913" t="s">
        <v>8507</v>
      </c>
      <c r="B913" t="s">
        <v>6864</v>
      </c>
      <c r="C913" t="s">
        <v>9</v>
      </c>
      <c r="D913" t="s">
        <v>6962</v>
      </c>
      <c r="E913" t="s">
        <v>8508</v>
      </c>
      <c r="F913">
        <v>15370</v>
      </c>
      <c r="G913" t="s">
        <v>6866</v>
      </c>
      <c r="H913" t="s">
        <v>6867</v>
      </c>
      <c r="I913">
        <v>111</v>
      </c>
      <c r="J913">
        <v>111</v>
      </c>
      <c r="K913" t="b">
        <v>1</v>
      </c>
    </row>
    <row r="914" spans="1:11">
      <c r="A914" t="s">
        <v>8509</v>
      </c>
      <c r="B914" t="s">
        <v>6904</v>
      </c>
      <c r="C914" t="s">
        <v>9</v>
      </c>
      <c r="D914" t="s">
        <v>7119</v>
      </c>
      <c r="E914" t="s">
        <v>8510</v>
      </c>
      <c r="F914">
        <v>5201</v>
      </c>
      <c r="G914" t="s">
        <v>9</v>
      </c>
      <c r="H914" t="s">
        <v>6867</v>
      </c>
      <c r="I914">
        <v>112</v>
      </c>
      <c r="J914">
        <v>112</v>
      </c>
      <c r="K914" t="b">
        <v>1</v>
      </c>
    </row>
    <row r="915" spans="1:11">
      <c r="A915" t="s">
        <v>8511</v>
      </c>
      <c r="B915" t="s">
        <v>6869</v>
      </c>
      <c r="C915" t="s">
        <v>9</v>
      </c>
      <c r="D915" t="s">
        <v>6890</v>
      </c>
      <c r="E915" t="s">
        <v>2783</v>
      </c>
      <c r="F915">
        <v>62246</v>
      </c>
      <c r="G915" t="s">
        <v>6871</v>
      </c>
      <c r="H915" t="s">
        <v>6867</v>
      </c>
      <c r="I915">
        <v>112</v>
      </c>
      <c r="J915">
        <v>112</v>
      </c>
      <c r="K915" t="b">
        <v>1</v>
      </c>
    </row>
    <row r="916" spans="1:11">
      <c r="A916" t="s">
        <v>8512</v>
      </c>
      <c r="B916" t="s">
        <v>6904</v>
      </c>
      <c r="C916" t="s">
        <v>9</v>
      </c>
      <c r="D916" t="s">
        <v>6870</v>
      </c>
      <c r="E916" t="s">
        <v>838</v>
      </c>
      <c r="F916">
        <v>47243</v>
      </c>
      <c r="G916" t="s">
        <v>9</v>
      </c>
      <c r="H916" t="s">
        <v>6867</v>
      </c>
      <c r="I916">
        <v>112</v>
      </c>
      <c r="J916">
        <v>112</v>
      </c>
      <c r="K916" t="b">
        <v>1</v>
      </c>
    </row>
    <row r="917" spans="1:11">
      <c r="A917" t="s">
        <v>8513</v>
      </c>
      <c r="B917" t="s">
        <v>6904</v>
      </c>
      <c r="C917" t="s">
        <v>9</v>
      </c>
      <c r="D917" t="s">
        <v>7037</v>
      </c>
      <c r="E917" t="s">
        <v>7596</v>
      </c>
      <c r="F917">
        <v>72032</v>
      </c>
      <c r="G917" t="s">
        <v>9</v>
      </c>
      <c r="H917" t="s">
        <v>6867</v>
      </c>
      <c r="I917">
        <v>112</v>
      </c>
      <c r="J917">
        <v>112</v>
      </c>
      <c r="K917" t="b">
        <v>1</v>
      </c>
    </row>
    <row r="918" spans="1:11">
      <c r="A918" t="s">
        <v>8514</v>
      </c>
      <c r="B918" t="s">
        <v>6869</v>
      </c>
      <c r="C918" t="s">
        <v>8515</v>
      </c>
      <c r="D918" t="s">
        <v>6870</v>
      </c>
      <c r="E918" t="s">
        <v>8516</v>
      </c>
      <c r="F918">
        <v>46634</v>
      </c>
      <c r="G918" t="s">
        <v>6871</v>
      </c>
      <c r="H918" t="s">
        <v>6877</v>
      </c>
      <c r="I918">
        <v>112</v>
      </c>
      <c r="J918">
        <v>112</v>
      </c>
      <c r="K918" t="b">
        <v>1</v>
      </c>
    </row>
    <row r="919" spans="1:11">
      <c r="A919" t="s">
        <v>8517</v>
      </c>
      <c r="B919" t="s">
        <v>6869</v>
      </c>
      <c r="C919" t="s">
        <v>8518</v>
      </c>
      <c r="D919" t="s">
        <v>7046</v>
      </c>
      <c r="E919" t="s">
        <v>8519</v>
      </c>
      <c r="F919">
        <v>66062</v>
      </c>
      <c r="G919" t="s">
        <v>6871</v>
      </c>
      <c r="H919" t="s">
        <v>6867</v>
      </c>
      <c r="I919">
        <v>112</v>
      </c>
      <c r="J919">
        <v>112</v>
      </c>
      <c r="K919" t="b">
        <v>1</v>
      </c>
    </row>
    <row r="920" spans="1:11">
      <c r="A920" t="s">
        <v>8520</v>
      </c>
      <c r="B920" t="s">
        <v>6869</v>
      </c>
      <c r="C920" t="s">
        <v>9</v>
      </c>
      <c r="D920" t="s">
        <v>7457</v>
      </c>
      <c r="E920" t="s">
        <v>8521</v>
      </c>
      <c r="F920">
        <v>58405</v>
      </c>
      <c r="G920" t="s">
        <v>6871</v>
      </c>
      <c r="H920" t="s">
        <v>6867</v>
      </c>
      <c r="I920">
        <v>112</v>
      </c>
      <c r="J920">
        <v>112</v>
      </c>
      <c r="K920" t="b">
        <v>1</v>
      </c>
    </row>
    <row r="921" spans="1:11">
      <c r="A921" t="s">
        <v>8522</v>
      </c>
      <c r="B921" t="s">
        <v>6904</v>
      </c>
      <c r="C921" t="s">
        <v>9</v>
      </c>
      <c r="D921" t="s">
        <v>6962</v>
      </c>
      <c r="E921" t="s">
        <v>8523</v>
      </c>
      <c r="F921">
        <v>16172</v>
      </c>
      <c r="G921" t="s">
        <v>9</v>
      </c>
      <c r="H921" t="s">
        <v>6867</v>
      </c>
      <c r="I921">
        <v>112</v>
      </c>
      <c r="J921">
        <v>112</v>
      </c>
      <c r="K921" t="b">
        <v>1</v>
      </c>
    </row>
    <row r="922" spans="1:11">
      <c r="A922" t="s">
        <v>8524</v>
      </c>
      <c r="B922" t="s">
        <v>6896</v>
      </c>
      <c r="C922" t="s">
        <v>9</v>
      </c>
      <c r="D922" t="s">
        <v>7329</v>
      </c>
      <c r="E922" t="s">
        <v>8525</v>
      </c>
      <c r="F922">
        <v>40906</v>
      </c>
      <c r="G922" t="s">
        <v>6887</v>
      </c>
      <c r="H922" t="s">
        <v>6867</v>
      </c>
      <c r="I922">
        <v>113</v>
      </c>
      <c r="J922">
        <v>113</v>
      </c>
      <c r="K922" t="b">
        <v>0</v>
      </c>
    </row>
    <row r="923" spans="1:11">
      <c r="A923" t="s">
        <v>1762</v>
      </c>
      <c r="B923" t="s">
        <v>6891</v>
      </c>
      <c r="C923" t="s">
        <v>8526</v>
      </c>
      <c r="D923" t="s">
        <v>7271</v>
      </c>
      <c r="E923" t="s">
        <v>1761</v>
      </c>
      <c r="F923">
        <v>84602</v>
      </c>
      <c r="G923" t="s">
        <v>9</v>
      </c>
      <c r="H923" t="s">
        <v>6867</v>
      </c>
      <c r="I923">
        <v>115</v>
      </c>
      <c r="J923">
        <v>115</v>
      </c>
      <c r="K923" t="b">
        <v>1</v>
      </c>
    </row>
    <row r="924" spans="1:11">
      <c r="A924" t="s">
        <v>2183</v>
      </c>
      <c r="B924" t="s">
        <v>6891</v>
      </c>
      <c r="C924" t="s">
        <v>8527</v>
      </c>
      <c r="D924" t="s">
        <v>7320</v>
      </c>
      <c r="E924" t="s">
        <v>7321</v>
      </c>
      <c r="F924">
        <v>20059</v>
      </c>
      <c r="G924" t="s">
        <v>9</v>
      </c>
      <c r="H924" t="s">
        <v>6867</v>
      </c>
      <c r="I924">
        <v>115</v>
      </c>
      <c r="J924">
        <v>115</v>
      </c>
      <c r="K924" t="b">
        <v>1</v>
      </c>
    </row>
    <row r="925" spans="1:11">
      <c r="A925" t="s">
        <v>8528</v>
      </c>
      <c r="B925" t="s">
        <v>6891</v>
      </c>
      <c r="C925" t="s">
        <v>9</v>
      </c>
      <c r="D925" t="s">
        <v>6986</v>
      </c>
      <c r="E925" t="s">
        <v>893</v>
      </c>
      <c r="F925">
        <v>50011</v>
      </c>
      <c r="G925" t="s">
        <v>9</v>
      </c>
      <c r="H925" t="s">
        <v>6877</v>
      </c>
      <c r="I925">
        <v>115</v>
      </c>
      <c r="J925">
        <v>115</v>
      </c>
      <c r="K925" t="b">
        <v>1</v>
      </c>
    </row>
    <row r="926" spans="1:11">
      <c r="A926" t="s">
        <v>8529</v>
      </c>
      <c r="B926" t="s">
        <v>6891</v>
      </c>
      <c r="C926" t="s">
        <v>8530</v>
      </c>
      <c r="D926" t="s">
        <v>6915</v>
      </c>
      <c r="E926" t="s">
        <v>1194</v>
      </c>
      <c r="F926">
        <v>13210</v>
      </c>
      <c r="G926" t="s">
        <v>9</v>
      </c>
      <c r="H926" t="s">
        <v>6877</v>
      </c>
      <c r="I926">
        <v>115</v>
      </c>
      <c r="J926">
        <v>115</v>
      </c>
      <c r="K926" t="b">
        <v>1</v>
      </c>
    </row>
    <row r="927" spans="1:11">
      <c r="A927" t="s">
        <v>8531</v>
      </c>
      <c r="B927" t="s">
        <v>6891</v>
      </c>
      <c r="C927" t="s">
        <v>9</v>
      </c>
      <c r="D927" t="s">
        <v>6881</v>
      </c>
      <c r="E927" t="s">
        <v>364</v>
      </c>
      <c r="F927">
        <v>85721</v>
      </c>
      <c r="G927" t="s">
        <v>9</v>
      </c>
      <c r="H927" t="s">
        <v>6877</v>
      </c>
      <c r="I927">
        <v>115</v>
      </c>
      <c r="J927">
        <v>115</v>
      </c>
      <c r="K927" t="b">
        <v>1</v>
      </c>
    </row>
    <row r="928" spans="1:11">
      <c r="A928" t="s">
        <v>8532</v>
      </c>
      <c r="B928" t="s">
        <v>6891</v>
      </c>
      <c r="C928" t="s">
        <v>8533</v>
      </c>
      <c r="D928" t="s">
        <v>7138</v>
      </c>
      <c r="E928" t="s">
        <v>7018</v>
      </c>
      <c r="F928">
        <v>3824</v>
      </c>
      <c r="G928" t="s">
        <v>9</v>
      </c>
      <c r="H928" t="s">
        <v>6877</v>
      </c>
      <c r="I928">
        <v>115</v>
      </c>
      <c r="J928">
        <v>115</v>
      </c>
      <c r="K928" t="b">
        <v>1</v>
      </c>
    </row>
    <row r="929" spans="1:11">
      <c r="A929" t="s">
        <v>8534</v>
      </c>
      <c r="B929" t="s">
        <v>6891</v>
      </c>
      <c r="C929" t="s">
        <v>8535</v>
      </c>
      <c r="D929" t="s">
        <v>6875</v>
      </c>
      <c r="E929" t="s">
        <v>89</v>
      </c>
      <c r="F929">
        <v>94117</v>
      </c>
      <c r="G929" t="s">
        <v>9</v>
      </c>
      <c r="H929" t="s">
        <v>6867</v>
      </c>
      <c r="I929">
        <v>115</v>
      </c>
      <c r="J929">
        <v>115</v>
      </c>
      <c r="K929" t="b">
        <v>1</v>
      </c>
    </row>
    <row r="930" spans="1:11">
      <c r="A930" t="s">
        <v>1148</v>
      </c>
      <c r="B930" t="s">
        <v>6891</v>
      </c>
      <c r="C930" t="s">
        <v>8536</v>
      </c>
      <c r="D930" t="s">
        <v>6960</v>
      </c>
      <c r="E930" t="s">
        <v>1147</v>
      </c>
      <c r="F930">
        <v>75080</v>
      </c>
      <c r="G930" t="s">
        <v>9</v>
      </c>
      <c r="H930" t="s">
        <v>6877</v>
      </c>
      <c r="I930">
        <v>115</v>
      </c>
      <c r="J930">
        <v>115</v>
      </c>
      <c r="K930" t="b">
        <v>1</v>
      </c>
    </row>
    <row r="931" spans="1:11">
      <c r="A931" t="s">
        <v>451</v>
      </c>
      <c r="B931" t="s">
        <v>6891</v>
      </c>
      <c r="C931" t="s">
        <v>9</v>
      </c>
      <c r="D931" t="s">
        <v>7271</v>
      </c>
      <c r="E931" t="s">
        <v>450</v>
      </c>
      <c r="F931">
        <v>84112</v>
      </c>
      <c r="G931" t="s">
        <v>9</v>
      </c>
      <c r="H931" t="s">
        <v>6877</v>
      </c>
      <c r="I931">
        <v>115</v>
      </c>
      <c r="J931">
        <v>115</v>
      </c>
      <c r="K931" t="b">
        <v>1</v>
      </c>
    </row>
    <row r="932" spans="1:11">
      <c r="A932" t="s">
        <v>8537</v>
      </c>
      <c r="B932" t="s">
        <v>6904</v>
      </c>
      <c r="C932" t="s">
        <v>9</v>
      </c>
      <c r="D932" t="s">
        <v>6986</v>
      </c>
      <c r="E932" t="s">
        <v>8038</v>
      </c>
      <c r="F932">
        <v>52314</v>
      </c>
      <c r="G932" t="s">
        <v>9</v>
      </c>
      <c r="H932" t="s">
        <v>6867</v>
      </c>
      <c r="I932">
        <v>116</v>
      </c>
      <c r="J932">
        <v>116</v>
      </c>
      <c r="K932" t="b">
        <v>1</v>
      </c>
    </row>
    <row r="933" spans="1:11">
      <c r="A933" t="s">
        <v>8538</v>
      </c>
      <c r="B933" t="s">
        <v>6904</v>
      </c>
      <c r="C933" t="s">
        <v>8539</v>
      </c>
      <c r="D933" t="s">
        <v>7023</v>
      </c>
      <c r="E933" t="s">
        <v>8540</v>
      </c>
      <c r="F933">
        <v>23943</v>
      </c>
      <c r="G933" t="s">
        <v>9</v>
      </c>
      <c r="H933" t="s">
        <v>6867</v>
      </c>
      <c r="I933">
        <v>116</v>
      </c>
      <c r="J933">
        <v>116</v>
      </c>
      <c r="K933" t="b">
        <v>1</v>
      </c>
    </row>
    <row r="934" spans="1:11">
      <c r="A934" t="s">
        <v>8541</v>
      </c>
      <c r="B934" t="s">
        <v>6864</v>
      </c>
      <c r="C934" t="s">
        <v>9</v>
      </c>
      <c r="D934" t="s">
        <v>6962</v>
      </c>
      <c r="E934" t="s">
        <v>85</v>
      </c>
      <c r="F934">
        <v>19114</v>
      </c>
      <c r="G934" t="s">
        <v>6866</v>
      </c>
      <c r="H934" t="s">
        <v>6867</v>
      </c>
      <c r="I934">
        <v>116</v>
      </c>
      <c r="J934">
        <v>116</v>
      </c>
      <c r="K934" t="b">
        <v>1</v>
      </c>
    </row>
    <row r="935" spans="1:11">
      <c r="A935" t="s">
        <v>8542</v>
      </c>
      <c r="B935" t="s">
        <v>6864</v>
      </c>
      <c r="C935" t="s">
        <v>9</v>
      </c>
      <c r="D935" t="s">
        <v>6962</v>
      </c>
      <c r="E935" t="s">
        <v>8543</v>
      </c>
      <c r="F935">
        <v>19530</v>
      </c>
      <c r="G935" t="s">
        <v>6866</v>
      </c>
      <c r="H935" t="s">
        <v>6877</v>
      </c>
      <c r="I935">
        <v>116</v>
      </c>
      <c r="J935">
        <v>116</v>
      </c>
      <c r="K935" t="b">
        <v>1</v>
      </c>
    </row>
    <row r="936" spans="1:11">
      <c r="A936" t="s">
        <v>8544</v>
      </c>
      <c r="B936" t="s">
        <v>6904</v>
      </c>
      <c r="C936" t="s">
        <v>9</v>
      </c>
      <c r="D936" t="s">
        <v>6986</v>
      </c>
      <c r="E936" t="s">
        <v>8545</v>
      </c>
      <c r="F936">
        <v>52101</v>
      </c>
      <c r="G936" t="s">
        <v>9</v>
      </c>
      <c r="H936" t="s">
        <v>6867</v>
      </c>
      <c r="I936">
        <v>116</v>
      </c>
      <c r="J936">
        <v>116</v>
      </c>
      <c r="K936" t="b">
        <v>1</v>
      </c>
    </row>
    <row r="937" spans="1:11">
      <c r="A937" t="s">
        <v>8546</v>
      </c>
      <c r="B937" t="s">
        <v>6864</v>
      </c>
      <c r="C937" t="s">
        <v>9</v>
      </c>
      <c r="D937" t="s">
        <v>6962</v>
      </c>
      <c r="E937" t="s">
        <v>8547</v>
      </c>
      <c r="F937">
        <v>17551</v>
      </c>
      <c r="G937" t="s">
        <v>6866</v>
      </c>
      <c r="H937" t="s">
        <v>6877</v>
      </c>
      <c r="I937">
        <v>116</v>
      </c>
      <c r="J937">
        <v>116</v>
      </c>
      <c r="K937" t="b">
        <v>1</v>
      </c>
    </row>
    <row r="938" spans="1:11">
      <c r="A938" t="s">
        <v>8548</v>
      </c>
      <c r="B938" t="s">
        <v>6904</v>
      </c>
      <c r="C938" t="s">
        <v>8549</v>
      </c>
      <c r="D938" t="s">
        <v>6924</v>
      </c>
      <c r="E938" t="s">
        <v>8550</v>
      </c>
      <c r="F938">
        <v>43015</v>
      </c>
      <c r="G938" t="s">
        <v>9</v>
      </c>
      <c r="H938" t="s">
        <v>6867</v>
      </c>
      <c r="I938">
        <v>116</v>
      </c>
      <c r="J938">
        <v>116</v>
      </c>
      <c r="K938" t="b">
        <v>1</v>
      </c>
    </row>
    <row r="939" spans="1:11">
      <c r="A939" t="s">
        <v>8551</v>
      </c>
      <c r="B939" t="s">
        <v>6904</v>
      </c>
      <c r="C939" t="s">
        <v>8552</v>
      </c>
      <c r="D939" t="s">
        <v>7119</v>
      </c>
      <c r="E939" t="s">
        <v>1433</v>
      </c>
      <c r="F939">
        <v>5439</v>
      </c>
      <c r="G939" t="s">
        <v>9</v>
      </c>
      <c r="H939" t="s">
        <v>6867</v>
      </c>
      <c r="I939">
        <v>116</v>
      </c>
      <c r="J939">
        <v>116</v>
      </c>
      <c r="K939" t="b">
        <v>1</v>
      </c>
    </row>
    <row r="940" spans="1:11">
      <c r="A940" t="s">
        <v>8553</v>
      </c>
      <c r="B940" t="s">
        <v>6869</v>
      </c>
      <c r="C940" t="s">
        <v>8554</v>
      </c>
      <c r="D940" t="s">
        <v>6870</v>
      </c>
      <c r="E940" t="s">
        <v>8555</v>
      </c>
      <c r="F940">
        <v>46904</v>
      </c>
      <c r="G940" t="s">
        <v>6871</v>
      </c>
      <c r="H940" t="s">
        <v>6877</v>
      </c>
      <c r="I940">
        <v>117</v>
      </c>
      <c r="J940">
        <v>117</v>
      </c>
      <c r="K940" t="b">
        <v>1</v>
      </c>
    </row>
    <row r="941" spans="1:11">
      <c r="A941" t="s">
        <v>8556</v>
      </c>
      <c r="B941" t="s">
        <v>6869</v>
      </c>
      <c r="C941" t="s">
        <v>9</v>
      </c>
      <c r="D941" t="s">
        <v>7236</v>
      </c>
      <c r="E941" t="s">
        <v>8557</v>
      </c>
      <c r="F941">
        <v>57078</v>
      </c>
      <c r="G941" t="s">
        <v>6871</v>
      </c>
      <c r="H941" t="s">
        <v>6867</v>
      </c>
      <c r="I941">
        <v>117</v>
      </c>
      <c r="J941">
        <v>117</v>
      </c>
      <c r="K941" t="b">
        <v>1</v>
      </c>
    </row>
    <row r="942" spans="1:11">
      <c r="A942" t="s">
        <v>8558</v>
      </c>
      <c r="B942" t="s">
        <v>6869</v>
      </c>
      <c r="C942" t="s">
        <v>8559</v>
      </c>
      <c r="D942" t="s">
        <v>6870</v>
      </c>
      <c r="E942" t="s">
        <v>8178</v>
      </c>
      <c r="F942">
        <v>46805</v>
      </c>
      <c r="G942" t="s">
        <v>6871</v>
      </c>
      <c r="H942" t="s">
        <v>6877</v>
      </c>
      <c r="I942">
        <v>117</v>
      </c>
      <c r="J942">
        <v>117</v>
      </c>
      <c r="K942" t="b">
        <v>1</v>
      </c>
    </row>
    <row r="943" spans="1:11">
      <c r="A943" t="s">
        <v>8560</v>
      </c>
      <c r="B943" t="s">
        <v>6896</v>
      </c>
      <c r="C943" t="s">
        <v>8561</v>
      </c>
      <c r="D943" t="s">
        <v>7447</v>
      </c>
      <c r="E943" t="s">
        <v>7856</v>
      </c>
      <c r="F943">
        <v>605</v>
      </c>
      <c r="G943" t="s">
        <v>6887</v>
      </c>
      <c r="H943" t="s">
        <v>6867</v>
      </c>
      <c r="I943">
        <v>118</v>
      </c>
      <c r="J943">
        <v>118</v>
      </c>
      <c r="K943" t="b">
        <v>1</v>
      </c>
    </row>
    <row r="944" spans="1:11">
      <c r="A944" t="s">
        <v>8562</v>
      </c>
      <c r="B944" t="s">
        <v>6896</v>
      </c>
      <c r="C944" t="s">
        <v>8563</v>
      </c>
      <c r="D944" t="s">
        <v>7447</v>
      </c>
      <c r="E944" t="s">
        <v>7563</v>
      </c>
      <c r="F944">
        <v>614</v>
      </c>
      <c r="G944" t="s">
        <v>6887</v>
      </c>
      <c r="H944" t="s">
        <v>6867</v>
      </c>
      <c r="I944">
        <v>118</v>
      </c>
      <c r="J944">
        <v>118</v>
      </c>
      <c r="K944" t="b">
        <v>1</v>
      </c>
    </row>
    <row r="945" spans="1:11">
      <c r="A945" t="s">
        <v>8564</v>
      </c>
      <c r="B945" t="s">
        <v>6864</v>
      </c>
      <c r="C945" t="s">
        <v>9</v>
      </c>
      <c r="D945" t="s">
        <v>6865</v>
      </c>
      <c r="E945" t="s">
        <v>8565</v>
      </c>
      <c r="F945">
        <v>1571</v>
      </c>
      <c r="G945" t="s">
        <v>6866</v>
      </c>
      <c r="H945" t="s">
        <v>6867</v>
      </c>
      <c r="I945">
        <v>118</v>
      </c>
      <c r="J945">
        <v>118</v>
      </c>
      <c r="K945" t="b">
        <v>0</v>
      </c>
    </row>
    <row r="946" spans="1:11">
      <c r="A946" t="s">
        <v>8566</v>
      </c>
      <c r="B946" t="s">
        <v>6864</v>
      </c>
      <c r="C946" t="s">
        <v>8567</v>
      </c>
      <c r="D946" t="s">
        <v>6915</v>
      </c>
      <c r="E946" t="s">
        <v>1425</v>
      </c>
      <c r="F946">
        <v>12203</v>
      </c>
      <c r="G946" t="s">
        <v>6866</v>
      </c>
      <c r="H946" t="s">
        <v>6867</v>
      </c>
      <c r="I946">
        <v>119</v>
      </c>
      <c r="J946">
        <v>119</v>
      </c>
      <c r="K946" t="b">
        <v>1</v>
      </c>
    </row>
    <row r="947" spans="1:11">
      <c r="A947" t="s">
        <v>8568</v>
      </c>
      <c r="B947" t="s">
        <v>6864</v>
      </c>
      <c r="C947" t="s">
        <v>8569</v>
      </c>
      <c r="D947" t="s">
        <v>6915</v>
      </c>
      <c r="E947" t="s">
        <v>8570</v>
      </c>
      <c r="F947">
        <v>10976</v>
      </c>
      <c r="G947" t="s">
        <v>6866</v>
      </c>
      <c r="H947" t="s">
        <v>6867</v>
      </c>
      <c r="I947">
        <v>119</v>
      </c>
      <c r="J947">
        <v>119</v>
      </c>
      <c r="K947" t="b">
        <v>1</v>
      </c>
    </row>
    <row r="948" spans="1:11">
      <c r="A948" t="s">
        <v>8571</v>
      </c>
      <c r="B948" t="s">
        <v>6864</v>
      </c>
      <c r="C948" t="s">
        <v>8572</v>
      </c>
      <c r="D948" t="s">
        <v>6915</v>
      </c>
      <c r="E948" t="s">
        <v>855</v>
      </c>
      <c r="F948">
        <v>14222</v>
      </c>
      <c r="G948" t="s">
        <v>6866</v>
      </c>
      <c r="H948" t="s">
        <v>6877</v>
      </c>
      <c r="I948">
        <v>119</v>
      </c>
      <c r="J948">
        <v>119</v>
      </c>
      <c r="K948" t="b">
        <v>1</v>
      </c>
    </row>
    <row r="949" spans="1:11">
      <c r="A949" t="s">
        <v>8573</v>
      </c>
      <c r="B949" t="s">
        <v>6896</v>
      </c>
      <c r="C949" t="s">
        <v>8574</v>
      </c>
      <c r="D949" t="s">
        <v>7447</v>
      </c>
      <c r="E949" t="s">
        <v>7448</v>
      </c>
      <c r="F949">
        <v>919</v>
      </c>
      <c r="G949" t="s">
        <v>6887</v>
      </c>
      <c r="H949" t="s">
        <v>6867</v>
      </c>
      <c r="I949">
        <v>120</v>
      </c>
      <c r="J949">
        <v>120</v>
      </c>
      <c r="K949" t="b">
        <v>1</v>
      </c>
    </row>
    <row r="950" spans="1:11">
      <c r="A950" t="s">
        <v>8575</v>
      </c>
      <c r="B950" t="s">
        <v>6869</v>
      </c>
      <c r="C950" t="s">
        <v>9</v>
      </c>
      <c r="D950" t="s">
        <v>6924</v>
      </c>
      <c r="E950" t="s">
        <v>8576</v>
      </c>
      <c r="F950">
        <v>43560</v>
      </c>
      <c r="G950" t="s">
        <v>6871</v>
      </c>
      <c r="H950" t="s">
        <v>6867</v>
      </c>
      <c r="I950">
        <v>120</v>
      </c>
      <c r="J950">
        <v>120</v>
      </c>
      <c r="K950" t="b">
        <v>1</v>
      </c>
    </row>
    <row r="951" spans="1:11">
      <c r="A951" t="s">
        <v>8577</v>
      </c>
      <c r="B951" t="s">
        <v>6869</v>
      </c>
      <c r="C951" t="s">
        <v>9</v>
      </c>
      <c r="D951" t="s">
        <v>7457</v>
      </c>
      <c r="E951" t="s">
        <v>8578</v>
      </c>
      <c r="F951">
        <v>58707</v>
      </c>
      <c r="G951" t="s">
        <v>6871</v>
      </c>
      <c r="H951" t="s">
        <v>6877</v>
      </c>
      <c r="I951">
        <v>120</v>
      </c>
      <c r="J951">
        <v>120</v>
      </c>
      <c r="K951" t="b">
        <v>1</v>
      </c>
    </row>
    <row r="952" spans="1:11">
      <c r="A952" t="s">
        <v>8579</v>
      </c>
      <c r="B952" t="s">
        <v>6896</v>
      </c>
      <c r="C952" t="s">
        <v>9</v>
      </c>
      <c r="D952" t="s">
        <v>7239</v>
      </c>
      <c r="E952" t="s">
        <v>8580</v>
      </c>
      <c r="F952">
        <v>38941</v>
      </c>
      <c r="G952" t="s">
        <v>6887</v>
      </c>
      <c r="H952" t="s">
        <v>6877</v>
      </c>
      <c r="I952">
        <v>120</v>
      </c>
      <c r="J952">
        <v>120</v>
      </c>
      <c r="K952" t="b">
        <v>1</v>
      </c>
    </row>
    <row r="953" spans="1:11">
      <c r="A953" t="s">
        <v>8581</v>
      </c>
      <c r="B953" t="s">
        <v>6869</v>
      </c>
      <c r="C953" t="s">
        <v>9</v>
      </c>
      <c r="D953" t="s">
        <v>6955</v>
      </c>
      <c r="E953" t="s">
        <v>8582</v>
      </c>
      <c r="F953">
        <v>48710</v>
      </c>
      <c r="G953" t="s">
        <v>6871</v>
      </c>
      <c r="H953" t="s">
        <v>6877</v>
      </c>
      <c r="I953">
        <v>120</v>
      </c>
      <c r="J953">
        <v>120</v>
      </c>
      <c r="K953" t="b">
        <v>1</v>
      </c>
    </row>
    <row r="954" spans="1:11">
      <c r="A954" t="s">
        <v>8583</v>
      </c>
      <c r="B954" t="s">
        <v>6896</v>
      </c>
      <c r="C954" t="s">
        <v>9</v>
      </c>
      <c r="D954" t="s">
        <v>7447</v>
      </c>
      <c r="E954" t="s">
        <v>8584</v>
      </c>
      <c r="F954">
        <v>914</v>
      </c>
      <c r="G954" t="s">
        <v>6887</v>
      </c>
      <c r="H954" t="s">
        <v>6867</v>
      </c>
      <c r="I954">
        <v>120</v>
      </c>
      <c r="J954">
        <v>120</v>
      </c>
      <c r="K954" t="b">
        <v>1</v>
      </c>
    </row>
    <row r="955" spans="1:11">
      <c r="A955" t="s">
        <v>8585</v>
      </c>
      <c r="B955" t="s">
        <v>6864</v>
      </c>
      <c r="C955" t="s">
        <v>9</v>
      </c>
      <c r="D955" t="s">
        <v>6962</v>
      </c>
      <c r="E955" t="s">
        <v>85</v>
      </c>
      <c r="F955">
        <v>19118</v>
      </c>
      <c r="G955" t="s">
        <v>6866</v>
      </c>
      <c r="H955" t="s">
        <v>6867</v>
      </c>
      <c r="I955">
        <v>121</v>
      </c>
      <c r="J955">
        <v>121</v>
      </c>
      <c r="K955" t="b">
        <v>1</v>
      </c>
    </row>
    <row r="956" spans="1:11">
      <c r="A956" t="s">
        <v>8586</v>
      </c>
      <c r="B956" t="s">
        <v>6869</v>
      </c>
      <c r="C956" t="s">
        <v>9</v>
      </c>
      <c r="D956" t="s">
        <v>6986</v>
      </c>
      <c r="E956" t="s">
        <v>8587</v>
      </c>
      <c r="F956">
        <v>50140</v>
      </c>
      <c r="G956" t="s">
        <v>6871</v>
      </c>
      <c r="H956" t="s">
        <v>6867</v>
      </c>
      <c r="I956">
        <v>121</v>
      </c>
      <c r="J956">
        <v>121</v>
      </c>
      <c r="K956" t="b">
        <v>1</v>
      </c>
    </row>
    <row r="957" spans="1:11">
      <c r="A957" t="s">
        <v>8588</v>
      </c>
      <c r="B957" t="s">
        <v>6904</v>
      </c>
      <c r="C957" t="s">
        <v>9</v>
      </c>
      <c r="D957" t="s">
        <v>6915</v>
      </c>
      <c r="E957" t="s">
        <v>7482</v>
      </c>
      <c r="F957">
        <v>13820</v>
      </c>
      <c r="G957" t="s">
        <v>9</v>
      </c>
      <c r="H957" t="s">
        <v>6867</v>
      </c>
      <c r="I957">
        <v>121</v>
      </c>
      <c r="J957">
        <v>121</v>
      </c>
      <c r="K957" t="b">
        <v>1</v>
      </c>
    </row>
    <row r="958" spans="1:11">
      <c r="A958" t="s">
        <v>8589</v>
      </c>
      <c r="B958" t="s">
        <v>6869</v>
      </c>
      <c r="C958" t="s">
        <v>9</v>
      </c>
      <c r="D958" t="s">
        <v>6938</v>
      </c>
      <c r="E958" t="s">
        <v>8590</v>
      </c>
      <c r="F958">
        <v>63301</v>
      </c>
      <c r="G958" t="s">
        <v>6871</v>
      </c>
      <c r="H958" t="s">
        <v>6867</v>
      </c>
      <c r="I958">
        <v>121</v>
      </c>
      <c r="J958">
        <v>121</v>
      </c>
      <c r="K958" t="b">
        <v>1</v>
      </c>
    </row>
    <row r="959" spans="1:11">
      <c r="A959" t="s">
        <v>8591</v>
      </c>
      <c r="B959" t="s">
        <v>6904</v>
      </c>
      <c r="C959" t="s">
        <v>9</v>
      </c>
      <c r="D959" t="s">
        <v>6865</v>
      </c>
      <c r="E959" t="s">
        <v>8592</v>
      </c>
      <c r="F959">
        <v>1247</v>
      </c>
      <c r="G959" t="s">
        <v>9</v>
      </c>
      <c r="H959" t="s">
        <v>6877</v>
      </c>
      <c r="I959">
        <v>121</v>
      </c>
      <c r="J959">
        <v>121</v>
      </c>
      <c r="K959" t="b">
        <v>1</v>
      </c>
    </row>
    <row r="960" spans="1:11">
      <c r="A960" t="s">
        <v>8593</v>
      </c>
      <c r="B960" t="s">
        <v>6904</v>
      </c>
      <c r="C960" t="s">
        <v>9</v>
      </c>
      <c r="D960" t="s">
        <v>7329</v>
      </c>
      <c r="E960" t="s">
        <v>955</v>
      </c>
      <c r="F960">
        <v>40508</v>
      </c>
      <c r="G960" t="s">
        <v>9</v>
      </c>
      <c r="H960" t="s">
        <v>6867</v>
      </c>
      <c r="I960">
        <v>121</v>
      </c>
      <c r="J960">
        <v>121</v>
      </c>
      <c r="K960" t="b">
        <v>1</v>
      </c>
    </row>
    <row r="961" spans="1:11">
      <c r="A961" t="s">
        <v>8594</v>
      </c>
      <c r="B961" t="s">
        <v>6864</v>
      </c>
      <c r="C961" t="s">
        <v>9</v>
      </c>
      <c r="D961" t="s">
        <v>7320</v>
      </c>
      <c r="E961" t="s">
        <v>7321</v>
      </c>
      <c r="F961">
        <v>20017</v>
      </c>
      <c r="G961" t="s">
        <v>6866</v>
      </c>
      <c r="H961" t="s">
        <v>6867</v>
      </c>
      <c r="I961">
        <v>121</v>
      </c>
      <c r="J961">
        <v>121</v>
      </c>
      <c r="K961" t="b">
        <v>1</v>
      </c>
    </row>
    <row r="962" spans="1:11">
      <c r="A962" t="s">
        <v>8595</v>
      </c>
      <c r="B962" t="s">
        <v>6896</v>
      </c>
      <c r="C962" t="s">
        <v>9</v>
      </c>
      <c r="D962" t="s">
        <v>6977</v>
      </c>
      <c r="E962" t="s">
        <v>8596</v>
      </c>
      <c r="F962">
        <v>31792</v>
      </c>
      <c r="G962" t="s">
        <v>6887</v>
      </c>
      <c r="H962" t="s">
        <v>6867</v>
      </c>
      <c r="I962">
        <v>122</v>
      </c>
      <c r="J962">
        <v>122</v>
      </c>
      <c r="K962" t="b">
        <v>0</v>
      </c>
    </row>
    <row r="963" spans="1:11">
      <c r="A963" t="s">
        <v>8597</v>
      </c>
      <c r="B963" t="s">
        <v>6864</v>
      </c>
      <c r="C963" t="s">
        <v>9</v>
      </c>
      <c r="D963" t="s">
        <v>6865</v>
      </c>
      <c r="E963" t="s">
        <v>8598</v>
      </c>
      <c r="F963">
        <v>1106</v>
      </c>
      <c r="G963" t="s">
        <v>6866</v>
      </c>
      <c r="H963" t="s">
        <v>6867</v>
      </c>
      <c r="I963">
        <v>123</v>
      </c>
      <c r="J963">
        <v>123</v>
      </c>
      <c r="K963" t="b">
        <v>1</v>
      </c>
    </row>
    <row r="964" spans="1:11">
      <c r="A964" t="s">
        <v>8599</v>
      </c>
      <c r="B964" t="s">
        <v>6864</v>
      </c>
      <c r="C964" t="s">
        <v>9</v>
      </c>
      <c r="D964" t="s">
        <v>6892</v>
      </c>
      <c r="E964" t="s">
        <v>8600</v>
      </c>
      <c r="F964">
        <v>7644</v>
      </c>
      <c r="G964" t="s">
        <v>6866</v>
      </c>
      <c r="H964" t="s">
        <v>6867</v>
      </c>
      <c r="I964">
        <v>123</v>
      </c>
      <c r="J964">
        <v>123</v>
      </c>
      <c r="K964" t="b">
        <v>1</v>
      </c>
    </row>
    <row r="965" spans="1:11">
      <c r="A965" t="s">
        <v>8601</v>
      </c>
      <c r="B965" t="s">
        <v>6864</v>
      </c>
      <c r="C965" t="s">
        <v>9</v>
      </c>
      <c r="D965" t="s">
        <v>8157</v>
      </c>
      <c r="E965" t="s">
        <v>7460</v>
      </c>
      <c r="F965">
        <v>19808</v>
      </c>
      <c r="G965" t="s">
        <v>6866</v>
      </c>
      <c r="H965" t="s">
        <v>6867</v>
      </c>
      <c r="I965">
        <v>123</v>
      </c>
      <c r="J965">
        <v>123</v>
      </c>
      <c r="K965" t="b">
        <v>1</v>
      </c>
    </row>
    <row r="966" spans="1:11">
      <c r="A966" t="s">
        <v>8602</v>
      </c>
      <c r="B966" t="s">
        <v>6864</v>
      </c>
      <c r="C966" t="s">
        <v>9</v>
      </c>
      <c r="D966" t="s">
        <v>6962</v>
      </c>
      <c r="E966" t="s">
        <v>8603</v>
      </c>
      <c r="F966">
        <v>19352</v>
      </c>
      <c r="G966" t="s">
        <v>6866</v>
      </c>
      <c r="H966" t="s">
        <v>6877</v>
      </c>
      <c r="I966">
        <v>123</v>
      </c>
      <c r="J966">
        <v>123</v>
      </c>
      <c r="K966" t="b">
        <v>1</v>
      </c>
    </row>
    <row r="967" spans="1:11">
      <c r="A967" t="s">
        <v>8604</v>
      </c>
      <c r="B967" t="s">
        <v>6864</v>
      </c>
      <c r="C967" t="s">
        <v>9</v>
      </c>
      <c r="D967" t="s">
        <v>6915</v>
      </c>
      <c r="E967" t="s">
        <v>8605</v>
      </c>
      <c r="F967">
        <v>10522</v>
      </c>
      <c r="G967" t="s">
        <v>6866</v>
      </c>
      <c r="H967" t="s">
        <v>6867</v>
      </c>
      <c r="I967">
        <v>123</v>
      </c>
      <c r="J967">
        <v>123</v>
      </c>
      <c r="K967" t="b">
        <v>1</v>
      </c>
    </row>
    <row r="968" spans="1:11">
      <c r="A968" t="s">
        <v>8606</v>
      </c>
      <c r="B968" t="s">
        <v>6864</v>
      </c>
      <c r="C968" t="s">
        <v>9</v>
      </c>
      <c r="D968" t="s">
        <v>6962</v>
      </c>
      <c r="E968" t="s">
        <v>8607</v>
      </c>
      <c r="F968">
        <v>19014</v>
      </c>
      <c r="G968" t="s">
        <v>6866</v>
      </c>
      <c r="H968" t="s">
        <v>6867</v>
      </c>
      <c r="I968">
        <v>123</v>
      </c>
      <c r="J968">
        <v>123</v>
      </c>
      <c r="K968" t="b">
        <v>1</v>
      </c>
    </row>
    <row r="969" spans="1:11">
      <c r="A969" t="s">
        <v>8608</v>
      </c>
      <c r="B969" t="s">
        <v>6904</v>
      </c>
      <c r="C969" t="s">
        <v>9</v>
      </c>
      <c r="D969" t="s">
        <v>6955</v>
      </c>
      <c r="E969" t="s">
        <v>8609</v>
      </c>
      <c r="F969">
        <v>49224</v>
      </c>
      <c r="G969" t="s">
        <v>9</v>
      </c>
      <c r="H969" t="s">
        <v>6867</v>
      </c>
      <c r="I969">
        <v>124</v>
      </c>
      <c r="J969">
        <v>124</v>
      </c>
      <c r="K969" t="b">
        <v>1</v>
      </c>
    </row>
    <row r="970" spans="1:11">
      <c r="A970" t="s">
        <v>8610</v>
      </c>
      <c r="B970" t="s">
        <v>6869</v>
      </c>
      <c r="C970" t="s">
        <v>9</v>
      </c>
      <c r="D970" t="s">
        <v>6890</v>
      </c>
      <c r="E970" t="s">
        <v>121</v>
      </c>
      <c r="F970">
        <v>60605</v>
      </c>
      <c r="G970" t="s">
        <v>6871</v>
      </c>
      <c r="H970" t="s">
        <v>6867</v>
      </c>
      <c r="I970">
        <v>124</v>
      </c>
      <c r="J970">
        <v>124</v>
      </c>
      <c r="K970" t="b">
        <v>1</v>
      </c>
    </row>
    <row r="971" spans="1:11">
      <c r="A971" t="s">
        <v>8611</v>
      </c>
      <c r="B971" t="s">
        <v>6869</v>
      </c>
      <c r="C971" t="s">
        <v>9</v>
      </c>
      <c r="D971" t="s">
        <v>7046</v>
      </c>
      <c r="E971" t="s">
        <v>8612</v>
      </c>
      <c r="F971">
        <v>67213</v>
      </c>
      <c r="G971" t="s">
        <v>6871</v>
      </c>
      <c r="H971" t="s">
        <v>6867</v>
      </c>
      <c r="I971">
        <v>124</v>
      </c>
      <c r="J971">
        <v>124</v>
      </c>
      <c r="K971" t="b">
        <v>1</v>
      </c>
    </row>
    <row r="972" spans="1:11">
      <c r="A972" t="s">
        <v>8613</v>
      </c>
      <c r="B972" t="s">
        <v>6904</v>
      </c>
      <c r="C972" t="s">
        <v>9</v>
      </c>
      <c r="D972" t="s">
        <v>6952</v>
      </c>
      <c r="E972" t="s">
        <v>83</v>
      </c>
      <c r="F972">
        <v>21204</v>
      </c>
      <c r="G972" t="s">
        <v>9</v>
      </c>
      <c r="H972" t="s">
        <v>6867</v>
      </c>
      <c r="I972">
        <v>124</v>
      </c>
      <c r="J972">
        <v>124</v>
      </c>
      <c r="K972" t="b">
        <v>1</v>
      </c>
    </row>
    <row r="973" spans="1:11">
      <c r="A973" t="s">
        <v>8614</v>
      </c>
      <c r="B973" t="s">
        <v>6904</v>
      </c>
      <c r="C973" t="s">
        <v>9</v>
      </c>
      <c r="D973" t="s">
        <v>7023</v>
      </c>
      <c r="E973" t="s">
        <v>8615</v>
      </c>
      <c r="F973">
        <v>24020</v>
      </c>
      <c r="G973" t="s">
        <v>9</v>
      </c>
      <c r="H973" t="s">
        <v>6867</v>
      </c>
      <c r="I973">
        <v>124</v>
      </c>
      <c r="J973">
        <v>124</v>
      </c>
      <c r="K973" t="b">
        <v>1</v>
      </c>
    </row>
    <row r="974" spans="1:11">
      <c r="A974" t="s">
        <v>8616</v>
      </c>
      <c r="B974" t="s">
        <v>6904</v>
      </c>
      <c r="C974" t="s">
        <v>9</v>
      </c>
      <c r="D974" t="s">
        <v>6890</v>
      </c>
      <c r="E974" t="s">
        <v>7602</v>
      </c>
      <c r="F974">
        <v>62650</v>
      </c>
      <c r="G974" t="s">
        <v>9</v>
      </c>
      <c r="H974" t="s">
        <v>6867</v>
      </c>
      <c r="I974">
        <v>124</v>
      </c>
      <c r="J974">
        <v>124</v>
      </c>
      <c r="K974" t="b">
        <v>1</v>
      </c>
    </row>
    <row r="975" spans="1:11">
      <c r="A975" t="s">
        <v>8617</v>
      </c>
      <c r="B975" t="s">
        <v>6869</v>
      </c>
      <c r="C975" t="s">
        <v>8617</v>
      </c>
      <c r="D975" t="s">
        <v>6870</v>
      </c>
      <c r="E975" t="s">
        <v>8178</v>
      </c>
      <c r="F975">
        <v>46803</v>
      </c>
      <c r="G975" t="s">
        <v>6871</v>
      </c>
      <c r="H975" t="s">
        <v>6867</v>
      </c>
      <c r="I975">
        <v>124</v>
      </c>
      <c r="J975">
        <v>124</v>
      </c>
      <c r="K975" t="b">
        <v>1</v>
      </c>
    </row>
    <row r="976" spans="1:11">
      <c r="A976" t="s">
        <v>8618</v>
      </c>
      <c r="B976" t="s">
        <v>6869</v>
      </c>
      <c r="C976" t="s">
        <v>9</v>
      </c>
      <c r="D976" t="s">
        <v>6921</v>
      </c>
      <c r="E976" t="s">
        <v>8619</v>
      </c>
      <c r="F976">
        <v>54935</v>
      </c>
      <c r="G976" t="s">
        <v>6871</v>
      </c>
      <c r="H976" t="s">
        <v>6867</v>
      </c>
      <c r="I976">
        <v>124</v>
      </c>
      <c r="J976">
        <v>124</v>
      </c>
      <c r="K976" t="b">
        <v>1</v>
      </c>
    </row>
    <row r="977" spans="1:11">
      <c r="A977" t="s">
        <v>8620</v>
      </c>
      <c r="B977" t="s">
        <v>6904</v>
      </c>
      <c r="C977" t="s">
        <v>9</v>
      </c>
      <c r="D977" t="s">
        <v>7239</v>
      </c>
      <c r="E977" t="s">
        <v>8621</v>
      </c>
      <c r="F977">
        <v>39210</v>
      </c>
      <c r="G977" t="s">
        <v>9</v>
      </c>
      <c r="H977" t="s">
        <v>6867</v>
      </c>
      <c r="I977">
        <v>124</v>
      </c>
      <c r="J977">
        <v>124</v>
      </c>
      <c r="K977" t="b">
        <v>1</v>
      </c>
    </row>
    <row r="978" spans="1:11">
      <c r="A978" t="s">
        <v>8622</v>
      </c>
      <c r="B978" t="s">
        <v>6869</v>
      </c>
      <c r="C978" t="s">
        <v>9</v>
      </c>
      <c r="D978" t="s">
        <v>7046</v>
      </c>
      <c r="E978" t="s">
        <v>8612</v>
      </c>
      <c r="F978">
        <v>67213</v>
      </c>
      <c r="G978" t="s">
        <v>6871</v>
      </c>
      <c r="H978" t="s">
        <v>6867</v>
      </c>
      <c r="I978">
        <v>124</v>
      </c>
      <c r="J978">
        <v>124</v>
      </c>
      <c r="K978" t="b">
        <v>1</v>
      </c>
    </row>
    <row r="979" spans="1:11">
      <c r="A979" t="s">
        <v>8623</v>
      </c>
      <c r="B979" t="s">
        <v>6904</v>
      </c>
      <c r="C979" t="s">
        <v>8624</v>
      </c>
      <c r="D979" t="s">
        <v>6962</v>
      </c>
      <c r="E979" t="s">
        <v>8625</v>
      </c>
      <c r="F979">
        <v>15650</v>
      </c>
      <c r="G979" t="s">
        <v>9</v>
      </c>
      <c r="H979" t="s">
        <v>6867</v>
      </c>
      <c r="I979">
        <v>124</v>
      </c>
      <c r="J979">
        <v>124</v>
      </c>
      <c r="K979" t="b">
        <v>1</v>
      </c>
    </row>
    <row r="980" spans="1:11">
      <c r="A980" t="s">
        <v>8626</v>
      </c>
      <c r="B980" t="s">
        <v>6869</v>
      </c>
      <c r="C980" t="s">
        <v>8627</v>
      </c>
      <c r="D980" t="s">
        <v>6921</v>
      </c>
      <c r="E980" t="s">
        <v>8628</v>
      </c>
      <c r="F980">
        <v>54880</v>
      </c>
      <c r="G980" t="s">
        <v>6871</v>
      </c>
      <c r="H980" t="s">
        <v>6877</v>
      </c>
      <c r="I980">
        <v>124</v>
      </c>
      <c r="J980">
        <v>124</v>
      </c>
      <c r="K980" t="b">
        <v>1</v>
      </c>
    </row>
    <row r="981" spans="1:11">
      <c r="A981" t="s">
        <v>2923</v>
      </c>
      <c r="B981" t="s">
        <v>6891</v>
      </c>
      <c r="C981" t="s">
        <v>9</v>
      </c>
      <c r="D981" t="s">
        <v>7207</v>
      </c>
      <c r="E981" t="s">
        <v>2922</v>
      </c>
      <c r="F981">
        <v>68178</v>
      </c>
      <c r="G981" t="s">
        <v>9</v>
      </c>
      <c r="H981" t="s">
        <v>6867</v>
      </c>
      <c r="I981">
        <v>124</v>
      </c>
      <c r="J981">
        <v>124</v>
      </c>
      <c r="K981" t="b">
        <v>1</v>
      </c>
    </row>
    <row r="982" spans="1:11">
      <c r="A982" t="s">
        <v>8629</v>
      </c>
      <c r="B982" t="s">
        <v>6891</v>
      </c>
      <c r="C982" t="s">
        <v>9</v>
      </c>
      <c r="D982" t="s">
        <v>6901</v>
      </c>
      <c r="E982" t="s">
        <v>8630</v>
      </c>
      <c r="F982">
        <v>6824</v>
      </c>
      <c r="G982" t="s">
        <v>9</v>
      </c>
      <c r="H982" t="s">
        <v>6867</v>
      </c>
      <c r="I982">
        <v>124</v>
      </c>
      <c r="J982">
        <v>124</v>
      </c>
      <c r="K982" t="b">
        <v>1</v>
      </c>
    </row>
    <row r="983" spans="1:11">
      <c r="A983" t="s">
        <v>1210</v>
      </c>
      <c r="B983" t="s">
        <v>6891</v>
      </c>
      <c r="C983" t="s">
        <v>8631</v>
      </c>
      <c r="D983" t="s">
        <v>6897</v>
      </c>
      <c r="E983" t="s">
        <v>1209</v>
      </c>
      <c r="F983">
        <v>33199</v>
      </c>
      <c r="G983" t="s">
        <v>9</v>
      </c>
      <c r="H983" t="s">
        <v>6877</v>
      </c>
      <c r="I983">
        <v>124</v>
      </c>
      <c r="J983">
        <v>124</v>
      </c>
      <c r="K983" t="b">
        <v>1</v>
      </c>
    </row>
    <row r="984" spans="1:11">
      <c r="A984" t="s">
        <v>8632</v>
      </c>
      <c r="B984" t="s">
        <v>6891</v>
      </c>
      <c r="C984" t="s">
        <v>8633</v>
      </c>
      <c r="D984" t="s">
        <v>7023</v>
      </c>
      <c r="E984" t="s">
        <v>7786</v>
      </c>
      <c r="F984">
        <v>22807</v>
      </c>
      <c r="G984" t="s">
        <v>9</v>
      </c>
      <c r="H984" t="s">
        <v>6877</v>
      </c>
      <c r="I984">
        <v>124</v>
      </c>
      <c r="J984">
        <v>124</v>
      </c>
      <c r="K984" t="b">
        <v>1</v>
      </c>
    </row>
    <row r="985" spans="1:11">
      <c r="A985" t="s">
        <v>1088</v>
      </c>
      <c r="B985" t="s">
        <v>6891</v>
      </c>
      <c r="C985" t="s">
        <v>8634</v>
      </c>
      <c r="D985" t="s">
        <v>6897</v>
      </c>
      <c r="E985" t="s">
        <v>1087</v>
      </c>
      <c r="F985">
        <v>32816</v>
      </c>
      <c r="G985" t="s">
        <v>9</v>
      </c>
      <c r="H985" t="s">
        <v>6877</v>
      </c>
      <c r="I985">
        <v>124</v>
      </c>
      <c r="J985">
        <v>124</v>
      </c>
      <c r="K985" t="b">
        <v>1</v>
      </c>
    </row>
    <row r="986" spans="1:11">
      <c r="A986" t="s">
        <v>2252</v>
      </c>
      <c r="B986" t="s">
        <v>6891</v>
      </c>
      <c r="C986" t="s">
        <v>8635</v>
      </c>
      <c r="D986" t="s">
        <v>7032</v>
      </c>
      <c r="E986" t="s">
        <v>786</v>
      </c>
      <c r="F986">
        <v>80208</v>
      </c>
      <c r="G986" t="s">
        <v>9</v>
      </c>
      <c r="H986" t="s">
        <v>6867</v>
      </c>
      <c r="I986">
        <v>124</v>
      </c>
      <c r="J986">
        <v>124</v>
      </c>
      <c r="K986" t="b">
        <v>1</v>
      </c>
    </row>
    <row r="987" spans="1:11">
      <c r="A987" t="s">
        <v>8636</v>
      </c>
      <c r="B987" t="s">
        <v>6891</v>
      </c>
      <c r="C987" t="s">
        <v>8637</v>
      </c>
      <c r="D987" t="s">
        <v>6938</v>
      </c>
      <c r="E987" t="s">
        <v>1095</v>
      </c>
      <c r="F987">
        <v>65211</v>
      </c>
      <c r="G987" t="s">
        <v>9</v>
      </c>
      <c r="H987" t="s">
        <v>6877</v>
      </c>
      <c r="I987">
        <v>124</v>
      </c>
      <c r="J987">
        <v>124</v>
      </c>
      <c r="K987" t="b">
        <v>1</v>
      </c>
    </row>
    <row r="988" spans="1:11">
      <c r="A988" t="s">
        <v>8638</v>
      </c>
      <c r="B988" t="s">
        <v>6891</v>
      </c>
      <c r="C988" t="s">
        <v>9</v>
      </c>
      <c r="D988" t="s">
        <v>7489</v>
      </c>
      <c r="E988" t="s">
        <v>1239</v>
      </c>
      <c r="F988">
        <v>73019</v>
      </c>
      <c r="G988" t="s">
        <v>9</v>
      </c>
      <c r="H988" t="s">
        <v>6877</v>
      </c>
      <c r="I988">
        <v>124</v>
      </c>
      <c r="J988">
        <v>124</v>
      </c>
      <c r="K988" t="b">
        <v>1</v>
      </c>
    </row>
    <row r="989" spans="1:11">
      <c r="A989" t="s">
        <v>8639</v>
      </c>
      <c r="B989" t="s">
        <v>6891</v>
      </c>
      <c r="C989" t="s">
        <v>8640</v>
      </c>
      <c r="D989" t="s">
        <v>6913</v>
      </c>
      <c r="E989" t="s">
        <v>1095</v>
      </c>
      <c r="F989">
        <v>29208</v>
      </c>
      <c r="G989" t="s">
        <v>9</v>
      </c>
      <c r="H989" t="s">
        <v>6877</v>
      </c>
      <c r="I989">
        <v>124</v>
      </c>
      <c r="J989">
        <v>124</v>
      </c>
      <c r="K989" t="b">
        <v>1</v>
      </c>
    </row>
    <row r="990" spans="1:11">
      <c r="A990" t="s">
        <v>8641</v>
      </c>
      <c r="B990" t="s">
        <v>6904</v>
      </c>
      <c r="C990" t="s">
        <v>9</v>
      </c>
      <c r="D990" t="s">
        <v>6890</v>
      </c>
      <c r="E990" t="s">
        <v>7970</v>
      </c>
      <c r="F990">
        <v>61462</v>
      </c>
      <c r="G990" t="s">
        <v>9</v>
      </c>
      <c r="H990" t="s">
        <v>6867</v>
      </c>
      <c r="I990">
        <v>129</v>
      </c>
      <c r="J990">
        <v>129</v>
      </c>
      <c r="K990" t="b">
        <v>0</v>
      </c>
    </row>
    <row r="991" spans="1:11">
      <c r="A991" t="s">
        <v>8642</v>
      </c>
      <c r="B991" t="s">
        <v>6864</v>
      </c>
      <c r="C991" t="s">
        <v>9</v>
      </c>
      <c r="D991" t="s">
        <v>6952</v>
      </c>
      <c r="E991" t="s">
        <v>8643</v>
      </c>
      <c r="F991">
        <v>20715</v>
      </c>
      <c r="G991" t="s">
        <v>6866</v>
      </c>
      <c r="H991" t="s">
        <v>6877</v>
      </c>
      <c r="I991">
        <v>130</v>
      </c>
      <c r="J991">
        <v>130</v>
      </c>
      <c r="K991" t="b">
        <v>1</v>
      </c>
    </row>
    <row r="992" spans="1:11">
      <c r="A992" t="s">
        <v>8644</v>
      </c>
      <c r="B992" t="s">
        <v>6904</v>
      </c>
      <c r="C992" t="s">
        <v>9</v>
      </c>
      <c r="D992" t="s">
        <v>6986</v>
      </c>
      <c r="E992" t="s">
        <v>7901</v>
      </c>
      <c r="F992">
        <v>52402</v>
      </c>
      <c r="G992" t="s">
        <v>9</v>
      </c>
      <c r="H992" t="s">
        <v>6867</v>
      </c>
      <c r="I992">
        <v>130</v>
      </c>
      <c r="J992">
        <v>130</v>
      </c>
      <c r="K992" t="b">
        <v>1</v>
      </c>
    </row>
    <row r="993" spans="1:11">
      <c r="A993" t="s">
        <v>8645</v>
      </c>
      <c r="B993" t="s">
        <v>6904</v>
      </c>
      <c r="C993" t="s">
        <v>9</v>
      </c>
      <c r="D993" t="s">
        <v>6897</v>
      </c>
      <c r="E993" t="s">
        <v>1690</v>
      </c>
      <c r="F993">
        <v>33711</v>
      </c>
      <c r="G993" t="s">
        <v>9</v>
      </c>
      <c r="H993" t="s">
        <v>6867</v>
      </c>
      <c r="I993">
        <v>130</v>
      </c>
      <c r="J993">
        <v>130</v>
      </c>
      <c r="K993" t="b">
        <v>1</v>
      </c>
    </row>
    <row r="994" spans="1:11">
      <c r="A994" t="s">
        <v>8646</v>
      </c>
      <c r="B994" t="s">
        <v>6904</v>
      </c>
      <c r="C994" t="s">
        <v>9</v>
      </c>
      <c r="D994" t="s">
        <v>6885</v>
      </c>
      <c r="E994" t="s">
        <v>706</v>
      </c>
      <c r="F994">
        <v>27607</v>
      </c>
      <c r="G994" t="s">
        <v>9</v>
      </c>
      <c r="H994" t="s">
        <v>6867</v>
      </c>
      <c r="I994">
        <v>130</v>
      </c>
      <c r="J994">
        <v>130</v>
      </c>
      <c r="K994" t="b">
        <v>1</v>
      </c>
    </row>
    <row r="995" spans="1:11">
      <c r="A995" t="s">
        <v>8647</v>
      </c>
      <c r="B995" t="s">
        <v>6864</v>
      </c>
      <c r="C995" t="s">
        <v>9</v>
      </c>
      <c r="D995" t="s">
        <v>7138</v>
      </c>
      <c r="E995" t="s">
        <v>1531</v>
      </c>
      <c r="F995">
        <v>3264</v>
      </c>
      <c r="G995" t="s">
        <v>6866</v>
      </c>
      <c r="H995" t="s">
        <v>6877</v>
      </c>
      <c r="I995">
        <v>130</v>
      </c>
      <c r="J995">
        <v>130</v>
      </c>
      <c r="K995" t="b">
        <v>1</v>
      </c>
    </row>
    <row r="996" spans="1:11">
      <c r="A996" t="s">
        <v>8648</v>
      </c>
      <c r="B996" t="s">
        <v>6904</v>
      </c>
      <c r="C996" t="s">
        <v>9</v>
      </c>
      <c r="D996" t="s">
        <v>7023</v>
      </c>
      <c r="E996" t="s">
        <v>8095</v>
      </c>
      <c r="F996">
        <v>24153</v>
      </c>
      <c r="G996" t="s">
        <v>9</v>
      </c>
      <c r="H996" t="s">
        <v>6867</v>
      </c>
      <c r="I996">
        <v>130</v>
      </c>
      <c r="J996">
        <v>130</v>
      </c>
      <c r="K996" t="b">
        <v>1</v>
      </c>
    </row>
    <row r="997" spans="1:11">
      <c r="A997" t="s">
        <v>8649</v>
      </c>
      <c r="B997" t="s">
        <v>6904</v>
      </c>
      <c r="C997" t="s">
        <v>8649</v>
      </c>
      <c r="D997" t="s">
        <v>7072</v>
      </c>
      <c r="E997" t="s">
        <v>8650</v>
      </c>
      <c r="F997">
        <v>56267</v>
      </c>
      <c r="G997" t="s">
        <v>9</v>
      </c>
      <c r="H997" t="s">
        <v>6877</v>
      </c>
      <c r="I997">
        <v>130</v>
      </c>
      <c r="J997">
        <v>130</v>
      </c>
      <c r="K997" t="b">
        <v>1</v>
      </c>
    </row>
    <row r="998" spans="1:11">
      <c r="A998" t="s">
        <v>8651</v>
      </c>
      <c r="B998" t="s">
        <v>6864</v>
      </c>
      <c r="C998" t="s">
        <v>8652</v>
      </c>
      <c r="D998" t="s">
        <v>6915</v>
      </c>
      <c r="E998" t="s">
        <v>2608</v>
      </c>
      <c r="F998">
        <v>11451</v>
      </c>
      <c r="G998" t="s">
        <v>6866</v>
      </c>
      <c r="H998" t="s">
        <v>6877</v>
      </c>
      <c r="I998">
        <v>130</v>
      </c>
      <c r="J998">
        <v>130</v>
      </c>
      <c r="K998" t="b">
        <v>1</v>
      </c>
    </row>
    <row r="999" spans="1:11">
      <c r="A999" t="s">
        <v>8653</v>
      </c>
      <c r="B999" t="s">
        <v>6869</v>
      </c>
      <c r="C999" t="s">
        <v>9</v>
      </c>
      <c r="D999" t="s">
        <v>6938</v>
      </c>
      <c r="E999" t="s">
        <v>8654</v>
      </c>
      <c r="F999">
        <v>65613</v>
      </c>
      <c r="G999" t="s">
        <v>6871</v>
      </c>
      <c r="H999" t="s">
        <v>6867</v>
      </c>
      <c r="I999">
        <v>131</v>
      </c>
      <c r="J999">
        <v>131</v>
      </c>
      <c r="K999" t="b">
        <v>0</v>
      </c>
    </row>
    <row r="1000" spans="1:11">
      <c r="A1000" t="s">
        <v>8655</v>
      </c>
      <c r="B1000" t="s">
        <v>6869</v>
      </c>
      <c r="C1000" t="s">
        <v>9</v>
      </c>
      <c r="D1000" t="s">
        <v>7207</v>
      </c>
      <c r="E1000" t="s">
        <v>8656</v>
      </c>
      <c r="F1000">
        <v>69337</v>
      </c>
      <c r="G1000" t="s">
        <v>6871</v>
      </c>
      <c r="H1000" t="s">
        <v>6877</v>
      </c>
      <c r="I1000">
        <v>132</v>
      </c>
      <c r="J1000">
        <v>132</v>
      </c>
      <c r="K1000" t="b">
        <v>0</v>
      </c>
    </row>
    <row r="1001" spans="1:11">
      <c r="A1001" t="s">
        <v>8657</v>
      </c>
      <c r="B1001" t="s">
        <v>6869</v>
      </c>
      <c r="C1001" t="s">
        <v>9</v>
      </c>
      <c r="D1001" t="s">
        <v>6955</v>
      </c>
      <c r="E1001" t="s">
        <v>6956</v>
      </c>
      <c r="F1001">
        <v>49512</v>
      </c>
      <c r="G1001" t="s">
        <v>6871</v>
      </c>
      <c r="H1001" t="s">
        <v>6867</v>
      </c>
      <c r="I1001">
        <v>133</v>
      </c>
      <c r="J1001">
        <v>133</v>
      </c>
      <c r="K1001" t="b">
        <v>1</v>
      </c>
    </row>
    <row r="1002" spans="1:11">
      <c r="A1002" t="s">
        <v>8658</v>
      </c>
      <c r="B1002" t="s">
        <v>6869</v>
      </c>
      <c r="C1002" t="s">
        <v>9</v>
      </c>
      <c r="D1002" t="s">
        <v>6870</v>
      </c>
      <c r="E1002" t="s">
        <v>8659</v>
      </c>
      <c r="F1002">
        <v>47150</v>
      </c>
      <c r="G1002" t="s">
        <v>6871</v>
      </c>
      <c r="H1002" t="s">
        <v>6877</v>
      </c>
      <c r="I1002">
        <v>133</v>
      </c>
      <c r="J1002">
        <v>133</v>
      </c>
      <c r="K1002" t="b">
        <v>1</v>
      </c>
    </row>
    <row r="1003" spans="1:11">
      <c r="A1003" t="s">
        <v>8660</v>
      </c>
      <c r="B1003" t="s">
        <v>6869</v>
      </c>
      <c r="C1003" t="s">
        <v>9</v>
      </c>
      <c r="D1003" t="s">
        <v>6921</v>
      </c>
      <c r="E1003" t="s">
        <v>8661</v>
      </c>
      <c r="F1003">
        <v>53094</v>
      </c>
      <c r="G1003" t="s">
        <v>6871</v>
      </c>
      <c r="H1003" t="s">
        <v>6867</v>
      </c>
      <c r="I1003">
        <v>133</v>
      </c>
      <c r="J1003">
        <v>133</v>
      </c>
      <c r="K1003" t="b">
        <v>1</v>
      </c>
    </row>
    <row r="1004" spans="1:11">
      <c r="A1004" t="s">
        <v>8662</v>
      </c>
      <c r="B1004" t="s">
        <v>6869</v>
      </c>
      <c r="C1004" t="s">
        <v>9</v>
      </c>
      <c r="D1004" t="s">
        <v>6924</v>
      </c>
      <c r="E1004" t="s">
        <v>1382</v>
      </c>
      <c r="F1004">
        <v>45662</v>
      </c>
      <c r="G1004" t="s">
        <v>6871</v>
      </c>
      <c r="H1004" t="s">
        <v>6877</v>
      </c>
      <c r="I1004">
        <v>133</v>
      </c>
      <c r="J1004">
        <v>133</v>
      </c>
      <c r="K1004" t="b">
        <v>1</v>
      </c>
    </row>
    <row r="1005" spans="1:11">
      <c r="A1005" t="s">
        <v>8663</v>
      </c>
      <c r="B1005" t="s">
        <v>6891</v>
      </c>
      <c r="C1005" t="s">
        <v>8664</v>
      </c>
      <c r="D1005" t="s">
        <v>6875</v>
      </c>
      <c r="E1005" t="s">
        <v>2286</v>
      </c>
      <c r="F1005">
        <v>92831</v>
      </c>
      <c r="G1005" t="s">
        <v>9</v>
      </c>
      <c r="H1005" t="s">
        <v>6877</v>
      </c>
      <c r="I1005">
        <v>133</v>
      </c>
      <c r="J1005">
        <v>133</v>
      </c>
      <c r="K1005" t="b">
        <v>1</v>
      </c>
    </row>
    <row r="1006" spans="1:11">
      <c r="A1006" t="s">
        <v>2989</v>
      </c>
      <c r="B1006" t="s">
        <v>6891</v>
      </c>
      <c r="C1006" t="s">
        <v>9</v>
      </c>
      <c r="D1006" t="s">
        <v>6875</v>
      </c>
      <c r="E1006" t="s">
        <v>2988</v>
      </c>
      <c r="F1006">
        <v>92866</v>
      </c>
      <c r="G1006" t="s">
        <v>9</v>
      </c>
      <c r="H1006" t="s">
        <v>6867</v>
      </c>
      <c r="I1006">
        <v>133</v>
      </c>
      <c r="J1006">
        <v>133</v>
      </c>
      <c r="K1006" t="b">
        <v>1</v>
      </c>
    </row>
    <row r="1007" spans="1:11">
      <c r="A1007" t="s">
        <v>8665</v>
      </c>
      <c r="B1007" t="s">
        <v>6891</v>
      </c>
      <c r="C1007" t="s">
        <v>9</v>
      </c>
      <c r="D1007" t="s">
        <v>6885</v>
      </c>
      <c r="E1007" t="s">
        <v>8666</v>
      </c>
      <c r="F1007">
        <v>27244</v>
      </c>
      <c r="G1007" t="s">
        <v>9</v>
      </c>
      <c r="H1007" t="s">
        <v>6867</v>
      </c>
      <c r="I1007">
        <v>133</v>
      </c>
      <c r="J1007">
        <v>133</v>
      </c>
      <c r="K1007" t="b">
        <v>1</v>
      </c>
    </row>
    <row r="1008" spans="1:11">
      <c r="A1008" t="s">
        <v>8667</v>
      </c>
      <c r="B1008" t="s">
        <v>6891</v>
      </c>
      <c r="C1008" t="s">
        <v>8668</v>
      </c>
      <c r="D1008" t="s">
        <v>6924</v>
      </c>
      <c r="E1008" t="s">
        <v>54</v>
      </c>
      <c r="F1008">
        <v>45056</v>
      </c>
      <c r="G1008" t="s">
        <v>9</v>
      </c>
      <c r="H1008" t="s">
        <v>6877</v>
      </c>
      <c r="I1008">
        <v>133</v>
      </c>
      <c r="J1008">
        <v>133</v>
      </c>
      <c r="K1008" t="b">
        <v>1</v>
      </c>
    </row>
    <row r="1009" spans="1:11">
      <c r="A1009" t="s">
        <v>8669</v>
      </c>
      <c r="B1009" t="s">
        <v>6891</v>
      </c>
      <c r="C1009" t="s">
        <v>8670</v>
      </c>
      <c r="D1009" t="s">
        <v>6915</v>
      </c>
      <c r="E1009" t="s">
        <v>1425</v>
      </c>
      <c r="F1009">
        <v>12222</v>
      </c>
      <c r="G1009" t="s">
        <v>9</v>
      </c>
      <c r="H1009" t="s">
        <v>6877</v>
      </c>
      <c r="I1009">
        <v>133</v>
      </c>
      <c r="J1009">
        <v>133</v>
      </c>
      <c r="K1009" t="b">
        <v>1</v>
      </c>
    </row>
    <row r="1010" spans="1:11">
      <c r="A1010" t="s">
        <v>3441</v>
      </c>
      <c r="B1010" t="s">
        <v>6891</v>
      </c>
      <c r="C1010" t="s">
        <v>9</v>
      </c>
      <c r="D1010" t="s">
        <v>6924</v>
      </c>
      <c r="E1010" t="s">
        <v>3421</v>
      </c>
      <c r="F1010">
        <v>45469</v>
      </c>
      <c r="G1010" t="s">
        <v>9</v>
      </c>
      <c r="H1010" t="s">
        <v>6867</v>
      </c>
      <c r="I1010">
        <v>133</v>
      </c>
      <c r="J1010">
        <v>133</v>
      </c>
      <c r="K1010" t="b">
        <v>1</v>
      </c>
    </row>
    <row r="1011" spans="1:11">
      <c r="A1011" t="s">
        <v>1070</v>
      </c>
      <c r="B1011" t="s">
        <v>6891</v>
      </c>
      <c r="C1011" t="s">
        <v>9</v>
      </c>
      <c r="D1011" t="s">
        <v>6960</v>
      </c>
      <c r="E1011" t="s">
        <v>421</v>
      </c>
      <c r="F1011">
        <v>77204</v>
      </c>
      <c r="G1011" t="s">
        <v>9</v>
      </c>
      <c r="H1011" t="s">
        <v>6877</v>
      </c>
      <c r="I1011">
        <v>133</v>
      </c>
      <c r="J1011">
        <v>133</v>
      </c>
      <c r="K1011" t="b">
        <v>1</v>
      </c>
    </row>
    <row r="1012" spans="1:11">
      <c r="A1012" t="s">
        <v>1965</v>
      </c>
      <c r="B1012" t="s">
        <v>6891</v>
      </c>
      <c r="C1012" t="s">
        <v>8671</v>
      </c>
      <c r="D1012" t="s">
        <v>6952</v>
      </c>
      <c r="E1012" t="s">
        <v>83</v>
      </c>
      <c r="F1012">
        <v>21250</v>
      </c>
      <c r="G1012" t="s">
        <v>9</v>
      </c>
      <c r="H1012" t="s">
        <v>6877</v>
      </c>
      <c r="I1012">
        <v>133</v>
      </c>
      <c r="J1012">
        <v>133</v>
      </c>
      <c r="K1012" t="b">
        <v>1</v>
      </c>
    </row>
    <row r="1013" spans="1:11">
      <c r="A1013" t="s">
        <v>1328</v>
      </c>
      <c r="B1013" t="s">
        <v>6891</v>
      </c>
      <c r="C1013" t="s">
        <v>8672</v>
      </c>
      <c r="D1013" t="s">
        <v>7119</v>
      </c>
      <c r="E1013" t="s">
        <v>1327</v>
      </c>
      <c r="F1013">
        <v>5405</v>
      </c>
      <c r="G1013" t="s">
        <v>9</v>
      </c>
      <c r="H1013" t="s">
        <v>6877</v>
      </c>
      <c r="I1013">
        <v>133</v>
      </c>
      <c r="J1013">
        <v>133</v>
      </c>
      <c r="K1013" t="b">
        <v>1</v>
      </c>
    </row>
    <row r="1014" spans="1:11">
      <c r="A1014" t="s">
        <v>8673</v>
      </c>
      <c r="B1014" t="s">
        <v>6904</v>
      </c>
      <c r="C1014" t="s">
        <v>8674</v>
      </c>
      <c r="D1014" t="s">
        <v>7056</v>
      </c>
      <c r="E1014" t="s">
        <v>8274</v>
      </c>
      <c r="F1014">
        <v>35254</v>
      </c>
      <c r="G1014" t="s">
        <v>9</v>
      </c>
      <c r="H1014" t="s">
        <v>6867</v>
      </c>
      <c r="I1014">
        <v>135</v>
      </c>
      <c r="J1014">
        <v>135</v>
      </c>
      <c r="K1014" t="b">
        <v>1</v>
      </c>
    </row>
    <row r="1015" spans="1:11">
      <c r="A1015" t="s">
        <v>8675</v>
      </c>
      <c r="B1015" t="s">
        <v>6904</v>
      </c>
      <c r="C1015" t="s">
        <v>9</v>
      </c>
      <c r="D1015" t="s">
        <v>6986</v>
      </c>
      <c r="E1015" t="s">
        <v>8676</v>
      </c>
      <c r="F1015">
        <v>50219</v>
      </c>
      <c r="G1015" t="s">
        <v>9</v>
      </c>
      <c r="H1015" t="s">
        <v>6867</v>
      </c>
      <c r="I1015">
        <v>135</v>
      </c>
      <c r="J1015">
        <v>135</v>
      </c>
      <c r="K1015" t="b">
        <v>1</v>
      </c>
    </row>
    <row r="1016" spans="1:11">
      <c r="A1016" t="s">
        <v>8677</v>
      </c>
      <c r="B1016" t="s">
        <v>6904</v>
      </c>
      <c r="C1016" t="s">
        <v>9</v>
      </c>
      <c r="D1016" t="s">
        <v>6977</v>
      </c>
      <c r="E1016" t="s">
        <v>8678</v>
      </c>
      <c r="F1016">
        <v>30750</v>
      </c>
      <c r="G1016" t="s">
        <v>9</v>
      </c>
      <c r="H1016" t="s">
        <v>6867</v>
      </c>
      <c r="I1016">
        <v>135</v>
      </c>
      <c r="J1016">
        <v>135</v>
      </c>
      <c r="K1016" t="b">
        <v>1</v>
      </c>
    </row>
    <row r="1017" spans="1:11">
      <c r="A1017" t="s">
        <v>8679</v>
      </c>
      <c r="B1017" t="s">
        <v>6864</v>
      </c>
      <c r="C1017" t="s">
        <v>9</v>
      </c>
      <c r="D1017" t="s">
        <v>6962</v>
      </c>
      <c r="E1017" t="s">
        <v>8680</v>
      </c>
      <c r="F1017">
        <v>18301</v>
      </c>
      <c r="G1017" t="s">
        <v>6866</v>
      </c>
      <c r="H1017" t="s">
        <v>6877</v>
      </c>
      <c r="I1017">
        <v>135</v>
      </c>
      <c r="J1017">
        <v>135</v>
      </c>
      <c r="K1017" t="b">
        <v>1</v>
      </c>
    </row>
    <row r="1018" spans="1:11">
      <c r="A1018" t="s">
        <v>8681</v>
      </c>
      <c r="B1018" t="s">
        <v>6864</v>
      </c>
      <c r="C1018" t="s">
        <v>9</v>
      </c>
      <c r="D1018" t="s">
        <v>6962</v>
      </c>
      <c r="E1018" t="s">
        <v>8682</v>
      </c>
      <c r="F1018">
        <v>15419</v>
      </c>
      <c r="G1018" t="s">
        <v>6866</v>
      </c>
      <c r="H1018" t="s">
        <v>6877</v>
      </c>
      <c r="I1018">
        <v>135</v>
      </c>
      <c r="J1018">
        <v>135</v>
      </c>
      <c r="K1018" t="b">
        <v>1</v>
      </c>
    </row>
    <row r="1019" spans="1:11">
      <c r="A1019" t="s">
        <v>8683</v>
      </c>
      <c r="B1019" t="s">
        <v>6864</v>
      </c>
      <c r="C1019" t="s">
        <v>9</v>
      </c>
      <c r="D1019" t="s">
        <v>7119</v>
      </c>
      <c r="E1019" t="s">
        <v>8684</v>
      </c>
      <c r="F1019">
        <v>5735</v>
      </c>
      <c r="G1019" t="s">
        <v>6866</v>
      </c>
      <c r="H1019" t="s">
        <v>6877</v>
      </c>
      <c r="I1019">
        <v>136</v>
      </c>
      <c r="J1019">
        <v>136</v>
      </c>
      <c r="K1019" t="b">
        <v>0</v>
      </c>
    </row>
    <row r="1020" spans="1:11">
      <c r="A1020" t="s">
        <v>8685</v>
      </c>
      <c r="B1020" t="s">
        <v>6869</v>
      </c>
      <c r="C1020" t="s">
        <v>9</v>
      </c>
      <c r="D1020" t="s">
        <v>7072</v>
      </c>
      <c r="E1020" t="s">
        <v>8686</v>
      </c>
      <c r="F1020">
        <v>55375</v>
      </c>
      <c r="G1020" t="s">
        <v>6871</v>
      </c>
      <c r="H1020" t="s">
        <v>6867</v>
      </c>
      <c r="I1020">
        <v>137</v>
      </c>
      <c r="J1020">
        <v>137</v>
      </c>
      <c r="K1020" t="b">
        <v>0</v>
      </c>
    </row>
    <row r="1021" spans="1:11">
      <c r="A1021" t="s">
        <v>8687</v>
      </c>
      <c r="B1021" t="s">
        <v>6864</v>
      </c>
      <c r="C1021" t="s">
        <v>9</v>
      </c>
      <c r="D1021" t="s">
        <v>6865</v>
      </c>
      <c r="E1021" t="s">
        <v>8688</v>
      </c>
      <c r="F1021">
        <v>2186</v>
      </c>
      <c r="G1021" t="s">
        <v>6866</v>
      </c>
      <c r="H1021" t="s">
        <v>6867</v>
      </c>
      <c r="I1021">
        <v>137</v>
      </c>
      <c r="J1021">
        <v>137</v>
      </c>
      <c r="K1021" t="b">
        <v>1</v>
      </c>
    </row>
    <row r="1022" spans="1:11">
      <c r="A1022" t="s">
        <v>8689</v>
      </c>
      <c r="B1022" t="s">
        <v>6864</v>
      </c>
      <c r="C1022" t="s">
        <v>9</v>
      </c>
      <c r="D1022" t="s">
        <v>6915</v>
      </c>
      <c r="E1022" t="s">
        <v>8690</v>
      </c>
      <c r="F1022">
        <v>14478</v>
      </c>
      <c r="G1022" t="s">
        <v>6866</v>
      </c>
      <c r="H1022" t="s">
        <v>6867</v>
      </c>
      <c r="I1022">
        <v>137</v>
      </c>
      <c r="J1022">
        <v>137</v>
      </c>
      <c r="K1022" t="b">
        <v>1</v>
      </c>
    </row>
    <row r="1023" spans="1:11">
      <c r="A1023" t="s">
        <v>8691</v>
      </c>
      <c r="B1023" t="s">
        <v>6864</v>
      </c>
      <c r="C1023" t="s">
        <v>9</v>
      </c>
      <c r="D1023" t="s">
        <v>6962</v>
      </c>
      <c r="E1023" t="s">
        <v>201</v>
      </c>
      <c r="F1023">
        <v>15237</v>
      </c>
      <c r="G1023" t="s">
        <v>6866</v>
      </c>
      <c r="H1023" t="s">
        <v>6867</v>
      </c>
      <c r="I1023">
        <v>137</v>
      </c>
      <c r="J1023">
        <v>137</v>
      </c>
      <c r="K1023" t="b">
        <v>1</v>
      </c>
    </row>
    <row r="1024" spans="1:11">
      <c r="A1024" t="s">
        <v>8692</v>
      </c>
      <c r="B1024" t="s">
        <v>6869</v>
      </c>
      <c r="C1024" t="s">
        <v>9</v>
      </c>
      <c r="D1024" t="s">
        <v>6890</v>
      </c>
      <c r="E1024" t="s">
        <v>8693</v>
      </c>
      <c r="F1024">
        <v>61108</v>
      </c>
      <c r="G1024" t="s">
        <v>6871</v>
      </c>
      <c r="H1024" t="s">
        <v>6867</v>
      </c>
      <c r="I1024">
        <v>138</v>
      </c>
      <c r="J1024">
        <v>138</v>
      </c>
      <c r="K1024" t="b">
        <v>0</v>
      </c>
    </row>
    <row r="1025" spans="1:11">
      <c r="A1025" t="s">
        <v>8694</v>
      </c>
      <c r="B1025" t="s">
        <v>6904</v>
      </c>
      <c r="C1025" t="s">
        <v>9</v>
      </c>
      <c r="D1025" t="s">
        <v>7233</v>
      </c>
      <c r="E1025" t="s">
        <v>3523</v>
      </c>
      <c r="F1025">
        <v>71104</v>
      </c>
      <c r="G1025" t="s">
        <v>9</v>
      </c>
      <c r="H1025" t="s">
        <v>6867</v>
      </c>
      <c r="I1025">
        <v>139</v>
      </c>
      <c r="J1025">
        <v>139</v>
      </c>
      <c r="K1025" t="b">
        <v>1</v>
      </c>
    </row>
    <row r="1026" spans="1:11">
      <c r="A1026" t="s">
        <v>8695</v>
      </c>
      <c r="B1026" t="s">
        <v>6904</v>
      </c>
      <c r="C1026" t="s">
        <v>9</v>
      </c>
      <c r="D1026" t="s">
        <v>6870</v>
      </c>
      <c r="E1026" t="s">
        <v>7445</v>
      </c>
      <c r="F1026">
        <v>46131</v>
      </c>
      <c r="G1026" t="s">
        <v>9</v>
      </c>
      <c r="H1026" t="s">
        <v>6867</v>
      </c>
      <c r="I1026">
        <v>139</v>
      </c>
      <c r="J1026">
        <v>139</v>
      </c>
      <c r="K1026" t="b">
        <v>1</v>
      </c>
    </row>
    <row r="1027" spans="1:11">
      <c r="A1027" t="s">
        <v>8696</v>
      </c>
      <c r="B1027" t="s">
        <v>6904</v>
      </c>
      <c r="C1027" t="s">
        <v>9</v>
      </c>
      <c r="D1027" t="s">
        <v>6865</v>
      </c>
      <c r="E1027" t="s">
        <v>512</v>
      </c>
      <c r="F1027">
        <v>1002</v>
      </c>
      <c r="G1027" t="s">
        <v>9</v>
      </c>
      <c r="H1027" t="s">
        <v>6867</v>
      </c>
      <c r="I1027">
        <v>139</v>
      </c>
      <c r="J1027">
        <v>139</v>
      </c>
      <c r="K1027" t="b">
        <v>1</v>
      </c>
    </row>
    <row r="1028" spans="1:11">
      <c r="A1028" t="s">
        <v>8697</v>
      </c>
      <c r="B1028" t="s">
        <v>6869</v>
      </c>
      <c r="C1028" t="s">
        <v>9</v>
      </c>
      <c r="D1028" t="s">
        <v>6890</v>
      </c>
      <c r="E1028" t="s">
        <v>121</v>
      </c>
      <c r="F1028">
        <v>60625</v>
      </c>
      <c r="G1028" t="s">
        <v>6871</v>
      </c>
      <c r="H1028" t="s">
        <v>6877</v>
      </c>
      <c r="I1028">
        <v>139</v>
      </c>
      <c r="J1028">
        <v>139</v>
      </c>
      <c r="K1028" t="b">
        <v>0</v>
      </c>
    </row>
    <row r="1029" spans="1:11">
      <c r="A1029" t="s">
        <v>8698</v>
      </c>
      <c r="B1029" t="s">
        <v>6904</v>
      </c>
      <c r="C1029" t="s">
        <v>9</v>
      </c>
      <c r="D1029" t="s">
        <v>6913</v>
      </c>
      <c r="E1029" t="s">
        <v>7223</v>
      </c>
      <c r="F1029">
        <v>29325</v>
      </c>
      <c r="G1029" t="s">
        <v>9</v>
      </c>
      <c r="H1029" t="s">
        <v>6867</v>
      </c>
      <c r="I1029">
        <v>139</v>
      </c>
      <c r="J1029">
        <v>139</v>
      </c>
      <c r="K1029" t="b">
        <v>1</v>
      </c>
    </row>
    <row r="1030" spans="1:11">
      <c r="A1030" t="s">
        <v>8699</v>
      </c>
      <c r="B1030" t="s">
        <v>6904</v>
      </c>
      <c r="C1030" t="s">
        <v>8700</v>
      </c>
      <c r="D1030" t="s">
        <v>6915</v>
      </c>
      <c r="E1030" t="s">
        <v>8201</v>
      </c>
      <c r="F1030">
        <v>10577</v>
      </c>
      <c r="G1030" t="s">
        <v>9</v>
      </c>
      <c r="H1030" t="s">
        <v>6877</v>
      </c>
      <c r="I1030">
        <v>139</v>
      </c>
      <c r="J1030">
        <v>139</v>
      </c>
      <c r="K1030" t="b">
        <v>1</v>
      </c>
    </row>
    <row r="1031" spans="1:11">
      <c r="A1031" t="s">
        <v>8701</v>
      </c>
      <c r="B1031" t="s">
        <v>6904</v>
      </c>
      <c r="C1031" t="s">
        <v>9</v>
      </c>
      <c r="D1031" t="s">
        <v>6885</v>
      </c>
      <c r="E1031" t="s">
        <v>1191</v>
      </c>
      <c r="F1031">
        <v>27101</v>
      </c>
      <c r="G1031" t="s">
        <v>9</v>
      </c>
      <c r="H1031" t="s">
        <v>6867</v>
      </c>
      <c r="I1031">
        <v>139</v>
      </c>
      <c r="J1031">
        <v>139</v>
      </c>
      <c r="K1031" t="b">
        <v>1</v>
      </c>
    </row>
    <row r="1032" spans="1:11">
      <c r="A1032" t="s">
        <v>8702</v>
      </c>
      <c r="B1032" t="s">
        <v>6904</v>
      </c>
      <c r="C1032" t="s">
        <v>8703</v>
      </c>
      <c r="D1032" t="s">
        <v>6885</v>
      </c>
      <c r="E1032" t="s">
        <v>8704</v>
      </c>
      <c r="F1032">
        <v>28804</v>
      </c>
      <c r="G1032" t="s">
        <v>9</v>
      </c>
      <c r="H1032" t="s">
        <v>6877</v>
      </c>
      <c r="I1032">
        <v>139</v>
      </c>
      <c r="J1032">
        <v>139</v>
      </c>
      <c r="K1032" t="b">
        <v>1</v>
      </c>
    </row>
    <row r="1033" spans="1:11">
      <c r="A1033" t="s">
        <v>8705</v>
      </c>
      <c r="B1033" t="s">
        <v>6869</v>
      </c>
      <c r="C1033" t="s">
        <v>9</v>
      </c>
      <c r="D1033" t="s">
        <v>6921</v>
      </c>
      <c r="E1033" t="s">
        <v>1531</v>
      </c>
      <c r="F1033">
        <v>53073</v>
      </c>
      <c r="G1033" t="s">
        <v>6871</v>
      </c>
      <c r="H1033" t="s">
        <v>6867</v>
      </c>
      <c r="I1033">
        <v>140</v>
      </c>
      <c r="J1033">
        <v>140</v>
      </c>
      <c r="K1033" t="b">
        <v>1</v>
      </c>
    </row>
    <row r="1034" spans="1:11">
      <c r="A1034" t="s">
        <v>8706</v>
      </c>
      <c r="B1034" t="s">
        <v>6869</v>
      </c>
      <c r="C1034" t="s">
        <v>9</v>
      </c>
      <c r="D1034" t="s">
        <v>6938</v>
      </c>
      <c r="E1034" t="s">
        <v>8114</v>
      </c>
      <c r="F1034">
        <v>64507</v>
      </c>
      <c r="G1034" t="s">
        <v>6871</v>
      </c>
      <c r="H1034" t="s">
        <v>6877</v>
      </c>
      <c r="I1034">
        <v>140</v>
      </c>
      <c r="J1034">
        <v>140</v>
      </c>
      <c r="K1034" t="b">
        <v>1</v>
      </c>
    </row>
    <row r="1035" spans="1:11">
      <c r="A1035" t="s">
        <v>8707</v>
      </c>
      <c r="B1035" t="s">
        <v>6864</v>
      </c>
      <c r="C1035" t="s">
        <v>9</v>
      </c>
      <c r="D1035" t="s">
        <v>6962</v>
      </c>
      <c r="E1035" t="s">
        <v>8708</v>
      </c>
      <c r="F1035">
        <v>19087</v>
      </c>
      <c r="G1035" t="s">
        <v>6866</v>
      </c>
      <c r="H1035" t="s">
        <v>6867</v>
      </c>
      <c r="I1035">
        <v>141</v>
      </c>
      <c r="J1035">
        <v>141</v>
      </c>
      <c r="K1035" t="b">
        <v>1</v>
      </c>
    </row>
    <row r="1036" spans="1:11">
      <c r="A1036" t="s">
        <v>8709</v>
      </c>
      <c r="B1036" t="s">
        <v>6864</v>
      </c>
      <c r="C1036" t="s">
        <v>9</v>
      </c>
      <c r="D1036" t="s">
        <v>7138</v>
      </c>
      <c r="E1036" t="s">
        <v>8710</v>
      </c>
      <c r="F1036">
        <v>3461</v>
      </c>
      <c r="G1036" t="s">
        <v>6866</v>
      </c>
      <c r="H1036" t="s">
        <v>6867</v>
      </c>
      <c r="I1036">
        <v>141</v>
      </c>
      <c r="J1036">
        <v>141</v>
      </c>
      <c r="K1036" t="b">
        <v>1</v>
      </c>
    </row>
    <row r="1037" spans="1:11">
      <c r="A1037" t="s">
        <v>8711</v>
      </c>
      <c r="B1037" t="s">
        <v>6869</v>
      </c>
      <c r="C1037" t="s">
        <v>9</v>
      </c>
      <c r="D1037" t="s">
        <v>6870</v>
      </c>
      <c r="E1037" t="s">
        <v>8712</v>
      </c>
      <c r="F1037">
        <v>46408</v>
      </c>
      <c r="G1037" t="s">
        <v>6871</v>
      </c>
      <c r="H1037" t="s">
        <v>6877</v>
      </c>
      <c r="I1037">
        <v>141</v>
      </c>
      <c r="J1037">
        <v>141</v>
      </c>
      <c r="K1037" t="b">
        <v>1</v>
      </c>
    </row>
    <row r="1038" spans="1:11">
      <c r="A1038" t="s">
        <v>8713</v>
      </c>
      <c r="B1038" t="s">
        <v>6864</v>
      </c>
      <c r="C1038" t="s">
        <v>9</v>
      </c>
      <c r="D1038" t="s">
        <v>6962</v>
      </c>
      <c r="E1038" t="s">
        <v>637</v>
      </c>
      <c r="F1038">
        <v>17601</v>
      </c>
      <c r="G1038" t="s">
        <v>6866</v>
      </c>
      <c r="H1038" t="s">
        <v>6867</v>
      </c>
      <c r="I1038">
        <v>141</v>
      </c>
      <c r="J1038">
        <v>141</v>
      </c>
      <c r="K1038" t="b">
        <v>1</v>
      </c>
    </row>
    <row r="1039" spans="1:11">
      <c r="A1039" t="s">
        <v>8714</v>
      </c>
      <c r="B1039" t="s">
        <v>6869</v>
      </c>
      <c r="C1039" t="s">
        <v>9</v>
      </c>
      <c r="D1039" t="s">
        <v>6938</v>
      </c>
      <c r="E1039" t="s">
        <v>8715</v>
      </c>
      <c r="F1039">
        <v>64801</v>
      </c>
      <c r="G1039" t="s">
        <v>6871</v>
      </c>
      <c r="H1039" t="s">
        <v>6877</v>
      </c>
      <c r="I1039">
        <v>141</v>
      </c>
      <c r="J1039">
        <v>141</v>
      </c>
      <c r="K1039" t="b">
        <v>1</v>
      </c>
    </row>
    <row r="1040" spans="1:11">
      <c r="A1040" t="s">
        <v>8716</v>
      </c>
      <c r="B1040" t="s">
        <v>6869</v>
      </c>
      <c r="C1040" t="s">
        <v>9</v>
      </c>
      <c r="D1040" t="s">
        <v>6924</v>
      </c>
      <c r="E1040" t="s">
        <v>8717</v>
      </c>
      <c r="F1040">
        <v>44077</v>
      </c>
      <c r="G1040" t="s">
        <v>6871</v>
      </c>
      <c r="H1040" t="s">
        <v>6867</v>
      </c>
      <c r="I1040">
        <v>142</v>
      </c>
      <c r="J1040">
        <v>142</v>
      </c>
      <c r="K1040" t="b">
        <v>0</v>
      </c>
    </row>
    <row r="1041" spans="1:11">
      <c r="A1041" t="s">
        <v>3344</v>
      </c>
      <c r="B1041" t="s">
        <v>6891</v>
      </c>
      <c r="C1041" t="s">
        <v>9</v>
      </c>
      <c r="D1041" t="s">
        <v>6915</v>
      </c>
      <c r="E1041" t="s">
        <v>8206</v>
      </c>
      <c r="F1041">
        <v>13699</v>
      </c>
      <c r="G1041" t="s">
        <v>9</v>
      </c>
      <c r="H1041" t="s">
        <v>6867</v>
      </c>
      <c r="I1041">
        <v>142</v>
      </c>
      <c r="J1041">
        <v>142</v>
      </c>
      <c r="K1041" t="b">
        <v>1</v>
      </c>
    </row>
    <row r="1042" spans="1:11">
      <c r="A1042" t="s">
        <v>8718</v>
      </c>
      <c r="B1042" t="s">
        <v>6891</v>
      </c>
      <c r="C1042" t="s">
        <v>9</v>
      </c>
      <c r="D1042" t="s">
        <v>6865</v>
      </c>
      <c r="E1042" t="s">
        <v>1162</v>
      </c>
      <c r="F1042">
        <v>1610</v>
      </c>
      <c r="G1042" t="s">
        <v>9</v>
      </c>
      <c r="H1042" t="s">
        <v>6867</v>
      </c>
      <c r="I1042">
        <v>142</v>
      </c>
      <c r="J1042">
        <v>142</v>
      </c>
      <c r="K1042" t="b">
        <v>1</v>
      </c>
    </row>
    <row r="1043" spans="1:11">
      <c r="A1043" t="s">
        <v>2092</v>
      </c>
      <c r="B1043" t="s">
        <v>6891</v>
      </c>
      <c r="C1043" t="s">
        <v>9</v>
      </c>
      <c r="D1043" t="s">
        <v>6890</v>
      </c>
      <c r="E1043" t="s">
        <v>121</v>
      </c>
      <c r="F1043">
        <v>60660</v>
      </c>
      <c r="G1043" t="s">
        <v>9</v>
      </c>
      <c r="H1043" t="s">
        <v>6867</v>
      </c>
      <c r="I1043">
        <v>142</v>
      </c>
      <c r="J1043">
        <v>142</v>
      </c>
      <c r="K1043" t="b">
        <v>1</v>
      </c>
    </row>
    <row r="1044" spans="1:11">
      <c r="A1044" t="s">
        <v>941</v>
      </c>
      <c r="B1044" t="s">
        <v>6891</v>
      </c>
      <c r="C1044" t="s">
        <v>9</v>
      </c>
      <c r="D1044" t="s">
        <v>6928</v>
      </c>
      <c r="E1044" t="s">
        <v>940</v>
      </c>
      <c r="F1044">
        <v>97331</v>
      </c>
      <c r="G1044" t="s">
        <v>9</v>
      </c>
      <c r="H1044" t="s">
        <v>6877</v>
      </c>
      <c r="I1044">
        <v>142</v>
      </c>
      <c r="J1044">
        <v>142</v>
      </c>
      <c r="K1044" t="b">
        <v>1</v>
      </c>
    </row>
    <row r="1045" spans="1:11">
      <c r="A1045" t="s">
        <v>1173</v>
      </c>
      <c r="B1045" t="s">
        <v>6891</v>
      </c>
      <c r="C1045" t="s">
        <v>9</v>
      </c>
      <c r="D1045" t="s">
        <v>6962</v>
      </c>
      <c r="E1045" t="s">
        <v>85</v>
      </c>
      <c r="F1045">
        <v>19107</v>
      </c>
      <c r="G1045" t="s">
        <v>9</v>
      </c>
      <c r="H1045" t="s">
        <v>6867</v>
      </c>
      <c r="I1045">
        <v>142</v>
      </c>
      <c r="J1045">
        <v>142</v>
      </c>
      <c r="K1045" t="b">
        <v>1</v>
      </c>
    </row>
    <row r="1046" spans="1:11">
      <c r="A1046" t="s">
        <v>486</v>
      </c>
      <c r="B1046" t="s">
        <v>6891</v>
      </c>
      <c r="C1046" t="s">
        <v>8719</v>
      </c>
      <c r="D1046" t="s">
        <v>7056</v>
      </c>
      <c r="E1046" t="s">
        <v>8274</v>
      </c>
      <c r="F1046">
        <v>35294</v>
      </c>
      <c r="G1046" t="s">
        <v>9</v>
      </c>
      <c r="H1046" t="s">
        <v>6877</v>
      </c>
      <c r="I1046">
        <v>142</v>
      </c>
      <c r="J1046">
        <v>142</v>
      </c>
      <c r="K1046" t="b">
        <v>1</v>
      </c>
    </row>
    <row r="1047" spans="1:11">
      <c r="A1047" t="s">
        <v>8720</v>
      </c>
      <c r="B1047" t="s">
        <v>6891</v>
      </c>
      <c r="C1047" t="s">
        <v>9</v>
      </c>
      <c r="D1047" t="s">
        <v>6924</v>
      </c>
      <c r="E1047" t="s">
        <v>591</v>
      </c>
      <c r="F1047">
        <v>45221</v>
      </c>
      <c r="G1047" t="s">
        <v>9</v>
      </c>
      <c r="H1047" t="s">
        <v>6877</v>
      </c>
      <c r="I1047">
        <v>142</v>
      </c>
      <c r="J1047">
        <v>142</v>
      </c>
      <c r="K1047" t="b">
        <v>1</v>
      </c>
    </row>
    <row r="1048" spans="1:11">
      <c r="A1048" t="s">
        <v>8721</v>
      </c>
      <c r="B1048" t="s">
        <v>6891</v>
      </c>
      <c r="C1048" t="s">
        <v>9</v>
      </c>
      <c r="D1048" t="s">
        <v>6875</v>
      </c>
      <c r="E1048" t="s">
        <v>8722</v>
      </c>
      <c r="F1048">
        <v>95211</v>
      </c>
      <c r="G1048" t="s">
        <v>9</v>
      </c>
      <c r="H1048" t="s">
        <v>6867</v>
      </c>
      <c r="I1048">
        <v>142</v>
      </c>
      <c r="J1048">
        <v>142</v>
      </c>
      <c r="K1048" t="b">
        <v>1</v>
      </c>
    </row>
    <row r="1049" spans="1:11">
      <c r="A1049" t="s">
        <v>1038</v>
      </c>
      <c r="B1049" t="s">
        <v>6891</v>
      </c>
      <c r="C1049" t="s">
        <v>8723</v>
      </c>
      <c r="D1049" t="s">
        <v>7023</v>
      </c>
      <c r="E1049" t="s">
        <v>1037</v>
      </c>
      <c r="F1049">
        <v>23284</v>
      </c>
      <c r="G1049" t="s">
        <v>9</v>
      </c>
      <c r="H1049" t="s">
        <v>6877</v>
      </c>
      <c r="I1049">
        <v>142</v>
      </c>
      <c r="J1049">
        <v>142</v>
      </c>
      <c r="K1049" t="b">
        <v>1</v>
      </c>
    </row>
    <row r="1050" spans="1:11">
      <c r="A1050" t="s">
        <v>8724</v>
      </c>
      <c r="B1050" t="s">
        <v>6864</v>
      </c>
      <c r="C1050" t="s">
        <v>9</v>
      </c>
      <c r="D1050" t="s">
        <v>6962</v>
      </c>
      <c r="E1050" t="s">
        <v>8725</v>
      </c>
      <c r="F1050">
        <v>18901</v>
      </c>
      <c r="G1050" t="s">
        <v>6866</v>
      </c>
      <c r="H1050" t="s">
        <v>6867</v>
      </c>
      <c r="I1050">
        <v>143</v>
      </c>
      <c r="J1050">
        <v>143</v>
      </c>
      <c r="K1050" t="b">
        <v>1</v>
      </c>
    </row>
    <row r="1051" spans="1:11">
      <c r="A1051" t="s">
        <v>8726</v>
      </c>
      <c r="B1051" t="s">
        <v>6864</v>
      </c>
      <c r="C1051" t="s">
        <v>9</v>
      </c>
      <c r="D1051" t="s">
        <v>6892</v>
      </c>
      <c r="E1051" t="s">
        <v>7749</v>
      </c>
      <c r="F1051">
        <v>7305</v>
      </c>
      <c r="G1051" t="s">
        <v>6866</v>
      </c>
      <c r="H1051" t="s">
        <v>6877</v>
      </c>
      <c r="I1051">
        <v>143</v>
      </c>
      <c r="J1051">
        <v>143</v>
      </c>
      <c r="K1051" t="b">
        <v>1</v>
      </c>
    </row>
    <row r="1052" spans="1:11">
      <c r="A1052" t="s">
        <v>8727</v>
      </c>
      <c r="B1052" t="s">
        <v>6864</v>
      </c>
      <c r="C1052" t="s">
        <v>9</v>
      </c>
      <c r="D1052" t="s">
        <v>6962</v>
      </c>
      <c r="E1052" t="s">
        <v>8728</v>
      </c>
      <c r="F1052">
        <v>19047</v>
      </c>
      <c r="G1052" t="s">
        <v>6866</v>
      </c>
      <c r="H1052" t="s">
        <v>6867</v>
      </c>
      <c r="I1052">
        <v>144</v>
      </c>
      <c r="J1052">
        <v>144</v>
      </c>
      <c r="K1052" t="b">
        <v>1</v>
      </c>
    </row>
    <row r="1053" spans="1:11">
      <c r="A1053" t="s">
        <v>8729</v>
      </c>
      <c r="B1053" t="s">
        <v>6864</v>
      </c>
      <c r="C1053" t="s">
        <v>8730</v>
      </c>
      <c r="D1053" t="s">
        <v>6980</v>
      </c>
      <c r="E1053" t="s">
        <v>445</v>
      </c>
      <c r="F1053">
        <v>4104</v>
      </c>
      <c r="G1053" t="s">
        <v>6866</v>
      </c>
      <c r="H1053" t="s">
        <v>6877</v>
      </c>
      <c r="I1053">
        <v>144</v>
      </c>
      <c r="J1053">
        <v>144</v>
      </c>
      <c r="K1053" t="b">
        <v>1</v>
      </c>
    </row>
    <row r="1054" spans="1:11">
      <c r="A1054" t="s">
        <v>8731</v>
      </c>
      <c r="B1054" t="s">
        <v>6869</v>
      </c>
      <c r="C1054" t="s">
        <v>9</v>
      </c>
      <c r="D1054" t="s">
        <v>7236</v>
      </c>
      <c r="E1054" t="s">
        <v>8732</v>
      </c>
      <c r="F1054">
        <v>57799</v>
      </c>
      <c r="G1054" t="s">
        <v>6871</v>
      </c>
      <c r="H1054" t="s">
        <v>6877</v>
      </c>
      <c r="I1054">
        <v>145</v>
      </c>
      <c r="J1054">
        <v>145</v>
      </c>
      <c r="K1054" t="b">
        <v>1</v>
      </c>
    </row>
    <row r="1055" spans="1:11">
      <c r="A1055" t="s">
        <v>8733</v>
      </c>
      <c r="B1055" t="s">
        <v>6869</v>
      </c>
      <c r="C1055" t="s">
        <v>9</v>
      </c>
      <c r="D1055" t="s">
        <v>6924</v>
      </c>
      <c r="E1055" t="s">
        <v>7870</v>
      </c>
      <c r="F1055">
        <v>44883</v>
      </c>
      <c r="G1055" t="s">
        <v>6871</v>
      </c>
      <c r="H1055" t="s">
        <v>6867</v>
      </c>
      <c r="I1055">
        <v>145</v>
      </c>
      <c r="J1055">
        <v>145</v>
      </c>
      <c r="K1055" t="b">
        <v>1</v>
      </c>
    </row>
    <row r="1056" spans="1:11">
      <c r="A1056" t="s">
        <v>8734</v>
      </c>
      <c r="B1056" t="s">
        <v>6904</v>
      </c>
      <c r="C1056" t="s">
        <v>9</v>
      </c>
      <c r="D1056" t="s">
        <v>6962</v>
      </c>
      <c r="E1056" t="s">
        <v>968</v>
      </c>
      <c r="F1056">
        <v>19612</v>
      </c>
      <c r="G1056" t="s">
        <v>9</v>
      </c>
      <c r="H1056" t="s">
        <v>6867</v>
      </c>
      <c r="I1056">
        <v>146</v>
      </c>
      <c r="J1056">
        <v>146</v>
      </c>
      <c r="K1056" t="b">
        <v>1</v>
      </c>
    </row>
    <row r="1057" spans="1:11">
      <c r="A1057" t="s">
        <v>8735</v>
      </c>
      <c r="B1057" t="s">
        <v>6904</v>
      </c>
      <c r="C1057" t="s">
        <v>8736</v>
      </c>
      <c r="D1057" t="s">
        <v>7072</v>
      </c>
      <c r="E1057" t="s">
        <v>7849</v>
      </c>
      <c r="F1057">
        <v>56562</v>
      </c>
      <c r="G1057" t="s">
        <v>9</v>
      </c>
      <c r="H1057" t="s">
        <v>6867</v>
      </c>
      <c r="I1057">
        <v>146</v>
      </c>
      <c r="J1057">
        <v>146</v>
      </c>
      <c r="K1057" t="b">
        <v>1</v>
      </c>
    </row>
    <row r="1058" spans="1:11">
      <c r="A1058" t="s">
        <v>8737</v>
      </c>
      <c r="B1058" t="s">
        <v>6904</v>
      </c>
      <c r="C1058" t="s">
        <v>9</v>
      </c>
      <c r="D1058" t="s">
        <v>7157</v>
      </c>
      <c r="E1058" t="s">
        <v>237</v>
      </c>
      <c r="F1058">
        <v>37208</v>
      </c>
      <c r="G1058" t="s">
        <v>9</v>
      </c>
      <c r="H1058" t="s">
        <v>6867</v>
      </c>
      <c r="I1058">
        <v>146</v>
      </c>
      <c r="J1058">
        <v>146</v>
      </c>
      <c r="K1058" t="b">
        <v>1</v>
      </c>
    </row>
    <row r="1059" spans="1:11">
      <c r="A1059" t="s">
        <v>8738</v>
      </c>
      <c r="B1059" t="s">
        <v>6904</v>
      </c>
      <c r="C1059" t="s">
        <v>9</v>
      </c>
      <c r="D1059" t="s">
        <v>6915</v>
      </c>
      <c r="E1059" t="s">
        <v>1938</v>
      </c>
      <c r="F1059">
        <v>14744</v>
      </c>
      <c r="G1059" t="s">
        <v>9</v>
      </c>
      <c r="H1059" t="s">
        <v>6867</v>
      </c>
      <c r="I1059">
        <v>146</v>
      </c>
      <c r="J1059">
        <v>146</v>
      </c>
      <c r="K1059" t="b">
        <v>1</v>
      </c>
    </row>
    <row r="1060" spans="1:11">
      <c r="A1060" t="s">
        <v>8739</v>
      </c>
      <c r="B1060" t="s">
        <v>6904</v>
      </c>
      <c r="C1060" t="s">
        <v>9</v>
      </c>
      <c r="D1060" t="s">
        <v>6921</v>
      </c>
      <c r="E1060" t="s">
        <v>8740</v>
      </c>
      <c r="F1060">
        <v>54971</v>
      </c>
      <c r="G1060" t="s">
        <v>9</v>
      </c>
      <c r="H1060" t="s">
        <v>6867</v>
      </c>
      <c r="I1060">
        <v>146</v>
      </c>
      <c r="J1060">
        <v>146</v>
      </c>
      <c r="K1060" t="b">
        <v>1</v>
      </c>
    </row>
    <row r="1061" spans="1:11">
      <c r="A1061" t="s">
        <v>8741</v>
      </c>
      <c r="B1061" t="s">
        <v>6864</v>
      </c>
      <c r="C1061" t="s">
        <v>9</v>
      </c>
      <c r="D1061" t="s">
        <v>6980</v>
      </c>
      <c r="E1061" t="s">
        <v>7376</v>
      </c>
      <c r="F1061">
        <v>4901</v>
      </c>
      <c r="G1061" t="s">
        <v>6866</v>
      </c>
      <c r="H1061" t="s">
        <v>6867</v>
      </c>
      <c r="I1061">
        <v>146</v>
      </c>
      <c r="J1061">
        <v>146</v>
      </c>
      <c r="K1061" t="b">
        <v>0</v>
      </c>
    </row>
    <row r="1062" spans="1:11">
      <c r="A1062" t="s">
        <v>8742</v>
      </c>
      <c r="B1062" t="s">
        <v>6904</v>
      </c>
      <c r="C1062" t="s">
        <v>9</v>
      </c>
      <c r="D1062" t="s">
        <v>7138</v>
      </c>
      <c r="E1062" t="s">
        <v>246</v>
      </c>
      <c r="F1062">
        <v>3102</v>
      </c>
      <c r="G1062" t="s">
        <v>9</v>
      </c>
      <c r="H1062" t="s">
        <v>6877</v>
      </c>
      <c r="I1062">
        <v>146</v>
      </c>
      <c r="J1062">
        <v>146</v>
      </c>
      <c r="K1062" t="b">
        <v>1</v>
      </c>
    </row>
    <row r="1063" spans="1:11">
      <c r="A1063" t="s">
        <v>8743</v>
      </c>
      <c r="B1063" t="s">
        <v>6869</v>
      </c>
      <c r="C1063" t="s">
        <v>9</v>
      </c>
      <c r="D1063" t="s">
        <v>7207</v>
      </c>
      <c r="E1063" t="s">
        <v>8744</v>
      </c>
      <c r="F1063">
        <v>68025</v>
      </c>
      <c r="G1063" t="s">
        <v>6871</v>
      </c>
      <c r="H1063" t="s">
        <v>6867</v>
      </c>
      <c r="I1063">
        <v>147</v>
      </c>
      <c r="J1063">
        <v>147</v>
      </c>
      <c r="K1063" t="b">
        <v>0</v>
      </c>
    </row>
    <row r="1064" spans="1:11">
      <c r="A1064" t="s">
        <v>8745</v>
      </c>
      <c r="B1064" t="s">
        <v>6869</v>
      </c>
      <c r="C1064" t="s">
        <v>9</v>
      </c>
      <c r="D1064" t="s">
        <v>6924</v>
      </c>
      <c r="E1064" t="s">
        <v>8746</v>
      </c>
      <c r="F1064">
        <v>43113</v>
      </c>
      <c r="G1064" t="s">
        <v>6871</v>
      </c>
      <c r="H1064" t="s">
        <v>6867</v>
      </c>
      <c r="I1064">
        <v>148</v>
      </c>
      <c r="J1064">
        <v>148</v>
      </c>
      <c r="K1064" t="b">
        <v>1</v>
      </c>
    </row>
    <row r="1065" spans="1:11">
      <c r="A1065" t="s">
        <v>8747</v>
      </c>
      <c r="B1065" t="s">
        <v>6869</v>
      </c>
      <c r="C1065" t="s">
        <v>9</v>
      </c>
      <c r="D1065" t="s">
        <v>7207</v>
      </c>
      <c r="E1065" t="s">
        <v>1812</v>
      </c>
      <c r="F1065">
        <v>68421</v>
      </c>
      <c r="G1065" t="s">
        <v>6871</v>
      </c>
      <c r="H1065" t="s">
        <v>6877</v>
      </c>
      <c r="I1065">
        <v>148</v>
      </c>
      <c r="J1065">
        <v>148</v>
      </c>
      <c r="K1065" t="b">
        <v>1</v>
      </c>
    </row>
    <row r="1066" spans="1:11">
      <c r="A1066" t="s">
        <v>8748</v>
      </c>
      <c r="B1066" t="s">
        <v>6864</v>
      </c>
      <c r="C1066" t="s">
        <v>9</v>
      </c>
      <c r="D1066" t="s">
        <v>6962</v>
      </c>
      <c r="E1066" t="s">
        <v>8749</v>
      </c>
      <c r="F1066">
        <v>19010</v>
      </c>
      <c r="G1066" t="s">
        <v>6866</v>
      </c>
      <c r="H1066" t="s">
        <v>6867</v>
      </c>
      <c r="I1066">
        <v>148</v>
      </c>
      <c r="J1066">
        <v>148</v>
      </c>
      <c r="K1066" t="b">
        <v>1</v>
      </c>
    </row>
    <row r="1067" spans="1:11">
      <c r="A1067" t="s">
        <v>8750</v>
      </c>
      <c r="B1067" t="s">
        <v>6864</v>
      </c>
      <c r="C1067" t="s">
        <v>8751</v>
      </c>
      <c r="D1067" t="s">
        <v>7320</v>
      </c>
      <c r="E1067" t="s">
        <v>7321</v>
      </c>
      <c r="F1067">
        <v>20008</v>
      </c>
      <c r="G1067" t="s">
        <v>6866</v>
      </c>
      <c r="H1067" t="s">
        <v>6877</v>
      </c>
      <c r="I1067">
        <v>148</v>
      </c>
      <c r="J1067">
        <v>148</v>
      </c>
      <c r="K1067" t="b">
        <v>1</v>
      </c>
    </row>
    <row r="1068" spans="1:11">
      <c r="A1068" t="s">
        <v>8752</v>
      </c>
      <c r="B1068" t="s">
        <v>6864</v>
      </c>
      <c r="C1068" t="s">
        <v>9</v>
      </c>
      <c r="D1068" t="s">
        <v>6962</v>
      </c>
      <c r="E1068" t="s">
        <v>8753</v>
      </c>
      <c r="F1068">
        <v>17201</v>
      </c>
      <c r="G1068" t="s">
        <v>6866</v>
      </c>
      <c r="H1068" t="s">
        <v>6867</v>
      </c>
      <c r="I1068">
        <v>150</v>
      </c>
      <c r="J1068">
        <v>150</v>
      </c>
      <c r="K1068" t="b">
        <v>0</v>
      </c>
    </row>
    <row r="1069" spans="1:11">
      <c r="A1069" t="s">
        <v>8754</v>
      </c>
      <c r="B1069" t="s">
        <v>6891</v>
      </c>
      <c r="C1069" t="s">
        <v>9</v>
      </c>
      <c r="D1069" t="s">
        <v>7032</v>
      </c>
      <c r="E1069" t="s">
        <v>816</v>
      </c>
      <c r="F1069">
        <v>80523</v>
      </c>
      <c r="G1069" t="s">
        <v>9</v>
      </c>
      <c r="H1069" t="s">
        <v>6877</v>
      </c>
      <c r="I1069">
        <v>151</v>
      </c>
      <c r="J1069">
        <v>151</v>
      </c>
      <c r="K1069" t="b">
        <v>1</v>
      </c>
    </row>
    <row r="1070" spans="1:11">
      <c r="A1070" t="s">
        <v>3334</v>
      </c>
      <c r="B1070" t="s">
        <v>6891</v>
      </c>
      <c r="C1070" t="s">
        <v>9</v>
      </c>
      <c r="D1070" t="s">
        <v>6890</v>
      </c>
      <c r="E1070" t="s">
        <v>121</v>
      </c>
      <c r="F1070">
        <v>60604</v>
      </c>
      <c r="G1070" t="s">
        <v>9</v>
      </c>
      <c r="H1070" t="s">
        <v>6867</v>
      </c>
      <c r="I1070">
        <v>151</v>
      </c>
      <c r="J1070">
        <v>151</v>
      </c>
      <c r="K1070" t="b">
        <v>1</v>
      </c>
    </row>
    <row r="1071" spans="1:11">
      <c r="A1071" t="s">
        <v>3620</v>
      </c>
      <c r="B1071" t="s">
        <v>6891</v>
      </c>
      <c r="C1071" t="s">
        <v>9</v>
      </c>
      <c r="D1071" t="s">
        <v>6962</v>
      </c>
      <c r="E1071" t="s">
        <v>201</v>
      </c>
      <c r="F1071">
        <v>15282</v>
      </c>
      <c r="G1071" t="s">
        <v>9</v>
      </c>
      <c r="H1071" t="s">
        <v>6867</v>
      </c>
      <c r="I1071">
        <v>151</v>
      </c>
      <c r="J1071">
        <v>151</v>
      </c>
      <c r="K1071" t="b">
        <v>1</v>
      </c>
    </row>
    <row r="1072" spans="1:11">
      <c r="A1072" t="s">
        <v>1939</v>
      </c>
      <c r="B1072" t="s">
        <v>6891</v>
      </c>
      <c r="C1072" t="s">
        <v>9</v>
      </c>
      <c r="D1072" t="s">
        <v>6955</v>
      </c>
      <c r="E1072" t="s">
        <v>1938</v>
      </c>
      <c r="F1072">
        <v>49931</v>
      </c>
      <c r="G1072" t="s">
        <v>9</v>
      </c>
      <c r="H1072" t="s">
        <v>6877</v>
      </c>
      <c r="I1072">
        <v>151</v>
      </c>
      <c r="J1072">
        <v>151</v>
      </c>
      <c r="K1072" t="b">
        <v>1</v>
      </c>
    </row>
    <row r="1073" spans="1:11">
      <c r="A1073" t="s">
        <v>8755</v>
      </c>
      <c r="B1073" t="s">
        <v>6891</v>
      </c>
      <c r="C1073" t="s">
        <v>9</v>
      </c>
      <c r="D1073" t="s">
        <v>6892</v>
      </c>
      <c r="E1073" t="s">
        <v>8756</v>
      </c>
      <c r="F1073">
        <v>7079</v>
      </c>
      <c r="G1073" t="s">
        <v>9</v>
      </c>
      <c r="H1073" t="s">
        <v>6867</v>
      </c>
      <c r="I1073">
        <v>151</v>
      </c>
      <c r="J1073">
        <v>151</v>
      </c>
      <c r="K1073" t="b">
        <v>1</v>
      </c>
    </row>
    <row r="1074" spans="1:11">
      <c r="A1074" t="s">
        <v>8757</v>
      </c>
      <c r="B1074" t="s">
        <v>6891</v>
      </c>
      <c r="C1074" t="s">
        <v>9</v>
      </c>
      <c r="D1074" t="s">
        <v>6865</v>
      </c>
      <c r="E1074" t="s">
        <v>257</v>
      </c>
      <c r="F1074">
        <v>2115</v>
      </c>
      <c r="G1074" t="s">
        <v>9</v>
      </c>
      <c r="H1074" t="s">
        <v>6867</v>
      </c>
      <c r="I1074">
        <v>151</v>
      </c>
      <c r="J1074">
        <v>151</v>
      </c>
      <c r="K1074" t="b">
        <v>1</v>
      </c>
    </row>
    <row r="1075" spans="1:11">
      <c r="A1075" t="s">
        <v>869</v>
      </c>
      <c r="B1075" t="s">
        <v>6891</v>
      </c>
      <c r="C1075" t="s">
        <v>8758</v>
      </c>
      <c r="D1075" t="s">
        <v>7046</v>
      </c>
      <c r="E1075" t="s">
        <v>868</v>
      </c>
      <c r="F1075">
        <v>66045</v>
      </c>
      <c r="G1075" t="s">
        <v>9</v>
      </c>
      <c r="H1075" t="s">
        <v>6877</v>
      </c>
      <c r="I1075">
        <v>151</v>
      </c>
      <c r="J1075">
        <v>151</v>
      </c>
      <c r="K1075" t="b">
        <v>1</v>
      </c>
    </row>
    <row r="1076" spans="1:11">
      <c r="A1076" t="s">
        <v>1707</v>
      </c>
      <c r="B1076" t="s">
        <v>6891</v>
      </c>
      <c r="C1076" t="s">
        <v>8759</v>
      </c>
      <c r="D1076" t="s">
        <v>6894</v>
      </c>
      <c r="E1076" t="s">
        <v>8760</v>
      </c>
      <c r="F1076">
        <v>2881</v>
      </c>
      <c r="G1076" t="s">
        <v>9</v>
      </c>
      <c r="H1076" t="s">
        <v>6877</v>
      </c>
      <c r="I1076">
        <v>151</v>
      </c>
      <c r="J1076">
        <v>151</v>
      </c>
      <c r="K1076" t="b">
        <v>1</v>
      </c>
    </row>
    <row r="1077" spans="1:11">
      <c r="A1077" t="s">
        <v>8761</v>
      </c>
      <c r="B1077" t="s">
        <v>6904</v>
      </c>
      <c r="C1077" t="s">
        <v>9</v>
      </c>
      <c r="D1077" t="s">
        <v>6865</v>
      </c>
      <c r="E1077" t="s">
        <v>257</v>
      </c>
      <c r="F1077">
        <v>2115</v>
      </c>
      <c r="G1077" t="s">
        <v>9</v>
      </c>
      <c r="H1077" t="s">
        <v>6867</v>
      </c>
      <c r="I1077">
        <v>152</v>
      </c>
      <c r="J1077">
        <v>152</v>
      </c>
      <c r="K1077" t="b">
        <v>1</v>
      </c>
    </row>
    <row r="1078" spans="1:11">
      <c r="A1078" t="s">
        <v>8762</v>
      </c>
      <c r="B1078" t="s">
        <v>6904</v>
      </c>
      <c r="C1078" t="s">
        <v>9</v>
      </c>
      <c r="D1078" t="s">
        <v>6915</v>
      </c>
      <c r="E1078" t="s">
        <v>438</v>
      </c>
      <c r="F1078">
        <v>13026</v>
      </c>
      <c r="G1078" t="s">
        <v>9</v>
      </c>
      <c r="H1078" t="s">
        <v>6867</v>
      </c>
      <c r="I1078">
        <v>152</v>
      </c>
      <c r="J1078">
        <v>152</v>
      </c>
      <c r="K1078" t="b">
        <v>1</v>
      </c>
    </row>
    <row r="1079" spans="1:11">
      <c r="A1079" t="s">
        <v>8763</v>
      </c>
      <c r="B1079" t="s">
        <v>6904</v>
      </c>
      <c r="C1079" t="s">
        <v>9</v>
      </c>
      <c r="D1079" t="s">
        <v>6924</v>
      </c>
      <c r="E1079" t="s">
        <v>7369</v>
      </c>
      <c r="F1079">
        <v>45501</v>
      </c>
      <c r="G1079" t="s">
        <v>9</v>
      </c>
      <c r="H1079" t="s">
        <v>6867</v>
      </c>
      <c r="I1079">
        <v>152</v>
      </c>
      <c r="J1079">
        <v>152</v>
      </c>
      <c r="K1079" t="b">
        <v>1</v>
      </c>
    </row>
    <row r="1080" spans="1:11">
      <c r="A1080" t="s">
        <v>8764</v>
      </c>
      <c r="B1080" t="s">
        <v>6904</v>
      </c>
      <c r="C1080" t="s">
        <v>9</v>
      </c>
      <c r="D1080" t="s">
        <v>7023</v>
      </c>
      <c r="E1080" t="s">
        <v>8765</v>
      </c>
      <c r="F1080">
        <v>22401</v>
      </c>
      <c r="G1080" t="s">
        <v>9</v>
      </c>
      <c r="H1080" t="s">
        <v>6877</v>
      </c>
      <c r="I1080">
        <v>154</v>
      </c>
      <c r="J1080">
        <v>154</v>
      </c>
      <c r="K1080" t="b">
        <v>0</v>
      </c>
    </row>
    <row r="1081" spans="1:11">
      <c r="A1081" t="s">
        <v>8766</v>
      </c>
      <c r="B1081" t="s">
        <v>6904</v>
      </c>
      <c r="C1081" t="s">
        <v>9</v>
      </c>
      <c r="D1081" t="s">
        <v>6955</v>
      </c>
      <c r="E1081" t="s">
        <v>6956</v>
      </c>
      <c r="F1081">
        <v>49506</v>
      </c>
      <c r="G1081" t="s">
        <v>9</v>
      </c>
      <c r="H1081" t="s">
        <v>6867</v>
      </c>
      <c r="I1081">
        <v>156</v>
      </c>
      <c r="J1081">
        <v>156</v>
      </c>
      <c r="K1081" t="b">
        <v>1</v>
      </c>
    </row>
    <row r="1082" spans="1:11">
      <c r="A1082" t="s">
        <v>8767</v>
      </c>
      <c r="B1082" t="s">
        <v>6904</v>
      </c>
      <c r="C1082" t="s">
        <v>9</v>
      </c>
      <c r="D1082" t="s">
        <v>6980</v>
      </c>
      <c r="E1082" t="s">
        <v>8768</v>
      </c>
      <c r="F1082">
        <v>4609</v>
      </c>
      <c r="G1082" t="s">
        <v>9</v>
      </c>
      <c r="H1082" t="s">
        <v>6867</v>
      </c>
      <c r="I1082">
        <v>156</v>
      </c>
      <c r="J1082">
        <v>156</v>
      </c>
      <c r="K1082" t="b">
        <v>1</v>
      </c>
    </row>
    <row r="1083" spans="1:11">
      <c r="A1083" t="s">
        <v>8769</v>
      </c>
      <c r="B1083" t="s">
        <v>6904</v>
      </c>
      <c r="C1083" t="s">
        <v>9</v>
      </c>
      <c r="D1083" t="s">
        <v>6986</v>
      </c>
      <c r="E1083" t="s">
        <v>8770</v>
      </c>
      <c r="F1083">
        <v>50677</v>
      </c>
      <c r="G1083" t="s">
        <v>9</v>
      </c>
      <c r="H1083" t="s">
        <v>6867</v>
      </c>
      <c r="I1083">
        <v>156</v>
      </c>
      <c r="J1083">
        <v>156</v>
      </c>
      <c r="K1083" t="b">
        <v>1</v>
      </c>
    </row>
    <row r="1084" spans="1:11">
      <c r="A1084" t="s">
        <v>8771</v>
      </c>
      <c r="B1084" t="s">
        <v>6904</v>
      </c>
      <c r="C1084" t="s">
        <v>9</v>
      </c>
      <c r="D1084" t="s">
        <v>7072</v>
      </c>
      <c r="E1084" t="s">
        <v>8036</v>
      </c>
      <c r="F1084">
        <v>56001</v>
      </c>
      <c r="G1084" t="s">
        <v>9</v>
      </c>
      <c r="H1084" t="s">
        <v>6867</v>
      </c>
      <c r="I1084">
        <v>159</v>
      </c>
      <c r="J1084">
        <v>159</v>
      </c>
      <c r="K1084" t="b">
        <v>1</v>
      </c>
    </row>
    <row r="1085" spans="1:11">
      <c r="A1085" t="s">
        <v>8772</v>
      </c>
      <c r="B1085" t="s">
        <v>6904</v>
      </c>
      <c r="C1085" t="s">
        <v>9</v>
      </c>
      <c r="D1085" t="s">
        <v>6913</v>
      </c>
      <c r="E1085" t="s">
        <v>8192</v>
      </c>
      <c r="F1085">
        <v>29115</v>
      </c>
      <c r="G1085" t="s">
        <v>9</v>
      </c>
      <c r="H1085" t="s">
        <v>6867</v>
      </c>
      <c r="I1085">
        <v>159</v>
      </c>
      <c r="J1085">
        <v>159</v>
      </c>
      <c r="K1085" t="b">
        <v>1</v>
      </c>
    </row>
    <row r="1086" spans="1:11">
      <c r="A1086" t="s">
        <v>8773</v>
      </c>
      <c r="B1086" t="s">
        <v>6904</v>
      </c>
      <c r="C1086" t="s">
        <v>9</v>
      </c>
      <c r="D1086" t="s">
        <v>7233</v>
      </c>
      <c r="E1086" t="s">
        <v>1040</v>
      </c>
      <c r="F1086">
        <v>70122</v>
      </c>
      <c r="G1086" t="s">
        <v>9</v>
      </c>
      <c r="H1086" t="s">
        <v>6867</v>
      </c>
      <c r="I1086">
        <v>159</v>
      </c>
      <c r="J1086">
        <v>159</v>
      </c>
      <c r="K1086" t="b">
        <v>1</v>
      </c>
    </row>
    <row r="1087" spans="1:11">
      <c r="A1087" t="s">
        <v>8774</v>
      </c>
      <c r="B1087" t="s">
        <v>6891</v>
      </c>
      <c r="C1087" t="s">
        <v>9</v>
      </c>
      <c r="D1087" t="s">
        <v>6892</v>
      </c>
      <c r="E1087" t="s">
        <v>8775</v>
      </c>
      <c r="F1087">
        <v>8205</v>
      </c>
      <c r="G1087" t="s">
        <v>9</v>
      </c>
      <c r="H1087" t="s">
        <v>6877</v>
      </c>
      <c r="I1087">
        <v>159</v>
      </c>
      <c r="J1087">
        <v>159</v>
      </c>
      <c r="K1087" t="b">
        <v>1</v>
      </c>
    </row>
    <row r="1088" spans="1:11">
      <c r="A1088" t="s">
        <v>956</v>
      </c>
      <c r="B1088" t="s">
        <v>6891</v>
      </c>
      <c r="C1088" t="s">
        <v>9</v>
      </c>
      <c r="D1088" t="s">
        <v>7329</v>
      </c>
      <c r="E1088" t="s">
        <v>955</v>
      </c>
      <c r="F1088">
        <v>40506</v>
      </c>
      <c r="G1088" t="s">
        <v>9</v>
      </c>
      <c r="H1088" t="s">
        <v>6877</v>
      </c>
      <c r="I1088">
        <v>159</v>
      </c>
      <c r="J1088">
        <v>159</v>
      </c>
      <c r="K1088" t="b">
        <v>1</v>
      </c>
    </row>
    <row r="1089" spans="1:11">
      <c r="A1089" t="s">
        <v>8776</v>
      </c>
      <c r="B1089" t="s">
        <v>6891</v>
      </c>
      <c r="C1089" t="s">
        <v>8777</v>
      </c>
      <c r="D1089" t="s">
        <v>6865</v>
      </c>
      <c r="E1089" t="s">
        <v>2541</v>
      </c>
      <c r="F1089">
        <v>1854</v>
      </c>
      <c r="G1089" t="s">
        <v>9</v>
      </c>
      <c r="H1089" t="s">
        <v>6877</v>
      </c>
      <c r="I1089">
        <v>159</v>
      </c>
      <c r="J1089">
        <v>159</v>
      </c>
      <c r="K1089" t="b">
        <v>1</v>
      </c>
    </row>
    <row r="1090" spans="1:11">
      <c r="A1090" t="s">
        <v>8778</v>
      </c>
      <c r="B1090" t="s">
        <v>6891</v>
      </c>
      <c r="C1090" t="s">
        <v>8779</v>
      </c>
      <c r="D1090" t="s">
        <v>7207</v>
      </c>
      <c r="E1090" t="s">
        <v>7208</v>
      </c>
      <c r="F1090">
        <v>68588</v>
      </c>
      <c r="G1090" t="s">
        <v>9</v>
      </c>
      <c r="H1090" t="s">
        <v>6877</v>
      </c>
      <c r="I1090">
        <v>159</v>
      </c>
      <c r="J1090">
        <v>159</v>
      </c>
      <c r="K1090" t="b">
        <v>1</v>
      </c>
    </row>
    <row r="1091" spans="1:11">
      <c r="A1091" t="s">
        <v>8780</v>
      </c>
      <c r="B1091" t="s">
        <v>6904</v>
      </c>
      <c r="C1091" t="s">
        <v>9</v>
      </c>
      <c r="D1091" t="s">
        <v>6865</v>
      </c>
      <c r="E1091" t="s">
        <v>8781</v>
      </c>
      <c r="F1091">
        <v>1984</v>
      </c>
      <c r="G1091" t="s">
        <v>9</v>
      </c>
      <c r="H1091" t="s">
        <v>6867</v>
      </c>
      <c r="I1091">
        <v>163</v>
      </c>
      <c r="J1091">
        <v>163</v>
      </c>
      <c r="K1091" t="b">
        <v>1</v>
      </c>
    </row>
    <row r="1092" spans="1:11">
      <c r="A1092" t="s">
        <v>8782</v>
      </c>
      <c r="B1092" t="s">
        <v>6904</v>
      </c>
      <c r="C1092" t="s">
        <v>9</v>
      </c>
      <c r="D1092" t="s">
        <v>6977</v>
      </c>
      <c r="E1092" t="s">
        <v>232</v>
      </c>
      <c r="F1092">
        <v>30319</v>
      </c>
      <c r="G1092" t="s">
        <v>9</v>
      </c>
      <c r="H1092" t="s">
        <v>6867</v>
      </c>
      <c r="I1092">
        <v>163</v>
      </c>
      <c r="J1092">
        <v>163</v>
      </c>
      <c r="K1092" t="b">
        <v>1</v>
      </c>
    </row>
    <row r="1093" spans="1:11">
      <c r="A1093" t="s">
        <v>8783</v>
      </c>
      <c r="B1093" t="s">
        <v>6891</v>
      </c>
      <c r="C1093" t="s">
        <v>9</v>
      </c>
      <c r="D1093" t="s">
        <v>6915</v>
      </c>
      <c r="E1093" t="s">
        <v>8784</v>
      </c>
      <c r="F1093">
        <v>11530</v>
      </c>
      <c r="G1093" t="s">
        <v>9</v>
      </c>
      <c r="H1093" t="s">
        <v>6867</v>
      </c>
      <c r="I1093">
        <v>163</v>
      </c>
      <c r="J1093">
        <v>163</v>
      </c>
      <c r="K1093" t="b">
        <v>1</v>
      </c>
    </row>
    <row r="1094" spans="1:11">
      <c r="A1094" t="s">
        <v>3012</v>
      </c>
      <c r="B1094" t="s">
        <v>6891</v>
      </c>
      <c r="C1094" t="s">
        <v>9</v>
      </c>
      <c r="D1094" t="s">
        <v>6892</v>
      </c>
      <c r="E1094" t="s">
        <v>3011</v>
      </c>
      <c r="F1094">
        <v>7043</v>
      </c>
      <c r="G1094" t="s">
        <v>9</v>
      </c>
      <c r="H1094" t="s">
        <v>6877</v>
      </c>
      <c r="I1094">
        <v>163</v>
      </c>
      <c r="J1094">
        <v>163</v>
      </c>
      <c r="K1094" t="b">
        <v>1</v>
      </c>
    </row>
    <row r="1095" spans="1:11">
      <c r="A1095" t="s">
        <v>3482</v>
      </c>
      <c r="B1095" t="s">
        <v>6891</v>
      </c>
      <c r="C1095" t="s">
        <v>9</v>
      </c>
      <c r="D1095" t="s">
        <v>6892</v>
      </c>
      <c r="E1095" t="s">
        <v>3481</v>
      </c>
      <c r="F1095">
        <v>8028</v>
      </c>
      <c r="G1095" t="s">
        <v>9</v>
      </c>
      <c r="H1095" t="s">
        <v>6877</v>
      </c>
      <c r="I1095">
        <v>163</v>
      </c>
      <c r="J1095">
        <v>163</v>
      </c>
      <c r="K1095" t="b">
        <v>1</v>
      </c>
    </row>
    <row r="1096" spans="1:11">
      <c r="A1096" t="s">
        <v>8785</v>
      </c>
      <c r="B1096" t="s">
        <v>6891</v>
      </c>
      <c r="C1096" t="s">
        <v>8786</v>
      </c>
      <c r="D1096" t="s">
        <v>7040</v>
      </c>
      <c r="E1096" t="s">
        <v>65</v>
      </c>
      <c r="F1096">
        <v>98122</v>
      </c>
      <c r="G1096" t="s">
        <v>9</v>
      </c>
      <c r="H1096" t="s">
        <v>6867</v>
      </c>
      <c r="I1096">
        <v>163</v>
      </c>
      <c r="J1096">
        <v>163</v>
      </c>
      <c r="K1096" t="b">
        <v>1</v>
      </c>
    </row>
    <row r="1097" spans="1:11">
      <c r="A1097" t="s">
        <v>8787</v>
      </c>
      <c r="B1097" t="s">
        <v>6891</v>
      </c>
      <c r="C1097" t="s">
        <v>8240</v>
      </c>
      <c r="D1097" t="s">
        <v>6915</v>
      </c>
      <c r="E1097" t="s">
        <v>7739</v>
      </c>
      <c r="F1097">
        <v>11439</v>
      </c>
      <c r="G1097" t="s">
        <v>9</v>
      </c>
      <c r="H1097" t="s">
        <v>6867</v>
      </c>
      <c r="I1097">
        <v>163</v>
      </c>
      <c r="J1097">
        <v>163</v>
      </c>
      <c r="K1097" t="b">
        <v>1</v>
      </c>
    </row>
    <row r="1098" spans="1:11">
      <c r="A1098" t="s">
        <v>1083</v>
      </c>
      <c r="B1098" t="s">
        <v>6891</v>
      </c>
      <c r="C1098" t="s">
        <v>8788</v>
      </c>
      <c r="D1098" t="s">
        <v>7239</v>
      </c>
      <c r="E1098" t="s">
        <v>316</v>
      </c>
      <c r="F1098">
        <v>38677</v>
      </c>
      <c r="G1098" t="s">
        <v>9</v>
      </c>
      <c r="H1098" t="s">
        <v>6877</v>
      </c>
      <c r="I1098">
        <v>163</v>
      </c>
      <c r="J1098">
        <v>163</v>
      </c>
      <c r="K1098" t="b">
        <v>1</v>
      </c>
    </row>
    <row r="1099" spans="1:11">
      <c r="A1099" t="s">
        <v>8789</v>
      </c>
      <c r="B1099" t="s">
        <v>6891</v>
      </c>
      <c r="C1099" t="s">
        <v>8790</v>
      </c>
      <c r="D1099" t="s">
        <v>7072</v>
      </c>
      <c r="E1099" t="s">
        <v>7097</v>
      </c>
      <c r="F1099">
        <v>55105</v>
      </c>
      <c r="G1099" t="s">
        <v>9</v>
      </c>
      <c r="H1099" t="s">
        <v>6867</v>
      </c>
      <c r="I1099">
        <v>163</v>
      </c>
      <c r="J1099">
        <v>163</v>
      </c>
      <c r="K1099" t="b">
        <v>1</v>
      </c>
    </row>
    <row r="1100" spans="1:11">
      <c r="A1100" t="s">
        <v>8791</v>
      </c>
      <c r="B1100" t="s">
        <v>6904</v>
      </c>
      <c r="C1100" t="s">
        <v>9</v>
      </c>
      <c r="D1100" t="s">
        <v>6938</v>
      </c>
      <c r="E1100" t="s">
        <v>8792</v>
      </c>
      <c r="F1100">
        <v>65251</v>
      </c>
      <c r="G1100" t="s">
        <v>9</v>
      </c>
      <c r="H1100" t="s">
        <v>6867</v>
      </c>
      <c r="I1100">
        <v>164</v>
      </c>
      <c r="J1100">
        <v>164</v>
      </c>
      <c r="K1100" t="b">
        <v>0</v>
      </c>
    </row>
    <row r="1101" spans="1:11">
      <c r="A1101" t="s">
        <v>8793</v>
      </c>
      <c r="B1101" t="s">
        <v>6904</v>
      </c>
      <c r="C1101" t="s">
        <v>9</v>
      </c>
      <c r="D1101" t="s">
        <v>7023</v>
      </c>
      <c r="E1101" t="s">
        <v>8794</v>
      </c>
      <c r="F1101">
        <v>24503</v>
      </c>
      <c r="G1101" t="s">
        <v>9</v>
      </c>
      <c r="H1101" t="s">
        <v>6867</v>
      </c>
      <c r="I1101">
        <v>165</v>
      </c>
      <c r="J1101">
        <v>165</v>
      </c>
      <c r="K1101" t="b">
        <v>1</v>
      </c>
    </row>
    <row r="1102" spans="1:11">
      <c r="A1102" t="s">
        <v>8795</v>
      </c>
      <c r="B1102" t="s">
        <v>6904</v>
      </c>
      <c r="C1102" t="s">
        <v>8796</v>
      </c>
      <c r="D1102" t="s">
        <v>7023</v>
      </c>
      <c r="E1102" t="s">
        <v>8797</v>
      </c>
      <c r="F1102">
        <v>24293</v>
      </c>
      <c r="G1102" t="s">
        <v>9</v>
      </c>
      <c r="H1102" t="s">
        <v>6877</v>
      </c>
      <c r="I1102">
        <v>165</v>
      </c>
      <c r="J1102">
        <v>165</v>
      </c>
      <c r="K1102" t="b">
        <v>1</v>
      </c>
    </row>
    <row r="1103" spans="1:11">
      <c r="A1103" t="s">
        <v>8798</v>
      </c>
      <c r="B1103" t="s">
        <v>6904</v>
      </c>
      <c r="C1103" t="s">
        <v>9</v>
      </c>
      <c r="D1103" t="s">
        <v>7023</v>
      </c>
      <c r="E1103" t="s">
        <v>8311</v>
      </c>
      <c r="F1103">
        <v>22812</v>
      </c>
      <c r="G1103" t="s">
        <v>9</v>
      </c>
      <c r="H1103" t="s">
        <v>6867</v>
      </c>
      <c r="I1103">
        <v>167</v>
      </c>
      <c r="J1103">
        <v>167</v>
      </c>
      <c r="K1103" t="b">
        <v>1</v>
      </c>
    </row>
    <row r="1104" spans="1:11">
      <c r="A1104" t="s">
        <v>8799</v>
      </c>
      <c r="B1104" t="s">
        <v>6904</v>
      </c>
      <c r="C1104" t="s">
        <v>9</v>
      </c>
      <c r="D1104" t="s">
        <v>6885</v>
      </c>
      <c r="E1104" t="s">
        <v>2521</v>
      </c>
      <c r="F1104">
        <v>27410</v>
      </c>
      <c r="G1104" t="s">
        <v>9</v>
      </c>
      <c r="H1104" t="s">
        <v>6867</v>
      </c>
      <c r="I1104">
        <v>167</v>
      </c>
      <c r="J1104">
        <v>167</v>
      </c>
      <c r="K1104" t="b">
        <v>1</v>
      </c>
    </row>
    <row r="1105" spans="1:11">
      <c r="A1105" t="s">
        <v>8800</v>
      </c>
      <c r="B1105" t="s">
        <v>6904</v>
      </c>
      <c r="C1105" t="s">
        <v>8318</v>
      </c>
      <c r="D1105" t="s">
        <v>6915</v>
      </c>
      <c r="E1105" t="s">
        <v>6916</v>
      </c>
      <c r="F1105">
        <v>10004</v>
      </c>
      <c r="G1105" t="s">
        <v>9</v>
      </c>
      <c r="H1105" t="s">
        <v>6867</v>
      </c>
      <c r="I1105">
        <v>167</v>
      </c>
      <c r="J1105">
        <v>167</v>
      </c>
      <c r="K1105" t="b">
        <v>1</v>
      </c>
    </row>
    <row r="1106" spans="1:11">
      <c r="A1106" t="s">
        <v>8801</v>
      </c>
      <c r="B1106" t="s">
        <v>6904</v>
      </c>
      <c r="C1106" t="s">
        <v>9</v>
      </c>
      <c r="D1106" t="s">
        <v>7037</v>
      </c>
      <c r="E1106" t="s">
        <v>8802</v>
      </c>
      <c r="F1106">
        <v>72503</v>
      </c>
      <c r="G1106" t="s">
        <v>9</v>
      </c>
      <c r="H1106" t="s">
        <v>6867</v>
      </c>
      <c r="I1106">
        <v>167</v>
      </c>
      <c r="J1106">
        <v>167</v>
      </c>
      <c r="K1106" t="b">
        <v>1</v>
      </c>
    </row>
    <row r="1107" spans="1:11">
      <c r="A1107" t="s">
        <v>8803</v>
      </c>
      <c r="B1107" t="s">
        <v>6904</v>
      </c>
      <c r="C1107" t="s">
        <v>8804</v>
      </c>
      <c r="D1107" t="s">
        <v>7447</v>
      </c>
      <c r="E1107" t="s">
        <v>8805</v>
      </c>
      <c r="F1107">
        <v>736</v>
      </c>
      <c r="G1107" t="s">
        <v>9</v>
      </c>
      <c r="H1107" t="s">
        <v>6877</v>
      </c>
      <c r="I1107">
        <v>167</v>
      </c>
      <c r="J1107">
        <v>167</v>
      </c>
      <c r="K1107" t="b">
        <v>1</v>
      </c>
    </row>
    <row r="1108" spans="1:11">
      <c r="A1108" t="s">
        <v>8806</v>
      </c>
      <c r="B1108" t="s">
        <v>6891</v>
      </c>
      <c r="C1108" t="s">
        <v>8807</v>
      </c>
      <c r="D1108" t="s">
        <v>6875</v>
      </c>
      <c r="E1108" t="s">
        <v>8808</v>
      </c>
      <c r="F1108">
        <v>92407</v>
      </c>
      <c r="G1108" t="s">
        <v>9</v>
      </c>
      <c r="H1108" t="s">
        <v>6877</v>
      </c>
      <c r="I1108">
        <v>170</v>
      </c>
      <c r="J1108">
        <v>170</v>
      </c>
      <c r="K1108" t="b">
        <v>1</v>
      </c>
    </row>
    <row r="1109" spans="1:11">
      <c r="A1109" t="s">
        <v>8809</v>
      </c>
      <c r="B1109" t="s">
        <v>6891</v>
      </c>
      <c r="C1109" t="s">
        <v>8810</v>
      </c>
      <c r="D1109" t="s">
        <v>6897</v>
      </c>
      <c r="E1109" t="s">
        <v>804</v>
      </c>
      <c r="F1109">
        <v>32307</v>
      </c>
      <c r="G1109" t="s">
        <v>9</v>
      </c>
      <c r="H1109" t="s">
        <v>6877</v>
      </c>
      <c r="I1109">
        <v>170</v>
      </c>
      <c r="J1109">
        <v>170</v>
      </c>
      <c r="K1109" t="b">
        <v>1</v>
      </c>
    </row>
    <row r="1110" spans="1:11">
      <c r="A1110" t="s">
        <v>1453</v>
      </c>
      <c r="B1110" t="s">
        <v>6891</v>
      </c>
      <c r="C1110" t="s">
        <v>9</v>
      </c>
      <c r="D1110" t="s">
        <v>7046</v>
      </c>
      <c r="E1110" t="s">
        <v>1452</v>
      </c>
      <c r="F1110">
        <v>66506</v>
      </c>
      <c r="G1110" t="s">
        <v>9</v>
      </c>
      <c r="H1110" t="s">
        <v>6877</v>
      </c>
      <c r="I1110">
        <v>170</v>
      </c>
      <c r="J1110">
        <v>170</v>
      </c>
      <c r="K1110" t="b">
        <v>1</v>
      </c>
    </row>
    <row r="1111" spans="1:11">
      <c r="A1111" t="s">
        <v>8811</v>
      </c>
      <c r="B1111" t="s">
        <v>6891</v>
      </c>
      <c r="C1111" t="s">
        <v>9</v>
      </c>
      <c r="D1111" t="s">
        <v>6977</v>
      </c>
      <c r="E1111" t="s">
        <v>7015</v>
      </c>
      <c r="F1111">
        <v>31207</v>
      </c>
      <c r="G1111" t="s">
        <v>9</v>
      </c>
      <c r="H1111" t="s">
        <v>6867</v>
      </c>
      <c r="I1111">
        <v>170</v>
      </c>
      <c r="J1111">
        <v>170</v>
      </c>
      <c r="K1111" t="b">
        <v>1</v>
      </c>
    </row>
    <row r="1112" spans="1:11">
      <c r="A1112" t="s">
        <v>8812</v>
      </c>
      <c r="B1112" t="s">
        <v>6891</v>
      </c>
      <c r="C1112" t="s">
        <v>9</v>
      </c>
      <c r="D1112" t="s">
        <v>6901</v>
      </c>
      <c r="E1112" t="s">
        <v>8813</v>
      </c>
      <c r="F1112">
        <v>6518</v>
      </c>
      <c r="G1112" t="s">
        <v>9</v>
      </c>
      <c r="H1112" t="s">
        <v>6867</v>
      </c>
      <c r="I1112">
        <v>170</v>
      </c>
      <c r="J1112">
        <v>170</v>
      </c>
      <c r="K1112" t="b">
        <v>1</v>
      </c>
    </row>
    <row r="1113" spans="1:11">
      <c r="A1113" t="s">
        <v>1498</v>
      </c>
      <c r="B1113" t="s">
        <v>6891</v>
      </c>
      <c r="C1113" t="s">
        <v>9</v>
      </c>
      <c r="D1113" t="s">
        <v>7056</v>
      </c>
      <c r="E1113" t="s">
        <v>1497</v>
      </c>
      <c r="F1113">
        <v>35487</v>
      </c>
      <c r="G1113" t="s">
        <v>9</v>
      </c>
      <c r="H1113" t="s">
        <v>6877</v>
      </c>
      <c r="I1113">
        <v>170</v>
      </c>
      <c r="J1113">
        <v>170</v>
      </c>
      <c r="K1113" t="b">
        <v>1</v>
      </c>
    </row>
    <row r="1114" spans="1:11">
      <c r="A1114" t="s">
        <v>1178</v>
      </c>
      <c r="B1114" t="s">
        <v>6891</v>
      </c>
      <c r="C1114" t="s">
        <v>8814</v>
      </c>
      <c r="D1114" t="s">
        <v>7069</v>
      </c>
      <c r="E1114" t="s">
        <v>1177</v>
      </c>
      <c r="F1114">
        <v>96822</v>
      </c>
      <c r="G1114" t="s">
        <v>9</v>
      </c>
      <c r="H1114" t="s">
        <v>6877</v>
      </c>
      <c r="I1114">
        <v>170</v>
      </c>
      <c r="J1114">
        <v>170</v>
      </c>
      <c r="K1114" t="b">
        <v>1</v>
      </c>
    </row>
    <row r="1115" spans="1:11">
      <c r="A1115" t="s">
        <v>8815</v>
      </c>
      <c r="B1115" t="s">
        <v>6891</v>
      </c>
      <c r="C1115" t="s">
        <v>9</v>
      </c>
      <c r="D1115" t="s">
        <v>6875</v>
      </c>
      <c r="E1115" t="s">
        <v>8816</v>
      </c>
      <c r="F1115">
        <v>91750</v>
      </c>
      <c r="G1115" t="s">
        <v>9</v>
      </c>
      <c r="H1115" t="s">
        <v>6867</v>
      </c>
      <c r="I1115">
        <v>170</v>
      </c>
      <c r="J1115">
        <v>170</v>
      </c>
      <c r="K1115" t="b">
        <v>1</v>
      </c>
    </row>
    <row r="1116" spans="1:11">
      <c r="A1116" t="s">
        <v>8817</v>
      </c>
      <c r="B1116" t="s">
        <v>6904</v>
      </c>
      <c r="C1116" t="s">
        <v>8818</v>
      </c>
      <c r="D1116" t="s">
        <v>6885</v>
      </c>
      <c r="E1116" t="s">
        <v>1552</v>
      </c>
      <c r="F1116">
        <v>28216</v>
      </c>
      <c r="G1116" t="s">
        <v>9</v>
      </c>
      <c r="H1116" t="s">
        <v>6867</v>
      </c>
      <c r="I1116">
        <v>172</v>
      </c>
      <c r="J1116">
        <v>172</v>
      </c>
      <c r="K1116" t="b">
        <v>1</v>
      </c>
    </row>
    <row r="1117" spans="1:11">
      <c r="A1117" t="s">
        <v>8819</v>
      </c>
      <c r="B1117" t="s">
        <v>6904</v>
      </c>
      <c r="C1117" t="s">
        <v>9</v>
      </c>
      <c r="D1117" t="s">
        <v>7157</v>
      </c>
      <c r="E1117" t="s">
        <v>8171</v>
      </c>
      <c r="F1117">
        <v>37804</v>
      </c>
      <c r="G1117" t="s">
        <v>9</v>
      </c>
      <c r="H1117" t="s">
        <v>6867</v>
      </c>
      <c r="I1117">
        <v>172</v>
      </c>
      <c r="J1117">
        <v>172</v>
      </c>
      <c r="K1117" t="b">
        <v>1</v>
      </c>
    </row>
    <row r="1118" spans="1:11">
      <c r="A1118" t="s">
        <v>8820</v>
      </c>
      <c r="B1118" t="s">
        <v>6904</v>
      </c>
      <c r="C1118" t="s">
        <v>9</v>
      </c>
      <c r="D1118" t="s">
        <v>6962</v>
      </c>
      <c r="E1118" t="s">
        <v>8821</v>
      </c>
      <c r="F1118">
        <v>19009</v>
      </c>
      <c r="G1118" t="s">
        <v>9</v>
      </c>
      <c r="H1118" t="s">
        <v>6867</v>
      </c>
      <c r="I1118">
        <v>174</v>
      </c>
      <c r="J1118">
        <v>174</v>
      </c>
      <c r="K1118" t="b">
        <v>1</v>
      </c>
    </row>
    <row r="1119" spans="1:11">
      <c r="A1119" t="s">
        <v>8822</v>
      </c>
      <c r="B1119" t="s">
        <v>6904</v>
      </c>
      <c r="C1119" t="s">
        <v>9</v>
      </c>
      <c r="D1119" t="s">
        <v>6915</v>
      </c>
      <c r="E1119" t="s">
        <v>6916</v>
      </c>
      <c r="F1119">
        <v>10021</v>
      </c>
      <c r="G1119" t="s">
        <v>9</v>
      </c>
      <c r="H1119" t="s">
        <v>6867</v>
      </c>
      <c r="I1119">
        <v>174</v>
      </c>
      <c r="J1119">
        <v>174</v>
      </c>
      <c r="K1119" t="b">
        <v>1</v>
      </c>
    </row>
    <row r="1120" spans="1:11">
      <c r="A1120" t="s">
        <v>8823</v>
      </c>
      <c r="B1120" t="s">
        <v>6904</v>
      </c>
      <c r="C1120" t="s">
        <v>9</v>
      </c>
      <c r="D1120" t="s">
        <v>6875</v>
      </c>
      <c r="E1120" t="s">
        <v>8824</v>
      </c>
      <c r="F1120">
        <v>96003</v>
      </c>
      <c r="G1120" t="s">
        <v>9</v>
      </c>
      <c r="H1120" t="s">
        <v>6867</v>
      </c>
      <c r="I1120">
        <v>174</v>
      </c>
      <c r="J1120">
        <v>174</v>
      </c>
      <c r="K1120" t="b">
        <v>1</v>
      </c>
    </row>
    <row r="1121" spans="1:11">
      <c r="A1121" t="s">
        <v>8825</v>
      </c>
      <c r="B1121" t="s">
        <v>6904</v>
      </c>
      <c r="C1121" t="s">
        <v>9</v>
      </c>
      <c r="D1121" t="s">
        <v>7023</v>
      </c>
      <c r="E1121" t="s">
        <v>8498</v>
      </c>
      <c r="F1121">
        <v>23455</v>
      </c>
      <c r="G1121" t="s">
        <v>9</v>
      </c>
      <c r="H1121" t="s">
        <v>6867</v>
      </c>
      <c r="I1121">
        <v>174</v>
      </c>
      <c r="J1121">
        <v>174</v>
      </c>
      <c r="K1121" t="b">
        <v>1</v>
      </c>
    </row>
    <row r="1122" spans="1:11">
      <c r="A1122" t="s">
        <v>8826</v>
      </c>
      <c r="B1122" t="s">
        <v>6904</v>
      </c>
      <c r="C1122" t="s">
        <v>9</v>
      </c>
      <c r="D1122" t="s">
        <v>7056</v>
      </c>
      <c r="E1122" t="s">
        <v>2640</v>
      </c>
      <c r="F1122">
        <v>35896</v>
      </c>
      <c r="G1122" t="s">
        <v>9</v>
      </c>
      <c r="H1122" t="s">
        <v>6867</v>
      </c>
      <c r="I1122">
        <v>178</v>
      </c>
      <c r="J1122">
        <v>178</v>
      </c>
      <c r="K1122" t="b">
        <v>1</v>
      </c>
    </row>
    <row r="1123" spans="1:11">
      <c r="A1123" t="s">
        <v>8827</v>
      </c>
      <c r="B1123" t="s">
        <v>6904</v>
      </c>
      <c r="C1123" t="s">
        <v>9</v>
      </c>
      <c r="D1123" t="s">
        <v>7037</v>
      </c>
      <c r="E1123" t="s">
        <v>8489</v>
      </c>
      <c r="F1123">
        <v>71998</v>
      </c>
      <c r="G1123" t="s">
        <v>9</v>
      </c>
      <c r="H1123" t="s">
        <v>6867</v>
      </c>
      <c r="I1123">
        <v>178</v>
      </c>
      <c r="J1123">
        <v>178</v>
      </c>
      <c r="K1123" t="b">
        <v>1</v>
      </c>
    </row>
    <row r="1124" spans="1:11">
      <c r="A1124" t="s">
        <v>2273</v>
      </c>
      <c r="B1124" t="s">
        <v>6891</v>
      </c>
      <c r="C1124" t="s">
        <v>8828</v>
      </c>
      <c r="D1124" t="s">
        <v>7320</v>
      </c>
      <c r="E1124" t="s">
        <v>7321</v>
      </c>
      <c r="F1124">
        <v>20064</v>
      </c>
      <c r="G1124" t="s">
        <v>9</v>
      </c>
      <c r="H1124" t="s">
        <v>6867</v>
      </c>
      <c r="I1124">
        <v>178</v>
      </c>
      <c r="J1124">
        <v>178</v>
      </c>
      <c r="K1124" t="b">
        <v>1</v>
      </c>
    </row>
    <row r="1125" spans="1:11">
      <c r="A1125" t="s">
        <v>8829</v>
      </c>
      <c r="B1125" t="s">
        <v>6891</v>
      </c>
      <c r="C1125" t="s">
        <v>9</v>
      </c>
      <c r="D1125" t="s">
        <v>6986</v>
      </c>
      <c r="E1125" t="s">
        <v>8333</v>
      </c>
      <c r="F1125">
        <v>50311</v>
      </c>
      <c r="G1125" t="s">
        <v>9</v>
      </c>
      <c r="H1125" t="s">
        <v>6867</v>
      </c>
      <c r="I1125">
        <v>178</v>
      </c>
      <c r="J1125">
        <v>178</v>
      </c>
      <c r="K1125" t="b">
        <v>1</v>
      </c>
    </row>
    <row r="1126" spans="1:11">
      <c r="A1126" t="s">
        <v>8830</v>
      </c>
      <c r="B1126" t="s">
        <v>6891</v>
      </c>
      <c r="C1126" t="s">
        <v>8831</v>
      </c>
      <c r="D1126" t="s">
        <v>6924</v>
      </c>
      <c r="E1126" t="s">
        <v>7203</v>
      </c>
      <c r="F1126">
        <v>45701</v>
      </c>
      <c r="G1126" t="s">
        <v>9</v>
      </c>
      <c r="H1126" t="s">
        <v>6877</v>
      </c>
      <c r="I1126">
        <v>178</v>
      </c>
      <c r="J1126">
        <v>178</v>
      </c>
      <c r="K1126" t="b">
        <v>1</v>
      </c>
    </row>
    <row r="1127" spans="1:11">
      <c r="A1127" t="s">
        <v>3040</v>
      </c>
      <c r="B1127" t="s">
        <v>6891</v>
      </c>
      <c r="C1127" t="s">
        <v>8832</v>
      </c>
      <c r="D1127" t="s">
        <v>6875</v>
      </c>
      <c r="E1127" t="s">
        <v>89</v>
      </c>
      <c r="F1127">
        <v>94132</v>
      </c>
      <c r="G1127" t="s">
        <v>9</v>
      </c>
      <c r="H1127" t="s">
        <v>6877</v>
      </c>
      <c r="I1127">
        <v>178</v>
      </c>
      <c r="J1127">
        <v>178</v>
      </c>
      <c r="K1127" t="b">
        <v>1</v>
      </c>
    </row>
    <row r="1128" spans="1:11">
      <c r="A1128" t="s">
        <v>1764</v>
      </c>
      <c r="B1128" t="s">
        <v>6891</v>
      </c>
      <c r="C1128" t="s">
        <v>9</v>
      </c>
      <c r="D1128" t="s">
        <v>7037</v>
      </c>
      <c r="E1128" t="s">
        <v>1763</v>
      </c>
      <c r="F1128">
        <v>72701</v>
      </c>
      <c r="G1128" t="s">
        <v>9</v>
      </c>
      <c r="H1128" t="s">
        <v>6877</v>
      </c>
      <c r="I1128">
        <v>178</v>
      </c>
      <c r="J1128">
        <v>178</v>
      </c>
      <c r="K1128" t="b">
        <v>1</v>
      </c>
    </row>
    <row r="1129" spans="1:11">
      <c r="A1129" t="s">
        <v>8833</v>
      </c>
      <c r="B1129" t="s">
        <v>6891</v>
      </c>
      <c r="C1129" t="s">
        <v>8834</v>
      </c>
      <c r="D1129" t="s">
        <v>6885</v>
      </c>
      <c r="E1129" t="s">
        <v>1552</v>
      </c>
      <c r="F1129">
        <v>28223</v>
      </c>
      <c r="G1129" t="s">
        <v>9</v>
      </c>
      <c r="H1129" t="s">
        <v>6877</v>
      </c>
      <c r="I1129">
        <v>178</v>
      </c>
      <c r="J1129">
        <v>178</v>
      </c>
      <c r="K1129" t="b">
        <v>1</v>
      </c>
    </row>
    <row r="1130" spans="1:11">
      <c r="A1130" t="s">
        <v>1011</v>
      </c>
      <c r="B1130" t="s">
        <v>6891</v>
      </c>
      <c r="C1130" t="s">
        <v>9</v>
      </c>
      <c r="D1130" t="s">
        <v>7040</v>
      </c>
      <c r="E1130" t="s">
        <v>1010</v>
      </c>
      <c r="F1130">
        <v>99164</v>
      </c>
      <c r="G1130" t="s">
        <v>9</v>
      </c>
      <c r="H1130" t="s">
        <v>6877</v>
      </c>
      <c r="I1130">
        <v>178</v>
      </c>
      <c r="J1130">
        <v>178</v>
      </c>
      <c r="K1130" t="b">
        <v>1</v>
      </c>
    </row>
    <row r="1131" spans="1:11">
      <c r="A1131" t="s">
        <v>8835</v>
      </c>
      <c r="B1131" t="s">
        <v>6904</v>
      </c>
      <c r="C1131" t="s">
        <v>9</v>
      </c>
      <c r="D1131" t="s">
        <v>6885</v>
      </c>
      <c r="E1131" t="s">
        <v>2521</v>
      </c>
      <c r="F1131">
        <v>27401</v>
      </c>
      <c r="G1131" t="s">
        <v>9</v>
      </c>
      <c r="H1131" t="s">
        <v>6867</v>
      </c>
      <c r="I1131">
        <v>180</v>
      </c>
      <c r="J1131">
        <v>180</v>
      </c>
      <c r="K1131" t="b">
        <v>1</v>
      </c>
    </row>
    <row r="1132" spans="1:11">
      <c r="A1132" t="s">
        <v>8836</v>
      </c>
      <c r="B1132" t="s">
        <v>6904</v>
      </c>
      <c r="C1132" t="s">
        <v>9</v>
      </c>
      <c r="D1132" t="s">
        <v>7023</v>
      </c>
      <c r="E1132" t="s">
        <v>8837</v>
      </c>
      <c r="F1132">
        <v>24595</v>
      </c>
      <c r="G1132" t="s">
        <v>9</v>
      </c>
      <c r="H1132" t="s">
        <v>6867</v>
      </c>
      <c r="I1132">
        <v>180</v>
      </c>
      <c r="J1132">
        <v>180</v>
      </c>
      <c r="K1132" t="b">
        <v>1</v>
      </c>
    </row>
    <row r="1133" spans="1:11">
      <c r="A1133" t="s">
        <v>8838</v>
      </c>
      <c r="B1133" t="s">
        <v>6904</v>
      </c>
      <c r="C1133" t="s">
        <v>9</v>
      </c>
      <c r="D1133" t="s">
        <v>7239</v>
      </c>
      <c r="E1133" t="s">
        <v>8839</v>
      </c>
      <c r="F1133">
        <v>39174</v>
      </c>
      <c r="G1133" t="s">
        <v>9</v>
      </c>
      <c r="H1133" t="s">
        <v>6867</v>
      </c>
      <c r="I1133">
        <v>181</v>
      </c>
      <c r="J1133">
        <v>181</v>
      </c>
      <c r="K1133" t="b">
        <v>0</v>
      </c>
    </row>
    <row r="1134" spans="1:11">
      <c r="A1134" t="s">
        <v>8840</v>
      </c>
      <c r="B1134" t="s">
        <v>6904</v>
      </c>
      <c r="C1134" t="s">
        <v>9</v>
      </c>
      <c r="D1134" t="s">
        <v>6897</v>
      </c>
      <c r="E1134" t="s">
        <v>8841</v>
      </c>
      <c r="F1134">
        <v>34142</v>
      </c>
      <c r="G1134" t="s">
        <v>9</v>
      </c>
      <c r="H1134" t="s">
        <v>6867</v>
      </c>
      <c r="I1134">
        <v>182</v>
      </c>
      <c r="J1134">
        <v>182</v>
      </c>
      <c r="K1134" t="b">
        <v>1</v>
      </c>
    </row>
    <row r="1135" spans="1:11">
      <c r="A1135" t="s">
        <v>8842</v>
      </c>
      <c r="B1135" t="s">
        <v>6904</v>
      </c>
      <c r="C1135" t="s">
        <v>9</v>
      </c>
      <c r="D1135" t="s">
        <v>6962</v>
      </c>
      <c r="E1135" t="s">
        <v>8843</v>
      </c>
      <c r="F1135">
        <v>19319</v>
      </c>
      <c r="G1135" t="s">
        <v>9</v>
      </c>
      <c r="H1135" t="s">
        <v>6877</v>
      </c>
      <c r="I1135">
        <v>182</v>
      </c>
      <c r="J1135">
        <v>182</v>
      </c>
      <c r="K1135" t="b">
        <v>1</v>
      </c>
    </row>
    <row r="1136" spans="1:11">
      <c r="A1136" t="s">
        <v>8844</v>
      </c>
      <c r="B1136" t="s">
        <v>6904</v>
      </c>
      <c r="C1136" t="s">
        <v>8845</v>
      </c>
      <c r="D1136" t="s">
        <v>6915</v>
      </c>
      <c r="E1136" t="s">
        <v>3084</v>
      </c>
      <c r="F1136">
        <v>11225</v>
      </c>
      <c r="G1136" t="s">
        <v>9</v>
      </c>
      <c r="H1136" t="s">
        <v>6877</v>
      </c>
      <c r="I1136">
        <v>182</v>
      </c>
      <c r="J1136">
        <v>182</v>
      </c>
      <c r="K1136" t="b">
        <v>1</v>
      </c>
    </row>
    <row r="1137" spans="1:11">
      <c r="A1137" t="s">
        <v>8846</v>
      </c>
      <c r="B1137" t="s">
        <v>6891</v>
      </c>
      <c r="C1137" t="s">
        <v>9</v>
      </c>
      <c r="D1137" t="s">
        <v>6890</v>
      </c>
      <c r="E1137" t="s">
        <v>8847</v>
      </c>
      <c r="F1137">
        <v>61625</v>
      </c>
      <c r="G1137" t="s">
        <v>9</v>
      </c>
      <c r="H1137" t="s">
        <v>6867</v>
      </c>
      <c r="I1137">
        <v>185</v>
      </c>
      <c r="J1137">
        <v>185</v>
      </c>
      <c r="K1137" t="b">
        <v>1</v>
      </c>
    </row>
    <row r="1138" spans="1:11">
      <c r="A1138" t="s">
        <v>8848</v>
      </c>
      <c r="B1138" t="s">
        <v>6891</v>
      </c>
      <c r="C1138" t="s">
        <v>8849</v>
      </c>
      <c r="D1138" t="s">
        <v>6875</v>
      </c>
      <c r="E1138" t="s">
        <v>2858</v>
      </c>
      <c r="F1138">
        <v>93740</v>
      </c>
      <c r="G1138" t="s">
        <v>9</v>
      </c>
      <c r="H1138" t="s">
        <v>6877</v>
      </c>
      <c r="I1138">
        <v>185</v>
      </c>
      <c r="J1138">
        <v>185</v>
      </c>
      <c r="K1138" t="b">
        <v>1</v>
      </c>
    </row>
    <row r="1139" spans="1:11">
      <c r="A1139" t="s">
        <v>8850</v>
      </c>
      <c r="B1139" t="s">
        <v>6891</v>
      </c>
      <c r="C1139" t="s">
        <v>9</v>
      </c>
      <c r="D1139" t="s">
        <v>6915</v>
      </c>
      <c r="E1139" t="s">
        <v>8851</v>
      </c>
      <c r="F1139">
        <v>11549</v>
      </c>
      <c r="G1139" t="s">
        <v>9</v>
      </c>
      <c r="H1139" t="s">
        <v>6867</v>
      </c>
      <c r="I1139">
        <v>185</v>
      </c>
      <c r="J1139">
        <v>185</v>
      </c>
      <c r="K1139" t="b">
        <v>1</v>
      </c>
    </row>
    <row r="1140" spans="1:11">
      <c r="A1140" t="s">
        <v>8852</v>
      </c>
      <c r="B1140" t="s">
        <v>6891</v>
      </c>
      <c r="C1140" t="s">
        <v>8853</v>
      </c>
      <c r="D1140" t="s">
        <v>7233</v>
      </c>
      <c r="E1140" t="s">
        <v>1072</v>
      </c>
      <c r="F1140">
        <v>70803</v>
      </c>
      <c r="G1140" t="s">
        <v>9</v>
      </c>
      <c r="H1140" t="s">
        <v>6877</v>
      </c>
      <c r="I1140">
        <v>185</v>
      </c>
      <c r="J1140">
        <v>185</v>
      </c>
      <c r="K1140" t="b">
        <v>1</v>
      </c>
    </row>
    <row r="1141" spans="1:11">
      <c r="A1141" t="s">
        <v>1861</v>
      </c>
      <c r="B1141" t="s">
        <v>6891</v>
      </c>
      <c r="C1141" t="s">
        <v>1861</v>
      </c>
      <c r="D1141" t="s">
        <v>6938</v>
      </c>
      <c r="E1141" t="s">
        <v>1860</v>
      </c>
      <c r="F1141">
        <v>65409</v>
      </c>
      <c r="G1141" t="s">
        <v>9</v>
      </c>
      <c r="H1141" t="s">
        <v>6877</v>
      </c>
      <c r="I1141">
        <v>185</v>
      </c>
      <c r="J1141">
        <v>185</v>
      </c>
      <c r="K1141" t="b">
        <v>1</v>
      </c>
    </row>
    <row r="1142" spans="1:11">
      <c r="A1142" t="s">
        <v>8854</v>
      </c>
      <c r="B1142" t="s">
        <v>6891</v>
      </c>
      <c r="C1142" t="s">
        <v>8855</v>
      </c>
      <c r="D1142" t="s">
        <v>7489</v>
      </c>
      <c r="E1142" t="s">
        <v>1604</v>
      </c>
      <c r="F1142">
        <v>74078</v>
      </c>
      <c r="G1142" t="s">
        <v>9</v>
      </c>
      <c r="H1142" t="s">
        <v>6877</v>
      </c>
      <c r="I1142">
        <v>185</v>
      </c>
      <c r="J1142">
        <v>185</v>
      </c>
      <c r="K1142" t="b">
        <v>1</v>
      </c>
    </row>
    <row r="1143" spans="1:11">
      <c r="A1143" t="s">
        <v>8856</v>
      </c>
      <c r="B1143" t="s">
        <v>6891</v>
      </c>
      <c r="C1143" t="s">
        <v>9</v>
      </c>
      <c r="D1143" t="s">
        <v>7056</v>
      </c>
      <c r="E1143" t="s">
        <v>8274</v>
      </c>
      <c r="F1143">
        <v>35229</v>
      </c>
      <c r="G1143" t="s">
        <v>9</v>
      </c>
      <c r="H1143" t="s">
        <v>6867</v>
      </c>
      <c r="I1143">
        <v>185</v>
      </c>
      <c r="J1143">
        <v>185</v>
      </c>
      <c r="K1143" t="b">
        <v>1</v>
      </c>
    </row>
    <row r="1144" spans="1:11">
      <c r="A1144" t="s">
        <v>8857</v>
      </c>
      <c r="B1144" t="s">
        <v>6891</v>
      </c>
      <c r="C1144" t="s">
        <v>8858</v>
      </c>
      <c r="D1144" t="s">
        <v>6915</v>
      </c>
      <c r="E1144" t="s">
        <v>566</v>
      </c>
      <c r="F1144">
        <v>14618</v>
      </c>
      <c r="G1144" t="s">
        <v>9</v>
      </c>
      <c r="H1144" t="s">
        <v>6867</v>
      </c>
      <c r="I1144">
        <v>185</v>
      </c>
      <c r="J1144">
        <v>185</v>
      </c>
      <c r="K1144" t="b">
        <v>1</v>
      </c>
    </row>
    <row r="1145" spans="1:11">
      <c r="A1145" t="s">
        <v>8859</v>
      </c>
      <c r="B1145" t="s">
        <v>6891</v>
      </c>
      <c r="C1145" t="s">
        <v>9</v>
      </c>
      <c r="D1145" t="s">
        <v>6955</v>
      </c>
      <c r="E1145" t="s">
        <v>1166</v>
      </c>
      <c r="F1145">
        <v>48221</v>
      </c>
      <c r="G1145" t="s">
        <v>9</v>
      </c>
      <c r="H1145" t="s">
        <v>6867</v>
      </c>
      <c r="I1145">
        <v>185</v>
      </c>
      <c r="J1145">
        <v>185</v>
      </c>
      <c r="K1145" t="b">
        <v>1</v>
      </c>
    </row>
    <row r="1146" spans="1:11">
      <c r="A1146" t="s">
        <v>2573</v>
      </c>
      <c r="B1146" t="s">
        <v>6891</v>
      </c>
      <c r="C1146" t="s">
        <v>9</v>
      </c>
      <c r="D1146" t="s">
        <v>32</v>
      </c>
      <c r="E1146" t="s">
        <v>6693</v>
      </c>
      <c r="F1146">
        <v>83844</v>
      </c>
      <c r="G1146" t="s">
        <v>9</v>
      </c>
      <c r="H1146" t="s">
        <v>6877</v>
      </c>
      <c r="I1146">
        <v>185</v>
      </c>
      <c r="J1146">
        <v>185</v>
      </c>
      <c r="K1146" t="b">
        <v>1</v>
      </c>
    </row>
    <row r="1147" spans="1:11">
      <c r="A1147" t="s">
        <v>8860</v>
      </c>
      <c r="B1147" t="s">
        <v>6889</v>
      </c>
      <c r="C1147" t="s">
        <v>9</v>
      </c>
      <c r="D1147" t="s">
        <v>6921</v>
      </c>
      <c r="E1147" t="s">
        <v>1407</v>
      </c>
      <c r="F1147">
        <v>53226</v>
      </c>
      <c r="G1147" t="s">
        <v>6871</v>
      </c>
      <c r="H1147" t="s">
        <v>6867</v>
      </c>
      <c r="I1147">
        <v>195</v>
      </c>
      <c r="J1147">
        <v>19</v>
      </c>
      <c r="K1147" t="b">
        <v>0</v>
      </c>
    </row>
    <row r="1148" spans="1:11">
      <c r="A1148" t="s">
        <v>2784</v>
      </c>
      <c r="B1148" t="s">
        <v>6891</v>
      </c>
      <c r="C1148" t="s">
        <v>8861</v>
      </c>
      <c r="D1148" t="s">
        <v>6885</v>
      </c>
      <c r="E1148" t="s">
        <v>2783</v>
      </c>
      <c r="F1148">
        <v>27858</v>
      </c>
      <c r="G1148" t="s">
        <v>9</v>
      </c>
      <c r="H1148" t="s">
        <v>6877</v>
      </c>
      <c r="I1148">
        <v>195</v>
      </c>
      <c r="J1148">
        <v>195</v>
      </c>
      <c r="K1148" t="b">
        <v>1</v>
      </c>
    </row>
    <row r="1149" spans="1:11">
      <c r="A1149" t="s">
        <v>8862</v>
      </c>
      <c r="B1149" t="s">
        <v>6891</v>
      </c>
      <c r="C1149" t="s">
        <v>9</v>
      </c>
      <c r="D1149" t="s">
        <v>6915</v>
      </c>
      <c r="E1149" t="s">
        <v>1835</v>
      </c>
      <c r="F1149">
        <v>12180</v>
      </c>
      <c r="G1149" t="s">
        <v>9</v>
      </c>
      <c r="H1149" t="s">
        <v>6867</v>
      </c>
      <c r="I1149">
        <v>195</v>
      </c>
      <c r="J1149">
        <v>195</v>
      </c>
      <c r="K1149" t="b">
        <v>1</v>
      </c>
    </row>
    <row r="1150" spans="1:11">
      <c r="A1150" t="s">
        <v>8863</v>
      </c>
      <c r="B1150" t="s">
        <v>6891</v>
      </c>
      <c r="C1150" t="s">
        <v>9</v>
      </c>
      <c r="D1150" t="s">
        <v>6915</v>
      </c>
      <c r="E1150" t="s">
        <v>6916</v>
      </c>
      <c r="F1150">
        <v>10036</v>
      </c>
      <c r="G1150" t="s">
        <v>9</v>
      </c>
      <c r="H1150" t="s">
        <v>6867</v>
      </c>
      <c r="I1150">
        <v>195</v>
      </c>
      <c r="J1150">
        <v>195</v>
      </c>
      <c r="K1150" t="b">
        <v>1</v>
      </c>
    </row>
    <row r="1151" spans="1:11">
      <c r="A1151" t="s">
        <v>1559</v>
      </c>
      <c r="B1151" t="s">
        <v>6891</v>
      </c>
      <c r="C1151" t="s">
        <v>9</v>
      </c>
      <c r="D1151" t="s">
        <v>7329</v>
      </c>
      <c r="E1151" t="s">
        <v>1558</v>
      </c>
      <c r="F1151">
        <v>40292</v>
      </c>
      <c r="G1151" t="s">
        <v>9</v>
      </c>
      <c r="H1151" t="s">
        <v>6877</v>
      </c>
      <c r="I1151">
        <v>195</v>
      </c>
      <c r="J1151">
        <v>195</v>
      </c>
      <c r="K1151" t="b">
        <v>1</v>
      </c>
    </row>
    <row r="1152" spans="1:11">
      <c r="A1152" t="s">
        <v>8864</v>
      </c>
      <c r="B1152" t="s">
        <v>6891</v>
      </c>
      <c r="C1152" t="s">
        <v>8865</v>
      </c>
      <c r="D1152" t="s">
        <v>7582</v>
      </c>
      <c r="E1152" t="s">
        <v>1756</v>
      </c>
      <c r="F1152">
        <v>89557</v>
      </c>
      <c r="G1152" t="s">
        <v>9</v>
      </c>
      <c r="H1152" t="s">
        <v>6877</v>
      </c>
      <c r="I1152">
        <v>195</v>
      </c>
      <c r="J1152">
        <v>195</v>
      </c>
      <c r="K1152" t="b">
        <v>1</v>
      </c>
    </row>
    <row r="1153" spans="1:11">
      <c r="A1153" t="s">
        <v>2812</v>
      </c>
      <c r="B1153" t="s">
        <v>6891</v>
      </c>
      <c r="C1153" t="s">
        <v>9</v>
      </c>
      <c r="D1153" t="s">
        <v>7489</v>
      </c>
      <c r="E1153" t="s">
        <v>2811</v>
      </c>
      <c r="F1153">
        <v>74104</v>
      </c>
      <c r="G1153" t="s">
        <v>9</v>
      </c>
      <c r="H1153" t="s">
        <v>6867</v>
      </c>
      <c r="I1153">
        <v>195</v>
      </c>
      <c r="J1153">
        <v>195</v>
      </c>
      <c r="K1153" t="b">
        <v>1</v>
      </c>
    </row>
    <row r="1154" spans="1:11">
      <c r="A1154" t="s">
        <v>8866</v>
      </c>
      <c r="B1154" t="s">
        <v>6891</v>
      </c>
      <c r="C1154" t="s">
        <v>8867</v>
      </c>
      <c r="D1154" t="s">
        <v>6870</v>
      </c>
      <c r="E1154" t="s">
        <v>1235</v>
      </c>
      <c r="F1154">
        <v>46202</v>
      </c>
      <c r="G1154" t="s">
        <v>9</v>
      </c>
      <c r="H1154" t="s">
        <v>6877</v>
      </c>
      <c r="I1154">
        <v>201</v>
      </c>
      <c r="J1154">
        <v>201</v>
      </c>
      <c r="K1154" t="b">
        <v>1</v>
      </c>
    </row>
    <row r="1155" spans="1:11">
      <c r="A1155" t="s">
        <v>8868</v>
      </c>
      <c r="B1155" t="s">
        <v>6891</v>
      </c>
      <c r="C1155" t="s">
        <v>8869</v>
      </c>
      <c r="D1155" t="s">
        <v>6962</v>
      </c>
      <c r="E1155" t="s">
        <v>85</v>
      </c>
      <c r="F1155">
        <v>19141</v>
      </c>
      <c r="G1155" t="s">
        <v>9</v>
      </c>
      <c r="H1155" t="s">
        <v>6867</v>
      </c>
      <c r="I1155">
        <v>201</v>
      </c>
      <c r="J1155">
        <v>201</v>
      </c>
      <c r="K1155" t="b">
        <v>1</v>
      </c>
    </row>
    <row r="1156" spans="1:11">
      <c r="A1156" t="s">
        <v>8870</v>
      </c>
      <c r="B1156" t="s">
        <v>6891</v>
      </c>
      <c r="C1156" t="s">
        <v>9</v>
      </c>
      <c r="D1156" t="s">
        <v>6915</v>
      </c>
      <c r="E1156" t="s">
        <v>6916</v>
      </c>
      <c r="F1156">
        <v>10011</v>
      </c>
      <c r="G1156" t="s">
        <v>9</v>
      </c>
      <c r="H1156" t="s">
        <v>6867</v>
      </c>
      <c r="I1156">
        <v>201</v>
      </c>
      <c r="J1156">
        <v>201</v>
      </c>
      <c r="K1156" t="b">
        <v>1</v>
      </c>
    </row>
    <row r="1157" spans="1:11">
      <c r="A1157" t="s">
        <v>8871</v>
      </c>
      <c r="B1157" t="s">
        <v>6891</v>
      </c>
      <c r="C1157" t="s">
        <v>9</v>
      </c>
      <c r="D1157" t="s">
        <v>6962</v>
      </c>
      <c r="E1157" t="s">
        <v>8872</v>
      </c>
      <c r="F1157">
        <v>15108</v>
      </c>
      <c r="G1157" t="s">
        <v>9</v>
      </c>
      <c r="H1157" t="s">
        <v>6867</v>
      </c>
      <c r="I1157">
        <v>201</v>
      </c>
      <c r="J1157">
        <v>201</v>
      </c>
      <c r="K1157" t="b">
        <v>1</v>
      </c>
    </row>
    <row r="1158" spans="1:11">
      <c r="A1158" t="s">
        <v>8873</v>
      </c>
      <c r="B1158" t="s">
        <v>6891</v>
      </c>
      <c r="C1158" t="s">
        <v>8874</v>
      </c>
      <c r="D1158" t="s">
        <v>6885</v>
      </c>
      <c r="E1158" t="s">
        <v>7460</v>
      </c>
      <c r="F1158">
        <v>28403</v>
      </c>
      <c r="G1158" t="s">
        <v>9</v>
      </c>
      <c r="H1158" t="s">
        <v>6877</v>
      </c>
      <c r="I1158">
        <v>201</v>
      </c>
      <c r="J1158">
        <v>201</v>
      </c>
      <c r="K1158" t="b">
        <v>1</v>
      </c>
    </row>
    <row r="1159" spans="1:11">
      <c r="A1159" t="s">
        <v>8875</v>
      </c>
      <c r="B1159" t="s">
        <v>6891</v>
      </c>
      <c r="C1159" t="s">
        <v>8876</v>
      </c>
      <c r="D1159" t="s">
        <v>6870</v>
      </c>
      <c r="E1159" t="s">
        <v>2378</v>
      </c>
      <c r="F1159">
        <v>46383</v>
      </c>
      <c r="G1159" t="s">
        <v>9</v>
      </c>
      <c r="H1159" t="s">
        <v>6867</v>
      </c>
      <c r="I1159">
        <v>201</v>
      </c>
      <c r="J1159">
        <v>201</v>
      </c>
      <c r="K1159" t="b">
        <v>1</v>
      </c>
    </row>
    <row r="1160" spans="1:11">
      <c r="A1160" t="s">
        <v>1167</v>
      </c>
      <c r="B1160" t="s">
        <v>6891</v>
      </c>
      <c r="C1160" t="s">
        <v>9</v>
      </c>
      <c r="D1160" t="s">
        <v>6955</v>
      </c>
      <c r="E1160" t="s">
        <v>1166</v>
      </c>
      <c r="F1160">
        <v>48202</v>
      </c>
      <c r="G1160" t="s">
        <v>9</v>
      </c>
      <c r="H1160" t="s">
        <v>6877</v>
      </c>
      <c r="I1160">
        <v>201</v>
      </c>
      <c r="J1160">
        <v>201</v>
      </c>
      <c r="K1160" t="b">
        <v>1</v>
      </c>
    </row>
    <row r="1161" spans="1:11">
      <c r="A1161" t="s">
        <v>8877</v>
      </c>
      <c r="B1161" t="s">
        <v>6891</v>
      </c>
      <c r="C1161" t="s">
        <v>9</v>
      </c>
      <c r="D1161" t="s">
        <v>6924</v>
      </c>
      <c r="E1161" t="s">
        <v>591</v>
      </c>
      <c r="F1161">
        <v>45207</v>
      </c>
      <c r="G1161" t="s">
        <v>9</v>
      </c>
      <c r="H1161" t="s">
        <v>6867</v>
      </c>
      <c r="I1161">
        <v>201</v>
      </c>
      <c r="J1161">
        <v>201</v>
      </c>
      <c r="K1161" t="b">
        <v>1</v>
      </c>
    </row>
    <row r="1162" spans="1:11">
      <c r="A1162" t="s">
        <v>8878</v>
      </c>
      <c r="B1162" t="s">
        <v>6891</v>
      </c>
      <c r="C1162" t="s">
        <v>9</v>
      </c>
      <c r="D1162" t="s">
        <v>6962</v>
      </c>
      <c r="E1162" t="s">
        <v>201</v>
      </c>
      <c r="F1162">
        <v>15232</v>
      </c>
      <c r="G1162" t="s">
        <v>9</v>
      </c>
      <c r="H1162" t="s">
        <v>6867</v>
      </c>
      <c r="I1162">
        <v>209</v>
      </c>
      <c r="J1162">
        <v>209</v>
      </c>
      <c r="K1162" t="b">
        <v>1</v>
      </c>
    </row>
    <row r="1163" spans="1:11">
      <c r="A1163" t="s">
        <v>2289</v>
      </c>
      <c r="B1163" t="s">
        <v>6891</v>
      </c>
      <c r="C1163" t="s">
        <v>9</v>
      </c>
      <c r="D1163" t="s">
        <v>6897</v>
      </c>
      <c r="E1163" t="s">
        <v>2288</v>
      </c>
      <c r="F1163">
        <v>33431</v>
      </c>
      <c r="G1163" t="s">
        <v>9</v>
      </c>
      <c r="H1163" t="s">
        <v>6877</v>
      </c>
      <c r="I1163">
        <v>209</v>
      </c>
      <c r="J1163">
        <v>209</v>
      </c>
      <c r="K1163" t="b">
        <v>1</v>
      </c>
    </row>
    <row r="1164" spans="1:11">
      <c r="A1164" t="s">
        <v>3486</v>
      </c>
      <c r="B1164" t="s">
        <v>6891</v>
      </c>
      <c r="C1164" t="s">
        <v>9</v>
      </c>
      <c r="D1164" t="s">
        <v>6890</v>
      </c>
      <c r="E1164" t="s">
        <v>3485</v>
      </c>
      <c r="F1164">
        <v>61790</v>
      </c>
      <c r="G1164" t="s">
        <v>9</v>
      </c>
      <c r="H1164" t="s">
        <v>6877</v>
      </c>
      <c r="I1164">
        <v>209</v>
      </c>
      <c r="J1164">
        <v>209</v>
      </c>
      <c r="K1164" t="b">
        <v>1</v>
      </c>
    </row>
    <row r="1165" spans="1:11">
      <c r="A1165" t="s">
        <v>8879</v>
      </c>
      <c r="B1165" t="s">
        <v>6891</v>
      </c>
      <c r="C1165" t="s">
        <v>9</v>
      </c>
      <c r="D1165" t="s">
        <v>6928</v>
      </c>
      <c r="E1165" t="s">
        <v>8880</v>
      </c>
      <c r="F1165">
        <v>97116</v>
      </c>
      <c r="G1165" t="s">
        <v>9</v>
      </c>
      <c r="H1165" t="s">
        <v>6867</v>
      </c>
      <c r="I1165">
        <v>209</v>
      </c>
      <c r="J1165">
        <v>209</v>
      </c>
      <c r="K1165" t="b">
        <v>1</v>
      </c>
    </row>
    <row r="1166" spans="1:11">
      <c r="A1166" t="s">
        <v>8881</v>
      </c>
      <c r="B1166" t="s">
        <v>6891</v>
      </c>
      <c r="C1166" t="s">
        <v>9</v>
      </c>
      <c r="D1166" t="s">
        <v>6901</v>
      </c>
      <c r="E1166" t="s">
        <v>8630</v>
      </c>
      <c r="F1166">
        <v>6825</v>
      </c>
      <c r="G1166" t="s">
        <v>9</v>
      </c>
      <c r="H1166" t="s">
        <v>6867</v>
      </c>
      <c r="I1166">
        <v>209</v>
      </c>
      <c r="J1166">
        <v>209</v>
      </c>
      <c r="K1166" t="b">
        <v>1</v>
      </c>
    </row>
    <row r="1167" spans="1:11">
      <c r="A1167" t="s">
        <v>8882</v>
      </c>
      <c r="B1167" t="s">
        <v>6891</v>
      </c>
      <c r="C1167" t="s">
        <v>8883</v>
      </c>
      <c r="D1167" t="s">
        <v>6865</v>
      </c>
      <c r="E1167" t="s">
        <v>8884</v>
      </c>
      <c r="F1167">
        <v>2747</v>
      </c>
      <c r="G1167" t="s">
        <v>9</v>
      </c>
      <c r="H1167" t="s">
        <v>6877</v>
      </c>
      <c r="I1167">
        <v>209</v>
      </c>
      <c r="J1167">
        <v>209</v>
      </c>
      <c r="K1167" t="b">
        <v>1</v>
      </c>
    </row>
    <row r="1168" spans="1:11">
      <c r="A1168" t="s">
        <v>8885</v>
      </c>
      <c r="B1168" t="s">
        <v>6891</v>
      </c>
      <c r="C1168" t="s">
        <v>9</v>
      </c>
      <c r="D1168" t="s">
        <v>6962</v>
      </c>
      <c r="E1168" t="s">
        <v>8886</v>
      </c>
      <c r="F1168">
        <v>19383</v>
      </c>
      <c r="G1168" t="s">
        <v>9</v>
      </c>
      <c r="H1168" t="s">
        <v>6877</v>
      </c>
      <c r="I1168">
        <v>209</v>
      </c>
      <c r="J1168">
        <v>209</v>
      </c>
      <c r="K1168" t="b">
        <v>1</v>
      </c>
    </row>
    <row r="1169" spans="1:11">
      <c r="A1169" t="s">
        <v>2643</v>
      </c>
      <c r="B1169" t="s">
        <v>6891</v>
      </c>
      <c r="C1169" t="s">
        <v>9</v>
      </c>
      <c r="D1169" t="s">
        <v>6870</v>
      </c>
      <c r="E1169" t="s">
        <v>2642</v>
      </c>
      <c r="F1169">
        <v>47306</v>
      </c>
      <c r="G1169" t="s">
        <v>9</v>
      </c>
      <c r="H1169" t="s">
        <v>6877</v>
      </c>
      <c r="I1169">
        <v>216</v>
      </c>
      <c r="J1169">
        <v>216</v>
      </c>
      <c r="K1169" t="b">
        <v>1</v>
      </c>
    </row>
    <row r="1170" spans="1:11">
      <c r="A1170" t="s">
        <v>8887</v>
      </c>
      <c r="B1170" t="s">
        <v>6891</v>
      </c>
      <c r="C1170" t="s">
        <v>8888</v>
      </c>
      <c r="D1170" t="s">
        <v>7072</v>
      </c>
      <c r="E1170" t="s">
        <v>7313</v>
      </c>
      <c r="F1170">
        <v>55811</v>
      </c>
      <c r="G1170" t="s">
        <v>9</v>
      </c>
      <c r="H1170" t="s">
        <v>6867</v>
      </c>
      <c r="I1170">
        <v>216</v>
      </c>
      <c r="J1170">
        <v>216</v>
      </c>
      <c r="K1170" t="b">
        <v>1</v>
      </c>
    </row>
    <row r="1171" spans="1:11">
      <c r="A1171" t="s">
        <v>1857</v>
      </c>
      <c r="B1171" t="s">
        <v>6891</v>
      </c>
      <c r="C1171" t="s">
        <v>9</v>
      </c>
      <c r="D1171" t="s">
        <v>7239</v>
      </c>
      <c r="E1171" t="s">
        <v>1857</v>
      </c>
      <c r="F1171">
        <v>39762</v>
      </c>
      <c r="G1171" t="s">
        <v>9</v>
      </c>
      <c r="H1171" t="s">
        <v>6877</v>
      </c>
      <c r="I1171">
        <v>216</v>
      </c>
      <c r="J1171">
        <v>216</v>
      </c>
      <c r="K1171" t="b">
        <v>1</v>
      </c>
    </row>
    <row r="1172" spans="1:11">
      <c r="A1172" t="s">
        <v>8889</v>
      </c>
      <c r="B1172" t="s">
        <v>6891</v>
      </c>
      <c r="C1172" t="s">
        <v>9</v>
      </c>
      <c r="D1172" t="s">
        <v>6865</v>
      </c>
      <c r="E1172" t="s">
        <v>7369</v>
      </c>
      <c r="F1172">
        <v>1109</v>
      </c>
      <c r="G1172" t="s">
        <v>9</v>
      </c>
      <c r="H1172" t="s">
        <v>6867</v>
      </c>
      <c r="I1172">
        <v>216</v>
      </c>
      <c r="J1172">
        <v>216</v>
      </c>
      <c r="K1172" t="b">
        <v>1</v>
      </c>
    </row>
    <row r="1173" spans="1:11">
      <c r="A1173" t="s">
        <v>8890</v>
      </c>
      <c r="B1173" t="s">
        <v>6891</v>
      </c>
      <c r="C1173" t="s">
        <v>8891</v>
      </c>
      <c r="D1173" t="s">
        <v>7072</v>
      </c>
      <c r="E1173" t="s">
        <v>7097</v>
      </c>
      <c r="F1173">
        <v>55105</v>
      </c>
      <c r="G1173" t="s">
        <v>9</v>
      </c>
      <c r="H1173" t="s">
        <v>6867</v>
      </c>
      <c r="I1173">
        <v>216</v>
      </c>
      <c r="J1173">
        <v>216</v>
      </c>
      <c r="K1173" t="b">
        <v>1</v>
      </c>
    </row>
    <row r="1174" spans="1:11">
      <c r="A1174" t="s">
        <v>1428</v>
      </c>
      <c r="B1174" t="s">
        <v>6891</v>
      </c>
      <c r="C1174" t="s">
        <v>9</v>
      </c>
      <c r="D1174" t="s">
        <v>6960</v>
      </c>
      <c r="E1174" t="s">
        <v>1427</v>
      </c>
      <c r="F1174">
        <v>79409</v>
      </c>
      <c r="G1174" t="s">
        <v>9</v>
      </c>
      <c r="H1174" t="s">
        <v>6877</v>
      </c>
      <c r="I1174">
        <v>216</v>
      </c>
      <c r="J1174">
        <v>216</v>
      </c>
      <c r="K1174" t="b">
        <v>1</v>
      </c>
    </row>
    <row r="1175" spans="1:11">
      <c r="A1175" t="s">
        <v>8892</v>
      </c>
      <c r="B1175" t="s">
        <v>6891</v>
      </c>
      <c r="C1175" t="s">
        <v>8893</v>
      </c>
      <c r="D1175" t="s">
        <v>6865</v>
      </c>
      <c r="E1175" t="s">
        <v>257</v>
      </c>
      <c r="F1175">
        <v>2125</v>
      </c>
      <c r="G1175" t="s">
        <v>9</v>
      </c>
      <c r="H1175" t="s">
        <v>6877</v>
      </c>
      <c r="I1175">
        <v>216</v>
      </c>
      <c r="J1175">
        <v>216</v>
      </c>
      <c r="K1175" t="b">
        <v>1</v>
      </c>
    </row>
    <row r="1176" spans="1:11">
      <c r="A1176" t="s">
        <v>2522</v>
      </c>
      <c r="B1176" t="s">
        <v>6891</v>
      </c>
      <c r="C1176" t="s">
        <v>8894</v>
      </c>
      <c r="D1176" t="s">
        <v>6885</v>
      </c>
      <c r="E1176" t="s">
        <v>2521</v>
      </c>
      <c r="F1176">
        <v>27402</v>
      </c>
      <c r="G1176" t="s">
        <v>9</v>
      </c>
      <c r="H1176" t="s">
        <v>6877</v>
      </c>
      <c r="I1176">
        <v>216</v>
      </c>
      <c r="J1176">
        <v>216</v>
      </c>
      <c r="K1176" t="b">
        <v>1</v>
      </c>
    </row>
    <row r="1177" spans="1:11">
      <c r="A1177" t="s">
        <v>8895</v>
      </c>
      <c r="B1177" t="s">
        <v>6891</v>
      </c>
      <c r="C1177" t="s">
        <v>8790</v>
      </c>
      <c r="D1177" t="s">
        <v>6960</v>
      </c>
      <c r="E1177" t="s">
        <v>421</v>
      </c>
      <c r="F1177">
        <v>77006</v>
      </c>
      <c r="G1177" t="s">
        <v>9</v>
      </c>
      <c r="H1177" t="s">
        <v>6867</v>
      </c>
      <c r="I1177">
        <v>216</v>
      </c>
      <c r="J1177">
        <v>216</v>
      </c>
      <c r="K1177" t="b">
        <v>1</v>
      </c>
    </row>
    <row r="1178" spans="1:11">
      <c r="A1178" t="s">
        <v>1852</v>
      </c>
      <c r="B1178" t="s">
        <v>6891</v>
      </c>
      <c r="C1178" t="s">
        <v>9</v>
      </c>
      <c r="D1178" t="s">
        <v>8896</v>
      </c>
      <c r="E1178" t="s">
        <v>1851</v>
      </c>
      <c r="F1178">
        <v>82071</v>
      </c>
      <c r="G1178" t="s">
        <v>9</v>
      </c>
      <c r="H1178" t="s">
        <v>6877</v>
      </c>
      <c r="I1178">
        <v>216</v>
      </c>
      <c r="J1178">
        <v>216</v>
      </c>
      <c r="K1178" t="b">
        <v>1</v>
      </c>
    </row>
    <row r="1179" spans="1:11">
      <c r="A1179" t="s">
        <v>1438</v>
      </c>
      <c r="B1179" t="s">
        <v>6891</v>
      </c>
      <c r="C1179" t="s">
        <v>8897</v>
      </c>
      <c r="D1179" t="s">
        <v>7343</v>
      </c>
      <c r="E1179" t="s">
        <v>1437</v>
      </c>
      <c r="F1179">
        <v>26506</v>
      </c>
      <c r="G1179" t="s">
        <v>9</v>
      </c>
      <c r="H1179" t="s">
        <v>6877</v>
      </c>
      <c r="I1179">
        <v>216</v>
      </c>
      <c r="J1179">
        <v>216</v>
      </c>
      <c r="K1179" t="b">
        <v>1</v>
      </c>
    </row>
    <row r="1180" spans="1:11">
      <c r="A1180" t="s">
        <v>1366</v>
      </c>
      <c r="B1180" t="s">
        <v>6891</v>
      </c>
      <c r="C1180" t="s">
        <v>9</v>
      </c>
      <c r="D1180" t="s">
        <v>6977</v>
      </c>
      <c r="E1180" t="s">
        <v>232</v>
      </c>
      <c r="F1180">
        <v>30302</v>
      </c>
      <c r="G1180" t="s">
        <v>9</v>
      </c>
      <c r="H1180" t="s">
        <v>6877</v>
      </c>
      <c r="I1180">
        <v>227</v>
      </c>
      <c r="J1180">
        <v>227</v>
      </c>
      <c r="K1180" t="b">
        <v>1</v>
      </c>
    </row>
    <row r="1181" spans="1:11">
      <c r="A1181" t="s">
        <v>8898</v>
      </c>
      <c r="B1181" t="s">
        <v>6891</v>
      </c>
      <c r="C1181" t="s">
        <v>9</v>
      </c>
      <c r="D1181" t="s">
        <v>6924</v>
      </c>
      <c r="E1181" t="s">
        <v>1966</v>
      </c>
      <c r="F1181">
        <v>44242</v>
      </c>
      <c r="G1181" t="s">
        <v>9</v>
      </c>
      <c r="H1181" t="s">
        <v>6877</v>
      </c>
      <c r="I1181">
        <v>227</v>
      </c>
      <c r="J1181">
        <v>227</v>
      </c>
      <c r="K1181" t="b">
        <v>1</v>
      </c>
    </row>
    <row r="1182" spans="1:11">
      <c r="A1182" t="s">
        <v>8899</v>
      </c>
      <c r="B1182" t="s">
        <v>6891</v>
      </c>
      <c r="C1182" t="s">
        <v>9</v>
      </c>
      <c r="D1182" t="s">
        <v>6962</v>
      </c>
      <c r="E1182" t="s">
        <v>351</v>
      </c>
      <c r="F1182">
        <v>18612</v>
      </c>
      <c r="G1182" t="s">
        <v>9</v>
      </c>
      <c r="H1182" t="s">
        <v>6867</v>
      </c>
      <c r="I1182">
        <v>227</v>
      </c>
      <c r="J1182">
        <v>227</v>
      </c>
      <c r="K1182" t="b">
        <v>1</v>
      </c>
    </row>
    <row r="1183" spans="1:11">
      <c r="A1183" t="s">
        <v>2909</v>
      </c>
      <c r="B1183" t="s">
        <v>6891</v>
      </c>
      <c r="C1183" t="s">
        <v>9</v>
      </c>
      <c r="D1183" t="s">
        <v>6897</v>
      </c>
      <c r="E1183" t="s">
        <v>2908</v>
      </c>
      <c r="F1183">
        <v>33314</v>
      </c>
      <c r="G1183" t="s">
        <v>9</v>
      </c>
      <c r="H1183" t="s">
        <v>6867</v>
      </c>
      <c r="I1183">
        <v>227</v>
      </c>
      <c r="J1183">
        <v>227</v>
      </c>
      <c r="K1183" t="b">
        <v>1</v>
      </c>
    </row>
    <row r="1184" spans="1:11">
      <c r="A1184" t="s">
        <v>8900</v>
      </c>
      <c r="B1184" t="s">
        <v>6891</v>
      </c>
      <c r="C1184" t="s">
        <v>2641</v>
      </c>
      <c r="D1184" t="s">
        <v>7056</v>
      </c>
      <c r="E1184" t="s">
        <v>2640</v>
      </c>
      <c r="F1184">
        <v>35899</v>
      </c>
      <c r="G1184" t="s">
        <v>9</v>
      </c>
      <c r="H1184" t="s">
        <v>6877</v>
      </c>
      <c r="I1184">
        <v>227</v>
      </c>
      <c r="J1184">
        <v>227</v>
      </c>
      <c r="K1184" t="b">
        <v>1</v>
      </c>
    </row>
    <row r="1185" spans="1:11">
      <c r="A1185" t="s">
        <v>8901</v>
      </c>
      <c r="B1185" t="s">
        <v>6891</v>
      </c>
      <c r="C1185" t="s">
        <v>9</v>
      </c>
      <c r="D1185" t="s">
        <v>6960</v>
      </c>
      <c r="E1185" t="s">
        <v>161</v>
      </c>
      <c r="F1185">
        <v>78539</v>
      </c>
      <c r="G1185" t="s">
        <v>9</v>
      </c>
      <c r="H1185" t="s">
        <v>6877</v>
      </c>
      <c r="I1185">
        <v>227</v>
      </c>
      <c r="J1185">
        <v>227</v>
      </c>
      <c r="K1185" t="b">
        <v>1</v>
      </c>
    </row>
    <row r="1186" spans="1:11">
      <c r="A1186" t="s">
        <v>8902</v>
      </c>
      <c r="B1186" t="s">
        <v>6891</v>
      </c>
      <c r="C1186" t="s">
        <v>9</v>
      </c>
      <c r="D1186" t="s">
        <v>6885</v>
      </c>
      <c r="E1186" t="s">
        <v>8903</v>
      </c>
      <c r="F1186">
        <v>28723</v>
      </c>
      <c r="G1186" t="s">
        <v>9</v>
      </c>
      <c r="H1186" t="s">
        <v>6877</v>
      </c>
      <c r="I1186">
        <v>227</v>
      </c>
      <c r="J1186">
        <v>227</v>
      </c>
      <c r="K1186" t="b">
        <v>1</v>
      </c>
    </row>
    <row r="1187" spans="1:11">
      <c r="A1187" t="s">
        <v>8904</v>
      </c>
      <c r="B1187" t="s">
        <v>6891</v>
      </c>
      <c r="C1187" t="s">
        <v>9</v>
      </c>
      <c r="D1187" t="s">
        <v>6962</v>
      </c>
      <c r="E1187" t="s">
        <v>8905</v>
      </c>
      <c r="F1187">
        <v>19013</v>
      </c>
      <c r="G1187" t="s">
        <v>9</v>
      </c>
      <c r="H1187" t="s">
        <v>6867</v>
      </c>
      <c r="I1187">
        <v>227</v>
      </c>
      <c r="J1187">
        <v>227</v>
      </c>
      <c r="K1187" t="b">
        <v>1</v>
      </c>
    </row>
    <row r="1188" spans="1:11">
      <c r="A1188" t="s">
        <v>8906</v>
      </c>
      <c r="B1188" t="s">
        <v>6891</v>
      </c>
      <c r="C1188" t="s">
        <v>9</v>
      </c>
      <c r="D1188" t="s">
        <v>6955</v>
      </c>
      <c r="E1188" t="s">
        <v>8907</v>
      </c>
      <c r="F1188">
        <v>49401</v>
      </c>
      <c r="G1188" t="s">
        <v>9</v>
      </c>
      <c r="H1188" t="s">
        <v>6877</v>
      </c>
      <c r="I1188">
        <v>235</v>
      </c>
      <c r="J1188">
        <v>235</v>
      </c>
      <c r="K1188" t="b">
        <v>0</v>
      </c>
    </row>
    <row r="1189" spans="1:11">
      <c r="A1189" t="s">
        <v>8908</v>
      </c>
      <c r="B1189" t="s">
        <v>6891</v>
      </c>
      <c r="C1189" t="s">
        <v>9</v>
      </c>
      <c r="D1189" t="s">
        <v>6875</v>
      </c>
      <c r="E1189" t="s">
        <v>8909</v>
      </c>
      <c r="F1189">
        <v>91702</v>
      </c>
      <c r="G1189" t="s">
        <v>9</v>
      </c>
      <c r="H1189" t="s">
        <v>6867</v>
      </c>
      <c r="I1189">
        <v>236</v>
      </c>
      <c r="J1189">
        <v>236</v>
      </c>
      <c r="K1189" t="b">
        <v>1</v>
      </c>
    </row>
    <row r="1190" spans="1:11">
      <c r="A1190" t="s">
        <v>8910</v>
      </c>
      <c r="B1190" t="s">
        <v>6891</v>
      </c>
      <c r="C1190" t="s">
        <v>9</v>
      </c>
      <c r="D1190" t="s">
        <v>7157</v>
      </c>
      <c r="E1190" t="s">
        <v>237</v>
      </c>
      <c r="F1190">
        <v>37212</v>
      </c>
      <c r="G1190" t="s">
        <v>9</v>
      </c>
      <c r="H1190" t="s">
        <v>6867</v>
      </c>
      <c r="I1190">
        <v>236</v>
      </c>
      <c r="J1190">
        <v>236</v>
      </c>
      <c r="K1190" t="b">
        <v>1</v>
      </c>
    </row>
    <row r="1191" spans="1:11">
      <c r="A1191" t="s">
        <v>8911</v>
      </c>
      <c r="B1191" t="s">
        <v>6891</v>
      </c>
      <c r="C1191" t="s">
        <v>9</v>
      </c>
      <c r="D1191" t="s">
        <v>7072</v>
      </c>
      <c r="E1191" t="s">
        <v>7097</v>
      </c>
      <c r="F1191">
        <v>55112</v>
      </c>
      <c r="G1191" t="s">
        <v>9</v>
      </c>
      <c r="H1191" t="s">
        <v>6867</v>
      </c>
      <c r="I1191">
        <v>236</v>
      </c>
      <c r="J1191">
        <v>236</v>
      </c>
      <c r="K1191" t="b">
        <v>1</v>
      </c>
    </row>
    <row r="1192" spans="1:11">
      <c r="A1192" t="s">
        <v>8912</v>
      </c>
      <c r="B1192" t="s">
        <v>6891</v>
      </c>
      <c r="C1192" t="s">
        <v>9</v>
      </c>
      <c r="D1192" t="s">
        <v>6875</v>
      </c>
      <c r="E1192" t="s">
        <v>8913</v>
      </c>
      <c r="F1192">
        <v>90639</v>
      </c>
      <c r="G1192" t="s">
        <v>9</v>
      </c>
      <c r="H1192" t="s">
        <v>6867</v>
      </c>
      <c r="I1192">
        <v>236</v>
      </c>
      <c r="J1192">
        <v>236</v>
      </c>
      <c r="K1192" t="b">
        <v>1</v>
      </c>
    </row>
    <row r="1193" spans="1:11">
      <c r="A1193" t="s">
        <v>8914</v>
      </c>
      <c r="B1193" t="s">
        <v>6891</v>
      </c>
      <c r="C1193" t="s">
        <v>9</v>
      </c>
      <c r="D1193" t="s">
        <v>7320</v>
      </c>
      <c r="E1193" t="s">
        <v>7321</v>
      </c>
      <c r="F1193">
        <v>20002</v>
      </c>
      <c r="G1193" t="s">
        <v>9</v>
      </c>
      <c r="H1193" t="s">
        <v>6867</v>
      </c>
      <c r="I1193">
        <v>236</v>
      </c>
      <c r="J1193">
        <v>236</v>
      </c>
      <c r="K1193" t="b">
        <v>1</v>
      </c>
    </row>
    <row r="1194" spans="1:11">
      <c r="A1194" t="s">
        <v>8915</v>
      </c>
      <c r="B1194" t="s">
        <v>6891</v>
      </c>
      <c r="C1194" t="s">
        <v>9</v>
      </c>
      <c r="D1194" t="s">
        <v>7157</v>
      </c>
      <c r="E1194" t="s">
        <v>237</v>
      </c>
      <c r="F1194">
        <v>37204</v>
      </c>
      <c r="G1194" t="s">
        <v>9</v>
      </c>
      <c r="H1194" t="s">
        <v>6867</v>
      </c>
      <c r="I1194">
        <v>236</v>
      </c>
      <c r="J1194">
        <v>236</v>
      </c>
      <c r="K1194" t="b">
        <v>1</v>
      </c>
    </row>
    <row r="1195" spans="1:11">
      <c r="A1195" t="s">
        <v>8916</v>
      </c>
      <c r="B1195" t="s">
        <v>6891</v>
      </c>
      <c r="C1195" t="s">
        <v>8917</v>
      </c>
      <c r="D1195" t="s">
        <v>7032</v>
      </c>
      <c r="E1195" t="s">
        <v>786</v>
      </c>
      <c r="F1195">
        <v>80217</v>
      </c>
      <c r="G1195" t="s">
        <v>9</v>
      </c>
      <c r="H1195" t="s">
        <v>6877</v>
      </c>
      <c r="I1195">
        <v>236</v>
      </c>
      <c r="J1195">
        <v>236</v>
      </c>
      <c r="K1195" t="b">
        <v>1</v>
      </c>
    </row>
    <row r="1196" spans="1:11">
      <c r="A1196" t="s">
        <v>8918</v>
      </c>
      <c r="B1196" t="s">
        <v>6891</v>
      </c>
      <c r="C1196" t="s">
        <v>9</v>
      </c>
      <c r="D1196" t="s">
        <v>7502</v>
      </c>
      <c r="E1196" t="s">
        <v>999</v>
      </c>
      <c r="F1196">
        <v>87131</v>
      </c>
      <c r="G1196" t="s">
        <v>9</v>
      </c>
      <c r="H1196" t="s">
        <v>6877</v>
      </c>
      <c r="I1196">
        <v>236</v>
      </c>
      <c r="J1196">
        <v>236</v>
      </c>
      <c r="K1196" t="b">
        <v>1</v>
      </c>
    </row>
    <row r="1197" spans="1:11">
      <c r="A1197" t="s">
        <v>2823</v>
      </c>
      <c r="B1197" t="s">
        <v>6891</v>
      </c>
      <c r="C1197" t="s">
        <v>9</v>
      </c>
      <c r="D1197" t="s">
        <v>7457</v>
      </c>
      <c r="E1197" t="s">
        <v>2822</v>
      </c>
      <c r="F1197">
        <v>58202</v>
      </c>
      <c r="G1197" t="s">
        <v>9</v>
      </c>
      <c r="H1197" t="s">
        <v>6877</v>
      </c>
      <c r="I1197">
        <v>236</v>
      </c>
      <c r="J1197">
        <v>236</v>
      </c>
      <c r="K1197" t="b">
        <v>1</v>
      </c>
    </row>
    <row r="1198" spans="1:11">
      <c r="A1198" t="s">
        <v>8919</v>
      </c>
      <c r="B1198" t="s">
        <v>6891</v>
      </c>
      <c r="C1198" t="s">
        <v>9</v>
      </c>
      <c r="D1198" t="s">
        <v>6897</v>
      </c>
      <c r="E1198" t="s">
        <v>7602</v>
      </c>
      <c r="F1198">
        <v>32224</v>
      </c>
      <c r="G1198" t="s">
        <v>9</v>
      </c>
      <c r="H1198" t="s">
        <v>6877</v>
      </c>
      <c r="I1198">
        <v>236</v>
      </c>
      <c r="J1198">
        <v>236</v>
      </c>
      <c r="K1198" t="b">
        <v>1</v>
      </c>
    </row>
    <row r="1199" spans="1:11">
      <c r="A1199" t="s">
        <v>1659</v>
      </c>
      <c r="B1199" t="s">
        <v>6891</v>
      </c>
      <c r="C1199" t="s">
        <v>8920</v>
      </c>
      <c r="D1199" t="s">
        <v>6960</v>
      </c>
      <c r="E1199" t="s">
        <v>1658</v>
      </c>
      <c r="F1199">
        <v>76019</v>
      </c>
      <c r="G1199" t="s">
        <v>9</v>
      </c>
      <c r="H1199" t="s">
        <v>6877</v>
      </c>
      <c r="I1199">
        <v>236</v>
      </c>
      <c r="J1199">
        <v>236</v>
      </c>
      <c r="K1199" t="b">
        <v>1</v>
      </c>
    </row>
    <row r="1200" spans="1:11">
      <c r="A1200" t="s">
        <v>8921</v>
      </c>
      <c r="B1200" t="s">
        <v>6891</v>
      </c>
      <c r="C1200" t="s">
        <v>9</v>
      </c>
      <c r="D1200" t="s">
        <v>6865</v>
      </c>
      <c r="E1200" t="s">
        <v>7369</v>
      </c>
      <c r="F1200">
        <v>1119</v>
      </c>
      <c r="G1200" t="s">
        <v>9</v>
      </c>
      <c r="H1200" t="s">
        <v>6867</v>
      </c>
      <c r="I1200">
        <v>236</v>
      </c>
      <c r="J1200">
        <v>236</v>
      </c>
      <c r="K1200" t="b">
        <v>1</v>
      </c>
    </row>
    <row r="1201" spans="1:11">
      <c r="A1201" t="s">
        <v>8922</v>
      </c>
      <c r="B1201" t="s">
        <v>6891</v>
      </c>
      <c r="C1201" t="s">
        <v>9</v>
      </c>
      <c r="D1201" t="s">
        <v>6897</v>
      </c>
      <c r="E1201" t="s">
        <v>2908</v>
      </c>
      <c r="F1201">
        <v>33309</v>
      </c>
      <c r="G1201" t="s">
        <v>9</v>
      </c>
      <c r="H1201" t="s">
        <v>6867</v>
      </c>
      <c r="I1201">
        <v>249</v>
      </c>
      <c r="J1201">
        <v>249</v>
      </c>
      <c r="K1201" t="b">
        <v>1</v>
      </c>
    </row>
    <row r="1202" spans="1:11">
      <c r="A1202" t="s">
        <v>8923</v>
      </c>
      <c r="B1202" t="s">
        <v>6891</v>
      </c>
      <c r="C1202" t="s">
        <v>8924</v>
      </c>
      <c r="D1202" t="s">
        <v>6938</v>
      </c>
      <c r="E1202" t="s">
        <v>8925</v>
      </c>
      <c r="F1202">
        <v>63141</v>
      </c>
      <c r="G1202" t="s">
        <v>9</v>
      </c>
      <c r="H1202" t="s">
        <v>6867</v>
      </c>
      <c r="I1202">
        <v>249</v>
      </c>
      <c r="J1202">
        <v>249</v>
      </c>
      <c r="K1202" t="b">
        <v>1</v>
      </c>
    </row>
    <row r="1203" spans="1:11">
      <c r="A1203" t="s">
        <v>8926</v>
      </c>
      <c r="B1203" t="s">
        <v>6891</v>
      </c>
      <c r="C1203" t="s">
        <v>9</v>
      </c>
      <c r="D1203" t="s">
        <v>7457</v>
      </c>
      <c r="E1203" t="s">
        <v>2779</v>
      </c>
      <c r="F1203">
        <v>58108</v>
      </c>
      <c r="G1203" t="s">
        <v>9</v>
      </c>
      <c r="H1203" t="s">
        <v>6877</v>
      </c>
      <c r="I1203">
        <v>249</v>
      </c>
      <c r="J1203">
        <v>249</v>
      </c>
      <c r="K1203" t="b">
        <v>1</v>
      </c>
    </row>
    <row r="1204" spans="1:11">
      <c r="A1204" t="s">
        <v>1272</v>
      </c>
      <c r="B1204" t="s">
        <v>6891</v>
      </c>
      <c r="C1204" t="s">
        <v>8927</v>
      </c>
      <c r="D1204" t="s">
        <v>6881</v>
      </c>
      <c r="E1204" t="s">
        <v>1271</v>
      </c>
      <c r="F1204">
        <v>86011</v>
      </c>
      <c r="G1204" t="s">
        <v>9</v>
      </c>
      <c r="H1204" t="s">
        <v>6877</v>
      </c>
      <c r="I1204">
        <v>249</v>
      </c>
      <c r="J1204">
        <v>249</v>
      </c>
      <c r="K1204" t="b">
        <v>1</v>
      </c>
    </row>
    <row r="1205" spans="1:11">
      <c r="A1205" t="s">
        <v>8928</v>
      </c>
      <c r="B1205" t="s">
        <v>6891</v>
      </c>
      <c r="C1205" t="s">
        <v>9</v>
      </c>
      <c r="D1205" t="s">
        <v>6915</v>
      </c>
      <c r="E1205" t="s">
        <v>6916</v>
      </c>
      <c r="F1205">
        <v>10038</v>
      </c>
      <c r="G1205" t="s">
        <v>9</v>
      </c>
      <c r="H1205" t="s">
        <v>6867</v>
      </c>
      <c r="I1205">
        <v>249</v>
      </c>
      <c r="J1205">
        <v>249</v>
      </c>
      <c r="K1205" t="b">
        <v>1</v>
      </c>
    </row>
    <row r="1206" spans="1:11">
      <c r="A1206" t="s">
        <v>3744</v>
      </c>
      <c r="B1206" t="s">
        <v>6891</v>
      </c>
      <c r="C1206" t="s">
        <v>9</v>
      </c>
      <c r="D1206" t="s">
        <v>6960</v>
      </c>
      <c r="E1206" t="s">
        <v>2640</v>
      </c>
      <c r="F1206">
        <v>77340</v>
      </c>
      <c r="G1206" t="s">
        <v>9</v>
      </c>
      <c r="H1206" t="s">
        <v>6877</v>
      </c>
      <c r="I1206">
        <v>249</v>
      </c>
      <c r="J1206">
        <v>249</v>
      </c>
      <c r="K1206" t="b">
        <v>1</v>
      </c>
    </row>
    <row r="1207" spans="1:11">
      <c r="A1207" t="s">
        <v>8929</v>
      </c>
      <c r="B1207" t="s">
        <v>6891</v>
      </c>
      <c r="C1207" t="s">
        <v>9</v>
      </c>
      <c r="D1207" t="s">
        <v>6865</v>
      </c>
      <c r="E1207" t="s">
        <v>257</v>
      </c>
      <c r="F1207">
        <v>2108</v>
      </c>
      <c r="G1207" t="s">
        <v>9</v>
      </c>
      <c r="H1207" t="s">
        <v>6867</v>
      </c>
      <c r="I1207">
        <v>249</v>
      </c>
      <c r="J1207">
        <v>249</v>
      </c>
      <c r="K1207" t="b">
        <v>1</v>
      </c>
    </row>
    <row r="1208" spans="1:11">
      <c r="A1208" t="s">
        <v>8930</v>
      </c>
      <c r="B1208" t="s">
        <v>6891</v>
      </c>
      <c r="C1208" t="s">
        <v>9</v>
      </c>
      <c r="D1208" t="s">
        <v>7157</v>
      </c>
      <c r="E1208" t="s">
        <v>8931</v>
      </c>
      <c r="F1208">
        <v>38505</v>
      </c>
      <c r="G1208" t="s">
        <v>9</v>
      </c>
      <c r="H1208" t="s">
        <v>6877</v>
      </c>
      <c r="I1208">
        <v>249</v>
      </c>
      <c r="J1208">
        <v>249</v>
      </c>
      <c r="K1208" t="b">
        <v>1</v>
      </c>
    </row>
    <row r="1209" spans="1:11">
      <c r="A1209" t="s">
        <v>8932</v>
      </c>
      <c r="B1209" t="s">
        <v>6891</v>
      </c>
      <c r="C1209" t="s">
        <v>9</v>
      </c>
      <c r="D1209" t="s">
        <v>7157</v>
      </c>
      <c r="E1209" t="s">
        <v>8621</v>
      </c>
      <c r="F1209">
        <v>38305</v>
      </c>
      <c r="G1209" t="s">
        <v>9</v>
      </c>
      <c r="H1209" t="s">
        <v>6867</v>
      </c>
      <c r="I1209">
        <v>249</v>
      </c>
      <c r="J1209">
        <v>249</v>
      </c>
      <c r="K1209" t="b">
        <v>1</v>
      </c>
    </row>
    <row r="1210" spans="1:11">
      <c r="A1210" t="s">
        <v>2431</v>
      </c>
      <c r="B1210" t="s">
        <v>6891</v>
      </c>
      <c r="C1210" t="s">
        <v>8933</v>
      </c>
      <c r="D1210" t="s">
        <v>6980</v>
      </c>
      <c r="E1210" t="s">
        <v>2430</v>
      </c>
      <c r="F1210">
        <v>4469</v>
      </c>
      <c r="G1210" t="s">
        <v>9</v>
      </c>
      <c r="H1210" t="s">
        <v>6877</v>
      </c>
      <c r="I1210">
        <v>249</v>
      </c>
      <c r="J1210">
        <v>249</v>
      </c>
      <c r="K1210" t="b">
        <v>1</v>
      </c>
    </row>
    <row r="1211" spans="1:11">
      <c r="A1211" t="s">
        <v>8934</v>
      </c>
      <c r="B1211" t="s">
        <v>6891</v>
      </c>
      <c r="C1211" t="s">
        <v>8935</v>
      </c>
      <c r="D1211" t="s">
        <v>6921</v>
      </c>
      <c r="E1211" t="s">
        <v>8133</v>
      </c>
      <c r="F1211">
        <v>54601</v>
      </c>
      <c r="G1211" t="s">
        <v>9</v>
      </c>
      <c r="H1211" t="s">
        <v>6877</v>
      </c>
      <c r="I1211">
        <v>249</v>
      </c>
      <c r="J1211">
        <v>249</v>
      </c>
      <c r="K1211" t="b">
        <v>1</v>
      </c>
    </row>
    <row r="1212" spans="1:11">
      <c r="A1212" t="s">
        <v>2765</v>
      </c>
      <c r="B1212" t="s">
        <v>6891</v>
      </c>
      <c r="C1212" t="s">
        <v>9</v>
      </c>
      <c r="D1212" t="s">
        <v>6955</v>
      </c>
      <c r="E1212" t="s">
        <v>2764</v>
      </c>
      <c r="F1212">
        <v>48859</v>
      </c>
      <c r="G1212" t="s">
        <v>9</v>
      </c>
      <c r="H1212" t="s">
        <v>6877</v>
      </c>
      <c r="I1212">
        <v>260</v>
      </c>
      <c r="J1212">
        <v>260</v>
      </c>
      <c r="K1212" t="b">
        <v>1</v>
      </c>
    </row>
    <row r="1213" spans="1:11">
      <c r="A1213" t="s">
        <v>8936</v>
      </c>
      <c r="B1213" t="s">
        <v>6891</v>
      </c>
      <c r="C1213" t="s">
        <v>9</v>
      </c>
      <c r="D1213" t="s">
        <v>6962</v>
      </c>
      <c r="E1213" t="s">
        <v>7877</v>
      </c>
      <c r="F1213">
        <v>16541</v>
      </c>
      <c r="G1213" t="s">
        <v>9</v>
      </c>
      <c r="H1213" t="s">
        <v>6867</v>
      </c>
      <c r="I1213">
        <v>260</v>
      </c>
      <c r="J1213">
        <v>260</v>
      </c>
      <c r="K1213" t="b">
        <v>1</v>
      </c>
    </row>
    <row r="1214" spans="1:11">
      <c r="A1214" t="s">
        <v>8937</v>
      </c>
      <c r="B1214" t="s">
        <v>6891</v>
      </c>
      <c r="C1214" t="s">
        <v>8938</v>
      </c>
      <c r="D1214" t="s">
        <v>6962</v>
      </c>
      <c r="E1214" t="s">
        <v>8939</v>
      </c>
      <c r="F1214">
        <v>19437</v>
      </c>
      <c r="G1214" t="s">
        <v>9</v>
      </c>
      <c r="H1214" t="s">
        <v>6867</v>
      </c>
      <c r="I1214">
        <v>260</v>
      </c>
      <c r="J1214">
        <v>260</v>
      </c>
      <c r="K1214" t="b">
        <v>1</v>
      </c>
    </row>
    <row r="1215" spans="1:11">
      <c r="A1215" t="s">
        <v>8940</v>
      </c>
      <c r="B1215" t="s">
        <v>6891</v>
      </c>
      <c r="C1215" t="s">
        <v>9</v>
      </c>
      <c r="D1215" t="s">
        <v>7233</v>
      </c>
      <c r="E1215" t="s">
        <v>1040</v>
      </c>
      <c r="F1215">
        <v>70118</v>
      </c>
      <c r="G1215" t="s">
        <v>9</v>
      </c>
      <c r="H1215" t="s">
        <v>6867</v>
      </c>
      <c r="I1215">
        <v>260</v>
      </c>
      <c r="J1215">
        <v>260</v>
      </c>
      <c r="K1215" t="b">
        <v>1</v>
      </c>
    </row>
    <row r="1216" spans="1:11">
      <c r="A1216" t="s">
        <v>8941</v>
      </c>
      <c r="B1216" t="s">
        <v>6891</v>
      </c>
      <c r="C1216" t="s">
        <v>9</v>
      </c>
      <c r="D1216" t="s">
        <v>7032</v>
      </c>
      <c r="E1216" t="s">
        <v>786</v>
      </c>
      <c r="F1216">
        <v>80221</v>
      </c>
      <c r="G1216" t="s">
        <v>9</v>
      </c>
      <c r="H1216" t="s">
        <v>6867</v>
      </c>
      <c r="I1216">
        <v>260</v>
      </c>
      <c r="J1216">
        <v>260</v>
      </c>
      <c r="K1216" t="b">
        <v>1</v>
      </c>
    </row>
    <row r="1217" spans="1:11">
      <c r="A1217" t="s">
        <v>8942</v>
      </c>
      <c r="B1217" t="s">
        <v>6891</v>
      </c>
      <c r="C1217" t="s">
        <v>8943</v>
      </c>
      <c r="D1217" t="s">
        <v>6938</v>
      </c>
      <c r="E1217" t="s">
        <v>136</v>
      </c>
      <c r="F1217">
        <v>63121</v>
      </c>
      <c r="G1217" t="s">
        <v>9</v>
      </c>
      <c r="H1217" t="s">
        <v>6877</v>
      </c>
      <c r="I1217">
        <v>260</v>
      </c>
      <c r="J1217">
        <v>260</v>
      </c>
      <c r="K1217" t="b">
        <v>1</v>
      </c>
    </row>
    <row r="1218" spans="1:11">
      <c r="A1218" t="s">
        <v>1987</v>
      </c>
      <c r="B1218" t="s">
        <v>6891</v>
      </c>
      <c r="C1218" t="s">
        <v>8944</v>
      </c>
      <c r="D1218" t="s">
        <v>6980</v>
      </c>
      <c r="E1218" t="s">
        <v>8945</v>
      </c>
      <c r="F1218">
        <v>4005</v>
      </c>
      <c r="G1218" t="s">
        <v>9</v>
      </c>
      <c r="H1218" t="s">
        <v>6867</v>
      </c>
      <c r="I1218">
        <v>260</v>
      </c>
      <c r="J1218">
        <v>260</v>
      </c>
      <c r="K1218" t="b">
        <v>1</v>
      </c>
    </row>
    <row r="1219" spans="1:11">
      <c r="A1219" t="s">
        <v>1616</v>
      </c>
      <c r="B1219" t="s">
        <v>6891</v>
      </c>
      <c r="C1219" t="s">
        <v>9</v>
      </c>
      <c r="D1219" t="s">
        <v>6960</v>
      </c>
      <c r="E1219" t="s">
        <v>1615</v>
      </c>
      <c r="F1219">
        <v>76203</v>
      </c>
      <c r="G1219" t="s">
        <v>9</v>
      </c>
      <c r="H1219" t="s">
        <v>6877</v>
      </c>
      <c r="I1219">
        <v>260</v>
      </c>
      <c r="J1219">
        <v>260</v>
      </c>
      <c r="K1219" t="b">
        <v>1</v>
      </c>
    </row>
    <row r="1220" spans="1:11">
      <c r="A1220" t="s">
        <v>8946</v>
      </c>
      <c r="B1220" t="s">
        <v>6891</v>
      </c>
      <c r="C1220" t="s">
        <v>8947</v>
      </c>
      <c r="D1220" t="s">
        <v>6885</v>
      </c>
      <c r="E1220" t="s">
        <v>1191</v>
      </c>
      <c r="F1220">
        <v>27110</v>
      </c>
      <c r="G1220" t="s">
        <v>9</v>
      </c>
      <c r="H1220" t="s">
        <v>6877</v>
      </c>
      <c r="I1220">
        <v>260</v>
      </c>
      <c r="J1220">
        <v>260</v>
      </c>
      <c r="K1220" t="b">
        <v>1</v>
      </c>
    </row>
    <row r="1221" spans="1:11">
      <c r="A1221" t="s">
        <v>2519</v>
      </c>
      <c r="B1221" t="s">
        <v>6891</v>
      </c>
      <c r="C1221" t="s">
        <v>8948</v>
      </c>
      <c r="D1221" t="s">
        <v>6897</v>
      </c>
      <c r="E1221" t="s">
        <v>8949</v>
      </c>
      <c r="F1221">
        <v>32901</v>
      </c>
      <c r="G1221" t="s">
        <v>9</v>
      </c>
      <c r="H1221" t="s">
        <v>6867</v>
      </c>
      <c r="I1221">
        <v>269</v>
      </c>
      <c r="J1221">
        <v>269</v>
      </c>
      <c r="K1221" t="b">
        <v>1</v>
      </c>
    </row>
    <row r="1222" spans="1:11">
      <c r="A1222" t="s">
        <v>8950</v>
      </c>
      <c r="B1222" t="s">
        <v>6891</v>
      </c>
      <c r="C1222" t="s">
        <v>9</v>
      </c>
      <c r="D1222" t="s">
        <v>6928</v>
      </c>
      <c r="E1222" t="s">
        <v>8951</v>
      </c>
      <c r="F1222">
        <v>97132</v>
      </c>
      <c r="G1222" t="s">
        <v>9</v>
      </c>
      <c r="H1222" t="s">
        <v>6867</v>
      </c>
      <c r="I1222">
        <v>269</v>
      </c>
      <c r="J1222">
        <v>269</v>
      </c>
      <c r="K1222" t="b">
        <v>1</v>
      </c>
    </row>
    <row r="1223" spans="1:11">
      <c r="A1223" t="s">
        <v>8952</v>
      </c>
      <c r="B1223" t="s">
        <v>6891</v>
      </c>
      <c r="C1223" t="s">
        <v>9</v>
      </c>
      <c r="D1223" t="s">
        <v>7157</v>
      </c>
      <c r="E1223" t="s">
        <v>8953</v>
      </c>
      <c r="F1223">
        <v>37752</v>
      </c>
      <c r="G1223" t="s">
        <v>9</v>
      </c>
      <c r="H1223" t="s">
        <v>6867</v>
      </c>
      <c r="I1223">
        <v>269</v>
      </c>
      <c r="J1223">
        <v>269</v>
      </c>
      <c r="K1223" t="b">
        <v>1</v>
      </c>
    </row>
    <row r="1224" spans="1:11">
      <c r="A1224" t="s">
        <v>2507</v>
      </c>
      <c r="B1224" t="s">
        <v>6891</v>
      </c>
      <c r="C1224" t="s">
        <v>9</v>
      </c>
      <c r="D1224" t="s">
        <v>6890</v>
      </c>
      <c r="E1224" t="s">
        <v>2506</v>
      </c>
      <c r="F1224">
        <v>60115</v>
      </c>
      <c r="G1224" t="s">
        <v>9</v>
      </c>
      <c r="H1224" t="s">
        <v>6877</v>
      </c>
      <c r="I1224">
        <v>269</v>
      </c>
      <c r="J1224">
        <v>269</v>
      </c>
      <c r="K1224" t="b">
        <v>1</v>
      </c>
    </row>
    <row r="1225" spans="1:11">
      <c r="A1225" t="s">
        <v>8954</v>
      </c>
      <c r="B1225" t="s">
        <v>6891</v>
      </c>
      <c r="C1225" t="s">
        <v>9</v>
      </c>
      <c r="D1225" t="s">
        <v>7040</v>
      </c>
      <c r="E1225" t="s">
        <v>65</v>
      </c>
      <c r="F1225">
        <v>98119</v>
      </c>
      <c r="G1225" t="s">
        <v>9</v>
      </c>
      <c r="H1225" t="s">
        <v>6867</v>
      </c>
      <c r="I1225">
        <v>269</v>
      </c>
      <c r="J1225">
        <v>269</v>
      </c>
      <c r="K1225" t="b">
        <v>1</v>
      </c>
    </row>
    <row r="1226" spans="1:11">
      <c r="A1226" t="s">
        <v>2598</v>
      </c>
      <c r="B1226" t="s">
        <v>6891</v>
      </c>
      <c r="C1226" t="s">
        <v>9</v>
      </c>
      <c r="D1226" t="s">
        <v>7157</v>
      </c>
      <c r="E1226" t="s">
        <v>1466</v>
      </c>
      <c r="F1226">
        <v>38152</v>
      </c>
      <c r="G1226" t="s">
        <v>9</v>
      </c>
      <c r="H1226" t="s">
        <v>6877</v>
      </c>
      <c r="I1226">
        <v>269</v>
      </c>
      <c r="J1226">
        <v>269</v>
      </c>
      <c r="K1226" t="b">
        <v>1</v>
      </c>
    </row>
    <row r="1227" spans="1:11">
      <c r="A1227" t="s">
        <v>8955</v>
      </c>
      <c r="B1227" t="s">
        <v>6891</v>
      </c>
      <c r="C1227" t="s">
        <v>8956</v>
      </c>
      <c r="D1227" t="s">
        <v>6938</v>
      </c>
      <c r="E1227" t="s">
        <v>7172</v>
      </c>
      <c r="F1227">
        <v>64110</v>
      </c>
      <c r="G1227" t="s">
        <v>9</v>
      </c>
      <c r="H1227" t="s">
        <v>6877</v>
      </c>
      <c r="I1227">
        <v>269</v>
      </c>
      <c r="J1227">
        <v>269</v>
      </c>
      <c r="K1227" t="b">
        <v>1</v>
      </c>
    </row>
    <row r="1228" spans="1:11">
      <c r="A1228" t="s">
        <v>1795</v>
      </c>
      <c r="B1228" t="s">
        <v>6891</v>
      </c>
      <c r="C1228" t="s">
        <v>8957</v>
      </c>
      <c r="D1228" t="s">
        <v>7582</v>
      </c>
      <c r="E1228" t="s">
        <v>1793</v>
      </c>
      <c r="F1228">
        <v>89154</v>
      </c>
      <c r="G1228" t="s">
        <v>9</v>
      </c>
      <c r="H1228" t="s">
        <v>6877</v>
      </c>
      <c r="I1228">
        <v>269</v>
      </c>
      <c r="J1228">
        <v>269</v>
      </c>
      <c r="K1228" t="b">
        <v>1</v>
      </c>
    </row>
    <row r="1229" spans="1:11">
      <c r="A1229" t="s">
        <v>3314</v>
      </c>
      <c r="B1229" t="s">
        <v>6891</v>
      </c>
      <c r="C1229" t="s">
        <v>9</v>
      </c>
      <c r="D1229" t="s">
        <v>7236</v>
      </c>
      <c r="E1229" t="s">
        <v>3313</v>
      </c>
      <c r="F1229">
        <v>57069</v>
      </c>
      <c r="G1229" t="s">
        <v>9</v>
      </c>
      <c r="H1229" t="s">
        <v>6877</v>
      </c>
      <c r="I1229">
        <v>269</v>
      </c>
      <c r="J1229">
        <v>269</v>
      </c>
      <c r="K1229" t="b">
        <v>1</v>
      </c>
    </row>
    <row r="1230" spans="1:11">
      <c r="A1230" t="s">
        <v>1712</v>
      </c>
      <c r="B1230" t="s">
        <v>6891</v>
      </c>
      <c r="C1230" t="s">
        <v>9</v>
      </c>
      <c r="D1230" t="s">
        <v>7271</v>
      </c>
      <c r="E1230" t="s">
        <v>1711</v>
      </c>
      <c r="F1230">
        <v>84322</v>
      </c>
      <c r="G1230" t="s">
        <v>9</v>
      </c>
      <c r="H1230" t="s">
        <v>6877</v>
      </c>
      <c r="I1230">
        <v>269</v>
      </c>
      <c r="J1230">
        <v>269</v>
      </c>
      <c r="K1230" t="b">
        <v>1</v>
      </c>
    </row>
    <row r="1231" spans="1:11">
      <c r="A1231" t="s">
        <v>8958</v>
      </c>
      <c r="B1231" t="s">
        <v>6891</v>
      </c>
      <c r="C1231" t="s">
        <v>9</v>
      </c>
      <c r="D1231" t="s">
        <v>6962</v>
      </c>
      <c r="E1231" t="s">
        <v>8319</v>
      </c>
      <c r="F1231">
        <v>18766</v>
      </c>
      <c r="G1231" t="s">
        <v>9</v>
      </c>
      <c r="H1231" t="s">
        <v>6867</v>
      </c>
      <c r="I1231">
        <v>269</v>
      </c>
      <c r="J1231">
        <v>269</v>
      </c>
      <c r="K1231" t="b">
        <v>1</v>
      </c>
    </row>
    <row r="1232" spans="1:11">
      <c r="A1232" t="s">
        <v>8959</v>
      </c>
      <c r="B1232" t="s">
        <v>6891</v>
      </c>
      <c r="C1232" t="s">
        <v>9</v>
      </c>
      <c r="D1232" t="s">
        <v>7329</v>
      </c>
      <c r="E1232" t="s">
        <v>1558</v>
      </c>
      <c r="F1232">
        <v>40205</v>
      </c>
      <c r="G1232" t="s">
        <v>9</v>
      </c>
      <c r="H1232" t="s">
        <v>6867</v>
      </c>
      <c r="I1232">
        <v>280</v>
      </c>
      <c r="J1232">
        <v>280</v>
      </c>
      <c r="K1232" t="b">
        <v>1</v>
      </c>
    </row>
    <row r="1233" spans="1:11">
      <c r="A1233" t="s">
        <v>8960</v>
      </c>
      <c r="B1233" t="s">
        <v>6891</v>
      </c>
      <c r="C1233" t="s">
        <v>8961</v>
      </c>
      <c r="D1233" t="s">
        <v>6924</v>
      </c>
      <c r="E1233" t="s">
        <v>3091</v>
      </c>
      <c r="F1233">
        <v>43403</v>
      </c>
      <c r="G1233" t="s">
        <v>9</v>
      </c>
      <c r="H1233" t="s">
        <v>6877</v>
      </c>
      <c r="I1233">
        <v>280</v>
      </c>
      <c r="J1233">
        <v>280</v>
      </c>
      <c r="K1233" t="b">
        <v>1</v>
      </c>
    </row>
    <row r="1234" spans="1:11">
      <c r="A1234" t="s">
        <v>8962</v>
      </c>
      <c r="B1234" t="s">
        <v>6891</v>
      </c>
      <c r="C1234" t="s">
        <v>8963</v>
      </c>
      <c r="D1234" t="s">
        <v>6875</v>
      </c>
      <c r="E1234" t="s">
        <v>8964</v>
      </c>
      <c r="F1234">
        <v>94542</v>
      </c>
      <c r="G1234" t="s">
        <v>9</v>
      </c>
      <c r="H1234" t="s">
        <v>6877</v>
      </c>
      <c r="I1234">
        <v>280</v>
      </c>
      <c r="J1234">
        <v>280</v>
      </c>
      <c r="K1234" t="b">
        <v>1</v>
      </c>
    </row>
    <row r="1235" spans="1:11">
      <c r="A1235" t="s">
        <v>8965</v>
      </c>
      <c r="B1235" t="s">
        <v>6891</v>
      </c>
      <c r="C1235" t="s">
        <v>9</v>
      </c>
      <c r="D1235" t="s">
        <v>6986</v>
      </c>
      <c r="E1235" t="s">
        <v>7146</v>
      </c>
      <c r="F1235">
        <v>52001</v>
      </c>
      <c r="G1235" t="s">
        <v>9</v>
      </c>
      <c r="H1235" t="s">
        <v>6867</v>
      </c>
      <c r="I1235">
        <v>280</v>
      </c>
      <c r="J1235">
        <v>280</v>
      </c>
      <c r="K1235" t="b">
        <v>1</v>
      </c>
    </row>
    <row r="1236" spans="1:11">
      <c r="A1236" t="s">
        <v>8966</v>
      </c>
      <c r="B1236" t="s">
        <v>6891</v>
      </c>
      <c r="C1236" t="s">
        <v>9</v>
      </c>
      <c r="D1236" t="s">
        <v>6962</v>
      </c>
      <c r="E1236" t="s">
        <v>8967</v>
      </c>
      <c r="F1236">
        <v>18034</v>
      </c>
      <c r="G1236" t="s">
        <v>9</v>
      </c>
      <c r="H1236" t="s">
        <v>6867</v>
      </c>
      <c r="I1236">
        <v>280</v>
      </c>
      <c r="J1236">
        <v>280</v>
      </c>
      <c r="K1236" t="b">
        <v>1</v>
      </c>
    </row>
    <row r="1237" spans="1:11">
      <c r="A1237" t="s">
        <v>8968</v>
      </c>
      <c r="B1237" t="s">
        <v>6891</v>
      </c>
      <c r="C1237" t="s">
        <v>8527</v>
      </c>
      <c r="D1237" t="s">
        <v>7023</v>
      </c>
      <c r="E1237" t="s">
        <v>8969</v>
      </c>
      <c r="F1237">
        <v>23668</v>
      </c>
      <c r="G1237" t="s">
        <v>9</v>
      </c>
      <c r="H1237" t="s">
        <v>6867</v>
      </c>
      <c r="I1237">
        <v>280</v>
      </c>
      <c r="J1237">
        <v>280</v>
      </c>
      <c r="K1237" t="b">
        <v>1</v>
      </c>
    </row>
    <row r="1238" spans="1:11">
      <c r="A1238" t="s">
        <v>8970</v>
      </c>
      <c r="B1238" t="s">
        <v>6891</v>
      </c>
      <c r="C1238" t="s">
        <v>9</v>
      </c>
      <c r="D1238" t="s">
        <v>6962</v>
      </c>
      <c r="E1238" t="s">
        <v>8971</v>
      </c>
      <c r="F1238">
        <v>19345</v>
      </c>
      <c r="G1238" t="s">
        <v>9</v>
      </c>
      <c r="H1238" t="s">
        <v>6867</v>
      </c>
      <c r="I1238">
        <v>280</v>
      </c>
      <c r="J1238">
        <v>280</v>
      </c>
      <c r="K1238" t="b">
        <v>1</v>
      </c>
    </row>
    <row r="1239" spans="1:11">
      <c r="A1239" t="s">
        <v>8972</v>
      </c>
      <c r="B1239" t="s">
        <v>6891</v>
      </c>
      <c r="C1239" t="s">
        <v>9</v>
      </c>
      <c r="D1239" t="s">
        <v>6870</v>
      </c>
      <c r="E1239" t="s">
        <v>1235</v>
      </c>
      <c r="F1239">
        <v>46222</v>
      </c>
      <c r="G1239" t="s">
        <v>9</v>
      </c>
      <c r="H1239" t="s">
        <v>6867</v>
      </c>
      <c r="I1239">
        <v>280</v>
      </c>
      <c r="J1239">
        <v>280</v>
      </c>
      <c r="K1239" t="b">
        <v>1</v>
      </c>
    </row>
    <row r="1240" spans="1:11">
      <c r="A1240" t="s">
        <v>8973</v>
      </c>
      <c r="B1240" t="s">
        <v>6891</v>
      </c>
      <c r="C1240" t="s">
        <v>8974</v>
      </c>
      <c r="D1240" t="s">
        <v>6885</v>
      </c>
      <c r="E1240" t="s">
        <v>2521</v>
      </c>
      <c r="F1240">
        <v>27411</v>
      </c>
      <c r="G1240" t="s">
        <v>9</v>
      </c>
      <c r="H1240" t="s">
        <v>6877</v>
      </c>
      <c r="I1240">
        <v>280</v>
      </c>
      <c r="J1240">
        <v>280</v>
      </c>
      <c r="K1240" t="b">
        <v>1</v>
      </c>
    </row>
    <row r="1241" spans="1:11">
      <c r="A1241" t="s">
        <v>8975</v>
      </c>
      <c r="B1241" t="s">
        <v>6891</v>
      </c>
      <c r="C1241" t="s">
        <v>9</v>
      </c>
      <c r="D1241" t="s">
        <v>7489</v>
      </c>
      <c r="E1241" t="s">
        <v>1502</v>
      </c>
      <c r="F1241">
        <v>73106</v>
      </c>
      <c r="G1241" t="s">
        <v>9</v>
      </c>
      <c r="H1241" t="s">
        <v>6867</v>
      </c>
      <c r="I1241">
        <v>280</v>
      </c>
      <c r="J1241">
        <v>280</v>
      </c>
      <c r="K1241" t="b">
        <v>1</v>
      </c>
    </row>
    <row r="1242" spans="1:11">
      <c r="A1242" t="s">
        <v>2117</v>
      </c>
      <c r="B1242" t="s">
        <v>6891</v>
      </c>
      <c r="C1242" t="s">
        <v>8976</v>
      </c>
      <c r="D1242" t="s">
        <v>7023</v>
      </c>
      <c r="E1242" t="s">
        <v>2116</v>
      </c>
      <c r="F1242">
        <v>23529</v>
      </c>
      <c r="G1242" t="s">
        <v>9</v>
      </c>
      <c r="H1242" t="s">
        <v>6877</v>
      </c>
      <c r="I1242">
        <v>280</v>
      </c>
      <c r="J1242">
        <v>280</v>
      </c>
      <c r="K1242" t="b">
        <v>1</v>
      </c>
    </row>
    <row r="1243" spans="1:11">
      <c r="A1243" t="s">
        <v>2461</v>
      </c>
      <c r="B1243" t="s">
        <v>6891</v>
      </c>
      <c r="C1243" t="s">
        <v>8977</v>
      </c>
      <c r="D1243" t="s">
        <v>6928</v>
      </c>
      <c r="E1243" t="s">
        <v>445</v>
      </c>
      <c r="F1243">
        <v>97207</v>
      </c>
      <c r="G1243" t="s">
        <v>9</v>
      </c>
      <c r="H1243" t="s">
        <v>6877</v>
      </c>
      <c r="I1243">
        <v>280</v>
      </c>
      <c r="J1243">
        <v>280</v>
      </c>
      <c r="K1243" t="b">
        <v>1</v>
      </c>
    </row>
    <row r="1244" spans="1:11">
      <c r="A1244" t="s">
        <v>8978</v>
      </c>
      <c r="B1244" t="s">
        <v>6891</v>
      </c>
      <c r="C1244" t="s">
        <v>8979</v>
      </c>
      <c r="D1244" t="s">
        <v>6890</v>
      </c>
      <c r="E1244" t="s">
        <v>2701</v>
      </c>
      <c r="F1244">
        <v>62901</v>
      </c>
      <c r="G1244" t="s">
        <v>9</v>
      </c>
      <c r="H1244" t="s">
        <v>6877</v>
      </c>
      <c r="I1244">
        <v>280</v>
      </c>
      <c r="J1244">
        <v>280</v>
      </c>
      <c r="K1244" t="b">
        <v>1</v>
      </c>
    </row>
    <row r="1245" spans="1:11">
      <c r="A1245" t="s">
        <v>3182</v>
      </c>
      <c r="B1245" t="s">
        <v>6891</v>
      </c>
      <c r="C1245" t="s">
        <v>8980</v>
      </c>
      <c r="D1245" t="s">
        <v>6960</v>
      </c>
      <c r="E1245" t="s">
        <v>3181</v>
      </c>
      <c r="F1245">
        <v>78666</v>
      </c>
      <c r="G1245" t="s">
        <v>9</v>
      </c>
      <c r="H1245" t="s">
        <v>6877</v>
      </c>
      <c r="I1245">
        <v>280</v>
      </c>
      <c r="J1245">
        <v>280</v>
      </c>
      <c r="K1245" t="b">
        <v>1</v>
      </c>
    </row>
    <row r="1246" spans="1:11">
      <c r="A1246" t="s">
        <v>8981</v>
      </c>
      <c r="B1246" t="s">
        <v>6891</v>
      </c>
      <c r="C1246" t="s">
        <v>8177</v>
      </c>
      <c r="D1246" t="s">
        <v>6890</v>
      </c>
      <c r="E1246" t="s">
        <v>8982</v>
      </c>
      <c r="F1246">
        <v>60435</v>
      </c>
      <c r="G1246" t="s">
        <v>9</v>
      </c>
      <c r="H1246" t="s">
        <v>6867</v>
      </c>
      <c r="I1246">
        <v>280</v>
      </c>
      <c r="J1246">
        <v>280</v>
      </c>
      <c r="K1246" t="b">
        <v>1</v>
      </c>
    </row>
    <row r="1247" spans="1:11">
      <c r="A1247" t="s">
        <v>8983</v>
      </c>
      <c r="B1247" t="s">
        <v>6891</v>
      </c>
      <c r="C1247" t="s">
        <v>8984</v>
      </c>
      <c r="D1247" t="s">
        <v>6960</v>
      </c>
      <c r="E1247" t="s">
        <v>725</v>
      </c>
      <c r="F1247">
        <v>78249</v>
      </c>
      <c r="G1247" t="s">
        <v>9</v>
      </c>
      <c r="H1247" t="s">
        <v>6877</v>
      </c>
      <c r="I1247">
        <v>280</v>
      </c>
      <c r="J1247">
        <v>280</v>
      </c>
      <c r="K1247" t="b">
        <v>1</v>
      </c>
    </row>
    <row r="1248" spans="1:11">
      <c r="A1248" t="s">
        <v>2369</v>
      </c>
      <c r="B1248" t="s">
        <v>6891</v>
      </c>
      <c r="C1248" t="s">
        <v>9</v>
      </c>
      <c r="D1248" t="s">
        <v>6924</v>
      </c>
      <c r="E1248" t="s">
        <v>2368</v>
      </c>
      <c r="F1248">
        <v>43606</v>
      </c>
      <c r="G1248" t="s">
        <v>9</v>
      </c>
      <c r="H1248" t="s">
        <v>6877</v>
      </c>
      <c r="I1248">
        <v>280</v>
      </c>
      <c r="J1248">
        <v>280</v>
      </c>
      <c r="K1248" t="b">
        <v>1</v>
      </c>
    </row>
    <row r="1249" spans="1:11">
      <c r="A1249" t="s">
        <v>8985</v>
      </c>
      <c r="B1249" t="s">
        <v>6891</v>
      </c>
      <c r="C1249" t="s">
        <v>9</v>
      </c>
      <c r="D1249" t="s">
        <v>6962</v>
      </c>
      <c r="E1249" t="s">
        <v>968</v>
      </c>
      <c r="F1249">
        <v>19607</v>
      </c>
      <c r="G1249" t="s">
        <v>9</v>
      </c>
      <c r="H1249" t="s">
        <v>6867</v>
      </c>
      <c r="I1249">
        <v>296</v>
      </c>
      <c r="J1249">
        <v>296</v>
      </c>
      <c r="K1249" t="b">
        <v>1</v>
      </c>
    </row>
    <row r="1250" spans="1:11">
      <c r="A1250" t="s">
        <v>8986</v>
      </c>
      <c r="B1250" t="s">
        <v>6891</v>
      </c>
      <c r="C1250" t="s">
        <v>9</v>
      </c>
      <c r="D1250" t="s">
        <v>6921</v>
      </c>
      <c r="E1250" t="s">
        <v>262</v>
      </c>
      <c r="F1250">
        <v>53711</v>
      </c>
      <c r="G1250" t="s">
        <v>9</v>
      </c>
      <c r="H1250" t="s">
        <v>6867</v>
      </c>
      <c r="I1250">
        <v>296</v>
      </c>
      <c r="J1250">
        <v>296</v>
      </c>
      <c r="K1250" t="b">
        <v>1</v>
      </c>
    </row>
    <row r="1251" spans="1:11">
      <c r="A1251" t="s">
        <v>8987</v>
      </c>
      <c r="B1251" t="s">
        <v>6891</v>
      </c>
      <c r="C1251" t="s">
        <v>8988</v>
      </c>
      <c r="D1251" t="s">
        <v>7502</v>
      </c>
      <c r="E1251" t="s">
        <v>2113</v>
      </c>
      <c r="F1251">
        <v>88003</v>
      </c>
      <c r="G1251" t="s">
        <v>9</v>
      </c>
      <c r="H1251" t="s">
        <v>6877</v>
      </c>
      <c r="I1251">
        <v>296</v>
      </c>
      <c r="J1251">
        <v>296</v>
      </c>
      <c r="K1251" t="b">
        <v>1</v>
      </c>
    </row>
    <row r="1252" spans="1:11">
      <c r="A1252" t="s">
        <v>8989</v>
      </c>
      <c r="B1252" t="s">
        <v>6891</v>
      </c>
      <c r="C1252" t="s">
        <v>8990</v>
      </c>
      <c r="D1252" t="s">
        <v>7072</v>
      </c>
      <c r="E1252" t="s">
        <v>7593</v>
      </c>
      <c r="F1252">
        <v>55987</v>
      </c>
      <c r="G1252" t="s">
        <v>9</v>
      </c>
      <c r="H1252" t="s">
        <v>6867</v>
      </c>
      <c r="I1252">
        <v>296</v>
      </c>
      <c r="J1252">
        <v>296</v>
      </c>
      <c r="K1252" t="b">
        <v>1</v>
      </c>
    </row>
    <row r="1253" spans="1:11">
      <c r="A1253" t="s">
        <v>2962</v>
      </c>
      <c r="B1253" t="s">
        <v>6891</v>
      </c>
      <c r="C1253" t="s">
        <v>9</v>
      </c>
      <c r="D1253" t="s">
        <v>7236</v>
      </c>
      <c r="E1253" t="s">
        <v>2961</v>
      </c>
      <c r="F1253">
        <v>57007</v>
      </c>
      <c r="G1253" t="s">
        <v>9</v>
      </c>
      <c r="H1253" t="s">
        <v>6877</v>
      </c>
      <c r="I1253">
        <v>296</v>
      </c>
      <c r="J1253">
        <v>296</v>
      </c>
      <c r="K1253" t="b">
        <v>1</v>
      </c>
    </row>
    <row r="1254" spans="1:11">
      <c r="A1254" t="s">
        <v>8991</v>
      </c>
      <c r="B1254" t="s">
        <v>6891</v>
      </c>
      <c r="C1254" t="s">
        <v>9</v>
      </c>
      <c r="D1254" t="s">
        <v>6885</v>
      </c>
      <c r="E1254" t="s">
        <v>8992</v>
      </c>
      <c r="F1254">
        <v>27587</v>
      </c>
      <c r="G1254" t="s">
        <v>9</v>
      </c>
      <c r="H1254" t="s">
        <v>6867</v>
      </c>
      <c r="I1254">
        <v>296</v>
      </c>
      <c r="J1254">
        <v>296</v>
      </c>
      <c r="K1254" t="b">
        <v>1</v>
      </c>
    </row>
    <row r="1255" spans="1:11">
      <c r="A1255" t="s">
        <v>8993</v>
      </c>
      <c r="B1255" t="s">
        <v>6891</v>
      </c>
      <c r="C1255" t="s">
        <v>9</v>
      </c>
      <c r="D1255" t="s">
        <v>6960</v>
      </c>
      <c r="E1255" t="s">
        <v>725</v>
      </c>
      <c r="F1255">
        <v>78209</v>
      </c>
      <c r="G1255" t="s">
        <v>9</v>
      </c>
      <c r="H1255" t="s">
        <v>6867</v>
      </c>
      <c r="I1255">
        <v>296</v>
      </c>
      <c r="J1255">
        <v>296</v>
      </c>
      <c r="K1255" t="b">
        <v>1</v>
      </c>
    </row>
    <row r="1256" spans="1:11">
      <c r="A1256" t="s">
        <v>8994</v>
      </c>
      <c r="B1256" t="s">
        <v>6891</v>
      </c>
      <c r="C1256" t="s">
        <v>9</v>
      </c>
      <c r="D1256" t="s">
        <v>6890</v>
      </c>
      <c r="E1256" t="s">
        <v>438</v>
      </c>
      <c r="F1256">
        <v>60506</v>
      </c>
      <c r="G1256" t="s">
        <v>9</v>
      </c>
      <c r="H1256" t="s">
        <v>6867</v>
      </c>
      <c r="I1256">
        <v>303</v>
      </c>
      <c r="J1256">
        <v>303</v>
      </c>
      <c r="K1256" t="b">
        <v>1</v>
      </c>
    </row>
    <row r="1257" spans="1:11">
      <c r="A1257" t="s">
        <v>1931</v>
      </c>
      <c r="B1257" t="s">
        <v>6891</v>
      </c>
      <c r="C1257" t="s">
        <v>7936</v>
      </c>
      <c r="D1257" t="s">
        <v>6935</v>
      </c>
      <c r="E1257" t="s">
        <v>1930</v>
      </c>
      <c r="F1257">
        <v>59717</v>
      </c>
      <c r="G1257" t="s">
        <v>9</v>
      </c>
      <c r="H1257" t="s">
        <v>6877</v>
      </c>
      <c r="I1257">
        <v>303</v>
      </c>
      <c r="J1257">
        <v>303</v>
      </c>
      <c r="K1257" t="b">
        <v>1</v>
      </c>
    </row>
    <row r="1258" spans="1:11">
      <c r="A1258" t="s">
        <v>8995</v>
      </c>
      <c r="B1258" t="s">
        <v>6896</v>
      </c>
      <c r="C1258" t="s">
        <v>9</v>
      </c>
      <c r="D1258" t="s">
        <v>7157</v>
      </c>
      <c r="E1258" t="s">
        <v>671</v>
      </c>
      <c r="F1258">
        <v>37998</v>
      </c>
      <c r="G1258" t="s">
        <v>6887</v>
      </c>
      <c r="H1258" t="s">
        <v>6867</v>
      </c>
      <c r="I1258">
        <v>304</v>
      </c>
      <c r="J1258">
        <v>31</v>
      </c>
      <c r="K1258" t="b">
        <v>1</v>
      </c>
    </row>
    <row r="1259" spans="1:11">
      <c r="A1259" t="s">
        <v>8996</v>
      </c>
      <c r="B1259" t="s">
        <v>6891</v>
      </c>
      <c r="C1259" t="s">
        <v>9</v>
      </c>
      <c r="D1259" t="s">
        <v>6921</v>
      </c>
      <c r="E1259" t="s">
        <v>8997</v>
      </c>
      <c r="F1259">
        <v>53097</v>
      </c>
      <c r="G1259" t="s">
        <v>9</v>
      </c>
      <c r="H1259" t="s">
        <v>6867</v>
      </c>
      <c r="I1259">
        <v>304</v>
      </c>
      <c r="J1259">
        <v>304</v>
      </c>
      <c r="K1259" t="b">
        <v>1</v>
      </c>
    </row>
    <row r="1260" spans="1:11">
      <c r="A1260" t="s">
        <v>8998</v>
      </c>
      <c r="B1260" t="s">
        <v>6891</v>
      </c>
      <c r="C1260" t="s">
        <v>9</v>
      </c>
      <c r="D1260" t="s">
        <v>6955</v>
      </c>
      <c r="E1260" t="s">
        <v>8999</v>
      </c>
      <c r="F1260">
        <v>49307</v>
      </c>
      <c r="G1260" t="s">
        <v>9</v>
      </c>
      <c r="H1260" t="s">
        <v>6877</v>
      </c>
      <c r="I1260">
        <v>304</v>
      </c>
      <c r="J1260">
        <v>304</v>
      </c>
      <c r="K1260" t="b">
        <v>1</v>
      </c>
    </row>
    <row r="1261" spans="1:11">
      <c r="A1261" t="s">
        <v>9000</v>
      </c>
      <c r="B1261" t="s">
        <v>6891</v>
      </c>
      <c r="C1261" t="s">
        <v>9</v>
      </c>
      <c r="D1261" t="s">
        <v>6897</v>
      </c>
      <c r="E1261" t="s">
        <v>9001</v>
      </c>
      <c r="F1261">
        <v>33965</v>
      </c>
      <c r="G1261" t="s">
        <v>9</v>
      </c>
      <c r="H1261" t="s">
        <v>6877</v>
      </c>
      <c r="I1261">
        <v>304</v>
      </c>
      <c r="J1261">
        <v>304</v>
      </c>
      <c r="K1261" t="b">
        <v>1</v>
      </c>
    </row>
    <row r="1262" spans="1:11">
      <c r="A1262" t="s">
        <v>9002</v>
      </c>
      <c r="B1262" t="s">
        <v>6891</v>
      </c>
      <c r="C1262" t="s">
        <v>9</v>
      </c>
      <c r="D1262" t="s">
        <v>7037</v>
      </c>
      <c r="E1262" t="s">
        <v>9003</v>
      </c>
      <c r="F1262">
        <v>72149</v>
      </c>
      <c r="G1262" t="s">
        <v>9</v>
      </c>
      <c r="H1262" t="s">
        <v>6867</v>
      </c>
      <c r="I1262">
        <v>304</v>
      </c>
      <c r="J1262">
        <v>304</v>
      </c>
      <c r="K1262" t="b">
        <v>1</v>
      </c>
    </row>
    <row r="1263" spans="1:11">
      <c r="A1263" t="s">
        <v>9004</v>
      </c>
      <c r="B1263" t="s">
        <v>6891</v>
      </c>
      <c r="C1263" t="s">
        <v>9</v>
      </c>
      <c r="D1263" t="s">
        <v>7233</v>
      </c>
      <c r="E1263" t="s">
        <v>9005</v>
      </c>
      <c r="F1263">
        <v>71272</v>
      </c>
      <c r="G1263" t="s">
        <v>9</v>
      </c>
      <c r="H1263" t="s">
        <v>6877</v>
      </c>
      <c r="I1263">
        <v>304</v>
      </c>
      <c r="J1263">
        <v>304</v>
      </c>
      <c r="K1263" t="b">
        <v>1</v>
      </c>
    </row>
    <row r="1264" spans="1:11">
      <c r="A1264" t="s">
        <v>9006</v>
      </c>
      <c r="B1264" t="s">
        <v>6891</v>
      </c>
      <c r="C1264" t="s">
        <v>9</v>
      </c>
      <c r="D1264" t="s">
        <v>7157</v>
      </c>
      <c r="E1264" t="s">
        <v>8058</v>
      </c>
      <c r="F1264">
        <v>37132</v>
      </c>
      <c r="G1264" t="s">
        <v>9</v>
      </c>
      <c r="H1264" t="s">
        <v>6877</v>
      </c>
      <c r="I1264">
        <v>304</v>
      </c>
      <c r="J1264">
        <v>304</v>
      </c>
      <c r="K1264" t="b">
        <v>1</v>
      </c>
    </row>
    <row r="1265" spans="1:11">
      <c r="A1265" t="s">
        <v>9007</v>
      </c>
      <c r="B1265" t="s">
        <v>6891</v>
      </c>
      <c r="C1265" t="s">
        <v>9</v>
      </c>
      <c r="D1265" t="s">
        <v>6870</v>
      </c>
      <c r="E1265" t="s">
        <v>9008</v>
      </c>
      <c r="F1265">
        <v>47660</v>
      </c>
      <c r="G1265" t="s">
        <v>9</v>
      </c>
      <c r="H1265" t="s">
        <v>6867</v>
      </c>
      <c r="I1265">
        <v>304</v>
      </c>
      <c r="J1265">
        <v>304</v>
      </c>
      <c r="K1265" t="b">
        <v>1</v>
      </c>
    </row>
    <row r="1266" spans="1:11">
      <c r="A1266" t="s">
        <v>9009</v>
      </c>
      <c r="B1266" t="s">
        <v>6891</v>
      </c>
      <c r="C1266" t="s">
        <v>9</v>
      </c>
      <c r="D1266" t="s">
        <v>7023</v>
      </c>
      <c r="E1266" t="s">
        <v>9010</v>
      </c>
      <c r="F1266">
        <v>24142</v>
      </c>
      <c r="G1266" t="s">
        <v>9</v>
      </c>
      <c r="H1266" t="s">
        <v>6877</v>
      </c>
      <c r="I1266">
        <v>304</v>
      </c>
      <c r="J1266">
        <v>304</v>
      </c>
      <c r="K1266" t="b">
        <v>1</v>
      </c>
    </row>
    <row r="1267" spans="1:11">
      <c r="A1267" t="s">
        <v>9011</v>
      </c>
      <c r="B1267" t="s">
        <v>6891</v>
      </c>
      <c r="C1267" t="s">
        <v>9</v>
      </c>
      <c r="D1267" t="s">
        <v>7023</v>
      </c>
      <c r="E1267" t="s">
        <v>9012</v>
      </c>
      <c r="F1267">
        <v>22601</v>
      </c>
      <c r="G1267" t="s">
        <v>9</v>
      </c>
      <c r="H1267" t="s">
        <v>6867</v>
      </c>
      <c r="I1267">
        <v>304</v>
      </c>
      <c r="J1267">
        <v>304</v>
      </c>
      <c r="K1267" t="b">
        <v>1</v>
      </c>
    </row>
    <row r="1268" spans="1:11">
      <c r="A1268" t="s">
        <v>9013</v>
      </c>
      <c r="B1268" t="s">
        <v>6891</v>
      </c>
      <c r="C1268" t="s">
        <v>9</v>
      </c>
      <c r="D1268" t="s">
        <v>6901</v>
      </c>
      <c r="E1268" t="s">
        <v>8209</v>
      </c>
      <c r="F1268">
        <v>6117</v>
      </c>
      <c r="G1268" t="s">
        <v>9</v>
      </c>
      <c r="H1268" t="s">
        <v>6867</v>
      </c>
      <c r="I1268">
        <v>304</v>
      </c>
      <c r="J1268">
        <v>304</v>
      </c>
      <c r="K1268" t="b">
        <v>1</v>
      </c>
    </row>
    <row r="1269" spans="1:11">
      <c r="A1269" t="s">
        <v>9014</v>
      </c>
      <c r="B1269" t="s">
        <v>6891</v>
      </c>
      <c r="C1269" t="s">
        <v>9015</v>
      </c>
      <c r="D1269" t="s">
        <v>6960</v>
      </c>
      <c r="E1269" t="s">
        <v>421</v>
      </c>
      <c r="F1269">
        <v>77058</v>
      </c>
      <c r="G1269" t="s">
        <v>9</v>
      </c>
      <c r="H1269" t="s">
        <v>6877</v>
      </c>
      <c r="I1269">
        <v>304</v>
      </c>
      <c r="J1269">
        <v>304</v>
      </c>
      <c r="K1269" t="b">
        <v>1</v>
      </c>
    </row>
    <row r="1270" spans="1:11">
      <c r="A1270" t="s">
        <v>9016</v>
      </c>
      <c r="B1270" t="s">
        <v>6891</v>
      </c>
      <c r="C1270" t="s">
        <v>9</v>
      </c>
      <c r="D1270" t="s">
        <v>6870</v>
      </c>
      <c r="E1270" t="s">
        <v>1235</v>
      </c>
      <c r="F1270">
        <v>46227</v>
      </c>
      <c r="G1270" t="s">
        <v>9</v>
      </c>
      <c r="H1270" t="s">
        <v>6867</v>
      </c>
      <c r="I1270">
        <v>304</v>
      </c>
      <c r="J1270">
        <v>304</v>
      </c>
      <c r="K1270" t="b">
        <v>1</v>
      </c>
    </row>
    <row r="1271" spans="1:11">
      <c r="A1271" t="s">
        <v>9017</v>
      </c>
      <c r="B1271" t="s">
        <v>6891</v>
      </c>
      <c r="C1271" t="s">
        <v>9017</v>
      </c>
      <c r="D1271" t="s">
        <v>7207</v>
      </c>
      <c r="E1271" t="s">
        <v>2922</v>
      </c>
      <c r="F1271">
        <v>68182</v>
      </c>
      <c r="G1271" t="s">
        <v>9</v>
      </c>
      <c r="H1271" t="s">
        <v>6877</v>
      </c>
      <c r="I1271">
        <v>304</v>
      </c>
      <c r="J1271">
        <v>304</v>
      </c>
      <c r="K1271" t="b">
        <v>1</v>
      </c>
    </row>
    <row r="1272" spans="1:11">
      <c r="A1272" t="s">
        <v>2297</v>
      </c>
      <c r="B1272" t="s">
        <v>6891</v>
      </c>
      <c r="C1272" t="s">
        <v>9018</v>
      </c>
      <c r="D1272" t="s">
        <v>6960</v>
      </c>
      <c r="E1272" t="s">
        <v>2296</v>
      </c>
      <c r="F1272">
        <v>79968</v>
      </c>
      <c r="G1272" t="s">
        <v>9</v>
      </c>
      <c r="H1272" t="s">
        <v>6877</v>
      </c>
      <c r="I1272">
        <v>304</v>
      </c>
      <c r="J1272">
        <v>304</v>
      </c>
      <c r="K1272" t="b">
        <v>1</v>
      </c>
    </row>
    <row r="1273" spans="1:11">
      <c r="A1273" t="s">
        <v>2987</v>
      </c>
      <c r="B1273" t="s">
        <v>6891</v>
      </c>
      <c r="C1273" t="s">
        <v>9</v>
      </c>
      <c r="D1273" t="s">
        <v>6955</v>
      </c>
      <c r="E1273" t="s">
        <v>2986</v>
      </c>
      <c r="F1273">
        <v>49008</v>
      </c>
      <c r="G1273" t="s">
        <v>9</v>
      </c>
      <c r="H1273" t="s">
        <v>6877</v>
      </c>
      <c r="I1273">
        <v>304</v>
      </c>
      <c r="J1273">
        <v>304</v>
      </c>
      <c r="K1273" t="b">
        <v>1</v>
      </c>
    </row>
    <row r="1274" spans="1:11">
      <c r="A1274" t="s">
        <v>9019</v>
      </c>
      <c r="B1274" t="s">
        <v>6896</v>
      </c>
      <c r="C1274" t="s">
        <v>9</v>
      </c>
      <c r="D1274" t="s">
        <v>7157</v>
      </c>
      <c r="E1274" t="s">
        <v>7038</v>
      </c>
      <c r="F1274">
        <v>37044</v>
      </c>
      <c r="G1274" t="s">
        <v>6887</v>
      </c>
      <c r="H1274" t="s">
        <v>6877</v>
      </c>
      <c r="I1274">
        <v>320</v>
      </c>
      <c r="J1274">
        <v>33</v>
      </c>
      <c r="K1274" t="b">
        <v>1</v>
      </c>
    </row>
    <row r="1275" spans="1:11">
      <c r="A1275" t="s">
        <v>9020</v>
      </c>
      <c r="B1275" t="s">
        <v>6891</v>
      </c>
      <c r="C1275" t="s">
        <v>9</v>
      </c>
      <c r="D1275" t="s">
        <v>6955</v>
      </c>
      <c r="E1275" t="s">
        <v>9021</v>
      </c>
      <c r="F1275">
        <v>49104</v>
      </c>
      <c r="G1275" t="s">
        <v>9</v>
      </c>
      <c r="H1275" t="s">
        <v>6867</v>
      </c>
      <c r="I1275">
        <v>320</v>
      </c>
      <c r="J1275">
        <v>320</v>
      </c>
      <c r="K1275" t="b">
        <v>1</v>
      </c>
    </row>
    <row r="1276" spans="1:11">
      <c r="A1276" t="s">
        <v>9022</v>
      </c>
      <c r="B1276" t="s">
        <v>6891</v>
      </c>
      <c r="C1276" t="s">
        <v>9</v>
      </c>
      <c r="D1276" t="s">
        <v>6885</v>
      </c>
      <c r="E1276" t="s">
        <v>9023</v>
      </c>
      <c r="F1276">
        <v>27506</v>
      </c>
      <c r="G1276" t="s">
        <v>9</v>
      </c>
      <c r="H1276" t="s">
        <v>6867</v>
      </c>
      <c r="I1276">
        <v>320</v>
      </c>
      <c r="J1276">
        <v>320</v>
      </c>
      <c r="K1276" t="b">
        <v>1</v>
      </c>
    </row>
    <row r="1277" spans="1:11">
      <c r="A1277" t="s">
        <v>3552</v>
      </c>
      <c r="B1277" t="s">
        <v>6891</v>
      </c>
      <c r="C1277" t="s">
        <v>9024</v>
      </c>
      <c r="D1277" t="s">
        <v>6924</v>
      </c>
      <c r="E1277" t="s">
        <v>482</v>
      </c>
      <c r="F1277">
        <v>44115</v>
      </c>
      <c r="G1277" t="s">
        <v>9</v>
      </c>
      <c r="H1277" t="s">
        <v>6877</v>
      </c>
      <c r="I1277">
        <v>320</v>
      </c>
      <c r="J1277">
        <v>320</v>
      </c>
      <c r="K1277" t="b">
        <v>1</v>
      </c>
    </row>
    <row r="1278" spans="1:11">
      <c r="A1278" t="s">
        <v>9025</v>
      </c>
      <c r="B1278" t="s">
        <v>6891</v>
      </c>
      <c r="C1278" t="s">
        <v>9026</v>
      </c>
      <c r="D1278" t="s">
        <v>6915</v>
      </c>
      <c r="E1278" t="s">
        <v>855</v>
      </c>
      <c r="F1278">
        <v>14201</v>
      </c>
      <c r="G1278" t="s">
        <v>9</v>
      </c>
      <c r="H1278" t="s">
        <v>6867</v>
      </c>
      <c r="I1278">
        <v>320</v>
      </c>
      <c r="J1278">
        <v>320</v>
      </c>
      <c r="K1278" t="b">
        <v>1</v>
      </c>
    </row>
    <row r="1279" spans="1:11">
      <c r="A1279" t="s">
        <v>3453</v>
      </c>
      <c r="B1279" t="s">
        <v>6891</v>
      </c>
      <c r="C1279" t="s">
        <v>9027</v>
      </c>
      <c r="D1279" t="s">
        <v>7157</v>
      </c>
      <c r="E1279" t="s">
        <v>3452</v>
      </c>
      <c r="F1279">
        <v>37614</v>
      </c>
      <c r="G1279" t="s">
        <v>9</v>
      </c>
      <c r="H1279" t="s">
        <v>6877</v>
      </c>
      <c r="I1279">
        <v>320</v>
      </c>
      <c r="J1279">
        <v>320</v>
      </c>
      <c r="K1279" t="b">
        <v>1</v>
      </c>
    </row>
    <row r="1280" spans="1:11">
      <c r="A1280" t="s">
        <v>9028</v>
      </c>
      <c r="B1280" t="s">
        <v>6891</v>
      </c>
      <c r="C1280" t="s">
        <v>9</v>
      </c>
      <c r="D1280" t="s">
        <v>6962</v>
      </c>
      <c r="E1280" t="s">
        <v>9029</v>
      </c>
      <c r="F1280">
        <v>15705</v>
      </c>
      <c r="G1280" t="s">
        <v>9</v>
      </c>
      <c r="H1280" t="s">
        <v>6877</v>
      </c>
      <c r="I1280">
        <v>320</v>
      </c>
      <c r="J1280">
        <v>320</v>
      </c>
      <c r="K1280" t="b">
        <v>1</v>
      </c>
    </row>
    <row r="1281" spans="1:11">
      <c r="A1281" t="s">
        <v>9030</v>
      </c>
      <c r="B1281" t="s">
        <v>6891</v>
      </c>
      <c r="C1281" t="s">
        <v>9</v>
      </c>
      <c r="D1281" t="s">
        <v>6892</v>
      </c>
      <c r="E1281" t="s">
        <v>9031</v>
      </c>
      <c r="F1281">
        <v>7083</v>
      </c>
      <c r="G1281" t="s">
        <v>9</v>
      </c>
      <c r="H1281" t="s">
        <v>6877</v>
      </c>
      <c r="I1281">
        <v>320</v>
      </c>
      <c r="J1281">
        <v>320</v>
      </c>
      <c r="K1281" t="b">
        <v>1</v>
      </c>
    </row>
    <row r="1282" spans="1:11">
      <c r="A1282" t="s">
        <v>9032</v>
      </c>
      <c r="B1282" t="s">
        <v>6891</v>
      </c>
      <c r="C1282" t="s">
        <v>9</v>
      </c>
      <c r="D1282" t="s">
        <v>7023</v>
      </c>
      <c r="E1282" t="s">
        <v>1658</v>
      </c>
      <c r="F1282">
        <v>22207</v>
      </c>
      <c r="G1282" t="s">
        <v>9</v>
      </c>
      <c r="H1282" t="s">
        <v>6867</v>
      </c>
      <c r="I1282">
        <v>320</v>
      </c>
      <c r="J1282">
        <v>320</v>
      </c>
      <c r="K1282" t="b">
        <v>1</v>
      </c>
    </row>
    <row r="1283" spans="1:11">
      <c r="A1283" t="s">
        <v>9033</v>
      </c>
      <c r="B1283" t="s">
        <v>6891</v>
      </c>
      <c r="C1283" t="s">
        <v>9034</v>
      </c>
      <c r="D1283" t="s">
        <v>6986</v>
      </c>
      <c r="E1283" t="s">
        <v>9035</v>
      </c>
      <c r="F1283">
        <v>52803</v>
      </c>
      <c r="G1283" t="s">
        <v>9</v>
      </c>
      <c r="H1283" t="s">
        <v>6867</v>
      </c>
      <c r="I1283">
        <v>320</v>
      </c>
      <c r="J1283">
        <v>320</v>
      </c>
      <c r="K1283" t="b">
        <v>1</v>
      </c>
    </row>
    <row r="1284" spans="1:11">
      <c r="A1284" t="s">
        <v>9036</v>
      </c>
      <c r="B1284" t="s">
        <v>6891</v>
      </c>
      <c r="C1284" t="s">
        <v>9037</v>
      </c>
      <c r="D1284" t="s">
        <v>7447</v>
      </c>
      <c r="E1284" t="s">
        <v>9038</v>
      </c>
      <c r="F1284">
        <v>931</v>
      </c>
      <c r="G1284" t="s">
        <v>9</v>
      </c>
      <c r="H1284" t="s">
        <v>6877</v>
      </c>
      <c r="I1284">
        <v>320</v>
      </c>
      <c r="J1284">
        <v>320</v>
      </c>
      <c r="K1284" t="b">
        <v>1</v>
      </c>
    </row>
    <row r="1285" spans="1:11">
      <c r="A1285" t="s">
        <v>3056</v>
      </c>
      <c r="B1285" t="s">
        <v>6891</v>
      </c>
      <c r="C1285" t="s">
        <v>9</v>
      </c>
      <c r="D1285" t="s">
        <v>32</v>
      </c>
      <c r="E1285" t="s">
        <v>3055</v>
      </c>
      <c r="F1285">
        <v>83725</v>
      </c>
      <c r="G1285" t="s">
        <v>9</v>
      </c>
      <c r="H1285" t="s">
        <v>6877</v>
      </c>
      <c r="I1285">
        <v>332</v>
      </c>
      <c r="J1285">
        <v>332</v>
      </c>
      <c r="K1285" t="b">
        <v>1</v>
      </c>
    </row>
    <row r="1286" spans="1:11">
      <c r="A1286" t="s">
        <v>9039</v>
      </c>
      <c r="B1286" t="s">
        <v>6891</v>
      </c>
      <c r="C1286" t="s">
        <v>9</v>
      </c>
      <c r="D1286" t="s">
        <v>7343</v>
      </c>
      <c r="E1286" t="s">
        <v>7617</v>
      </c>
      <c r="F1286">
        <v>25755</v>
      </c>
      <c r="G1286" t="s">
        <v>9</v>
      </c>
      <c r="H1286" t="s">
        <v>6877</v>
      </c>
      <c r="I1286">
        <v>332</v>
      </c>
      <c r="J1286">
        <v>332</v>
      </c>
      <c r="K1286" t="b">
        <v>1</v>
      </c>
    </row>
    <row r="1287" spans="1:11">
      <c r="A1287" t="s">
        <v>9040</v>
      </c>
      <c r="B1287" t="s">
        <v>6891</v>
      </c>
      <c r="C1287" t="s">
        <v>9041</v>
      </c>
      <c r="D1287" t="s">
        <v>6875</v>
      </c>
      <c r="E1287" t="s">
        <v>9042</v>
      </c>
      <c r="F1287">
        <v>91321</v>
      </c>
      <c r="G1287" t="s">
        <v>9</v>
      </c>
      <c r="H1287" t="s">
        <v>6867</v>
      </c>
      <c r="I1287">
        <v>332</v>
      </c>
      <c r="J1287">
        <v>332</v>
      </c>
      <c r="K1287" t="b">
        <v>1</v>
      </c>
    </row>
    <row r="1288" spans="1:11">
      <c r="A1288" t="s">
        <v>9043</v>
      </c>
      <c r="B1288" t="s">
        <v>6891</v>
      </c>
      <c r="C1288" t="s">
        <v>9</v>
      </c>
      <c r="D1288" t="s">
        <v>6952</v>
      </c>
      <c r="E1288" t="s">
        <v>83</v>
      </c>
      <c r="F1288">
        <v>21251</v>
      </c>
      <c r="G1288" t="s">
        <v>9</v>
      </c>
      <c r="H1288" t="s">
        <v>6877</v>
      </c>
      <c r="I1288">
        <v>332</v>
      </c>
      <c r="J1288">
        <v>332</v>
      </c>
      <c r="K1288" t="b">
        <v>1</v>
      </c>
    </row>
    <row r="1289" spans="1:11">
      <c r="A1289" t="s">
        <v>3252</v>
      </c>
      <c r="B1289" t="s">
        <v>6891</v>
      </c>
      <c r="C1289" t="s">
        <v>9</v>
      </c>
      <c r="D1289" t="s">
        <v>6955</v>
      </c>
      <c r="E1289" t="s">
        <v>566</v>
      </c>
      <c r="F1289">
        <v>48309</v>
      </c>
      <c r="G1289" t="s">
        <v>9</v>
      </c>
      <c r="H1289" t="s">
        <v>6877</v>
      </c>
      <c r="I1289">
        <v>332</v>
      </c>
      <c r="J1289">
        <v>332</v>
      </c>
      <c r="K1289" t="b">
        <v>1</v>
      </c>
    </row>
    <row r="1290" spans="1:11">
      <c r="A1290" t="s">
        <v>9044</v>
      </c>
      <c r="B1290" t="s">
        <v>6891</v>
      </c>
      <c r="C1290" t="s">
        <v>9045</v>
      </c>
      <c r="D1290" t="s">
        <v>6890</v>
      </c>
      <c r="E1290" t="s">
        <v>9046</v>
      </c>
      <c r="F1290">
        <v>62026</v>
      </c>
      <c r="G1290" t="s">
        <v>9</v>
      </c>
      <c r="H1290" t="s">
        <v>6877</v>
      </c>
      <c r="I1290">
        <v>332</v>
      </c>
      <c r="J1290">
        <v>332</v>
      </c>
      <c r="K1290" t="b">
        <v>1</v>
      </c>
    </row>
    <row r="1291" spans="1:11">
      <c r="A1291" t="s">
        <v>9047</v>
      </c>
      <c r="B1291" t="s">
        <v>6891</v>
      </c>
      <c r="C1291" t="s">
        <v>9048</v>
      </c>
      <c r="D1291" t="s">
        <v>6960</v>
      </c>
      <c r="E1291" t="s">
        <v>1615</v>
      </c>
      <c r="F1291">
        <v>76204</v>
      </c>
      <c r="G1291" t="s">
        <v>9</v>
      </c>
      <c r="H1291" t="s">
        <v>6877</v>
      </c>
      <c r="I1291">
        <v>332</v>
      </c>
      <c r="J1291">
        <v>332</v>
      </c>
      <c r="K1291" t="b">
        <v>1</v>
      </c>
    </row>
    <row r="1292" spans="1:11">
      <c r="A1292" t="s">
        <v>9049</v>
      </c>
      <c r="B1292" t="s">
        <v>6891</v>
      </c>
      <c r="C1292" t="s">
        <v>9</v>
      </c>
      <c r="D1292" t="s">
        <v>6924</v>
      </c>
      <c r="E1292" t="s">
        <v>9050</v>
      </c>
      <c r="F1292">
        <v>45840</v>
      </c>
      <c r="G1292" t="s">
        <v>9</v>
      </c>
      <c r="H1292" t="s">
        <v>6867</v>
      </c>
      <c r="I1292">
        <v>332</v>
      </c>
      <c r="J1292">
        <v>332</v>
      </c>
      <c r="K1292" t="b">
        <v>1</v>
      </c>
    </row>
    <row r="1293" spans="1:11">
      <c r="A1293" t="s">
        <v>9051</v>
      </c>
      <c r="B1293" t="s">
        <v>6891</v>
      </c>
      <c r="C1293" t="s">
        <v>9052</v>
      </c>
      <c r="D1293" t="s">
        <v>6921</v>
      </c>
      <c r="E1293" t="s">
        <v>1407</v>
      </c>
      <c r="F1293">
        <v>53201</v>
      </c>
      <c r="G1293" t="s">
        <v>9</v>
      </c>
      <c r="H1293" t="s">
        <v>6877</v>
      </c>
      <c r="I1293">
        <v>332</v>
      </c>
      <c r="J1293">
        <v>332</v>
      </c>
      <c r="K1293" t="b">
        <v>1</v>
      </c>
    </row>
    <row r="1294" spans="1:11">
      <c r="A1294" t="s">
        <v>9053</v>
      </c>
      <c r="B1294" t="s">
        <v>6891</v>
      </c>
      <c r="C1294" t="s">
        <v>9054</v>
      </c>
      <c r="D1294" t="s">
        <v>6921</v>
      </c>
      <c r="E1294" t="s">
        <v>9055</v>
      </c>
      <c r="F1294">
        <v>54901</v>
      </c>
      <c r="G1294" t="s">
        <v>9</v>
      </c>
      <c r="H1294" t="s">
        <v>6877</v>
      </c>
      <c r="I1294">
        <v>332</v>
      </c>
      <c r="J1294">
        <v>332</v>
      </c>
      <c r="K1294" t="b">
        <v>1</v>
      </c>
    </row>
    <row r="1295" spans="1:11">
      <c r="A1295" t="s">
        <v>9056</v>
      </c>
      <c r="B1295" t="s">
        <v>6891</v>
      </c>
      <c r="C1295" t="s">
        <v>9</v>
      </c>
      <c r="D1295" t="s">
        <v>7046</v>
      </c>
      <c r="E1295" t="s">
        <v>8612</v>
      </c>
      <c r="F1295">
        <v>67260</v>
      </c>
      <c r="G1295" t="s">
        <v>9</v>
      </c>
      <c r="H1295" t="s">
        <v>6877</v>
      </c>
      <c r="I1295">
        <v>332</v>
      </c>
      <c r="J1295">
        <v>332</v>
      </c>
      <c r="K1295" t="b">
        <v>1</v>
      </c>
    </row>
    <row r="1296" spans="1:11">
      <c r="A1296" t="s">
        <v>9057</v>
      </c>
      <c r="B1296" t="s">
        <v>6891</v>
      </c>
      <c r="C1296" t="s">
        <v>9</v>
      </c>
      <c r="D1296" t="s">
        <v>6865</v>
      </c>
      <c r="E1296" t="s">
        <v>6908</v>
      </c>
      <c r="F1296">
        <v>2138</v>
      </c>
      <c r="G1296" t="s">
        <v>9</v>
      </c>
      <c r="H1296" t="s">
        <v>6867</v>
      </c>
      <c r="I1296">
        <v>342</v>
      </c>
      <c r="J1296">
        <v>342</v>
      </c>
      <c r="K1296" t="b">
        <v>1</v>
      </c>
    </row>
    <row r="1297" spans="1:11">
      <c r="A1297" t="s">
        <v>9058</v>
      </c>
      <c r="B1297" t="s">
        <v>6891</v>
      </c>
      <c r="C1297" t="s">
        <v>9</v>
      </c>
      <c r="D1297" t="s">
        <v>6938</v>
      </c>
      <c r="E1297" t="s">
        <v>7369</v>
      </c>
      <c r="F1297">
        <v>65897</v>
      </c>
      <c r="G1297" t="s">
        <v>9</v>
      </c>
      <c r="H1297" t="s">
        <v>6877</v>
      </c>
      <c r="I1297">
        <v>342</v>
      </c>
      <c r="J1297">
        <v>342</v>
      </c>
      <c r="K1297" t="b">
        <v>1</v>
      </c>
    </row>
    <row r="1298" spans="1:11">
      <c r="A1298" t="s">
        <v>9059</v>
      </c>
      <c r="B1298" t="s">
        <v>6891</v>
      </c>
      <c r="C1298" t="s">
        <v>9</v>
      </c>
      <c r="D1298" t="s">
        <v>7046</v>
      </c>
      <c r="E1298" t="s">
        <v>9060</v>
      </c>
      <c r="F1298">
        <v>66006</v>
      </c>
      <c r="G1298" t="s">
        <v>9</v>
      </c>
      <c r="H1298" t="s">
        <v>6867</v>
      </c>
      <c r="I1298">
        <v>345</v>
      </c>
      <c r="J1298">
        <v>345</v>
      </c>
      <c r="K1298" t="b">
        <v>1</v>
      </c>
    </row>
    <row r="1299" spans="1:11">
      <c r="A1299" t="s">
        <v>9061</v>
      </c>
      <c r="B1299" t="s">
        <v>6891</v>
      </c>
      <c r="C1299" t="s">
        <v>9</v>
      </c>
      <c r="D1299" t="s">
        <v>6875</v>
      </c>
      <c r="E1299" t="s">
        <v>323</v>
      </c>
      <c r="F1299">
        <v>92612</v>
      </c>
      <c r="G1299" t="s">
        <v>9</v>
      </c>
      <c r="H1299" t="s">
        <v>6867</v>
      </c>
      <c r="I1299">
        <v>345</v>
      </c>
      <c r="J1299">
        <v>345</v>
      </c>
      <c r="K1299" t="b">
        <v>1</v>
      </c>
    </row>
    <row r="1300" spans="1:11">
      <c r="A1300" t="s">
        <v>9062</v>
      </c>
      <c r="B1300" t="s">
        <v>6891</v>
      </c>
      <c r="C1300" t="s">
        <v>9</v>
      </c>
      <c r="D1300" t="s">
        <v>6915</v>
      </c>
      <c r="E1300" t="s">
        <v>512</v>
      </c>
      <c r="F1300">
        <v>14226</v>
      </c>
      <c r="G1300" t="s">
        <v>9</v>
      </c>
      <c r="H1300" t="s">
        <v>6867</v>
      </c>
      <c r="I1300">
        <v>345</v>
      </c>
      <c r="J1300">
        <v>345</v>
      </c>
      <c r="K1300" t="b">
        <v>1</v>
      </c>
    </row>
    <row r="1301" spans="1:11">
      <c r="A1301" t="s">
        <v>3365</v>
      </c>
      <c r="B1301" t="s">
        <v>6891</v>
      </c>
      <c r="C1301" t="s">
        <v>9063</v>
      </c>
      <c r="D1301" t="s">
        <v>7233</v>
      </c>
      <c r="E1301" t="s">
        <v>3364</v>
      </c>
      <c r="F1301">
        <v>70504</v>
      </c>
      <c r="G1301" t="s">
        <v>9</v>
      </c>
      <c r="H1301" t="s">
        <v>6877</v>
      </c>
      <c r="I1301">
        <v>345</v>
      </c>
      <c r="J1301">
        <v>345</v>
      </c>
      <c r="K1301" t="b">
        <v>1</v>
      </c>
    </row>
    <row r="1302" spans="1:11">
      <c r="A1302" t="s">
        <v>9064</v>
      </c>
      <c r="B1302" t="s">
        <v>6891</v>
      </c>
      <c r="C1302" t="s">
        <v>9</v>
      </c>
      <c r="D1302" t="s">
        <v>7023</v>
      </c>
      <c r="E1302" t="s">
        <v>8794</v>
      </c>
      <c r="F1302">
        <v>24501</v>
      </c>
      <c r="G1302" t="s">
        <v>9</v>
      </c>
      <c r="H1302" t="s">
        <v>6867</v>
      </c>
      <c r="I1302">
        <v>345</v>
      </c>
      <c r="J1302">
        <v>345</v>
      </c>
      <c r="K1302" t="b">
        <v>1</v>
      </c>
    </row>
    <row r="1303" spans="1:11">
      <c r="A1303" t="s">
        <v>9065</v>
      </c>
      <c r="B1303" t="s">
        <v>6891</v>
      </c>
      <c r="C1303" t="s">
        <v>9066</v>
      </c>
      <c r="D1303" t="s">
        <v>7157</v>
      </c>
      <c r="E1303" t="s">
        <v>9067</v>
      </c>
      <c r="F1303">
        <v>37403</v>
      </c>
      <c r="G1303" t="s">
        <v>9</v>
      </c>
      <c r="H1303" t="s">
        <v>6877</v>
      </c>
      <c r="I1303">
        <v>345</v>
      </c>
      <c r="J1303">
        <v>345</v>
      </c>
      <c r="K1303" t="b">
        <v>1</v>
      </c>
    </row>
    <row r="1304" spans="1:11">
      <c r="A1304" t="s">
        <v>9068</v>
      </c>
      <c r="B1304" t="s">
        <v>6891</v>
      </c>
      <c r="C1304" t="s">
        <v>9</v>
      </c>
      <c r="D1304" t="s">
        <v>7329</v>
      </c>
      <c r="E1304" t="s">
        <v>1037</v>
      </c>
      <c r="F1304">
        <v>40475</v>
      </c>
      <c r="G1304" t="s">
        <v>9</v>
      </c>
      <c r="H1304" t="s">
        <v>6877</v>
      </c>
      <c r="I1304">
        <v>352</v>
      </c>
      <c r="J1304">
        <v>352</v>
      </c>
      <c r="K1304" t="b">
        <v>1</v>
      </c>
    </row>
    <row r="1305" spans="1:11">
      <c r="A1305" t="s">
        <v>3132</v>
      </c>
      <c r="B1305" t="s">
        <v>6891</v>
      </c>
      <c r="C1305" t="s">
        <v>9</v>
      </c>
      <c r="D1305" t="s">
        <v>6977</v>
      </c>
      <c r="E1305" t="s">
        <v>3131</v>
      </c>
      <c r="F1305">
        <v>30460</v>
      </c>
      <c r="G1305" t="s">
        <v>9</v>
      </c>
      <c r="H1305" t="s">
        <v>6877</v>
      </c>
      <c r="I1305">
        <v>352</v>
      </c>
      <c r="J1305">
        <v>352</v>
      </c>
      <c r="K1305" t="b">
        <v>1</v>
      </c>
    </row>
    <row r="1306" spans="1:11">
      <c r="A1306" t="s">
        <v>9069</v>
      </c>
      <c r="B1306" t="s">
        <v>6891</v>
      </c>
      <c r="C1306" t="s">
        <v>9</v>
      </c>
      <c r="D1306" t="s">
        <v>6962</v>
      </c>
      <c r="E1306" t="s">
        <v>201</v>
      </c>
      <c r="F1306">
        <v>15222</v>
      </c>
      <c r="G1306" t="s">
        <v>9</v>
      </c>
      <c r="H1306" t="s">
        <v>6867</v>
      </c>
      <c r="I1306">
        <v>352</v>
      </c>
      <c r="J1306">
        <v>352</v>
      </c>
      <c r="K1306" t="b">
        <v>1</v>
      </c>
    </row>
    <row r="1307" spans="1:11">
      <c r="A1307" t="s">
        <v>9070</v>
      </c>
      <c r="B1307" t="s">
        <v>6891</v>
      </c>
      <c r="C1307" t="s">
        <v>9071</v>
      </c>
      <c r="D1307" t="s">
        <v>6960</v>
      </c>
      <c r="E1307" t="s">
        <v>9072</v>
      </c>
      <c r="F1307">
        <v>78363</v>
      </c>
      <c r="G1307" t="s">
        <v>9</v>
      </c>
      <c r="H1307" t="s">
        <v>6877</v>
      </c>
      <c r="I1307">
        <v>352</v>
      </c>
      <c r="J1307">
        <v>352</v>
      </c>
      <c r="K1307" t="b">
        <v>1</v>
      </c>
    </row>
    <row r="1308" spans="1:11">
      <c r="A1308" t="s">
        <v>9073</v>
      </c>
      <c r="B1308" t="s">
        <v>6891</v>
      </c>
      <c r="C1308" t="s">
        <v>9074</v>
      </c>
      <c r="D1308" t="s">
        <v>7069</v>
      </c>
      <c r="E1308" t="s">
        <v>9075</v>
      </c>
      <c r="F1308">
        <v>96720</v>
      </c>
      <c r="G1308" t="s">
        <v>9</v>
      </c>
      <c r="H1308" t="s">
        <v>6877</v>
      </c>
      <c r="I1308">
        <v>352</v>
      </c>
      <c r="J1308">
        <v>352</v>
      </c>
      <c r="K1308" t="b">
        <v>1</v>
      </c>
    </row>
    <row r="1309" spans="1:11">
      <c r="A1309" t="s">
        <v>9076</v>
      </c>
      <c r="B1309" t="s">
        <v>6891</v>
      </c>
      <c r="C1309" t="s">
        <v>9</v>
      </c>
      <c r="D1309" t="s">
        <v>7032</v>
      </c>
      <c r="E1309" t="s">
        <v>9077</v>
      </c>
      <c r="F1309">
        <v>80639</v>
      </c>
      <c r="G1309" t="s">
        <v>9</v>
      </c>
      <c r="H1309" t="s">
        <v>6877</v>
      </c>
      <c r="I1309">
        <v>352</v>
      </c>
      <c r="J1309">
        <v>352</v>
      </c>
      <c r="K1309" t="b">
        <v>1</v>
      </c>
    </row>
    <row r="1310" spans="1:11">
      <c r="A1310" t="s">
        <v>3203</v>
      </c>
      <c r="B1310" t="s">
        <v>6891</v>
      </c>
      <c r="C1310" t="s">
        <v>9</v>
      </c>
      <c r="D1310" t="s">
        <v>7239</v>
      </c>
      <c r="E1310" t="s">
        <v>3202</v>
      </c>
      <c r="F1310">
        <v>39406</v>
      </c>
      <c r="G1310" t="s">
        <v>9</v>
      </c>
      <c r="H1310" t="s">
        <v>6877</v>
      </c>
      <c r="I1310">
        <v>352</v>
      </c>
      <c r="J1310">
        <v>352</v>
      </c>
      <c r="K1310" t="b">
        <v>1</v>
      </c>
    </row>
    <row r="1311" spans="1:11">
      <c r="A1311" t="s">
        <v>9078</v>
      </c>
      <c r="B1311" t="s">
        <v>6891</v>
      </c>
      <c r="C1311" t="s">
        <v>9</v>
      </c>
      <c r="D1311" t="s">
        <v>6924</v>
      </c>
      <c r="E1311" t="s">
        <v>9079</v>
      </c>
      <c r="F1311">
        <v>44720</v>
      </c>
      <c r="G1311" t="s">
        <v>9</v>
      </c>
      <c r="H1311" t="s">
        <v>6867</v>
      </c>
      <c r="I1311">
        <v>352</v>
      </c>
      <c r="J1311">
        <v>352</v>
      </c>
      <c r="K1311" t="b">
        <v>1</v>
      </c>
    </row>
    <row r="1312" spans="1:11">
      <c r="A1312" t="s">
        <v>9080</v>
      </c>
      <c r="B1312" t="s">
        <v>6891</v>
      </c>
      <c r="C1312" t="s">
        <v>9081</v>
      </c>
      <c r="D1312" t="s">
        <v>6885</v>
      </c>
      <c r="E1312" t="s">
        <v>9082</v>
      </c>
      <c r="F1312">
        <v>28017</v>
      </c>
      <c r="G1312" t="s">
        <v>9</v>
      </c>
      <c r="H1312" t="s">
        <v>6867</v>
      </c>
      <c r="I1312">
        <v>356</v>
      </c>
      <c r="J1312">
        <v>356</v>
      </c>
      <c r="K1312" t="b">
        <v>1</v>
      </c>
    </row>
    <row r="1313" spans="1:11">
      <c r="A1313" t="s">
        <v>9083</v>
      </c>
      <c r="B1313" t="s">
        <v>6891</v>
      </c>
      <c r="C1313" t="s">
        <v>9</v>
      </c>
      <c r="D1313" t="s">
        <v>7239</v>
      </c>
      <c r="E1313" t="s">
        <v>3202</v>
      </c>
      <c r="F1313">
        <v>39401</v>
      </c>
      <c r="G1313" t="s">
        <v>9</v>
      </c>
      <c r="H1313" t="s">
        <v>6867</v>
      </c>
      <c r="I1313">
        <v>356</v>
      </c>
      <c r="J1313">
        <v>356</v>
      </c>
      <c r="K1313" t="b">
        <v>1</v>
      </c>
    </row>
    <row r="1314" spans="1:11">
      <c r="A1314" t="s">
        <v>9084</v>
      </c>
      <c r="B1314" t="s">
        <v>6891</v>
      </c>
      <c r="C1314" t="s">
        <v>9085</v>
      </c>
      <c r="D1314" t="s">
        <v>7037</v>
      </c>
      <c r="E1314" t="s">
        <v>9086</v>
      </c>
      <c r="F1314">
        <v>72467</v>
      </c>
      <c r="G1314" t="s">
        <v>9</v>
      </c>
      <c r="H1314" t="s">
        <v>6877</v>
      </c>
      <c r="I1314">
        <v>361</v>
      </c>
      <c r="J1314">
        <v>361</v>
      </c>
      <c r="K1314" t="b">
        <v>1</v>
      </c>
    </row>
    <row r="1315" spans="1:11">
      <c r="A1315" t="s">
        <v>9087</v>
      </c>
      <c r="B1315" t="s">
        <v>6891</v>
      </c>
      <c r="C1315" t="s">
        <v>9088</v>
      </c>
      <c r="D1315" t="s">
        <v>7157</v>
      </c>
      <c r="E1315" t="s">
        <v>8006</v>
      </c>
      <c r="F1315">
        <v>37760</v>
      </c>
      <c r="G1315" t="s">
        <v>9</v>
      </c>
      <c r="H1315" t="s">
        <v>6867</v>
      </c>
      <c r="I1315">
        <v>361</v>
      </c>
      <c r="J1315">
        <v>361</v>
      </c>
      <c r="K1315" t="b">
        <v>1</v>
      </c>
    </row>
    <row r="1316" spans="1:11">
      <c r="A1316" t="s">
        <v>9089</v>
      </c>
      <c r="B1316" t="s">
        <v>6891</v>
      </c>
      <c r="C1316" t="s">
        <v>9</v>
      </c>
      <c r="D1316" t="s">
        <v>6977</v>
      </c>
      <c r="E1316" t="s">
        <v>232</v>
      </c>
      <c r="F1316">
        <v>30314</v>
      </c>
      <c r="G1316" t="s">
        <v>9</v>
      </c>
      <c r="H1316" t="s">
        <v>6867</v>
      </c>
      <c r="I1316">
        <v>361</v>
      </c>
      <c r="J1316">
        <v>361</v>
      </c>
      <c r="K1316" t="b">
        <v>1</v>
      </c>
    </row>
    <row r="1317" spans="1:11">
      <c r="A1317" t="s">
        <v>9090</v>
      </c>
      <c r="B1317" t="s">
        <v>6891</v>
      </c>
      <c r="C1317" t="s">
        <v>9</v>
      </c>
      <c r="D1317" t="s">
        <v>6980</v>
      </c>
      <c r="E1317" t="s">
        <v>1976</v>
      </c>
      <c r="F1317">
        <v>4401</v>
      </c>
      <c r="G1317" t="s">
        <v>9</v>
      </c>
      <c r="H1317" t="s">
        <v>6867</v>
      </c>
      <c r="I1317">
        <v>361</v>
      </c>
      <c r="J1317">
        <v>361</v>
      </c>
      <c r="K1317" t="b">
        <v>1</v>
      </c>
    </row>
    <row r="1318" spans="1:11">
      <c r="A1318" t="s">
        <v>9091</v>
      </c>
      <c r="B1318" t="s">
        <v>6891</v>
      </c>
      <c r="C1318" t="s">
        <v>9</v>
      </c>
      <c r="D1318" t="s">
        <v>6924</v>
      </c>
      <c r="E1318" t="s">
        <v>2499</v>
      </c>
      <c r="F1318">
        <v>44325</v>
      </c>
      <c r="G1318" t="s">
        <v>9</v>
      </c>
      <c r="H1318" t="s">
        <v>6877</v>
      </c>
      <c r="I1318">
        <v>361</v>
      </c>
      <c r="J1318">
        <v>361</v>
      </c>
      <c r="K1318" t="b">
        <v>1</v>
      </c>
    </row>
    <row r="1319" spans="1:11">
      <c r="A1319" t="s">
        <v>9092</v>
      </c>
      <c r="B1319" t="s">
        <v>6891</v>
      </c>
      <c r="C1319" t="s">
        <v>9093</v>
      </c>
      <c r="D1319" t="s">
        <v>6935</v>
      </c>
      <c r="E1319" t="s">
        <v>2000</v>
      </c>
      <c r="F1319">
        <v>59812</v>
      </c>
      <c r="G1319" t="s">
        <v>9</v>
      </c>
      <c r="H1319" t="s">
        <v>6877</v>
      </c>
      <c r="I1319">
        <v>361</v>
      </c>
      <c r="J1319">
        <v>361</v>
      </c>
      <c r="K1319" t="b">
        <v>1</v>
      </c>
    </row>
    <row r="1320" spans="1:11">
      <c r="A1320" t="s">
        <v>9094</v>
      </c>
      <c r="B1320" t="s">
        <v>6891</v>
      </c>
      <c r="C1320" t="s">
        <v>9095</v>
      </c>
      <c r="D1320" t="s">
        <v>6960</v>
      </c>
      <c r="E1320" t="s">
        <v>9096</v>
      </c>
      <c r="F1320">
        <v>75799</v>
      </c>
      <c r="G1320" t="s">
        <v>9</v>
      </c>
      <c r="H1320" t="s">
        <v>6877</v>
      </c>
      <c r="I1320">
        <v>361</v>
      </c>
      <c r="J1320">
        <v>361</v>
      </c>
      <c r="K1320" t="b">
        <v>1</v>
      </c>
    </row>
    <row r="1321" spans="1:11">
      <c r="A1321" t="s">
        <v>9097</v>
      </c>
      <c r="B1321" t="s">
        <v>6891</v>
      </c>
      <c r="C1321" t="s">
        <v>9</v>
      </c>
      <c r="D1321" t="s">
        <v>7329</v>
      </c>
      <c r="E1321" t="s">
        <v>3091</v>
      </c>
      <c r="F1321">
        <v>42101</v>
      </c>
      <c r="G1321" t="s">
        <v>9</v>
      </c>
      <c r="H1321" t="s">
        <v>6877</v>
      </c>
      <c r="I1321">
        <v>361</v>
      </c>
      <c r="J1321">
        <v>361</v>
      </c>
      <c r="K1321" t="b">
        <v>1</v>
      </c>
    </row>
    <row r="1322" spans="1:11">
      <c r="A1322" t="s">
        <v>9098</v>
      </c>
      <c r="B1322" t="s">
        <v>6891</v>
      </c>
      <c r="C1322" t="s">
        <v>9</v>
      </c>
      <c r="D1322" t="s">
        <v>6915</v>
      </c>
      <c r="E1322" t="s">
        <v>8192</v>
      </c>
      <c r="F1322">
        <v>10962</v>
      </c>
      <c r="G1322" t="s">
        <v>9</v>
      </c>
      <c r="H1322" t="s">
        <v>6867</v>
      </c>
      <c r="I1322">
        <v>369</v>
      </c>
      <c r="J1322">
        <v>369</v>
      </c>
      <c r="K1322" t="b">
        <v>1</v>
      </c>
    </row>
    <row r="1323" spans="1:11">
      <c r="A1323" t="s">
        <v>9099</v>
      </c>
      <c r="B1323" t="s">
        <v>6891</v>
      </c>
      <c r="C1323" t="s">
        <v>9</v>
      </c>
      <c r="D1323" t="s">
        <v>6915</v>
      </c>
      <c r="E1323" t="s">
        <v>9100</v>
      </c>
      <c r="F1323">
        <v>11548</v>
      </c>
      <c r="G1323" t="s">
        <v>9</v>
      </c>
      <c r="H1323" t="s">
        <v>6867</v>
      </c>
      <c r="I1323">
        <v>369</v>
      </c>
      <c r="J1323">
        <v>369</v>
      </c>
      <c r="K1323" t="b">
        <v>1</v>
      </c>
    </row>
    <row r="1324" spans="1:11">
      <c r="A1324" t="s">
        <v>9101</v>
      </c>
      <c r="B1324" t="s">
        <v>6891</v>
      </c>
      <c r="C1324" t="s">
        <v>9</v>
      </c>
      <c r="D1324" t="s">
        <v>7239</v>
      </c>
      <c r="E1324" t="s">
        <v>7223</v>
      </c>
      <c r="F1324">
        <v>39058</v>
      </c>
      <c r="G1324" t="s">
        <v>9</v>
      </c>
      <c r="H1324" t="s">
        <v>6867</v>
      </c>
      <c r="I1324">
        <v>369</v>
      </c>
      <c r="J1324">
        <v>369</v>
      </c>
      <c r="K1324" t="b">
        <v>1</v>
      </c>
    </row>
    <row r="1325" spans="1:11">
      <c r="A1325" t="s">
        <v>9102</v>
      </c>
      <c r="B1325" t="s">
        <v>6891</v>
      </c>
      <c r="C1325" t="s">
        <v>9</v>
      </c>
      <c r="D1325" t="s">
        <v>7023</v>
      </c>
      <c r="E1325" t="s">
        <v>8498</v>
      </c>
      <c r="F1325">
        <v>23464</v>
      </c>
      <c r="G1325" t="s">
        <v>9</v>
      </c>
      <c r="H1325" t="s">
        <v>6867</v>
      </c>
      <c r="I1325">
        <v>369</v>
      </c>
      <c r="J1325">
        <v>369</v>
      </c>
      <c r="K1325" t="b">
        <v>1</v>
      </c>
    </row>
    <row r="1326" spans="1:11">
      <c r="A1326" t="s">
        <v>9103</v>
      </c>
      <c r="B1326" t="s">
        <v>6891</v>
      </c>
      <c r="C1326" t="s">
        <v>9104</v>
      </c>
      <c r="D1326" t="s">
        <v>6960</v>
      </c>
      <c r="E1326" t="s">
        <v>9105</v>
      </c>
      <c r="F1326">
        <v>75429</v>
      </c>
      <c r="G1326" t="s">
        <v>9</v>
      </c>
      <c r="H1326" t="s">
        <v>6877</v>
      </c>
      <c r="I1326">
        <v>369</v>
      </c>
      <c r="J1326">
        <v>369</v>
      </c>
      <c r="K1326" t="b">
        <v>1</v>
      </c>
    </row>
    <row r="1327" spans="1:11">
      <c r="A1327" t="s">
        <v>9106</v>
      </c>
      <c r="B1327" t="s">
        <v>6891</v>
      </c>
      <c r="C1327" t="s">
        <v>9107</v>
      </c>
      <c r="D1327" t="s">
        <v>7233</v>
      </c>
      <c r="E1327" t="s">
        <v>9108</v>
      </c>
      <c r="F1327">
        <v>71209</v>
      </c>
      <c r="G1327" t="s">
        <v>9</v>
      </c>
      <c r="H1327" t="s">
        <v>6877</v>
      </c>
      <c r="I1327">
        <v>369</v>
      </c>
      <c r="J1327">
        <v>369</v>
      </c>
      <c r="K1327" t="b">
        <v>1</v>
      </c>
    </row>
    <row r="1328" spans="1:11">
      <c r="A1328" t="s">
        <v>9109</v>
      </c>
      <c r="B1328" t="s">
        <v>6891</v>
      </c>
      <c r="C1328" t="s">
        <v>9110</v>
      </c>
      <c r="D1328" t="s">
        <v>6952</v>
      </c>
      <c r="E1328" t="s">
        <v>9111</v>
      </c>
      <c r="F1328">
        <v>21853</v>
      </c>
      <c r="G1328" t="s">
        <v>9</v>
      </c>
      <c r="H1328" t="s">
        <v>6877</v>
      </c>
      <c r="I1328">
        <v>369</v>
      </c>
      <c r="J1328">
        <v>369</v>
      </c>
      <c r="K1328" t="b">
        <v>1</v>
      </c>
    </row>
    <row r="1329" spans="1:11">
      <c r="A1329" t="s">
        <v>9112</v>
      </c>
      <c r="B1329" t="s">
        <v>6891</v>
      </c>
      <c r="C1329" t="s">
        <v>9</v>
      </c>
      <c r="D1329" t="s">
        <v>6960</v>
      </c>
      <c r="E1329" t="s">
        <v>351</v>
      </c>
      <c r="F1329">
        <v>75211</v>
      </c>
      <c r="G1329" t="s">
        <v>9</v>
      </c>
      <c r="H1329" t="s">
        <v>6867</v>
      </c>
      <c r="I1329">
        <v>376</v>
      </c>
      <c r="J1329">
        <v>376</v>
      </c>
      <c r="K1329" t="b">
        <v>1</v>
      </c>
    </row>
    <row r="1330" spans="1:11">
      <c r="A1330" t="s">
        <v>9113</v>
      </c>
      <c r="B1330" t="s">
        <v>6891</v>
      </c>
      <c r="C1330" t="s">
        <v>9114</v>
      </c>
      <c r="D1330" t="s">
        <v>6955</v>
      </c>
      <c r="E1330" t="s">
        <v>9115</v>
      </c>
      <c r="F1330">
        <v>48197</v>
      </c>
      <c r="G1330" t="s">
        <v>9</v>
      </c>
      <c r="H1330" t="s">
        <v>6877</v>
      </c>
      <c r="I1330">
        <v>376</v>
      </c>
      <c r="J1330">
        <v>376</v>
      </c>
      <c r="K1330" t="b">
        <v>1</v>
      </c>
    </row>
    <row r="1331" spans="1:11">
      <c r="A1331" t="s">
        <v>9116</v>
      </c>
      <c r="B1331" t="s">
        <v>6891</v>
      </c>
      <c r="C1331" t="s">
        <v>9117</v>
      </c>
      <c r="D1331" t="s">
        <v>6924</v>
      </c>
      <c r="E1331" t="s">
        <v>591</v>
      </c>
      <c r="F1331">
        <v>45233</v>
      </c>
      <c r="G1331" t="s">
        <v>9</v>
      </c>
      <c r="H1331" t="s">
        <v>6867</v>
      </c>
      <c r="I1331">
        <v>376</v>
      </c>
      <c r="J1331">
        <v>376</v>
      </c>
      <c r="K1331" t="b">
        <v>1</v>
      </c>
    </row>
    <row r="1332" spans="1:11">
      <c r="A1332" t="s">
        <v>9118</v>
      </c>
      <c r="B1332" t="s">
        <v>6891</v>
      </c>
      <c r="C1332" t="s">
        <v>9</v>
      </c>
      <c r="D1332" t="s">
        <v>6960</v>
      </c>
      <c r="E1332" t="s">
        <v>9119</v>
      </c>
      <c r="F1332">
        <v>76402</v>
      </c>
      <c r="G1332" t="s">
        <v>9</v>
      </c>
      <c r="H1332" t="s">
        <v>6877</v>
      </c>
      <c r="I1332">
        <v>376</v>
      </c>
      <c r="J1332">
        <v>376</v>
      </c>
      <c r="K1332" t="b">
        <v>1</v>
      </c>
    </row>
    <row r="1333" spans="1:11">
      <c r="A1333" t="s">
        <v>9120</v>
      </c>
      <c r="B1333" t="s">
        <v>6891</v>
      </c>
      <c r="C1333" t="s">
        <v>9</v>
      </c>
      <c r="D1333" t="s">
        <v>7457</v>
      </c>
      <c r="E1333" t="s">
        <v>7640</v>
      </c>
      <c r="F1333">
        <v>58504</v>
      </c>
      <c r="G1333" t="s">
        <v>9</v>
      </c>
      <c r="H1333" t="s">
        <v>6867</v>
      </c>
      <c r="I1333">
        <v>376</v>
      </c>
      <c r="J1333">
        <v>376</v>
      </c>
      <c r="K1333" t="b">
        <v>1</v>
      </c>
    </row>
    <row r="1334" spans="1:11">
      <c r="A1334" t="s">
        <v>9121</v>
      </c>
      <c r="B1334" t="s">
        <v>6891</v>
      </c>
      <c r="C1334" t="s">
        <v>9</v>
      </c>
      <c r="D1334" t="s">
        <v>6885</v>
      </c>
      <c r="E1334" t="s">
        <v>9122</v>
      </c>
      <c r="F1334">
        <v>28174</v>
      </c>
      <c r="G1334" t="s">
        <v>9</v>
      </c>
      <c r="H1334" t="s">
        <v>6867</v>
      </c>
      <c r="I1334">
        <v>376</v>
      </c>
      <c r="J1334">
        <v>376</v>
      </c>
      <c r="K1334" t="b">
        <v>1</v>
      </c>
    </row>
    <row r="1335" spans="1:11">
      <c r="A1335" t="s">
        <v>9123</v>
      </c>
      <c r="B1335" t="s">
        <v>6891</v>
      </c>
      <c r="C1335" t="s">
        <v>9</v>
      </c>
      <c r="D1335" t="s">
        <v>7447</v>
      </c>
      <c r="E1335" t="s">
        <v>7859</v>
      </c>
      <c r="F1335">
        <v>717</v>
      </c>
      <c r="G1335" t="s">
        <v>9</v>
      </c>
      <c r="H1335" t="s">
        <v>6867</v>
      </c>
      <c r="I1335">
        <v>380</v>
      </c>
      <c r="J1335">
        <v>380</v>
      </c>
      <c r="K1335" t="b">
        <v>0</v>
      </c>
    </row>
    <row r="1336" spans="1:11">
      <c r="A1336" t="s">
        <v>9124</v>
      </c>
      <c r="B1336" t="s">
        <v>6891</v>
      </c>
      <c r="C1336" t="s">
        <v>9</v>
      </c>
      <c r="D1336" t="s">
        <v>6870</v>
      </c>
      <c r="E1336" t="s">
        <v>9125</v>
      </c>
      <c r="F1336">
        <v>47809</v>
      </c>
      <c r="G1336" t="s">
        <v>9</v>
      </c>
      <c r="H1336" t="s">
        <v>6877</v>
      </c>
      <c r="I1336">
        <v>382</v>
      </c>
      <c r="J1336">
        <v>382</v>
      </c>
      <c r="K1336" t="b">
        <v>1</v>
      </c>
    </row>
    <row r="1337" spans="1:11">
      <c r="A1337" t="s">
        <v>9126</v>
      </c>
      <c r="B1337" t="s">
        <v>6891</v>
      </c>
      <c r="C1337" t="s">
        <v>9</v>
      </c>
      <c r="D1337" t="s">
        <v>7329</v>
      </c>
      <c r="E1337" t="s">
        <v>9127</v>
      </c>
      <c r="F1337">
        <v>41099</v>
      </c>
      <c r="G1337" t="s">
        <v>9</v>
      </c>
      <c r="H1337" t="s">
        <v>6877</v>
      </c>
      <c r="I1337">
        <v>382</v>
      </c>
      <c r="J1337">
        <v>382</v>
      </c>
      <c r="K1337" t="b">
        <v>1</v>
      </c>
    </row>
    <row r="1338" spans="1:11">
      <c r="A1338" t="s">
        <v>9128</v>
      </c>
      <c r="B1338" t="s">
        <v>6891</v>
      </c>
      <c r="C1338" t="s">
        <v>9</v>
      </c>
      <c r="D1338" t="s">
        <v>6897</v>
      </c>
      <c r="E1338" t="s">
        <v>9129</v>
      </c>
      <c r="F1338">
        <v>33416</v>
      </c>
      <c r="G1338" t="s">
        <v>9</v>
      </c>
      <c r="H1338" t="s">
        <v>6867</v>
      </c>
      <c r="I1338">
        <v>382</v>
      </c>
      <c r="J1338">
        <v>382</v>
      </c>
      <c r="K1338" t="b">
        <v>1</v>
      </c>
    </row>
    <row r="1339" spans="1:11">
      <c r="A1339" t="s">
        <v>9130</v>
      </c>
      <c r="B1339" t="s">
        <v>6891</v>
      </c>
      <c r="C1339" t="s">
        <v>9</v>
      </c>
      <c r="D1339" t="s">
        <v>7157</v>
      </c>
      <c r="E1339" t="s">
        <v>237</v>
      </c>
      <c r="F1339">
        <v>37210</v>
      </c>
      <c r="G1339" t="s">
        <v>9</v>
      </c>
      <c r="H1339" t="s">
        <v>6867</v>
      </c>
      <c r="I1339">
        <v>382</v>
      </c>
      <c r="J1339">
        <v>382</v>
      </c>
      <c r="K1339" t="b">
        <v>1</v>
      </c>
    </row>
    <row r="1340" spans="1:11">
      <c r="A1340" t="s">
        <v>3130</v>
      </c>
      <c r="B1340" t="s">
        <v>6891</v>
      </c>
      <c r="C1340" t="s">
        <v>9</v>
      </c>
      <c r="D1340" t="s">
        <v>7056</v>
      </c>
      <c r="E1340" t="s">
        <v>3129</v>
      </c>
      <c r="F1340">
        <v>36688</v>
      </c>
      <c r="G1340" t="s">
        <v>9</v>
      </c>
      <c r="H1340" t="s">
        <v>6877</v>
      </c>
      <c r="I1340">
        <v>382</v>
      </c>
      <c r="J1340">
        <v>382</v>
      </c>
      <c r="K1340" t="b">
        <v>1</v>
      </c>
    </row>
    <row r="1341" spans="1:11">
      <c r="A1341" t="s">
        <v>9131</v>
      </c>
      <c r="B1341" t="s">
        <v>6891</v>
      </c>
      <c r="C1341" t="s">
        <v>9</v>
      </c>
      <c r="D1341" t="s">
        <v>6977</v>
      </c>
      <c r="E1341" t="s">
        <v>9132</v>
      </c>
      <c r="F1341">
        <v>30118</v>
      </c>
      <c r="G1341" t="s">
        <v>9</v>
      </c>
      <c r="H1341" t="s">
        <v>6877</v>
      </c>
      <c r="I1341">
        <v>382</v>
      </c>
      <c r="J1341">
        <v>382</v>
      </c>
      <c r="K1341" t="b">
        <v>1</v>
      </c>
    </row>
    <row r="1342" spans="1:11">
      <c r="A1342" t="s">
        <v>9133</v>
      </c>
      <c r="B1342" t="s">
        <v>6891</v>
      </c>
      <c r="C1342" t="s">
        <v>1937</v>
      </c>
      <c r="D1342" t="s">
        <v>7428</v>
      </c>
      <c r="E1342" t="s">
        <v>1936</v>
      </c>
      <c r="F1342">
        <v>99775</v>
      </c>
      <c r="G1342" t="s">
        <v>9</v>
      </c>
      <c r="H1342" t="s">
        <v>6877</v>
      </c>
      <c r="I1342">
        <v>389</v>
      </c>
      <c r="J1342">
        <v>389</v>
      </c>
      <c r="K1342" t="b">
        <v>1</v>
      </c>
    </row>
    <row r="1343" spans="1:11">
      <c r="A1343" t="s">
        <v>9134</v>
      </c>
      <c r="B1343" t="s">
        <v>6891</v>
      </c>
      <c r="C1343" t="s">
        <v>9</v>
      </c>
      <c r="D1343" t="s">
        <v>6901</v>
      </c>
      <c r="E1343" t="s">
        <v>9135</v>
      </c>
      <c r="F1343">
        <v>6604</v>
      </c>
      <c r="G1343" t="s">
        <v>9</v>
      </c>
      <c r="H1343" t="s">
        <v>6867</v>
      </c>
      <c r="I1343">
        <v>389</v>
      </c>
      <c r="J1343">
        <v>389</v>
      </c>
      <c r="K1343" t="b">
        <v>1</v>
      </c>
    </row>
    <row r="1344" spans="1:11">
      <c r="A1344" t="s">
        <v>9136</v>
      </c>
      <c r="B1344" t="s">
        <v>6891</v>
      </c>
      <c r="C1344" t="s">
        <v>9</v>
      </c>
      <c r="D1344" t="s">
        <v>6890</v>
      </c>
      <c r="E1344" t="s">
        <v>121</v>
      </c>
      <c r="F1344">
        <v>60605</v>
      </c>
      <c r="G1344" t="s">
        <v>9</v>
      </c>
      <c r="H1344" t="s">
        <v>6867</v>
      </c>
      <c r="I1344">
        <v>390</v>
      </c>
      <c r="J1344">
        <v>390</v>
      </c>
      <c r="K1344" t="b">
        <v>1</v>
      </c>
    </row>
    <row r="1345" spans="1:11">
      <c r="A1345" t="s">
        <v>9137</v>
      </c>
      <c r="B1345" t="s">
        <v>6891</v>
      </c>
      <c r="C1345" t="s">
        <v>9138</v>
      </c>
      <c r="D1345" t="s">
        <v>6897</v>
      </c>
      <c r="E1345" t="s">
        <v>9139</v>
      </c>
      <c r="F1345">
        <v>33574</v>
      </c>
      <c r="G1345" t="s">
        <v>9</v>
      </c>
      <c r="H1345" t="s">
        <v>6867</v>
      </c>
      <c r="I1345">
        <v>390</v>
      </c>
      <c r="J1345">
        <v>390</v>
      </c>
      <c r="K1345" t="b">
        <v>1</v>
      </c>
    </row>
    <row r="1346" spans="1:11">
      <c r="A1346" t="s">
        <v>9140</v>
      </c>
      <c r="B1346" t="s">
        <v>6891</v>
      </c>
      <c r="C1346" t="s">
        <v>9141</v>
      </c>
      <c r="D1346" t="s">
        <v>7037</v>
      </c>
      <c r="E1346" t="s">
        <v>2562</v>
      </c>
      <c r="F1346">
        <v>72204</v>
      </c>
      <c r="G1346" t="s">
        <v>9</v>
      </c>
      <c r="H1346" t="s">
        <v>6877</v>
      </c>
      <c r="I1346">
        <v>390</v>
      </c>
      <c r="J1346">
        <v>390</v>
      </c>
      <c r="K1346" t="b">
        <v>1</v>
      </c>
    </row>
    <row r="1347" spans="1:11">
      <c r="A1347" t="s">
        <v>9142</v>
      </c>
      <c r="B1347" t="s">
        <v>6891</v>
      </c>
      <c r="C1347" t="s">
        <v>9143</v>
      </c>
      <c r="D1347" t="s">
        <v>6955</v>
      </c>
      <c r="E1347" t="s">
        <v>7083</v>
      </c>
      <c r="F1347">
        <v>48502</v>
      </c>
      <c r="G1347" t="s">
        <v>9</v>
      </c>
      <c r="H1347" t="s">
        <v>6877</v>
      </c>
      <c r="I1347">
        <v>390</v>
      </c>
      <c r="J1347">
        <v>390</v>
      </c>
      <c r="K1347" t="b">
        <v>1</v>
      </c>
    </row>
    <row r="1348" spans="1:11">
      <c r="A1348" t="s">
        <v>9144</v>
      </c>
      <c r="B1348" t="s">
        <v>6873</v>
      </c>
      <c r="C1348" t="s">
        <v>9</v>
      </c>
      <c r="D1348" t="s">
        <v>6875</v>
      </c>
      <c r="E1348" t="s">
        <v>89</v>
      </c>
      <c r="F1348">
        <v>94105</v>
      </c>
      <c r="G1348" t="s">
        <v>6876</v>
      </c>
      <c r="H1348" t="s">
        <v>7008</v>
      </c>
      <c r="I1348" t="s">
        <v>9145</v>
      </c>
      <c r="J1348">
        <v>-1</v>
      </c>
      <c r="K1348" t="b">
        <v>0</v>
      </c>
    </row>
    <row r="1349" spans="1:11">
      <c r="A1349" t="s">
        <v>9146</v>
      </c>
      <c r="B1349" t="s">
        <v>6873</v>
      </c>
      <c r="C1349" t="s">
        <v>9</v>
      </c>
      <c r="D1349" t="s">
        <v>7489</v>
      </c>
      <c r="E1349" t="s">
        <v>9147</v>
      </c>
      <c r="F1349">
        <v>73050</v>
      </c>
      <c r="G1349" t="s">
        <v>6876</v>
      </c>
      <c r="H1349" t="s">
        <v>6877</v>
      </c>
      <c r="I1349" t="s">
        <v>9145</v>
      </c>
      <c r="J1349">
        <v>-1</v>
      </c>
      <c r="K1349" t="b">
        <v>0</v>
      </c>
    </row>
    <row r="1350" spans="1:11">
      <c r="A1350" t="s">
        <v>9148</v>
      </c>
      <c r="B1350" t="s">
        <v>6873</v>
      </c>
      <c r="C1350" t="s">
        <v>9149</v>
      </c>
      <c r="D1350" t="s">
        <v>7489</v>
      </c>
      <c r="E1350" t="s">
        <v>1502</v>
      </c>
      <c r="F1350">
        <v>73170</v>
      </c>
      <c r="G1350" t="s">
        <v>6876</v>
      </c>
      <c r="H1350" t="s">
        <v>6867</v>
      </c>
      <c r="I1350" t="s">
        <v>9145</v>
      </c>
      <c r="J1350">
        <v>-1</v>
      </c>
      <c r="K1350" t="b">
        <v>0</v>
      </c>
    </row>
    <row r="1351" spans="1:11">
      <c r="A1351" t="s">
        <v>9150</v>
      </c>
      <c r="B1351" t="s">
        <v>6873</v>
      </c>
      <c r="C1351" t="s">
        <v>9</v>
      </c>
      <c r="D1351" t="s">
        <v>7032</v>
      </c>
      <c r="E1351" t="s">
        <v>321</v>
      </c>
      <c r="F1351">
        <v>80302</v>
      </c>
      <c r="G1351" t="s">
        <v>6876</v>
      </c>
      <c r="H1351" t="s">
        <v>6867</v>
      </c>
      <c r="I1351" t="s">
        <v>9145</v>
      </c>
      <c r="J1351">
        <v>-1</v>
      </c>
      <c r="K1351" t="b">
        <v>0</v>
      </c>
    </row>
    <row r="1352" spans="1:11">
      <c r="A1352" t="s">
        <v>9151</v>
      </c>
      <c r="B1352" t="s">
        <v>6873</v>
      </c>
      <c r="C1352" t="s">
        <v>9</v>
      </c>
      <c r="D1352" t="s">
        <v>6875</v>
      </c>
      <c r="E1352" t="s">
        <v>3818</v>
      </c>
      <c r="F1352">
        <v>92037</v>
      </c>
      <c r="G1352" t="s">
        <v>6876</v>
      </c>
      <c r="H1352" t="s">
        <v>6867</v>
      </c>
      <c r="I1352" t="s">
        <v>9145</v>
      </c>
      <c r="J1352">
        <v>-1</v>
      </c>
      <c r="K1352" t="b">
        <v>0</v>
      </c>
    </row>
    <row r="1353" spans="1:11">
      <c r="A1353" t="s">
        <v>9152</v>
      </c>
      <c r="B1353" t="s">
        <v>6873</v>
      </c>
      <c r="C1353" t="s">
        <v>9</v>
      </c>
      <c r="D1353" t="s">
        <v>7582</v>
      </c>
      <c r="E1353" t="s">
        <v>9153</v>
      </c>
      <c r="F1353">
        <v>89451</v>
      </c>
      <c r="G1353" t="s">
        <v>6876</v>
      </c>
      <c r="H1353" t="s">
        <v>6867</v>
      </c>
      <c r="I1353" t="s">
        <v>9145</v>
      </c>
      <c r="J1353">
        <v>-1</v>
      </c>
      <c r="K1353" t="b">
        <v>0</v>
      </c>
    </row>
    <row r="1354" spans="1:11">
      <c r="A1354" t="s">
        <v>9154</v>
      </c>
      <c r="B1354" t="s">
        <v>6873</v>
      </c>
      <c r="C1354" t="s">
        <v>9155</v>
      </c>
      <c r="D1354" t="s">
        <v>7428</v>
      </c>
      <c r="E1354" t="s">
        <v>9156</v>
      </c>
      <c r="F1354">
        <v>99801</v>
      </c>
      <c r="G1354" t="s">
        <v>6876</v>
      </c>
      <c r="H1354" t="s">
        <v>6877</v>
      </c>
      <c r="I1354" t="s">
        <v>9145</v>
      </c>
      <c r="J1354">
        <v>-1</v>
      </c>
      <c r="K1354" t="b">
        <v>0</v>
      </c>
    </row>
    <row r="1355" spans="1:11">
      <c r="A1355" t="s">
        <v>9157</v>
      </c>
      <c r="B1355" t="s">
        <v>6873</v>
      </c>
      <c r="C1355" t="s">
        <v>9</v>
      </c>
      <c r="D1355" t="s">
        <v>7502</v>
      </c>
      <c r="E1355" t="s">
        <v>9158</v>
      </c>
      <c r="F1355">
        <v>88240</v>
      </c>
      <c r="G1355" t="s">
        <v>6876</v>
      </c>
      <c r="H1355" t="s">
        <v>6867</v>
      </c>
      <c r="I1355" t="s">
        <v>9145</v>
      </c>
      <c r="J1355">
        <v>-1</v>
      </c>
      <c r="K1355" t="b">
        <v>0</v>
      </c>
    </row>
    <row r="1356" spans="1:11">
      <c r="A1356" t="s">
        <v>9159</v>
      </c>
      <c r="B1356" t="s">
        <v>6873</v>
      </c>
      <c r="C1356" t="s">
        <v>9</v>
      </c>
      <c r="D1356" t="s">
        <v>6960</v>
      </c>
      <c r="E1356" t="s">
        <v>9160</v>
      </c>
      <c r="F1356">
        <v>79072</v>
      </c>
      <c r="G1356" t="s">
        <v>6876</v>
      </c>
      <c r="H1356" t="s">
        <v>6867</v>
      </c>
      <c r="I1356" t="s">
        <v>9145</v>
      </c>
      <c r="J1356">
        <v>-1</v>
      </c>
      <c r="K1356" t="b">
        <v>0</v>
      </c>
    </row>
    <row r="1357" spans="1:11">
      <c r="A1357" t="s">
        <v>9161</v>
      </c>
      <c r="B1357" t="s">
        <v>6873</v>
      </c>
      <c r="C1357" t="s">
        <v>9</v>
      </c>
      <c r="D1357" t="s">
        <v>7502</v>
      </c>
      <c r="E1357" t="s">
        <v>9162</v>
      </c>
      <c r="F1357">
        <v>88062</v>
      </c>
      <c r="G1357" t="s">
        <v>6876</v>
      </c>
      <c r="H1357" t="s">
        <v>6877</v>
      </c>
      <c r="I1357" t="s">
        <v>9145</v>
      </c>
      <c r="J1357">
        <v>-1</v>
      </c>
      <c r="K1357" t="b">
        <v>0</v>
      </c>
    </row>
    <row r="1358" spans="1:11">
      <c r="A1358" t="s">
        <v>9163</v>
      </c>
      <c r="B1358" t="s">
        <v>6896</v>
      </c>
      <c r="C1358" t="s">
        <v>9</v>
      </c>
      <c r="D1358" t="s">
        <v>7447</v>
      </c>
      <c r="E1358" t="s">
        <v>8214</v>
      </c>
      <c r="F1358">
        <v>960</v>
      </c>
      <c r="G1358" t="s">
        <v>6887</v>
      </c>
      <c r="H1358" t="s">
        <v>6867</v>
      </c>
      <c r="I1358" t="s">
        <v>9164</v>
      </c>
      <c r="J1358">
        <v>-1</v>
      </c>
      <c r="K1358" t="b">
        <v>0</v>
      </c>
    </row>
    <row r="1359" spans="1:11">
      <c r="A1359" t="s">
        <v>9165</v>
      </c>
      <c r="B1359" t="s">
        <v>6896</v>
      </c>
      <c r="C1359" t="s">
        <v>9</v>
      </c>
      <c r="D1359" t="s">
        <v>7447</v>
      </c>
      <c r="E1359" t="s">
        <v>8214</v>
      </c>
      <c r="F1359">
        <v>960</v>
      </c>
      <c r="G1359" t="s">
        <v>6887</v>
      </c>
      <c r="H1359" t="s">
        <v>6867</v>
      </c>
      <c r="I1359" t="s">
        <v>9164</v>
      </c>
      <c r="J1359">
        <v>-1</v>
      </c>
      <c r="K1359" t="b">
        <v>0</v>
      </c>
    </row>
    <row r="1360" spans="1:11">
      <c r="A1360" t="s">
        <v>9166</v>
      </c>
      <c r="B1360" t="s">
        <v>6896</v>
      </c>
      <c r="C1360" t="s">
        <v>9</v>
      </c>
      <c r="D1360" t="s">
        <v>6897</v>
      </c>
      <c r="E1360" t="s">
        <v>7006</v>
      </c>
      <c r="F1360" t="s">
        <v>9</v>
      </c>
      <c r="G1360" t="s">
        <v>6887</v>
      </c>
      <c r="H1360" t="s">
        <v>6867</v>
      </c>
      <c r="I1360" t="s">
        <v>9164</v>
      </c>
      <c r="J1360">
        <v>-1</v>
      </c>
      <c r="K1360" t="b">
        <v>0</v>
      </c>
    </row>
    <row r="1361" spans="1:11">
      <c r="A1361" t="s">
        <v>9167</v>
      </c>
      <c r="B1361" t="s">
        <v>6896</v>
      </c>
      <c r="C1361" t="s">
        <v>9</v>
      </c>
      <c r="D1361" t="s">
        <v>7056</v>
      </c>
      <c r="E1361" t="s">
        <v>7081</v>
      </c>
      <c r="F1361">
        <v>36109</v>
      </c>
      <c r="G1361" t="s">
        <v>6887</v>
      </c>
      <c r="H1361" t="s">
        <v>6867</v>
      </c>
      <c r="I1361" t="s">
        <v>9164</v>
      </c>
      <c r="J1361">
        <v>-1</v>
      </c>
      <c r="K1361" t="b">
        <v>0</v>
      </c>
    </row>
    <row r="1362" spans="1:11">
      <c r="A1362" t="s">
        <v>9168</v>
      </c>
      <c r="B1362" t="s">
        <v>6896</v>
      </c>
      <c r="C1362" t="s">
        <v>9</v>
      </c>
      <c r="D1362" t="s">
        <v>6897</v>
      </c>
      <c r="E1362" t="s">
        <v>540</v>
      </c>
      <c r="F1362">
        <v>34119</v>
      </c>
      <c r="G1362" t="s">
        <v>6887</v>
      </c>
      <c r="H1362" t="s">
        <v>6867</v>
      </c>
      <c r="I1362" t="s">
        <v>9164</v>
      </c>
      <c r="J1362">
        <v>-1</v>
      </c>
      <c r="K1362" t="b">
        <v>0</v>
      </c>
    </row>
    <row r="1363" spans="1:11">
      <c r="A1363" t="s">
        <v>9169</v>
      </c>
      <c r="B1363" t="s">
        <v>6896</v>
      </c>
      <c r="C1363" t="s">
        <v>9</v>
      </c>
      <c r="D1363" t="s">
        <v>7447</v>
      </c>
      <c r="E1363" t="s">
        <v>8214</v>
      </c>
      <c r="F1363" t="s">
        <v>9</v>
      </c>
      <c r="G1363" t="s">
        <v>6887</v>
      </c>
      <c r="H1363" t="s">
        <v>7008</v>
      </c>
      <c r="I1363" t="s">
        <v>9164</v>
      </c>
      <c r="J1363">
        <v>-1</v>
      </c>
      <c r="K1363" t="b">
        <v>0</v>
      </c>
    </row>
    <row r="1364" spans="1:11">
      <c r="A1364" t="s">
        <v>9170</v>
      </c>
      <c r="B1364" t="s">
        <v>6896</v>
      </c>
      <c r="C1364" t="s">
        <v>9</v>
      </c>
      <c r="D1364" t="s">
        <v>7343</v>
      </c>
      <c r="E1364" t="s">
        <v>8095</v>
      </c>
      <c r="F1364">
        <v>26426</v>
      </c>
      <c r="G1364" t="s">
        <v>6887</v>
      </c>
      <c r="H1364" t="s">
        <v>7008</v>
      </c>
      <c r="I1364" t="s">
        <v>9164</v>
      </c>
      <c r="J1364">
        <v>-1</v>
      </c>
      <c r="K1364" t="b">
        <v>0</v>
      </c>
    </row>
    <row r="1365" spans="1:11">
      <c r="A1365" t="s">
        <v>9171</v>
      </c>
      <c r="B1365" t="s">
        <v>6896</v>
      </c>
      <c r="C1365" t="s">
        <v>9172</v>
      </c>
      <c r="D1365" t="s">
        <v>7233</v>
      </c>
      <c r="E1365" t="s">
        <v>1040</v>
      </c>
      <c r="F1365">
        <v>70126</v>
      </c>
      <c r="G1365" t="s">
        <v>6887</v>
      </c>
      <c r="H1365" t="s">
        <v>6877</v>
      </c>
      <c r="I1365" t="s">
        <v>9164</v>
      </c>
      <c r="J1365">
        <v>-1</v>
      </c>
      <c r="K1365" t="b">
        <v>0</v>
      </c>
    </row>
    <row r="1366" spans="1:11">
      <c r="A1366" t="s">
        <v>9173</v>
      </c>
      <c r="B1366" t="s">
        <v>6896</v>
      </c>
      <c r="C1366" t="s">
        <v>9</v>
      </c>
      <c r="D1366" t="s">
        <v>6977</v>
      </c>
      <c r="E1366" t="s">
        <v>7087</v>
      </c>
      <c r="F1366">
        <v>33411</v>
      </c>
      <c r="G1366" t="s">
        <v>6887</v>
      </c>
      <c r="H1366" t="s">
        <v>7008</v>
      </c>
      <c r="I1366" t="s">
        <v>9164</v>
      </c>
      <c r="J1366">
        <v>-1</v>
      </c>
      <c r="K1366" t="b">
        <v>0</v>
      </c>
    </row>
    <row r="1367" spans="1:11">
      <c r="A1367" t="s">
        <v>9174</v>
      </c>
      <c r="B1367" t="s">
        <v>6896</v>
      </c>
      <c r="C1367" t="s">
        <v>9</v>
      </c>
      <c r="D1367" t="s">
        <v>7447</v>
      </c>
      <c r="E1367" t="s">
        <v>9175</v>
      </c>
      <c r="F1367">
        <v>985</v>
      </c>
      <c r="G1367" t="s">
        <v>6887</v>
      </c>
      <c r="H1367" t="s">
        <v>6867</v>
      </c>
      <c r="I1367" t="s">
        <v>9164</v>
      </c>
      <c r="J1367">
        <v>-1</v>
      </c>
      <c r="K1367" t="b">
        <v>0</v>
      </c>
    </row>
    <row r="1368" spans="1:11">
      <c r="A1368" t="s">
        <v>9176</v>
      </c>
      <c r="B1368" t="s">
        <v>6896</v>
      </c>
      <c r="C1368" t="s">
        <v>9</v>
      </c>
      <c r="D1368" t="s">
        <v>7447</v>
      </c>
      <c r="E1368" t="s">
        <v>9038</v>
      </c>
      <c r="F1368">
        <v>928</v>
      </c>
      <c r="G1368" t="s">
        <v>6887</v>
      </c>
      <c r="H1368" t="s">
        <v>6867</v>
      </c>
      <c r="I1368" t="s">
        <v>9164</v>
      </c>
      <c r="J1368">
        <v>-1</v>
      </c>
      <c r="K1368" t="b">
        <v>0</v>
      </c>
    </row>
    <row r="1369" spans="1:11">
      <c r="A1369" t="s">
        <v>9177</v>
      </c>
      <c r="B1369" t="s">
        <v>6896</v>
      </c>
      <c r="C1369" t="s">
        <v>9</v>
      </c>
      <c r="D1369" t="s">
        <v>7447</v>
      </c>
      <c r="E1369" t="s">
        <v>9178</v>
      </c>
      <c r="F1369">
        <v>919</v>
      </c>
      <c r="G1369" t="s">
        <v>6887</v>
      </c>
      <c r="H1369" t="s">
        <v>6867</v>
      </c>
      <c r="I1369" t="s">
        <v>9164</v>
      </c>
      <c r="J1369">
        <v>-1</v>
      </c>
      <c r="K1369" t="b">
        <v>0</v>
      </c>
    </row>
    <row r="1370" spans="1:11">
      <c r="A1370" t="s">
        <v>9179</v>
      </c>
      <c r="B1370" t="s">
        <v>6896</v>
      </c>
      <c r="C1370" t="s">
        <v>9180</v>
      </c>
      <c r="D1370" t="s">
        <v>7037</v>
      </c>
      <c r="E1370" t="s">
        <v>9181</v>
      </c>
      <c r="F1370">
        <v>71656</v>
      </c>
      <c r="G1370" t="s">
        <v>6887</v>
      </c>
      <c r="H1370" t="s">
        <v>6877</v>
      </c>
      <c r="I1370" t="s">
        <v>9164</v>
      </c>
      <c r="J1370">
        <v>-1</v>
      </c>
      <c r="K1370" t="b">
        <v>0</v>
      </c>
    </row>
    <row r="1371" spans="1:11">
      <c r="A1371" t="s">
        <v>9182</v>
      </c>
      <c r="B1371" t="s">
        <v>6869</v>
      </c>
      <c r="C1371" t="s">
        <v>9</v>
      </c>
      <c r="D1371" t="s">
        <v>6955</v>
      </c>
      <c r="E1371" t="s">
        <v>9183</v>
      </c>
      <c r="F1371">
        <v>48867</v>
      </c>
      <c r="G1371" t="s">
        <v>6871</v>
      </c>
      <c r="H1371" t="s">
        <v>6867</v>
      </c>
      <c r="I1371" t="s">
        <v>9184</v>
      </c>
      <c r="J1371">
        <v>-1</v>
      </c>
      <c r="K1371" t="b">
        <v>0</v>
      </c>
    </row>
    <row r="1372" spans="1:11">
      <c r="A1372" t="s">
        <v>9185</v>
      </c>
      <c r="B1372" t="s">
        <v>6869</v>
      </c>
      <c r="C1372" t="s">
        <v>9</v>
      </c>
      <c r="D1372" t="s">
        <v>7207</v>
      </c>
      <c r="E1372" t="s">
        <v>9186</v>
      </c>
      <c r="F1372">
        <v>68005</v>
      </c>
      <c r="G1372" t="s">
        <v>6871</v>
      </c>
      <c r="H1372" t="s">
        <v>6867</v>
      </c>
      <c r="I1372" t="s">
        <v>9184</v>
      </c>
      <c r="J1372">
        <v>-1</v>
      </c>
      <c r="K1372" t="b">
        <v>0</v>
      </c>
    </row>
    <row r="1373" spans="1:11">
      <c r="A1373" t="s">
        <v>9187</v>
      </c>
      <c r="B1373" t="s">
        <v>6869</v>
      </c>
      <c r="C1373" t="s">
        <v>9188</v>
      </c>
      <c r="D1373" t="s">
        <v>6870</v>
      </c>
      <c r="E1373" t="s">
        <v>9189</v>
      </c>
      <c r="F1373">
        <v>46394</v>
      </c>
      <c r="G1373" t="s">
        <v>6871</v>
      </c>
      <c r="H1373" t="s">
        <v>6867</v>
      </c>
      <c r="I1373" t="s">
        <v>9184</v>
      </c>
      <c r="J1373">
        <v>-1</v>
      </c>
      <c r="K1373" t="b">
        <v>0</v>
      </c>
    </row>
    <row r="1374" spans="1:11">
      <c r="A1374" t="s">
        <v>9190</v>
      </c>
      <c r="B1374" t="s">
        <v>6869</v>
      </c>
      <c r="C1374" t="s">
        <v>9</v>
      </c>
      <c r="D1374" t="s">
        <v>6890</v>
      </c>
      <c r="E1374" t="s">
        <v>121</v>
      </c>
      <c r="F1374">
        <v>60628</v>
      </c>
      <c r="G1374" t="s">
        <v>6871</v>
      </c>
      <c r="H1374" t="s">
        <v>6877</v>
      </c>
      <c r="I1374" t="s">
        <v>9184</v>
      </c>
      <c r="J1374">
        <v>-1</v>
      </c>
      <c r="K1374" t="b">
        <v>0</v>
      </c>
    </row>
    <row r="1375" spans="1:11">
      <c r="A1375" t="s">
        <v>9191</v>
      </c>
      <c r="B1375" t="s">
        <v>6869</v>
      </c>
      <c r="C1375" t="s">
        <v>9</v>
      </c>
      <c r="D1375" t="s">
        <v>6938</v>
      </c>
      <c r="E1375" t="s">
        <v>1095</v>
      </c>
      <c r="F1375">
        <v>65216</v>
      </c>
      <c r="G1375" t="s">
        <v>6871</v>
      </c>
      <c r="H1375" t="s">
        <v>6867</v>
      </c>
      <c r="I1375" t="s">
        <v>9184</v>
      </c>
      <c r="J1375">
        <v>-1</v>
      </c>
      <c r="K1375" t="b">
        <v>0</v>
      </c>
    </row>
    <row r="1376" spans="1:11">
      <c r="A1376" t="s">
        <v>9192</v>
      </c>
      <c r="B1376" t="s">
        <v>6869</v>
      </c>
      <c r="C1376" t="s">
        <v>9193</v>
      </c>
      <c r="D1376" t="s">
        <v>6890</v>
      </c>
      <c r="E1376" t="s">
        <v>7896</v>
      </c>
      <c r="F1376">
        <v>60532</v>
      </c>
      <c r="G1376" t="s">
        <v>6871</v>
      </c>
      <c r="H1376" t="s">
        <v>7008</v>
      </c>
      <c r="I1376" t="s">
        <v>9184</v>
      </c>
      <c r="J1376">
        <v>-1</v>
      </c>
      <c r="K1376" t="b">
        <v>0</v>
      </c>
    </row>
    <row r="1377" spans="1:11">
      <c r="A1377" t="s">
        <v>9194</v>
      </c>
      <c r="B1377" t="s">
        <v>6869</v>
      </c>
      <c r="C1377" t="s">
        <v>9</v>
      </c>
      <c r="D1377" t="s">
        <v>6924</v>
      </c>
      <c r="E1377" t="s">
        <v>230</v>
      </c>
      <c r="F1377">
        <v>43215</v>
      </c>
      <c r="G1377" t="s">
        <v>6871</v>
      </c>
      <c r="H1377" t="s">
        <v>6867</v>
      </c>
      <c r="I1377" t="s">
        <v>9184</v>
      </c>
      <c r="J1377">
        <v>-1</v>
      </c>
      <c r="K1377" t="b">
        <v>0</v>
      </c>
    </row>
    <row r="1378" spans="1:11">
      <c r="A1378" t="s">
        <v>9195</v>
      </c>
      <c r="B1378" t="s">
        <v>6869</v>
      </c>
      <c r="C1378" t="s">
        <v>9</v>
      </c>
      <c r="D1378" t="s">
        <v>6890</v>
      </c>
      <c r="E1378" t="s">
        <v>316</v>
      </c>
      <c r="F1378">
        <v>60484</v>
      </c>
      <c r="G1378" t="s">
        <v>6871</v>
      </c>
      <c r="H1378" t="s">
        <v>6877</v>
      </c>
      <c r="I1378" t="s">
        <v>9184</v>
      </c>
      <c r="J1378">
        <v>-1</v>
      </c>
      <c r="K1378" t="b">
        <v>0</v>
      </c>
    </row>
    <row r="1379" spans="1:11">
      <c r="A1379" t="s">
        <v>9196</v>
      </c>
      <c r="B1379" t="s">
        <v>6869</v>
      </c>
      <c r="C1379" t="s">
        <v>9</v>
      </c>
      <c r="D1379" t="s">
        <v>6921</v>
      </c>
      <c r="E1379" t="s">
        <v>262</v>
      </c>
      <c r="F1379">
        <v>53718</v>
      </c>
      <c r="G1379" t="s">
        <v>6871</v>
      </c>
      <c r="H1379" t="s">
        <v>6867</v>
      </c>
      <c r="I1379" t="s">
        <v>9184</v>
      </c>
      <c r="J1379">
        <v>-1</v>
      </c>
      <c r="K1379" t="b">
        <v>0</v>
      </c>
    </row>
    <row r="1380" spans="1:11">
      <c r="A1380" t="s">
        <v>9197</v>
      </c>
      <c r="B1380" t="s">
        <v>6869</v>
      </c>
      <c r="C1380" t="s">
        <v>9</v>
      </c>
      <c r="D1380" t="s">
        <v>6890</v>
      </c>
      <c r="E1380" t="s">
        <v>7208</v>
      </c>
      <c r="F1380">
        <v>62656</v>
      </c>
      <c r="G1380" t="s">
        <v>6871</v>
      </c>
      <c r="H1380" t="s">
        <v>6867</v>
      </c>
      <c r="I1380" t="s">
        <v>9184</v>
      </c>
      <c r="J1380">
        <v>-1</v>
      </c>
      <c r="K1380" t="b">
        <v>0</v>
      </c>
    </row>
    <row r="1381" spans="1:11">
      <c r="A1381" t="s">
        <v>9198</v>
      </c>
      <c r="B1381" t="s">
        <v>6869</v>
      </c>
      <c r="C1381" t="s">
        <v>9</v>
      </c>
      <c r="D1381" t="s">
        <v>6986</v>
      </c>
      <c r="E1381" t="s">
        <v>8630</v>
      </c>
      <c r="F1381">
        <v>52557</v>
      </c>
      <c r="G1381" t="s">
        <v>6871</v>
      </c>
      <c r="H1381" t="s">
        <v>6867</v>
      </c>
      <c r="I1381" t="s">
        <v>9184</v>
      </c>
      <c r="J1381">
        <v>-1</v>
      </c>
      <c r="K1381" t="b">
        <v>0</v>
      </c>
    </row>
    <row r="1382" spans="1:11">
      <c r="A1382" t="s">
        <v>9199</v>
      </c>
      <c r="B1382" t="s">
        <v>6869</v>
      </c>
      <c r="C1382" t="s">
        <v>9</v>
      </c>
      <c r="D1382" t="s">
        <v>6938</v>
      </c>
      <c r="E1382" t="s">
        <v>136</v>
      </c>
      <c r="F1382">
        <v>63141</v>
      </c>
      <c r="G1382" t="s">
        <v>6871</v>
      </c>
      <c r="H1382" t="s">
        <v>6867</v>
      </c>
      <c r="I1382" t="s">
        <v>9184</v>
      </c>
      <c r="J1382">
        <v>-1</v>
      </c>
      <c r="K1382" t="b">
        <v>0</v>
      </c>
    </row>
    <row r="1383" spans="1:11">
      <c r="A1383" t="s">
        <v>9200</v>
      </c>
      <c r="B1383" t="s">
        <v>6869</v>
      </c>
      <c r="C1383" t="s">
        <v>9</v>
      </c>
      <c r="D1383" t="s">
        <v>6938</v>
      </c>
      <c r="E1383" t="s">
        <v>129</v>
      </c>
      <c r="F1383">
        <v>64152</v>
      </c>
      <c r="G1383" t="s">
        <v>6871</v>
      </c>
      <c r="H1383" t="s">
        <v>6867</v>
      </c>
      <c r="I1383" t="s">
        <v>9184</v>
      </c>
      <c r="J1383">
        <v>-1</v>
      </c>
      <c r="K1383" t="b">
        <v>0</v>
      </c>
    </row>
    <row r="1384" spans="1:11">
      <c r="A1384" t="s">
        <v>9201</v>
      </c>
      <c r="B1384" t="s">
        <v>6869</v>
      </c>
      <c r="C1384" t="s">
        <v>9</v>
      </c>
      <c r="D1384" t="s">
        <v>6986</v>
      </c>
      <c r="E1384" t="s">
        <v>7401</v>
      </c>
      <c r="F1384">
        <v>52142</v>
      </c>
      <c r="G1384" t="s">
        <v>6871</v>
      </c>
      <c r="H1384" t="s">
        <v>6867</v>
      </c>
      <c r="I1384" t="s">
        <v>9184</v>
      </c>
      <c r="J1384">
        <v>-1</v>
      </c>
      <c r="K1384" t="b">
        <v>0</v>
      </c>
    </row>
    <row r="1385" spans="1:11">
      <c r="A1385" t="s">
        <v>9202</v>
      </c>
      <c r="B1385" t="s">
        <v>6869</v>
      </c>
      <c r="C1385" t="s">
        <v>9</v>
      </c>
      <c r="D1385" t="s">
        <v>6986</v>
      </c>
      <c r="E1385" t="s">
        <v>9203</v>
      </c>
      <c r="F1385">
        <v>50436</v>
      </c>
      <c r="G1385" t="s">
        <v>6871</v>
      </c>
      <c r="H1385" t="s">
        <v>7008</v>
      </c>
      <c r="I1385" t="s">
        <v>9184</v>
      </c>
      <c r="J1385">
        <v>-1</v>
      </c>
      <c r="K1385" t="b">
        <v>0</v>
      </c>
    </row>
    <row r="1386" spans="1:11">
      <c r="A1386" t="s">
        <v>9204</v>
      </c>
      <c r="B1386" t="s">
        <v>6864</v>
      </c>
      <c r="C1386" t="s">
        <v>9</v>
      </c>
      <c r="D1386" t="s">
        <v>6915</v>
      </c>
      <c r="E1386" t="s">
        <v>6916</v>
      </c>
      <c r="F1386">
        <v>10004</v>
      </c>
      <c r="G1386" t="s">
        <v>6866</v>
      </c>
      <c r="H1386" t="s">
        <v>6867</v>
      </c>
      <c r="I1386" t="s">
        <v>9205</v>
      </c>
      <c r="J1386">
        <v>-1</v>
      </c>
      <c r="K1386" t="b">
        <v>0</v>
      </c>
    </row>
    <row r="1387" spans="1:11">
      <c r="A1387" t="s">
        <v>9206</v>
      </c>
      <c r="B1387" t="s">
        <v>6864</v>
      </c>
      <c r="C1387" t="s">
        <v>9</v>
      </c>
      <c r="D1387" t="s">
        <v>6865</v>
      </c>
      <c r="E1387" t="s">
        <v>9207</v>
      </c>
      <c r="F1387">
        <v>1612</v>
      </c>
      <c r="G1387" t="s">
        <v>6866</v>
      </c>
      <c r="H1387" t="s">
        <v>6867</v>
      </c>
      <c r="I1387" t="s">
        <v>9205</v>
      </c>
      <c r="J1387">
        <v>-1</v>
      </c>
      <c r="K1387" t="b">
        <v>0</v>
      </c>
    </row>
    <row r="1388" spans="1:11">
      <c r="A1388" t="s">
        <v>9208</v>
      </c>
      <c r="B1388" t="s">
        <v>6864</v>
      </c>
      <c r="C1388" t="s">
        <v>9</v>
      </c>
      <c r="D1388" t="s">
        <v>6892</v>
      </c>
      <c r="E1388" t="s">
        <v>9209</v>
      </c>
      <c r="F1388">
        <v>7424</v>
      </c>
      <c r="G1388" t="s">
        <v>6866</v>
      </c>
      <c r="H1388" t="s">
        <v>7008</v>
      </c>
      <c r="I1388" t="s">
        <v>9205</v>
      </c>
      <c r="J1388">
        <v>-1</v>
      </c>
      <c r="K1388" t="b">
        <v>0</v>
      </c>
    </row>
    <row r="1389" spans="1:11">
      <c r="A1389" t="s">
        <v>9210</v>
      </c>
      <c r="B1389" t="s">
        <v>6864</v>
      </c>
      <c r="C1389" t="s">
        <v>9</v>
      </c>
      <c r="D1389" t="s">
        <v>6962</v>
      </c>
      <c r="E1389" t="s">
        <v>9211</v>
      </c>
      <c r="F1389">
        <v>18411</v>
      </c>
      <c r="G1389" t="s">
        <v>6866</v>
      </c>
      <c r="H1389" t="s">
        <v>6867</v>
      </c>
      <c r="I1389" t="s">
        <v>9205</v>
      </c>
      <c r="J1389">
        <v>-1</v>
      </c>
      <c r="K1389" t="b">
        <v>0</v>
      </c>
    </row>
    <row r="1390" spans="1:11">
      <c r="A1390" t="s">
        <v>9212</v>
      </c>
      <c r="B1390" t="s">
        <v>6864</v>
      </c>
      <c r="C1390" t="s">
        <v>9</v>
      </c>
      <c r="D1390" t="s">
        <v>6952</v>
      </c>
      <c r="E1390" t="s">
        <v>83</v>
      </c>
      <c r="F1390">
        <v>21216</v>
      </c>
      <c r="G1390" t="s">
        <v>6866</v>
      </c>
      <c r="H1390" t="s">
        <v>6877</v>
      </c>
      <c r="I1390" t="s">
        <v>9205</v>
      </c>
      <c r="J1390">
        <v>-1</v>
      </c>
      <c r="K1390" t="b">
        <v>0</v>
      </c>
    </row>
    <row r="1391" spans="1:11">
      <c r="A1391" t="s">
        <v>9213</v>
      </c>
      <c r="B1391" t="s">
        <v>6864</v>
      </c>
      <c r="C1391" t="s">
        <v>9</v>
      </c>
      <c r="D1391" t="s">
        <v>6865</v>
      </c>
      <c r="E1391" t="s">
        <v>7606</v>
      </c>
      <c r="F1391">
        <v>2170</v>
      </c>
      <c r="G1391" t="s">
        <v>6866</v>
      </c>
      <c r="H1391" t="s">
        <v>6867</v>
      </c>
      <c r="I1391" t="s">
        <v>9205</v>
      </c>
      <c r="J1391">
        <v>-1</v>
      </c>
      <c r="K1391" t="b">
        <v>0</v>
      </c>
    </row>
    <row r="1392" spans="1:11">
      <c r="A1392" t="s">
        <v>9214</v>
      </c>
      <c r="B1392" t="s">
        <v>6864</v>
      </c>
      <c r="C1392" t="s">
        <v>9</v>
      </c>
      <c r="D1392" t="s">
        <v>6962</v>
      </c>
      <c r="E1392" t="s">
        <v>9215</v>
      </c>
      <c r="F1392">
        <v>17101</v>
      </c>
      <c r="G1392" t="s">
        <v>6866</v>
      </c>
      <c r="H1392" t="s">
        <v>6867</v>
      </c>
      <c r="I1392" t="s">
        <v>9205</v>
      </c>
      <c r="J1392">
        <v>-1</v>
      </c>
      <c r="K1392" t="b">
        <v>0</v>
      </c>
    </row>
    <row r="1393" spans="1:11">
      <c r="A1393" t="s">
        <v>9216</v>
      </c>
      <c r="B1393" t="s">
        <v>6864</v>
      </c>
      <c r="C1393" t="s">
        <v>9</v>
      </c>
      <c r="D1393" t="s">
        <v>6915</v>
      </c>
      <c r="E1393" t="s">
        <v>6916</v>
      </c>
      <c r="F1393">
        <v>10006</v>
      </c>
      <c r="G1393" t="s">
        <v>6866</v>
      </c>
      <c r="H1393" t="s">
        <v>6867</v>
      </c>
      <c r="I1393" t="s">
        <v>9205</v>
      </c>
      <c r="J1393">
        <v>-1</v>
      </c>
      <c r="K1393" t="b">
        <v>0</v>
      </c>
    </row>
    <row r="1394" spans="1:11">
      <c r="A1394" t="s">
        <v>9217</v>
      </c>
      <c r="B1394" t="s">
        <v>6864</v>
      </c>
      <c r="C1394" t="s">
        <v>9</v>
      </c>
      <c r="D1394" t="s">
        <v>7138</v>
      </c>
      <c r="E1394" t="s">
        <v>9218</v>
      </c>
      <c r="F1394">
        <v>3242</v>
      </c>
      <c r="G1394" t="s">
        <v>6866</v>
      </c>
      <c r="H1394" t="s">
        <v>6867</v>
      </c>
      <c r="I1394" t="s">
        <v>9205</v>
      </c>
      <c r="J1394">
        <v>-1</v>
      </c>
      <c r="K1394" t="b">
        <v>0</v>
      </c>
    </row>
    <row r="1395" spans="1:11">
      <c r="A1395" t="s">
        <v>9219</v>
      </c>
      <c r="B1395" t="s">
        <v>6864</v>
      </c>
      <c r="C1395" t="s">
        <v>9</v>
      </c>
      <c r="D1395" t="s">
        <v>6901</v>
      </c>
      <c r="E1395" t="s">
        <v>9220</v>
      </c>
      <c r="F1395">
        <v>6708</v>
      </c>
      <c r="G1395" t="s">
        <v>6866</v>
      </c>
      <c r="H1395" t="s">
        <v>7008</v>
      </c>
      <c r="I1395" t="s">
        <v>9205</v>
      </c>
      <c r="J1395">
        <v>-1</v>
      </c>
      <c r="K1395" t="b">
        <v>0</v>
      </c>
    </row>
    <row r="1396" spans="1:11">
      <c r="A1396" t="s">
        <v>9221</v>
      </c>
      <c r="B1396" t="s">
        <v>6864</v>
      </c>
      <c r="C1396" t="s">
        <v>9</v>
      </c>
      <c r="D1396" t="s">
        <v>7138</v>
      </c>
      <c r="E1396" t="s">
        <v>9222</v>
      </c>
      <c r="F1396">
        <v>3060</v>
      </c>
      <c r="G1396" t="s">
        <v>6866</v>
      </c>
      <c r="H1396" t="s">
        <v>6867</v>
      </c>
      <c r="I1396" t="s">
        <v>9205</v>
      </c>
      <c r="J1396">
        <v>-1</v>
      </c>
      <c r="K1396" t="b">
        <v>0</v>
      </c>
    </row>
    <row r="1397" spans="1:11">
      <c r="A1397" t="s">
        <v>9223</v>
      </c>
      <c r="B1397" t="s">
        <v>6864</v>
      </c>
      <c r="C1397" t="s">
        <v>9</v>
      </c>
      <c r="D1397" t="s">
        <v>7138</v>
      </c>
      <c r="E1397" t="s">
        <v>246</v>
      </c>
      <c r="F1397">
        <v>3106</v>
      </c>
      <c r="G1397" t="s">
        <v>6866</v>
      </c>
      <c r="H1397" t="s">
        <v>6867</v>
      </c>
      <c r="I1397" t="s">
        <v>9205</v>
      </c>
      <c r="J1397">
        <v>-1</v>
      </c>
      <c r="K1397" t="b">
        <v>0</v>
      </c>
    </row>
    <row r="1398" spans="1:11">
      <c r="A1398" t="s">
        <v>9224</v>
      </c>
      <c r="B1398" t="s">
        <v>6864</v>
      </c>
      <c r="C1398" t="s">
        <v>9224</v>
      </c>
      <c r="D1398" t="s">
        <v>6915</v>
      </c>
      <c r="E1398" t="s">
        <v>7632</v>
      </c>
      <c r="F1398">
        <v>12866</v>
      </c>
      <c r="G1398" t="s">
        <v>6866</v>
      </c>
      <c r="H1398" t="s">
        <v>6877</v>
      </c>
      <c r="I1398" t="s">
        <v>9205</v>
      </c>
      <c r="J1398">
        <v>-1</v>
      </c>
      <c r="K1398" t="b">
        <v>0</v>
      </c>
    </row>
    <row r="1399" spans="1:11">
      <c r="A1399" t="s">
        <v>9225</v>
      </c>
      <c r="B1399" t="s">
        <v>6864</v>
      </c>
      <c r="C1399" t="s">
        <v>9</v>
      </c>
      <c r="D1399" t="s">
        <v>6980</v>
      </c>
      <c r="E1399" t="s">
        <v>9226</v>
      </c>
      <c r="F1399">
        <v>4988</v>
      </c>
      <c r="G1399" t="s">
        <v>6866</v>
      </c>
      <c r="H1399" t="s">
        <v>6867</v>
      </c>
      <c r="I1399" t="s">
        <v>9205</v>
      </c>
      <c r="J1399">
        <v>-1</v>
      </c>
      <c r="K1399" t="b">
        <v>0</v>
      </c>
    </row>
    <row r="1400" spans="1:11">
      <c r="A1400" t="s">
        <v>9227</v>
      </c>
      <c r="B1400" t="s">
        <v>6864</v>
      </c>
      <c r="C1400" t="s">
        <v>9228</v>
      </c>
      <c r="D1400" t="s">
        <v>6952</v>
      </c>
      <c r="E1400" t="s">
        <v>9229</v>
      </c>
      <c r="F1400">
        <v>20783</v>
      </c>
      <c r="G1400" t="s">
        <v>6866</v>
      </c>
      <c r="H1400" t="s">
        <v>6877</v>
      </c>
      <c r="I1400" t="s">
        <v>9205</v>
      </c>
      <c r="J1400">
        <v>-1</v>
      </c>
      <c r="K1400" t="b">
        <v>0</v>
      </c>
    </row>
    <row r="1401" spans="1:11">
      <c r="A1401" t="s">
        <v>9230</v>
      </c>
      <c r="B1401" t="s">
        <v>6864</v>
      </c>
      <c r="C1401" t="s">
        <v>9</v>
      </c>
      <c r="D1401" t="s">
        <v>7119</v>
      </c>
      <c r="E1401" t="s">
        <v>9231</v>
      </c>
      <c r="F1401">
        <v>5656</v>
      </c>
      <c r="G1401" t="s">
        <v>6866</v>
      </c>
      <c r="H1401" t="s">
        <v>6877</v>
      </c>
      <c r="I1401" t="s">
        <v>9205</v>
      </c>
      <c r="J1401">
        <v>-1</v>
      </c>
      <c r="K1401" t="b">
        <v>0</v>
      </c>
    </row>
    <row r="1402" spans="1:11">
      <c r="A1402" t="s">
        <v>9232</v>
      </c>
      <c r="B1402" t="s">
        <v>6864</v>
      </c>
      <c r="C1402" t="s">
        <v>9</v>
      </c>
      <c r="D1402" t="s">
        <v>6952</v>
      </c>
      <c r="E1402" t="s">
        <v>9233</v>
      </c>
      <c r="F1402">
        <v>20912</v>
      </c>
      <c r="G1402" t="s">
        <v>6866</v>
      </c>
      <c r="H1402" t="s">
        <v>6867</v>
      </c>
      <c r="I1402" t="s">
        <v>9205</v>
      </c>
      <c r="J1402">
        <v>-1</v>
      </c>
      <c r="K1402" t="b">
        <v>0</v>
      </c>
    </row>
    <row r="1403" spans="1:11">
      <c r="A1403" t="s">
        <v>9234</v>
      </c>
      <c r="B1403" t="s">
        <v>6904</v>
      </c>
      <c r="C1403" t="s">
        <v>9</v>
      </c>
      <c r="D1403" t="s">
        <v>6913</v>
      </c>
      <c r="E1403" t="s">
        <v>1095</v>
      </c>
      <c r="F1403">
        <v>29204</v>
      </c>
      <c r="G1403" t="s">
        <v>9</v>
      </c>
      <c r="H1403" t="s">
        <v>6867</v>
      </c>
      <c r="I1403" t="s">
        <v>9235</v>
      </c>
      <c r="J1403">
        <v>-1</v>
      </c>
      <c r="K1403" t="b">
        <v>0</v>
      </c>
    </row>
    <row r="1404" spans="1:11">
      <c r="A1404" t="s">
        <v>9236</v>
      </c>
      <c r="B1404" t="s">
        <v>6904</v>
      </c>
      <c r="C1404" t="s">
        <v>9</v>
      </c>
      <c r="D1404" t="s">
        <v>7343</v>
      </c>
      <c r="E1404" t="s">
        <v>7718</v>
      </c>
      <c r="F1404">
        <v>26032</v>
      </c>
      <c r="G1404" t="s">
        <v>9</v>
      </c>
      <c r="H1404" t="s">
        <v>6867</v>
      </c>
      <c r="I1404" t="s">
        <v>9235</v>
      </c>
      <c r="J1404">
        <v>-1</v>
      </c>
      <c r="K1404" t="b">
        <v>0</v>
      </c>
    </row>
    <row r="1405" spans="1:11">
      <c r="A1405" t="s">
        <v>9237</v>
      </c>
      <c r="B1405" t="s">
        <v>6904</v>
      </c>
      <c r="C1405" t="s">
        <v>9238</v>
      </c>
      <c r="D1405" t="s">
        <v>6897</v>
      </c>
      <c r="E1405" t="s">
        <v>7006</v>
      </c>
      <c r="F1405">
        <v>32114</v>
      </c>
      <c r="G1405" t="s">
        <v>9</v>
      </c>
      <c r="H1405" t="s">
        <v>6867</v>
      </c>
      <c r="I1405" t="s">
        <v>9235</v>
      </c>
      <c r="J1405">
        <v>-1</v>
      </c>
      <c r="K1405" t="b">
        <v>0</v>
      </c>
    </row>
    <row r="1406" spans="1:11">
      <c r="A1406" t="s">
        <v>9239</v>
      </c>
      <c r="B1406" t="s">
        <v>6904</v>
      </c>
      <c r="C1406" t="s">
        <v>9240</v>
      </c>
      <c r="D1406" t="s">
        <v>6890</v>
      </c>
      <c r="E1406" t="s">
        <v>121</v>
      </c>
      <c r="F1406">
        <v>60605</v>
      </c>
      <c r="G1406" t="s">
        <v>9</v>
      </c>
      <c r="H1406" t="s">
        <v>6867</v>
      </c>
      <c r="I1406" t="s">
        <v>9235</v>
      </c>
      <c r="J1406">
        <v>-1</v>
      </c>
      <c r="K1406" t="b">
        <v>0</v>
      </c>
    </row>
    <row r="1407" spans="1:11">
      <c r="A1407" t="s">
        <v>9241</v>
      </c>
      <c r="B1407" t="s">
        <v>6904</v>
      </c>
      <c r="C1407" t="s">
        <v>9</v>
      </c>
      <c r="D1407" t="s">
        <v>7329</v>
      </c>
      <c r="E1407" t="s">
        <v>8303</v>
      </c>
      <c r="F1407">
        <v>40324</v>
      </c>
      <c r="G1407" t="s">
        <v>9</v>
      </c>
      <c r="H1407" t="s">
        <v>6867</v>
      </c>
      <c r="I1407" t="s">
        <v>9235</v>
      </c>
      <c r="J1407">
        <v>-1</v>
      </c>
      <c r="K1407" t="b">
        <v>0</v>
      </c>
    </row>
    <row r="1408" spans="1:11">
      <c r="A1408" t="s">
        <v>9242</v>
      </c>
      <c r="B1408" t="s">
        <v>6904</v>
      </c>
      <c r="C1408" t="s">
        <v>9</v>
      </c>
      <c r="D1408" t="s">
        <v>6890</v>
      </c>
      <c r="E1408" t="s">
        <v>9243</v>
      </c>
      <c r="F1408">
        <v>60077</v>
      </c>
      <c r="G1408" t="s">
        <v>9</v>
      </c>
      <c r="H1408" t="s">
        <v>6867</v>
      </c>
      <c r="I1408" t="s">
        <v>9235</v>
      </c>
      <c r="J1408">
        <v>-1</v>
      </c>
      <c r="K1408" t="b">
        <v>0</v>
      </c>
    </row>
    <row r="1409" spans="1:11">
      <c r="A1409" t="s">
        <v>9244</v>
      </c>
      <c r="B1409" t="s">
        <v>6904</v>
      </c>
      <c r="C1409" t="s">
        <v>9</v>
      </c>
      <c r="D1409" t="s">
        <v>6870</v>
      </c>
      <c r="E1409" t="s">
        <v>970</v>
      </c>
      <c r="F1409">
        <v>46556</v>
      </c>
      <c r="G1409" t="s">
        <v>9</v>
      </c>
      <c r="H1409" t="s">
        <v>6867</v>
      </c>
      <c r="I1409" t="s">
        <v>9235</v>
      </c>
      <c r="J1409">
        <v>-1</v>
      </c>
      <c r="K1409" t="b">
        <v>0</v>
      </c>
    </row>
    <row r="1410" spans="1:11">
      <c r="A1410" t="s">
        <v>9245</v>
      </c>
      <c r="B1410" t="s">
        <v>6904</v>
      </c>
      <c r="C1410" t="s">
        <v>9</v>
      </c>
      <c r="D1410" t="s">
        <v>7157</v>
      </c>
      <c r="E1410" t="s">
        <v>8621</v>
      </c>
      <c r="F1410">
        <v>38301</v>
      </c>
      <c r="G1410" t="s">
        <v>9</v>
      </c>
      <c r="H1410" t="s">
        <v>6867</v>
      </c>
      <c r="I1410" t="s">
        <v>9235</v>
      </c>
      <c r="J1410">
        <v>-1</v>
      </c>
      <c r="K1410" t="b">
        <v>0</v>
      </c>
    </row>
    <row r="1411" spans="1:11">
      <c r="A1411" t="s">
        <v>9246</v>
      </c>
      <c r="B1411" t="s">
        <v>6904</v>
      </c>
      <c r="C1411" t="s">
        <v>9</v>
      </c>
      <c r="D1411" t="s">
        <v>6870</v>
      </c>
      <c r="E1411" t="s">
        <v>1235</v>
      </c>
      <c r="F1411">
        <v>46218</v>
      </c>
      <c r="G1411" t="s">
        <v>9</v>
      </c>
      <c r="H1411" t="s">
        <v>6867</v>
      </c>
      <c r="I1411" t="s">
        <v>9235</v>
      </c>
      <c r="J1411">
        <v>-1</v>
      </c>
      <c r="K1411" t="b">
        <v>0</v>
      </c>
    </row>
    <row r="1412" spans="1:11">
      <c r="A1412" t="s">
        <v>9247</v>
      </c>
      <c r="B1412" t="s">
        <v>6904</v>
      </c>
      <c r="C1412" t="s">
        <v>9</v>
      </c>
      <c r="D1412" t="s">
        <v>6977</v>
      </c>
      <c r="E1412" t="s">
        <v>2076</v>
      </c>
      <c r="F1412">
        <v>30901</v>
      </c>
      <c r="G1412" t="s">
        <v>9</v>
      </c>
      <c r="H1412" t="s">
        <v>6867</v>
      </c>
      <c r="I1412" t="s">
        <v>9235</v>
      </c>
      <c r="J1412">
        <v>-1</v>
      </c>
      <c r="K1412" t="b">
        <v>0</v>
      </c>
    </row>
    <row r="1413" spans="1:11">
      <c r="A1413" t="s">
        <v>9248</v>
      </c>
      <c r="B1413" t="s">
        <v>6904</v>
      </c>
      <c r="C1413" t="s">
        <v>9</v>
      </c>
      <c r="D1413" t="s">
        <v>6892</v>
      </c>
      <c r="E1413" t="s">
        <v>1078</v>
      </c>
      <c r="F1413" t="s">
        <v>9</v>
      </c>
      <c r="G1413" t="s">
        <v>9</v>
      </c>
      <c r="H1413" t="s">
        <v>6867</v>
      </c>
      <c r="I1413" t="s">
        <v>9235</v>
      </c>
      <c r="J1413">
        <v>-1</v>
      </c>
      <c r="K1413" t="b">
        <v>0</v>
      </c>
    </row>
    <row r="1414" spans="1:11">
      <c r="A1414" t="s">
        <v>9249</v>
      </c>
      <c r="B1414" t="s">
        <v>6904</v>
      </c>
      <c r="C1414" t="s">
        <v>9</v>
      </c>
      <c r="D1414" t="s">
        <v>6875</v>
      </c>
      <c r="E1414" t="s">
        <v>114</v>
      </c>
      <c r="F1414">
        <v>91104</v>
      </c>
      <c r="G1414" t="s">
        <v>9</v>
      </c>
      <c r="H1414" t="s">
        <v>6867</v>
      </c>
      <c r="I1414" t="s">
        <v>9235</v>
      </c>
      <c r="J1414">
        <v>-1</v>
      </c>
      <c r="K1414" t="b">
        <v>0</v>
      </c>
    </row>
    <row r="1415" spans="1:11">
      <c r="A1415" t="s">
        <v>9250</v>
      </c>
      <c r="B1415" t="s">
        <v>6904</v>
      </c>
      <c r="C1415" t="s">
        <v>9</v>
      </c>
      <c r="D1415" t="s">
        <v>7239</v>
      </c>
      <c r="E1415" t="s">
        <v>9251</v>
      </c>
      <c r="F1415">
        <v>38635</v>
      </c>
      <c r="G1415" t="s">
        <v>9</v>
      </c>
      <c r="H1415" t="s">
        <v>6867</v>
      </c>
      <c r="I1415" t="s">
        <v>9235</v>
      </c>
      <c r="J1415">
        <v>-1</v>
      </c>
      <c r="K1415" t="b">
        <v>0</v>
      </c>
    </row>
    <row r="1416" spans="1:11">
      <c r="A1416" t="s">
        <v>9252</v>
      </c>
      <c r="B1416" t="s">
        <v>6904</v>
      </c>
      <c r="C1416" t="s">
        <v>9</v>
      </c>
      <c r="D1416" t="s">
        <v>7023</v>
      </c>
      <c r="E1416" t="s">
        <v>9253</v>
      </c>
      <c r="F1416">
        <v>24416</v>
      </c>
      <c r="G1416" t="s">
        <v>9</v>
      </c>
      <c r="H1416" t="s">
        <v>6867</v>
      </c>
      <c r="I1416" t="s">
        <v>9235</v>
      </c>
      <c r="J1416">
        <v>-1</v>
      </c>
      <c r="K1416" t="b">
        <v>0</v>
      </c>
    </row>
    <row r="1417" spans="1:11">
      <c r="A1417" t="s">
        <v>9254</v>
      </c>
      <c r="B1417" t="s">
        <v>6904</v>
      </c>
      <c r="C1417" t="s">
        <v>9</v>
      </c>
      <c r="D1417" t="s">
        <v>6962</v>
      </c>
      <c r="E1417" t="s">
        <v>7653</v>
      </c>
      <c r="F1417">
        <v>15601</v>
      </c>
      <c r="G1417" t="s">
        <v>9</v>
      </c>
      <c r="H1417" t="s">
        <v>6877</v>
      </c>
      <c r="I1417" t="s">
        <v>9235</v>
      </c>
      <c r="J1417">
        <v>-1</v>
      </c>
      <c r="K1417" t="b">
        <v>0</v>
      </c>
    </row>
    <row r="1418" spans="1:11">
      <c r="A1418" t="s">
        <v>9255</v>
      </c>
      <c r="B1418" t="s">
        <v>6904</v>
      </c>
      <c r="C1418" t="s">
        <v>9</v>
      </c>
      <c r="D1418" t="s">
        <v>7489</v>
      </c>
      <c r="E1418" t="s">
        <v>9256</v>
      </c>
      <c r="F1418">
        <v>73018</v>
      </c>
      <c r="G1418" t="s">
        <v>9</v>
      </c>
      <c r="H1418" t="s">
        <v>6877</v>
      </c>
      <c r="I1418" t="s">
        <v>9235</v>
      </c>
      <c r="J1418">
        <v>-1</v>
      </c>
      <c r="K1418" t="b">
        <v>0</v>
      </c>
    </row>
    <row r="1419" spans="1:11">
      <c r="A1419" t="s">
        <v>9257</v>
      </c>
      <c r="B1419" t="s">
        <v>6904</v>
      </c>
      <c r="C1419" t="s">
        <v>9</v>
      </c>
      <c r="D1419" t="s">
        <v>7023</v>
      </c>
      <c r="E1419" t="s">
        <v>1037</v>
      </c>
      <c r="F1419">
        <v>23220</v>
      </c>
      <c r="G1419" t="s">
        <v>9</v>
      </c>
      <c r="H1419" t="s">
        <v>6867</v>
      </c>
      <c r="I1419" t="s">
        <v>9235</v>
      </c>
      <c r="J1419">
        <v>-1</v>
      </c>
      <c r="K1419" t="b">
        <v>0</v>
      </c>
    </row>
    <row r="1420" spans="1:11">
      <c r="A1420" t="s">
        <v>9258</v>
      </c>
      <c r="B1420" t="s">
        <v>6904</v>
      </c>
      <c r="C1420" t="s">
        <v>9</v>
      </c>
      <c r="D1420" t="s">
        <v>6885</v>
      </c>
      <c r="E1420" t="s">
        <v>8704</v>
      </c>
      <c r="F1420">
        <v>28815</v>
      </c>
      <c r="G1420" t="s">
        <v>9</v>
      </c>
      <c r="H1420" t="s">
        <v>6867</v>
      </c>
      <c r="I1420" t="s">
        <v>9235</v>
      </c>
      <c r="J1420">
        <v>-1</v>
      </c>
      <c r="K1420" t="b">
        <v>0</v>
      </c>
    </row>
    <row r="1421" spans="1:11">
      <c r="A1421" t="s">
        <v>9259</v>
      </c>
      <c r="B1421" t="s">
        <v>6904</v>
      </c>
      <c r="C1421" t="s">
        <v>9</v>
      </c>
      <c r="D1421" t="s">
        <v>6977</v>
      </c>
      <c r="E1421" t="s">
        <v>9260</v>
      </c>
      <c r="F1421">
        <v>30582</v>
      </c>
      <c r="G1421" t="s">
        <v>9</v>
      </c>
      <c r="H1421" t="s">
        <v>6867</v>
      </c>
      <c r="I1421" t="s">
        <v>9235</v>
      </c>
      <c r="J1421">
        <v>-1</v>
      </c>
      <c r="K1421" t="b">
        <v>0</v>
      </c>
    </row>
    <row r="1422" spans="1:11">
      <c r="A1422" t="s">
        <v>9261</v>
      </c>
      <c r="B1422" t="s">
        <v>6891</v>
      </c>
      <c r="C1422" t="s">
        <v>9</v>
      </c>
      <c r="D1422" t="s">
        <v>6977</v>
      </c>
      <c r="E1422" t="s">
        <v>344</v>
      </c>
      <c r="F1422">
        <v>30501</v>
      </c>
      <c r="G1422" t="s">
        <v>9</v>
      </c>
      <c r="H1422" t="s">
        <v>6867</v>
      </c>
      <c r="I1422" t="s">
        <v>9262</v>
      </c>
      <c r="J1422">
        <v>-1</v>
      </c>
      <c r="K1422" t="b">
        <v>0</v>
      </c>
    </row>
    <row r="1423" spans="1:11">
      <c r="A1423" t="s">
        <v>9263</v>
      </c>
      <c r="B1423" t="s">
        <v>6891</v>
      </c>
      <c r="C1423" t="s">
        <v>9</v>
      </c>
      <c r="D1423" t="s">
        <v>6986</v>
      </c>
      <c r="E1423" t="s">
        <v>8335</v>
      </c>
      <c r="F1423">
        <v>51104</v>
      </c>
      <c r="G1423" t="s">
        <v>9</v>
      </c>
      <c r="H1423" t="s">
        <v>6867</v>
      </c>
      <c r="I1423" t="s">
        <v>9262</v>
      </c>
      <c r="J1423">
        <v>-1</v>
      </c>
      <c r="K1423" t="b">
        <v>0</v>
      </c>
    </row>
    <row r="1424" spans="1:11">
      <c r="A1424" t="s">
        <v>9264</v>
      </c>
      <c r="B1424" t="s">
        <v>6891</v>
      </c>
      <c r="C1424" t="s">
        <v>9</v>
      </c>
      <c r="D1424" t="s">
        <v>6977</v>
      </c>
      <c r="E1424" t="s">
        <v>9265</v>
      </c>
      <c r="F1424">
        <v>30144</v>
      </c>
      <c r="G1424" t="s">
        <v>9</v>
      </c>
      <c r="H1424" t="s">
        <v>6877</v>
      </c>
      <c r="I1424" t="s">
        <v>9262</v>
      </c>
      <c r="J1424">
        <v>-1</v>
      </c>
      <c r="K1424" t="b">
        <v>0</v>
      </c>
    </row>
    <row r="1425" spans="1:11">
      <c r="A1425" t="s">
        <v>9266</v>
      </c>
      <c r="B1425" t="s">
        <v>6891</v>
      </c>
      <c r="C1425" t="s">
        <v>9</v>
      </c>
      <c r="D1425" t="s">
        <v>7037</v>
      </c>
      <c r="E1425" t="s">
        <v>7596</v>
      </c>
      <c r="F1425">
        <v>72035</v>
      </c>
      <c r="G1425" t="s">
        <v>9</v>
      </c>
      <c r="H1425" t="s">
        <v>6877</v>
      </c>
      <c r="I1425" t="s">
        <v>9262</v>
      </c>
      <c r="J1425">
        <v>-1</v>
      </c>
      <c r="K1425" t="b">
        <v>0</v>
      </c>
    </row>
    <row r="1426" spans="1:11">
      <c r="A1426" t="s">
        <v>9267</v>
      </c>
      <c r="B1426" t="s">
        <v>6891</v>
      </c>
      <c r="C1426" t="s">
        <v>9268</v>
      </c>
      <c r="D1426" t="s">
        <v>6960</v>
      </c>
      <c r="E1426" t="s">
        <v>9269</v>
      </c>
      <c r="F1426">
        <v>76513</v>
      </c>
      <c r="G1426" t="s">
        <v>9</v>
      </c>
      <c r="H1426" t="s">
        <v>6867</v>
      </c>
      <c r="I1426" t="s">
        <v>9262</v>
      </c>
      <c r="J1426">
        <v>-1</v>
      </c>
      <c r="K1426" t="b">
        <v>0</v>
      </c>
    </row>
    <row r="1427" spans="1:11">
      <c r="A1427" t="s">
        <v>9270</v>
      </c>
      <c r="B1427" t="s">
        <v>6891</v>
      </c>
      <c r="C1427" t="s">
        <v>9</v>
      </c>
      <c r="D1427" t="s">
        <v>7233</v>
      </c>
      <c r="E1427" t="s">
        <v>1040</v>
      </c>
      <c r="F1427">
        <v>70148</v>
      </c>
      <c r="G1427" t="s">
        <v>9</v>
      </c>
      <c r="H1427" t="s">
        <v>6877</v>
      </c>
      <c r="I1427" t="s">
        <v>9262</v>
      </c>
      <c r="J1427">
        <v>-1</v>
      </c>
      <c r="K1427" t="b">
        <v>0</v>
      </c>
    </row>
    <row r="1428" spans="1:11">
      <c r="A1428" t="s">
        <v>9271</v>
      </c>
      <c r="B1428" t="s">
        <v>6891</v>
      </c>
      <c r="C1428" t="s">
        <v>9</v>
      </c>
      <c r="D1428" t="s">
        <v>6924</v>
      </c>
      <c r="E1428" t="s">
        <v>3421</v>
      </c>
      <c r="F1428">
        <v>45435</v>
      </c>
      <c r="G1428" t="s">
        <v>9</v>
      </c>
      <c r="H1428" t="s">
        <v>6877</v>
      </c>
      <c r="I1428" t="s">
        <v>9262</v>
      </c>
      <c r="J1428">
        <v>-1</v>
      </c>
      <c r="K1428" t="b">
        <v>0</v>
      </c>
    </row>
    <row r="1429" spans="1:11">
      <c r="A1429" t="s">
        <v>9272</v>
      </c>
      <c r="B1429" t="s">
        <v>6891</v>
      </c>
      <c r="C1429" t="s">
        <v>9</v>
      </c>
      <c r="D1429" t="s">
        <v>7056</v>
      </c>
      <c r="E1429" t="s">
        <v>7081</v>
      </c>
      <c r="F1429">
        <v>36101</v>
      </c>
      <c r="G1429" t="s">
        <v>9</v>
      </c>
      <c r="H1429" t="s">
        <v>6877</v>
      </c>
      <c r="I1429" t="s">
        <v>9273</v>
      </c>
      <c r="J1429">
        <v>-1</v>
      </c>
      <c r="K1429" t="b">
        <v>0</v>
      </c>
    </row>
    <row r="1430" spans="1:11">
      <c r="A1430" t="s">
        <v>9274</v>
      </c>
      <c r="B1430" t="s">
        <v>6891</v>
      </c>
      <c r="C1430" t="s">
        <v>9</v>
      </c>
      <c r="D1430" t="s">
        <v>6865</v>
      </c>
      <c r="E1430" t="s">
        <v>7369</v>
      </c>
      <c r="F1430">
        <v>1109</v>
      </c>
      <c r="G1430" t="s">
        <v>9</v>
      </c>
      <c r="H1430" t="s">
        <v>6867</v>
      </c>
      <c r="I1430" t="s">
        <v>9273</v>
      </c>
      <c r="J1430">
        <v>-1</v>
      </c>
      <c r="K1430" t="b">
        <v>0</v>
      </c>
    </row>
    <row r="1431" spans="1:11">
      <c r="A1431" t="s">
        <v>9275</v>
      </c>
      <c r="B1431" t="s">
        <v>6891</v>
      </c>
      <c r="C1431" t="s">
        <v>9</v>
      </c>
      <c r="D1431" t="s">
        <v>6897</v>
      </c>
      <c r="E1431" t="s">
        <v>9276</v>
      </c>
      <c r="F1431">
        <v>33161</v>
      </c>
      <c r="G1431" t="s">
        <v>9</v>
      </c>
      <c r="H1431" t="s">
        <v>6867</v>
      </c>
      <c r="I1431" t="s">
        <v>9273</v>
      </c>
      <c r="J1431">
        <v>-1</v>
      </c>
      <c r="K1431" t="b">
        <v>0</v>
      </c>
    </row>
    <row r="1432" spans="1:11">
      <c r="A1432" t="s">
        <v>9277</v>
      </c>
      <c r="B1432" t="s">
        <v>6891</v>
      </c>
      <c r="C1432" t="s">
        <v>9</v>
      </c>
      <c r="D1432" t="s">
        <v>7239</v>
      </c>
      <c r="E1432" t="s">
        <v>8621</v>
      </c>
      <c r="F1432">
        <v>39202</v>
      </c>
      <c r="G1432" t="s">
        <v>9</v>
      </c>
      <c r="H1432" t="s">
        <v>6867</v>
      </c>
      <c r="I1432" t="s">
        <v>9273</v>
      </c>
      <c r="J1432">
        <v>-1</v>
      </c>
      <c r="K1432" t="b">
        <v>0</v>
      </c>
    </row>
    <row r="1433" spans="1:11">
      <c r="A1433" t="s">
        <v>9278</v>
      </c>
      <c r="B1433" t="s">
        <v>6891</v>
      </c>
      <c r="C1433" t="s">
        <v>9</v>
      </c>
      <c r="D1433" t="s">
        <v>6952</v>
      </c>
      <c r="E1433" t="s">
        <v>9279</v>
      </c>
      <c r="F1433">
        <v>20708</v>
      </c>
      <c r="G1433" t="s">
        <v>9</v>
      </c>
      <c r="H1433" t="s">
        <v>6867</v>
      </c>
      <c r="I1433" t="s">
        <v>9273</v>
      </c>
      <c r="J1433">
        <v>-1</v>
      </c>
      <c r="K1433" t="b">
        <v>0</v>
      </c>
    </row>
    <row r="1434" spans="1:11">
      <c r="A1434" t="s">
        <v>9280</v>
      </c>
      <c r="B1434" t="s">
        <v>6891</v>
      </c>
      <c r="C1434" t="s">
        <v>9</v>
      </c>
      <c r="D1434" t="s">
        <v>7032</v>
      </c>
      <c r="E1434" t="s">
        <v>7522</v>
      </c>
      <c r="F1434">
        <v>80907</v>
      </c>
      <c r="G1434" t="s">
        <v>9</v>
      </c>
      <c r="H1434" t="s">
        <v>7008</v>
      </c>
      <c r="I1434" t="s">
        <v>9273</v>
      </c>
      <c r="J1434">
        <v>-1</v>
      </c>
      <c r="K1434" t="b">
        <v>0</v>
      </c>
    </row>
    <row r="1435" spans="1:11">
      <c r="A1435" t="s">
        <v>9281</v>
      </c>
      <c r="B1435" t="s">
        <v>6891</v>
      </c>
      <c r="C1435" t="s">
        <v>9</v>
      </c>
      <c r="D1435" t="s">
        <v>6881</v>
      </c>
      <c r="E1435" t="s">
        <v>2279</v>
      </c>
      <c r="F1435">
        <v>85017</v>
      </c>
      <c r="G1435" t="s">
        <v>9</v>
      </c>
      <c r="H1435" t="s">
        <v>7008</v>
      </c>
      <c r="I1435" t="s">
        <v>9273</v>
      </c>
      <c r="J1435">
        <v>-1</v>
      </c>
      <c r="K1435" t="b">
        <v>0</v>
      </c>
    </row>
    <row r="1436" spans="1:11">
      <c r="A1436" t="s">
        <v>9282</v>
      </c>
      <c r="B1436" t="s">
        <v>6891</v>
      </c>
      <c r="C1436" t="s">
        <v>9283</v>
      </c>
      <c r="D1436" t="s">
        <v>6960</v>
      </c>
      <c r="E1436" t="s">
        <v>7348</v>
      </c>
      <c r="F1436">
        <v>79698</v>
      </c>
      <c r="G1436" t="s">
        <v>9</v>
      </c>
      <c r="H1436" t="s">
        <v>6867</v>
      </c>
      <c r="I1436" t="s">
        <v>9273</v>
      </c>
      <c r="J1436">
        <v>-1</v>
      </c>
      <c r="K1436" t="b">
        <v>0</v>
      </c>
    </row>
    <row r="1437" spans="1:11">
      <c r="A1437" t="s">
        <v>9284</v>
      </c>
      <c r="B1437" t="s">
        <v>6891</v>
      </c>
      <c r="C1437" t="s">
        <v>9</v>
      </c>
      <c r="D1437" t="s">
        <v>32</v>
      </c>
      <c r="E1437" t="s">
        <v>9285</v>
      </c>
      <c r="F1437">
        <v>83209</v>
      </c>
      <c r="G1437" t="s">
        <v>9</v>
      </c>
      <c r="H1437" t="s">
        <v>6877</v>
      </c>
      <c r="I1437" t="s">
        <v>9273</v>
      </c>
      <c r="J1437">
        <v>-1</v>
      </c>
      <c r="K1437" t="b">
        <v>0</v>
      </c>
    </row>
    <row r="1438" spans="1:11">
      <c r="A1438" t="s">
        <v>9286</v>
      </c>
      <c r="B1438" t="s">
        <v>6891</v>
      </c>
      <c r="C1438" t="s">
        <v>9</v>
      </c>
      <c r="D1438" t="s">
        <v>7239</v>
      </c>
      <c r="E1438" t="s">
        <v>8621</v>
      </c>
      <c r="F1438">
        <v>39217</v>
      </c>
      <c r="G1438" t="s">
        <v>9</v>
      </c>
      <c r="H1438" t="s">
        <v>6877</v>
      </c>
      <c r="I1438" t="s">
        <v>9273</v>
      </c>
      <c r="J1438">
        <v>-1</v>
      </c>
      <c r="K1438" t="b">
        <v>0</v>
      </c>
    </row>
    <row r="1439" spans="1:11">
      <c r="A1439" t="s">
        <v>9287</v>
      </c>
      <c r="B1439" t="s">
        <v>6891</v>
      </c>
      <c r="C1439" t="s">
        <v>9</v>
      </c>
      <c r="D1439" t="s">
        <v>6960</v>
      </c>
      <c r="E1439" t="s">
        <v>9288</v>
      </c>
      <c r="F1439">
        <v>77710</v>
      </c>
      <c r="G1439" t="s">
        <v>9</v>
      </c>
      <c r="H1439" t="s">
        <v>6877</v>
      </c>
      <c r="I1439" t="s">
        <v>9273</v>
      </c>
      <c r="J1439">
        <v>-1</v>
      </c>
      <c r="K1439" t="b">
        <v>0</v>
      </c>
    </row>
    <row r="1440" spans="1:11">
      <c r="A1440" t="s">
        <v>9289</v>
      </c>
      <c r="B1440" t="s">
        <v>6891</v>
      </c>
      <c r="C1440" t="s">
        <v>9</v>
      </c>
      <c r="D1440" t="s">
        <v>7023</v>
      </c>
      <c r="E1440" t="s">
        <v>8794</v>
      </c>
      <c r="F1440">
        <v>24502</v>
      </c>
      <c r="G1440" t="s">
        <v>9</v>
      </c>
      <c r="H1440" t="s">
        <v>6867</v>
      </c>
      <c r="I1440" t="s">
        <v>9273</v>
      </c>
      <c r="J1440">
        <v>-1</v>
      </c>
      <c r="K1440" t="b">
        <v>0</v>
      </c>
    </row>
    <row r="1441" spans="1:11">
      <c r="A1441" t="s">
        <v>9290</v>
      </c>
      <c r="B1441" t="s">
        <v>6891</v>
      </c>
      <c r="C1441" t="s">
        <v>9</v>
      </c>
      <c r="D1441" t="s">
        <v>7023</v>
      </c>
      <c r="E1441" t="s">
        <v>9291</v>
      </c>
      <c r="F1441">
        <v>24401</v>
      </c>
      <c r="G1441" t="s">
        <v>9</v>
      </c>
      <c r="H1441" t="s">
        <v>6867</v>
      </c>
      <c r="I1441" t="s">
        <v>9273</v>
      </c>
      <c r="J1441">
        <v>-1</v>
      </c>
      <c r="K1441" t="b">
        <v>0</v>
      </c>
    </row>
    <row r="1442" spans="1:11">
      <c r="A1442" t="s">
        <v>9292</v>
      </c>
      <c r="B1442" t="s">
        <v>6891</v>
      </c>
      <c r="C1442" t="s">
        <v>9292</v>
      </c>
      <c r="D1442" t="s">
        <v>6890</v>
      </c>
      <c r="E1442" t="s">
        <v>121</v>
      </c>
      <c r="F1442">
        <v>60603</v>
      </c>
      <c r="G1442" t="s">
        <v>9</v>
      </c>
      <c r="H1442" t="s">
        <v>6867</v>
      </c>
      <c r="I1442" t="s">
        <v>9273</v>
      </c>
      <c r="J1442">
        <v>-1</v>
      </c>
      <c r="K1442" t="b">
        <v>0</v>
      </c>
    </row>
    <row r="1443" spans="1:11">
      <c r="A1443" t="s">
        <v>9293</v>
      </c>
      <c r="B1443" t="s">
        <v>6891</v>
      </c>
      <c r="C1443" t="s">
        <v>9</v>
      </c>
      <c r="D1443" t="s">
        <v>6960</v>
      </c>
      <c r="E1443" t="s">
        <v>725</v>
      </c>
      <c r="F1443">
        <v>78207</v>
      </c>
      <c r="G1443" t="s">
        <v>9</v>
      </c>
      <c r="H1443" t="s">
        <v>6867</v>
      </c>
      <c r="I1443" t="s">
        <v>9273</v>
      </c>
      <c r="J1443">
        <v>-1</v>
      </c>
      <c r="K1443" t="b">
        <v>0</v>
      </c>
    </row>
    <row r="1444" spans="1:11">
      <c r="A1444" t="s">
        <v>9294</v>
      </c>
      <c r="B1444" t="s">
        <v>6891</v>
      </c>
      <c r="C1444" t="s">
        <v>9295</v>
      </c>
      <c r="D1444" t="s">
        <v>6960</v>
      </c>
      <c r="E1444" t="s">
        <v>9296</v>
      </c>
      <c r="F1444">
        <v>77446</v>
      </c>
      <c r="G1444" t="s">
        <v>9</v>
      </c>
      <c r="H1444" t="s">
        <v>6877</v>
      </c>
      <c r="I1444" t="s">
        <v>9273</v>
      </c>
      <c r="J1444">
        <v>-1</v>
      </c>
      <c r="K1444" t="b">
        <v>0</v>
      </c>
    </row>
    <row r="1445" spans="1:11">
      <c r="A1445" t="s">
        <v>9297</v>
      </c>
      <c r="B1445" t="s">
        <v>6891</v>
      </c>
      <c r="C1445" t="s">
        <v>9</v>
      </c>
      <c r="D1445" t="s">
        <v>6870</v>
      </c>
      <c r="E1445" t="s">
        <v>494</v>
      </c>
      <c r="F1445" t="s">
        <v>9</v>
      </c>
      <c r="G1445" t="s">
        <v>9</v>
      </c>
      <c r="H1445" t="s">
        <v>6877</v>
      </c>
      <c r="I1445" t="s">
        <v>9273</v>
      </c>
      <c r="J1445">
        <v>-1</v>
      </c>
      <c r="K1445" t="b">
        <v>0</v>
      </c>
    </row>
    <row r="1446" spans="1:11">
      <c r="A1446" t="s">
        <v>9298</v>
      </c>
      <c r="B1446" t="s">
        <v>6891</v>
      </c>
      <c r="C1446" t="s">
        <v>9</v>
      </c>
      <c r="D1446" t="s">
        <v>7157</v>
      </c>
      <c r="E1446" t="s">
        <v>671</v>
      </c>
      <c r="F1446">
        <v>37909</v>
      </c>
      <c r="G1446" t="s">
        <v>9</v>
      </c>
      <c r="H1446" t="s">
        <v>7008</v>
      </c>
      <c r="I1446" t="s">
        <v>9273</v>
      </c>
      <c r="J1446">
        <v>-1</v>
      </c>
      <c r="K1446" t="b">
        <v>0</v>
      </c>
    </row>
    <row r="1447" spans="1:11">
      <c r="A1447" t="s">
        <v>9299</v>
      </c>
      <c r="B1447" t="s">
        <v>6891</v>
      </c>
      <c r="C1447" t="s">
        <v>9</v>
      </c>
      <c r="D1447" t="s">
        <v>6897</v>
      </c>
      <c r="E1447" t="s">
        <v>6918</v>
      </c>
      <c r="F1447">
        <v>33801</v>
      </c>
      <c r="G1447" t="s">
        <v>9</v>
      </c>
      <c r="H1447" t="s">
        <v>6867</v>
      </c>
      <c r="I1447" t="s">
        <v>9273</v>
      </c>
      <c r="J1447">
        <v>-1</v>
      </c>
      <c r="K1447" t="b">
        <v>0</v>
      </c>
    </row>
    <row r="1448" spans="1:11">
      <c r="A1448" t="s">
        <v>9300</v>
      </c>
      <c r="B1448" t="s">
        <v>6891</v>
      </c>
      <c r="C1448" t="s">
        <v>9</v>
      </c>
      <c r="D1448" t="s">
        <v>7233</v>
      </c>
      <c r="E1448" t="s">
        <v>1072</v>
      </c>
      <c r="F1448">
        <v>70813</v>
      </c>
      <c r="G1448" t="s">
        <v>9</v>
      </c>
      <c r="H1448" t="s">
        <v>6877</v>
      </c>
      <c r="I1448" t="s">
        <v>9273</v>
      </c>
      <c r="J1448">
        <v>-1</v>
      </c>
      <c r="K1448" t="b">
        <v>0</v>
      </c>
    </row>
    <row r="1449" spans="1:11">
      <c r="A1449" t="s">
        <v>9301</v>
      </c>
      <c r="B1449" t="s">
        <v>6891</v>
      </c>
      <c r="C1449" t="s">
        <v>9302</v>
      </c>
      <c r="D1449" t="s">
        <v>6897</v>
      </c>
      <c r="E1449" t="s">
        <v>9303</v>
      </c>
      <c r="F1449">
        <v>33054</v>
      </c>
      <c r="G1449" t="s">
        <v>9</v>
      </c>
      <c r="H1449" t="s">
        <v>6867</v>
      </c>
      <c r="I1449" t="s">
        <v>9273</v>
      </c>
      <c r="J1449">
        <v>-1</v>
      </c>
      <c r="K1449" t="b">
        <v>0</v>
      </c>
    </row>
    <row r="1450" spans="1:11">
      <c r="A1450" t="s">
        <v>9304</v>
      </c>
      <c r="B1450" t="s">
        <v>6891</v>
      </c>
      <c r="C1450" t="s">
        <v>9</v>
      </c>
      <c r="D1450" t="s">
        <v>7157</v>
      </c>
      <c r="E1450" t="s">
        <v>237</v>
      </c>
      <c r="F1450">
        <v>37209</v>
      </c>
      <c r="G1450" t="s">
        <v>9</v>
      </c>
      <c r="H1450" t="s">
        <v>6877</v>
      </c>
      <c r="I1450" t="s">
        <v>9273</v>
      </c>
      <c r="J1450">
        <v>-1</v>
      </c>
      <c r="K1450" t="b">
        <v>0</v>
      </c>
    </row>
    <row r="1451" spans="1:11">
      <c r="A1451" t="s">
        <v>9305</v>
      </c>
      <c r="B1451" t="s">
        <v>6891</v>
      </c>
      <c r="C1451" t="s">
        <v>9306</v>
      </c>
      <c r="D1451" t="s">
        <v>6960</v>
      </c>
      <c r="E1451" t="s">
        <v>9307</v>
      </c>
      <c r="F1451">
        <v>78412</v>
      </c>
      <c r="G1451" t="s">
        <v>9</v>
      </c>
      <c r="H1451" t="s">
        <v>6877</v>
      </c>
      <c r="I1451" t="s">
        <v>9273</v>
      </c>
      <c r="J1451">
        <v>-1</v>
      </c>
      <c r="K1451" t="b">
        <v>0</v>
      </c>
    </row>
    <row r="1452" spans="1:11">
      <c r="A1452" t="s">
        <v>9308</v>
      </c>
      <c r="B1452" t="s">
        <v>6891</v>
      </c>
      <c r="C1452" t="s">
        <v>9</v>
      </c>
      <c r="D1452" t="s">
        <v>6960</v>
      </c>
      <c r="E1452" t="s">
        <v>421</v>
      </c>
      <c r="F1452">
        <v>77004</v>
      </c>
      <c r="G1452" t="s">
        <v>9</v>
      </c>
      <c r="H1452" t="s">
        <v>6877</v>
      </c>
      <c r="I1452" t="s">
        <v>9273</v>
      </c>
      <c r="J1452">
        <v>-1</v>
      </c>
      <c r="K1452" t="b">
        <v>0</v>
      </c>
    </row>
    <row r="1453" spans="1:11">
      <c r="A1453" t="s">
        <v>9309</v>
      </c>
      <c r="B1453" t="s">
        <v>6891</v>
      </c>
      <c r="C1453" t="s">
        <v>9</v>
      </c>
      <c r="D1453" t="s">
        <v>6960</v>
      </c>
      <c r="E1453" t="s">
        <v>3310</v>
      </c>
      <c r="F1453">
        <v>76105</v>
      </c>
      <c r="G1453" t="s">
        <v>9</v>
      </c>
      <c r="H1453" t="s">
        <v>6867</v>
      </c>
      <c r="I1453" t="s">
        <v>9273</v>
      </c>
      <c r="J1453">
        <v>-1</v>
      </c>
      <c r="K1453" t="b">
        <v>0</v>
      </c>
    </row>
    <row r="1454" spans="1:11">
      <c r="A1454" t="s">
        <v>9310</v>
      </c>
      <c r="B1454" t="s">
        <v>6891</v>
      </c>
      <c r="C1454" t="s">
        <v>9</v>
      </c>
      <c r="D1454" t="s">
        <v>6890</v>
      </c>
      <c r="E1454" t="s">
        <v>9311</v>
      </c>
      <c r="F1454">
        <v>60015</v>
      </c>
      <c r="G1454" t="s">
        <v>9</v>
      </c>
      <c r="H1454" t="s">
        <v>6867</v>
      </c>
      <c r="I1454" t="s">
        <v>9273</v>
      </c>
      <c r="J1454">
        <v>-1</v>
      </c>
      <c r="K1454" t="b">
        <v>0</v>
      </c>
    </row>
    <row r="1455" spans="1:11">
      <c r="A1455" t="s">
        <v>9312</v>
      </c>
      <c r="B1455" t="s">
        <v>6891</v>
      </c>
      <c r="C1455" t="s">
        <v>9</v>
      </c>
      <c r="D1455" t="s">
        <v>7447</v>
      </c>
      <c r="E1455" t="s">
        <v>9313</v>
      </c>
      <c r="F1455">
        <v>778</v>
      </c>
      <c r="G1455" t="s">
        <v>9</v>
      </c>
      <c r="H1455" t="s">
        <v>6867</v>
      </c>
      <c r="I1455" t="s">
        <v>9273</v>
      </c>
      <c r="J1455">
        <v>-1</v>
      </c>
      <c r="K1455" t="b">
        <v>0</v>
      </c>
    </row>
    <row r="1456" spans="1:11">
      <c r="A1456" t="s">
        <v>9314</v>
      </c>
      <c r="B1456" t="s">
        <v>6891</v>
      </c>
      <c r="C1456" t="s">
        <v>9</v>
      </c>
      <c r="D1456" t="s">
        <v>7343</v>
      </c>
      <c r="E1456" t="s">
        <v>1155</v>
      </c>
      <c r="F1456">
        <v>25304</v>
      </c>
      <c r="G1456" t="s">
        <v>9</v>
      </c>
      <c r="H1456" t="s">
        <v>6867</v>
      </c>
      <c r="I1456" t="s">
        <v>9273</v>
      </c>
      <c r="J1456">
        <v>-1</v>
      </c>
      <c r="K1456" t="b">
        <v>0</v>
      </c>
    </row>
    <row r="1457" spans="1:11">
      <c r="A1457" t="s">
        <v>9315</v>
      </c>
      <c r="B1457" t="s">
        <v>6891</v>
      </c>
      <c r="C1457" t="s">
        <v>9316</v>
      </c>
      <c r="D1457" t="s">
        <v>7032</v>
      </c>
      <c r="E1457" t="s">
        <v>7522</v>
      </c>
      <c r="F1457">
        <v>80918</v>
      </c>
      <c r="G1457" t="s">
        <v>9</v>
      </c>
      <c r="H1457" t="s">
        <v>6877</v>
      </c>
      <c r="I1457" t="s">
        <v>9273</v>
      </c>
      <c r="J1457">
        <v>-1</v>
      </c>
      <c r="K1457" t="b">
        <v>0</v>
      </c>
    </row>
    <row r="1458" spans="1:11">
      <c r="A1458" t="s">
        <v>9317</v>
      </c>
      <c r="B1458" t="s">
        <v>6891</v>
      </c>
      <c r="C1458" t="s">
        <v>9318</v>
      </c>
      <c r="D1458" t="s">
        <v>7329</v>
      </c>
      <c r="E1458" t="s">
        <v>9319</v>
      </c>
      <c r="F1458">
        <v>41501</v>
      </c>
      <c r="G1458" t="s">
        <v>9</v>
      </c>
      <c r="H1458" t="s">
        <v>6867</v>
      </c>
      <c r="I1458" t="s">
        <v>9273</v>
      </c>
      <c r="J1458">
        <v>-1</v>
      </c>
      <c r="K1458" t="b">
        <v>0</v>
      </c>
    </row>
    <row r="1459" spans="1:11">
      <c r="A1459" t="s">
        <v>9320</v>
      </c>
      <c r="B1459" t="s">
        <v>6891</v>
      </c>
      <c r="C1459" t="s">
        <v>9</v>
      </c>
      <c r="D1459" t="s">
        <v>7329</v>
      </c>
      <c r="E1459" t="s">
        <v>2258</v>
      </c>
      <c r="F1459">
        <v>40769</v>
      </c>
      <c r="G1459" t="s">
        <v>9</v>
      </c>
      <c r="H1459" t="s">
        <v>6867</v>
      </c>
      <c r="I1459" t="s">
        <v>9273</v>
      </c>
      <c r="J1459">
        <v>-1</v>
      </c>
      <c r="K1459" t="b">
        <v>0</v>
      </c>
    </row>
    <row r="1460" spans="1:11">
      <c r="A1460" t="s">
        <v>9321</v>
      </c>
      <c r="B1460" t="s">
        <v>6891</v>
      </c>
      <c r="C1460" t="s">
        <v>9</v>
      </c>
      <c r="D1460" t="s">
        <v>6977</v>
      </c>
      <c r="E1460" t="s">
        <v>9322</v>
      </c>
      <c r="F1460">
        <v>31698</v>
      </c>
      <c r="G1460" t="s">
        <v>9</v>
      </c>
      <c r="H1460" t="s">
        <v>6877</v>
      </c>
      <c r="I1460" t="s">
        <v>9273</v>
      </c>
      <c r="J1460">
        <v>-1</v>
      </c>
      <c r="K1460" t="b">
        <v>0</v>
      </c>
    </row>
    <row r="1461" spans="1:11">
      <c r="A1461" t="s">
        <v>9323</v>
      </c>
      <c r="B1461" t="s">
        <v>6891</v>
      </c>
      <c r="C1461" t="s">
        <v>9</v>
      </c>
      <c r="D1461" t="s">
        <v>6938</v>
      </c>
      <c r="E1461" t="s">
        <v>8792</v>
      </c>
      <c r="F1461">
        <v>65251</v>
      </c>
      <c r="G1461" t="s">
        <v>9</v>
      </c>
      <c r="H1461" t="s">
        <v>6867</v>
      </c>
      <c r="I1461" t="s">
        <v>9273</v>
      </c>
      <c r="J1461">
        <v>-1</v>
      </c>
      <c r="K1461" t="b">
        <v>0</v>
      </c>
    </row>
    <row r="1462" spans="1:11">
      <c r="A1462" t="s">
        <v>9324</v>
      </c>
      <c r="B1462" t="s">
        <v>6891</v>
      </c>
      <c r="C1462" t="s">
        <v>9</v>
      </c>
      <c r="D1462" t="s">
        <v>8157</v>
      </c>
      <c r="E1462" t="s">
        <v>9325</v>
      </c>
      <c r="F1462">
        <v>19720</v>
      </c>
      <c r="G1462" t="s">
        <v>9</v>
      </c>
      <c r="H1462" t="s">
        <v>6867</v>
      </c>
      <c r="I1462" t="s">
        <v>9273</v>
      </c>
      <c r="J1462">
        <v>-1</v>
      </c>
      <c r="K1462" t="b">
        <v>0</v>
      </c>
    </row>
    <row r="1463" spans="1:11">
      <c r="A1463" t="s">
        <v>9326</v>
      </c>
      <c r="B1463" t="s">
        <v>6900</v>
      </c>
      <c r="C1463" t="s">
        <v>9</v>
      </c>
      <c r="D1463" t="s">
        <v>6865</v>
      </c>
      <c r="E1463" t="s">
        <v>257</v>
      </c>
      <c r="F1463">
        <v>2116</v>
      </c>
      <c r="G1463" t="s">
        <v>6866</v>
      </c>
      <c r="H1463" t="s">
        <v>7008</v>
      </c>
      <c r="I1463" t="s">
        <v>9327</v>
      </c>
      <c r="J1463">
        <v>-1</v>
      </c>
      <c r="K1463" t="b">
        <v>0</v>
      </c>
    </row>
    <row r="1464" spans="1:11">
      <c r="A1464" t="s">
        <v>9328</v>
      </c>
      <c r="B1464" t="s">
        <v>6900</v>
      </c>
      <c r="C1464" t="s">
        <v>9</v>
      </c>
      <c r="D1464" t="s">
        <v>6901</v>
      </c>
      <c r="E1464" t="s">
        <v>9329</v>
      </c>
      <c r="F1464" t="s">
        <v>9</v>
      </c>
      <c r="G1464" t="s">
        <v>6866</v>
      </c>
      <c r="H1464" t="s">
        <v>6867</v>
      </c>
      <c r="I1464" t="s">
        <v>9327</v>
      </c>
      <c r="J1464">
        <v>-1</v>
      </c>
      <c r="K1464" t="b">
        <v>0</v>
      </c>
    </row>
    <row r="1465" spans="1:11">
      <c r="A1465" t="s">
        <v>9330</v>
      </c>
      <c r="B1465" t="s">
        <v>6900</v>
      </c>
      <c r="C1465" t="s">
        <v>9331</v>
      </c>
      <c r="D1465" t="s">
        <v>6980</v>
      </c>
      <c r="E1465" t="s">
        <v>2076</v>
      </c>
      <c r="F1465">
        <v>4330</v>
      </c>
      <c r="G1465" t="s">
        <v>6866</v>
      </c>
      <c r="H1465" t="s">
        <v>6877</v>
      </c>
      <c r="I1465" t="s">
        <v>9327</v>
      </c>
      <c r="J1465">
        <v>-1</v>
      </c>
      <c r="K1465" t="b">
        <v>0</v>
      </c>
    </row>
    <row r="1466" spans="1:11">
      <c r="A1466" t="s">
        <v>9332</v>
      </c>
      <c r="B1466" t="s">
        <v>6900</v>
      </c>
      <c r="C1466" t="s">
        <v>9</v>
      </c>
      <c r="D1466" t="s">
        <v>6915</v>
      </c>
      <c r="E1466" t="s">
        <v>855</v>
      </c>
      <c r="F1466">
        <v>14225</v>
      </c>
      <c r="G1466" t="s">
        <v>6866</v>
      </c>
      <c r="H1466" t="s">
        <v>6867</v>
      </c>
      <c r="I1466" t="s">
        <v>9327</v>
      </c>
      <c r="J1466">
        <v>-1</v>
      </c>
      <c r="K1466" t="b">
        <v>0</v>
      </c>
    </row>
    <row r="1467" spans="1:11">
      <c r="A1467" t="s">
        <v>9333</v>
      </c>
      <c r="B1467" t="s">
        <v>6879</v>
      </c>
      <c r="C1467" t="s">
        <v>9</v>
      </c>
      <c r="D1467" t="s">
        <v>7489</v>
      </c>
      <c r="E1467" t="s">
        <v>9334</v>
      </c>
      <c r="F1467">
        <v>74403</v>
      </c>
      <c r="G1467" t="s">
        <v>6876</v>
      </c>
      <c r="H1467" t="s">
        <v>6867</v>
      </c>
      <c r="I1467" t="s">
        <v>9335</v>
      </c>
      <c r="J1467">
        <v>-1</v>
      </c>
      <c r="K1467" t="b">
        <v>0</v>
      </c>
    </row>
    <row r="1468" spans="1:11">
      <c r="A1468" t="s">
        <v>9336</v>
      </c>
      <c r="B1468" t="s">
        <v>6879</v>
      </c>
      <c r="C1468" t="s">
        <v>9</v>
      </c>
      <c r="D1468" t="s">
        <v>7582</v>
      </c>
      <c r="E1468" t="s">
        <v>9337</v>
      </c>
      <c r="F1468">
        <v>89801</v>
      </c>
      <c r="G1468" t="s">
        <v>6876</v>
      </c>
      <c r="H1468" t="s">
        <v>6877</v>
      </c>
      <c r="I1468" t="s">
        <v>9335</v>
      </c>
      <c r="J1468">
        <v>-1</v>
      </c>
      <c r="K1468" t="b">
        <v>0</v>
      </c>
    </row>
    <row r="1469" spans="1:11">
      <c r="A1469" t="s">
        <v>9338</v>
      </c>
      <c r="B1469" t="s">
        <v>6879</v>
      </c>
      <c r="C1469" t="s">
        <v>9</v>
      </c>
      <c r="D1469" t="s">
        <v>6960</v>
      </c>
      <c r="E1469" t="s">
        <v>9096</v>
      </c>
      <c r="F1469">
        <v>75702</v>
      </c>
      <c r="G1469" t="s">
        <v>6876</v>
      </c>
      <c r="H1469" t="s">
        <v>6867</v>
      </c>
      <c r="I1469" t="s">
        <v>9335</v>
      </c>
      <c r="J1469">
        <v>-1</v>
      </c>
      <c r="K1469" t="b">
        <v>0</v>
      </c>
    </row>
    <row r="1470" spans="1:11">
      <c r="A1470" t="s">
        <v>9339</v>
      </c>
      <c r="B1470" t="s">
        <v>6879</v>
      </c>
      <c r="C1470" t="s">
        <v>9</v>
      </c>
      <c r="D1470" t="s">
        <v>6875</v>
      </c>
      <c r="E1470" t="s">
        <v>3181</v>
      </c>
      <c r="F1470">
        <v>92069</v>
      </c>
      <c r="G1470" t="s">
        <v>6876</v>
      </c>
      <c r="H1470" t="s">
        <v>6867</v>
      </c>
      <c r="I1470" t="s">
        <v>9335</v>
      </c>
      <c r="J1470">
        <v>-1</v>
      </c>
      <c r="K1470" t="b">
        <v>0</v>
      </c>
    </row>
    <row r="1471" spans="1:11">
      <c r="A1471" t="s">
        <v>9340</v>
      </c>
      <c r="B1471" t="s">
        <v>6889</v>
      </c>
      <c r="C1471" t="s">
        <v>9</v>
      </c>
      <c r="D1471" t="s">
        <v>7046</v>
      </c>
      <c r="E1471" t="s">
        <v>7407</v>
      </c>
      <c r="F1471">
        <v>67460</v>
      </c>
      <c r="G1471" t="s">
        <v>6871</v>
      </c>
      <c r="H1471" t="s">
        <v>6867</v>
      </c>
      <c r="I1471" t="s">
        <v>9341</v>
      </c>
      <c r="J1471">
        <v>-1</v>
      </c>
      <c r="K1471" t="b">
        <v>0</v>
      </c>
    </row>
    <row r="1472" spans="1:11">
      <c r="A1472" t="s">
        <v>9342</v>
      </c>
      <c r="B1472" t="s">
        <v>6889</v>
      </c>
      <c r="C1472" t="s">
        <v>9</v>
      </c>
      <c r="D1472" t="s">
        <v>6924</v>
      </c>
      <c r="E1472" t="s">
        <v>7985</v>
      </c>
      <c r="F1472">
        <v>45384</v>
      </c>
      <c r="G1472" t="s">
        <v>6871</v>
      </c>
      <c r="H1472" t="s">
        <v>6877</v>
      </c>
      <c r="I1472" t="s">
        <v>9341</v>
      </c>
      <c r="J1472">
        <v>-1</v>
      </c>
      <c r="K1472" t="b">
        <v>0</v>
      </c>
    </row>
    <row r="1473" spans="1:11">
      <c r="A1473" t="s">
        <v>9343</v>
      </c>
      <c r="B1473" t="s">
        <v>6889</v>
      </c>
      <c r="C1473" t="s">
        <v>9</v>
      </c>
      <c r="D1473" t="s">
        <v>6955</v>
      </c>
      <c r="E1473" t="s">
        <v>9344</v>
      </c>
      <c r="F1473">
        <v>48917</v>
      </c>
      <c r="G1473" t="s">
        <v>6871</v>
      </c>
      <c r="H1473" t="s">
        <v>6867</v>
      </c>
      <c r="I1473" t="s">
        <v>9341</v>
      </c>
      <c r="J1473">
        <v>-1</v>
      </c>
      <c r="K1473" t="b">
        <v>0</v>
      </c>
    </row>
    <row r="1474" spans="1:11">
      <c r="A1474" t="s">
        <v>9345</v>
      </c>
      <c r="B1474" t="s">
        <v>6889</v>
      </c>
      <c r="C1474" t="s">
        <v>9346</v>
      </c>
      <c r="D1474" t="s">
        <v>6938</v>
      </c>
      <c r="E1474" t="s">
        <v>136</v>
      </c>
      <c r="F1474">
        <v>63103</v>
      </c>
      <c r="G1474" t="s">
        <v>6871</v>
      </c>
      <c r="H1474" t="s">
        <v>6877</v>
      </c>
      <c r="I1474" t="s">
        <v>9341</v>
      </c>
      <c r="J1474">
        <v>-1</v>
      </c>
      <c r="K1474" t="b">
        <v>0</v>
      </c>
    </row>
    <row r="1475" spans="1:11">
      <c r="A1475" t="s">
        <v>9347</v>
      </c>
      <c r="B1475" t="s">
        <v>6889</v>
      </c>
      <c r="C1475" t="s">
        <v>9</v>
      </c>
      <c r="D1475" t="s">
        <v>6924</v>
      </c>
      <c r="E1475" t="s">
        <v>9348</v>
      </c>
      <c r="F1475" t="s">
        <v>9</v>
      </c>
      <c r="G1475" t="s">
        <v>6871</v>
      </c>
      <c r="H1475" t="s">
        <v>6877</v>
      </c>
      <c r="I1475" t="s">
        <v>9341</v>
      </c>
      <c r="J1475">
        <v>-1</v>
      </c>
      <c r="K1475" t="b">
        <v>0</v>
      </c>
    </row>
    <row r="1476" spans="1:11">
      <c r="A1476" t="s">
        <v>9349</v>
      </c>
      <c r="B1476" t="s">
        <v>6889</v>
      </c>
      <c r="C1476" t="s">
        <v>9</v>
      </c>
      <c r="D1476" t="s">
        <v>6938</v>
      </c>
      <c r="E1476" t="s">
        <v>7565</v>
      </c>
      <c r="F1476">
        <v>65340</v>
      </c>
      <c r="G1476" t="s">
        <v>6871</v>
      </c>
      <c r="H1476" t="s">
        <v>6867</v>
      </c>
      <c r="I1476" t="s">
        <v>9341</v>
      </c>
      <c r="J1476">
        <v>-1</v>
      </c>
      <c r="K1476" t="b">
        <v>0</v>
      </c>
    </row>
    <row r="1477" spans="1:11">
      <c r="A1477" t="s">
        <v>9350</v>
      </c>
      <c r="B1477" t="s">
        <v>6889</v>
      </c>
      <c r="C1477" t="s">
        <v>9</v>
      </c>
      <c r="D1477" t="s">
        <v>6870</v>
      </c>
      <c r="E1477" t="s">
        <v>9351</v>
      </c>
      <c r="F1477">
        <v>47591</v>
      </c>
      <c r="G1477" t="s">
        <v>6871</v>
      </c>
      <c r="H1477" t="s">
        <v>6877</v>
      </c>
      <c r="I1477" t="s">
        <v>9341</v>
      </c>
      <c r="J1477">
        <v>-1</v>
      </c>
      <c r="K1477" t="b">
        <v>0</v>
      </c>
    </row>
    <row r="1478" spans="1:11">
      <c r="A1478" t="s">
        <v>9352</v>
      </c>
      <c r="B1478" t="s">
        <v>6884</v>
      </c>
      <c r="C1478" t="s">
        <v>9</v>
      </c>
      <c r="D1478" t="s">
        <v>7037</v>
      </c>
      <c r="E1478" t="s">
        <v>2562</v>
      </c>
      <c r="F1478">
        <v>72202</v>
      </c>
      <c r="G1478" t="s">
        <v>6887</v>
      </c>
      <c r="H1478" t="s">
        <v>6867</v>
      </c>
      <c r="I1478" t="s">
        <v>9353</v>
      </c>
      <c r="J1478">
        <v>-1</v>
      </c>
      <c r="K1478" t="b">
        <v>0</v>
      </c>
    </row>
    <row r="1479" spans="1:11">
      <c r="A1479" t="s">
        <v>9354</v>
      </c>
      <c r="B1479" t="s">
        <v>6884</v>
      </c>
      <c r="C1479" t="s">
        <v>9</v>
      </c>
      <c r="D1479" t="s">
        <v>6977</v>
      </c>
      <c r="E1479" t="s">
        <v>232</v>
      </c>
      <c r="F1479">
        <v>30328</v>
      </c>
      <c r="G1479" t="s">
        <v>6887</v>
      </c>
      <c r="H1479" t="s">
        <v>7008</v>
      </c>
      <c r="I1479" t="s">
        <v>9353</v>
      </c>
      <c r="J1479">
        <v>-1</v>
      </c>
      <c r="K1479" t="b">
        <v>0</v>
      </c>
    </row>
    <row r="1480" spans="1:11">
      <c r="A1480" t="s">
        <v>9355</v>
      </c>
      <c r="B1480" t="s">
        <v>6884</v>
      </c>
      <c r="C1480" t="s">
        <v>9356</v>
      </c>
      <c r="D1480" t="s">
        <v>6977</v>
      </c>
      <c r="E1480" t="s">
        <v>8038</v>
      </c>
      <c r="F1480">
        <v>30445</v>
      </c>
      <c r="G1480" t="s">
        <v>6887</v>
      </c>
      <c r="H1480" t="s">
        <v>6867</v>
      </c>
      <c r="I1480" t="s">
        <v>9353</v>
      </c>
      <c r="J1480">
        <v>-1</v>
      </c>
      <c r="K1480" t="b">
        <v>0</v>
      </c>
    </row>
    <row r="1481" spans="1:11">
      <c r="A1481" t="s">
        <v>9357</v>
      </c>
      <c r="B1481" t="s">
        <v>6884</v>
      </c>
      <c r="C1481" t="s">
        <v>9</v>
      </c>
      <c r="D1481" t="s">
        <v>7447</v>
      </c>
      <c r="E1481" t="s">
        <v>7448</v>
      </c>
      <c r="F1481" t="s">
        <v>9</v>
      </c>
      <c r="G1481" t="s">
        <v>6887</v>
      </c>
      <c r="H1481" t="s">
        <v>6877</v>
      </c>
      <c r="I1481" t="s">
        <v>9353</v>
      </c>
      <c r="J1481">
        <v>-1</v>
      </c>
      <c r="K1481" t="b">
        <v>0</v>
      </c>
    </row>
    <row r="1482" spans="1:11">
      <c r="A1482" t="s">
        <v>9358</v>
      </c>
      <c r="B1482" t="s">
        <v>6884</v>
      </c>
      <c r="C1482" t="s">
        <v>9</v>
      </c>
      <c r="D1482" t="s">
        <v>6977</v>
      </c>
      <c r="E1482" t="s">
        <v>9359</v>
      </c>
      <c r="F1482">
        <v>30204</v>
      </c>
      <c r="G1482" t="s">
        <v>6887</v>
      </c>
      <c r="H1482" t="s">
        <v>6877</v>
      </c>
      <c r="I1482" t="s">
        <v>9353</v>
      </c>
      <c r="J1482">
        <v>-1</v>
      </c>
      <c r="K1482" t="b">
        <v>0</v>
      </c>
    </row>
    <row r="1483" spans="1:11">
      <c r="A1483" t="s">
        <v>9360</v>
      </c>
      <c r="B1483" t="s">
        <v>6884</v>
      </c>
      <c r="C1483" t="s">
        <v>9</v>
      </c>
      <c r="D1483" t="s">
        <v>6977</v>
      </c>
      <c r="E1483" t="s">
        <v>232</v>
      </c>
      <c r="F1483" t="s">
        <v>9</v>
      </c>
      <c r="G1483" t="s">
        <v>6887</v>
      </c>
      <c r="H1483" t="s">
        <v>6867</v>
      </c>
      <c r="I1483" t="s">
        <v>9353</v>
      </c>
      <c r="J1483">
        <v>-1</v>
      </c>
      <c r="K1483" t="b">
        <v>0</v>
      </c>
    </row>
    <row r="1484" spans="1:11">
      <c r="A1484" t="s">
        <v>9361</v>
      </c>
      <c r="B1484" t="s">
        <v>6884</v>
      </c>
      <c r="C1484" t="s">
        <v>9362</v>
      </c>
      <c r="D1484" t="s">
        <v>7157</v>
      </c>
      <c r="E1484" t="s">
        <v>1466</v>
      </c>
      <c r="F1484">
        <v>38126</v>
      </c>
      <c r="G1484" t="s">
        <v>6887</v>
      </c>
      <c r="H1484" t="s">
        <v>6867</v>
      </c>
      <c r="I1484" t="s">
        <v>9353</v>
      </c>
      <c r="J1484">
        <v>-1</v>
      </c>
      <c r="K1484" t="b">
        <v>0</v>
      </c>
    </row>
    <row r="1485" spans="1:11">
      <c r="A1485" t="s">
        <v>9363</v>
      </c>
      <c r="B1485" t="s">
        <v>6884</v>
      </c>
      <c r="C1485" t="s">
        <v>9</v>
      </c>
      <c r="D1485" t="s">
        <v>6885</v>
      </c>
      <c r="E1485" t="s">
        <v>706</v>
      </c>
      <c r="F1485">
        <v>27601</v>
      </c>
      <c r="G1485" t="s">
        <v>6887</v>
      </c>
      <c r="H1485" t="s">
        <v>6867</v>
      </c>
      <c r="I1485" t="s">
        <v>9353</v>
      </c>
      <c r="J1485">
        <v>-1</v>
      </c>
      <c r="K1485" t="b">
        <v>0</v>
      </c>
    </row>
    <row r="1486" spans="1:11">
      <c r="A1486" t="s">
        <v>9364</v>
      </c>
      <c r="B1486" t="s">
        <v>6884</v>
      </c>
      <c r="C1486" t="s">
        <v>9</v>
      </c>
      <c r="D1486" t="s">
        <v>7447</v>
      </c>
      <c r="E1486" t="s">
        <v>9365</v>
      </c>
      <c r="F1486">
        <v>641</v>
      </c>
      <c r="G1486" t="s">
        <v>6887</v>
      </c>
      <c r="H1486" t="s">
        <v>6877</v>
      </c>
      <c r="I1486" t="s">
        <v>9353</v>
      </c>
      <c r="J1486">
        <v>-1</v>
      </c>
      <c r="K1486" t="b">
        <v>0</v>
      </c>
    </row>
    <row r="1487" spans="1:11">
      <c r="A1487" t="s">
        <v>9366</v>
      </c>
      <c r="B1487" t="s">
        <v>9367</v>
      </c>
      <c r="C1487" t="s">
        <v>9</v>
      </c>
      <c r="D1487" t="s">
        <v>6897</v>
      </c>
      <c r="E1487" t="s">
        <v>1087</v>
      </c>
      <c r="F1487">
        <v>32803</v>
      </c>
      <c r="G1487" t="s">
        <v>9</v>
      </c>
      <c r="H1487" t="s">
        <v>6867</v>
      </c>
      <c r="I1487" t="s">
        <v>6361</v>
      </c>
      <c r="J1487">
        <v>-2</v>
      </c>
      <c r="K1487" t="b">
        <v>0</v>
      </c>
    </row>
    <row r="1488" spans="1:11">
      <c r="A1488" t="s">
        <v>9368</v>
      </c>
      <c r="B1488" t="s">
        <v>9367</v>
      </c>
      <c r="C1488" t="s">
        <v>9</v>
      </c>
      <c r="D1488" t="s">
        <v>6915</v>
      </c>
      <c r="E1488" t="s">
        <v>1425</v>
      </c>
      <c r="F1488">
        <v>12208</v>
      </c>
      <c r="G1488" t="s">
        <v>9</v>
      </c>
      <c r="H1488" t="s">
        <v>6867</v>
      </c>
      <c r="I1488" t="s">
        <v>6361</v>
      </c>
      <c r="J1488">
        <v>-2</v>
      </c>
      <c r="K1488" t="b">
        <v>0</v>
      </c>
    </row>
    <row r="1489" spans="1:11">
      <c r="A1489" t="s">
        <v>9369</v>
      </c>
      <c r="B1489" t="s">
        <v>9367</v>
      </c>
      <c r="C1489" t="s">
        <v>9</v>
      </c>
      <c r="D1489" t="s">
        <v>7447</v>
      </c>
      <c r="E1489" t="s">
        <v>7448</v>
      </c>
      <c r="F1489">
        <v>902</v>
      </c>
      <c r="G1489" t="s">
        <v>9</v>
      </c>
      <c r="H1489" t="s">
        <v>6867</v>
      </c>
      <c r="I1489" t="s">
        <v>6361</v>
      </c>
      <c r="J1489">
        <v>-2</v>
      </c>
      <c r="K1489" t="b">
        <v>0</v>
      </c>
    </row>
    <row r="1490" spans="1:11">
      <c r="A1490" t="s">
        <v>9370</v>
      </c>
      <c r="B1490" t="s">
        <v>6891</v>
      </c>
      <c r="C1490" t="s">
        <v>9</v>
      </c>
      <c r="D1490" t="s">
        <v>6897</v>
      </c>
      <c r="E1490" t="s">
        <v>1209</v>
      </c>
      <c r="F1490" t="s">
        <v>9</v>
      </c>
      <c r="G1490" t="s">
        <v>9</v>
      </c>
      <c r="H1490" t="s">
        <v>6867</v>
      </c>
      <c r="I1490" t="s">
        <v>6361</v>
      </c>
      <c r="J1490">
        <v>-2</v>
      </c>
      <c r="K1490" t="b">
        <v>0</v>
      </c>
    </row>
    <row r="1491" spans="1:11">
      <c r="A1491" t="s">
        <v>9371</v>
      </c>
      <c r="B1491" t="s">
        <v>9367</v>
      </c>
      <c r="C1491" t="s">
        <v>9</v>
      </c>
      <c r="D1491" t="s">
        <v>6986</v>
      </c>
      <c r="E1491" t="s">
        <v>548</v>
      </c>
      <c r="F1491">
        <v>50703</v>
      </c>
      <c r="G1491" t="s">
        <v>9</v>
      </c>
      <c r="H1491" t="s">
        <v>6867</v>
      </c>
      <c r="I1491" t="s">
        <v>6361</v>
      </c>
      <c r="J1491">
        <v>-2</v>
      </c>
      <c r="K1491" t="b">
        <v>0</v>
      </c>
    </row>
    <row r="1492" spans="1:11">
      <c r="A1492" t="s">
        <v>9372</v>
      </c>
      <c r="B1492" t="s">
        <v>6891</v>
      </c>
      <c r="C1492" t="s">
        <v>9</v>
      </c>
      <c r="D1492" t="s">
        <v>6875</v>
      </c>
      <c r="E1492" t="s">
        <v>1632</v>
      </c>
      <c r="F1492">
        <v>92131</v>
      </c>
      <c r="G1492" t="s">
        <v>9</v>
      </c>
      <c r="H1492" t="s">
        <v>7008</v>
      </c>
      <c r="I1492" t="s">
        <v>6361</v>
      </c>
      <c r="J1492">
        <v>-2</v>
      </c>
      <c r="K1492" t="b">
        <v>0</v>
      </c>
    </row>
    <row r="1493" spans="1:11">
      <c r="A1493" t="s">
        <v>9373</v>
      </c>
      <c r="B1493" t="s">
        <v>6889</v>
      </c>
      <c r="C1493" t="s">
        <v>9</v>
      </c>
      <c r="D1493" t="s">
        <v>6955</v>
      </c>
      <c r="E1493" t="s">
        <v>9374</v>
      </c>
      <c r="F1493">
        <v>49707</v>
      </c>
      <c r="G1493" t="s">
        <v>6871</v>
      </c>
      <c r="H1493" t="s">
        <v>6877</v>
      </c>
      <c r="I1493" t="s">
        <v>6361</v>
      </c>
      <c r="J1493">
        <v>-2</v>
      </c>
      <c r="K1493" t="b">
        <v>0</v>
      </c>
    </row>
    <row r="1494" spans="1:11">
      <c r="A1494" t="s">
        <v>9375</v>
      </c>
      <c r="B1494" t="s">
        <v>9376</v>
      </c>
      <c r="C1494" t="s">
        <v>9</v>
      </c>
      <c r="D1494" t="s">
        <v>6890</v>
      </c>
      <c r="E1494" t="s">
        <v>121</v>
      </c>
      <c r="F1494">
        <v>60604</v>
      </c>
      <c r="G1494" t="s">
        <v>9</v>
      </c>
      <c r="H1494" t="s">
        <v>6867</v>
      </c>
      <c r="I1494" t="s">
        <v>6361</v>
      </c>
      <c r="J1494">
        <v>-2</v>
      </c>
      <c r="K1494" t="b">
        <v>0</v>
      </c>
    </row>
    <row r="1495" spans="1:11">
      <c r="A1495" t="s">
        <v>9377</v>
      </c>
      <c r="B1495" t="s">
        <v>9378</v>
      </c>
      <c r="C1495" t="s">
        <v>9</v>
      </c>
      <c r="D1495" t="s">
        <v>9</v>
      </c>
      <c r="E1495" t="s">
        <v>9379</v>
      </c>
      <c r="F1495" t="s">
        <v>9</v>
      </c>
      <c r="G1495" t="s">
        <v>9</v>
      </c>
      <c r="H1495" t="s">
        <v>6867</v>
      </c>
      <c r="I1495" t="s">
        <v>6361</v>
      </c>
      <c r="J1495">
        <v>-2</v>
      </c>
      <c r="K1495" t="b">
        <v>0</v>
      </c>
    </row>
    <row r="1496" spans="1:11">
      <c r="A1496" t="s">
        <v>9380</v>
      </c>
      <c r="B1496" t="s">
        <v>6879</v>
      </c>
      <c r="C1496" t="s">
        <v>9</v>
      </c>
      <c r="D1496" t="s">
        <v>9381</v>
      </c>
      <c r="E1496" t="s">
        <v>9382</v>
      </c>
      <c r="F1496">
        <v>96799</v>
      </c>
      <c r="G1496" t="s">
        <v>6876</v>
      </c>
      <c r="H1496" t="s">
        <v>6877</v>
      </c>
      <c r="I1496" t="s">
        <v>6361</v>
      </c>
      <c r="J1496">
        <v>-2</v>
      </c>
      <c r="K1496" t="b">
        <v>0</v>
      </c>
    </row>
    <row r="1497" spans="1:11">
      <c r="A1497" t="s">
        <v>9383</v>
      </c>
      <c r="B1497" t="s">
        <v>9378</v>
      </c>
      <c r="C1497" t="s">
        <v>9384</v>
      </c>
      <c r="D1497" t="s">
        <v>9</v>
      </c>
      <c r="E1497" t="s">
        <v>9385</v>
      </c>
      <c r="F1497" t="s">
        <v>9</v>
      </c>
      <c r="G1497" t="s">
        <v>9</v>
      </c>
      <c r="H1497" t="s">
        <v>6867</v>
      </c>
      <c r="I1497" t="s">
        <v>6361</v>
      </c>
      <c r="J1497">
        <v>-2</v>
      </c>
      <c r="K1497" t="b">
        <v>0</v>
      </c>
    </row>
    <row r="1498" spans="1:11">
      <c r="A1498" t="s">
        <v>1994</v>
      </c>
      <c r="B1498" t="s">
        <v>9378</v>
      </c>
      <c r="C1498" t="s">
        <v>9386</v>
      </c>
      <c r="D1498" t="s">
        <v>9</v>
      </c>
      <c r="E1498" t="s">
        <v>9387</v>
      </c>
      <c r="F1498" t="s">
        <v>9</v>
      </c>
      <c r="G1498" t="s">
        <v>9</v>
      </c>
      <c r="H1498" t="s">
        <v>6867</v>
      </c>
      <c r="I1498" t="s">
        <v>6361</v>
      </c>
      <c r="J1498">
        <v>-2</v>
      </c>
      <c r="K1498" t="b">
        <v>0</v>
      </c>
    </row>
    <row r="1499" spans="1:11">
      <c r="A1499" t="s">
        <v>978</v>
      </c>
      <c r="B1499" t="s">
        <v>9378</v>
      </c>
      <c r="C1499" t="s">
        <v>9</v>
      </c>
      <c r="D1499" t="s">
        <v>9</v>
      </c>
      <c r="E1499" t="s">
        <v>9388</v>
      </c>
      <c r="F1499" t="s">
        <v>9</v>
      </c>
      <c r="G1499" t="s">
        <v>9</v>
      </c>
      <c r="H1499" t="s">
        <v>6867</v>
      </c>
      <c r="I1499" t="s">
        <v>6361</v>
      </c>
      <c r="J1499">
        <v>-2</v>
      </c>
      <c r="K1499" t="b">
        <v>0</v>
      </c>
    </row>
    <row r="1500" spans="1:11">
      <c r="A1500" t="s">
        <v>9389</v>
      </c>
      <c r="B1500" t="s">
        <v>9367</v>
      </c>
      <c r="C1500" t="s">
        <v>9</v>
      </c>
      <c r="D1500" t="s">
        <v>6875</v>
      </c>
      <c r="E1500" t="s">
        <v>9390</v>
      </c>
      <c r="F1500" t="s">
        <v>9</v>
      </c>
      <c r="G1500" t="s">
        <v>9</v>
      </c>
      <c r="H1500" t="s">
        <v>7008</v>
      </c>
      <c r="I1500" t="s">
        <v>6361</v>
      </c>
      <c r="J1500">
        <v>-2</v>
      </c>
      <c r="K1500" t="b">
        <v>0</v>
      </c>
    </row>
    <row r="1501" spans="1:11">
      <c r="A1501" t="s">
        <v>9391</v>
      </c>
      <c r="B1501" t="s">
        <v>9378</v>
      </c>
      <c r="C1501" t="s">
        <v>9392</v>
      </c>
      <c r="D1501" t="s">
        <v>9</v>
      </c>
      <c r="E1501" t="s">
        <v>174</v>
      </c>
      <c r="F1501">
        <v>75007</v>
      </c>
      <c r="G1501" t="s">
        <v>9</v>
      </c>
      <c r="H1501" t="s">
        <v>6867</v>
      </c>
      <c r="I1501" t="s">
        <v>6361</v>
      </c>
      <c r="J1501">
        <v>-2</v>
      </c>
      <c r="K1501" t="b">
        <v>0</v>
      </c>
    </row>
    <row r="1502" spans="1:11">
      <c r="A1502" t="s">
        <v>9393</v>
      </c>
      <c r="B1502" t="s">
        <v>6884</v>
      </c>
      <c r="C1502" t="s">
        <v>9394</v>
      </c>
      <c r="D1502" t="s">
        <v>7447</v>
      </c>
      <c r="E1502" t="s">
        <v>8214</v>
      </c>
      <c r="F1502">
        <v>960</v>
      </c>
      <c r="G1502" t="s">
        <v>6887</v>
      </c>
      <c r="H1502" t="s">
        <v>6867</v>
      </c>
      <c r="I1502" t="s">
        <v>6361</v>
      </c>
      <c r="J1502">
        <v>-2</v>
      </c>
      <c r="K1502" t="b">
        <v>0</v>
      </c>
    </row>
    <row r="1503" spans="1:11">
      <c r="A1503" t="s">
        <v>9395</v>
      </c>
      <c r="B1503" t="s">
        <v>9367</v>
      </c>
      <c r="C1503" t="s">
        <v>9</v>
      </c>
      <c r="D1503" t="s">
        <v>7271</v>
      </c>
      <c r="E1503" t="s">
        <v>9396</v>
      </c>
      <c r="F1503" t="s">
        <v>9</v>
      </c>
      <c r="G1503" t="s">
        <v>9</v>
      </c>
      <c r="H1503" t="s">
        <v>7008</v>
      </c>
      <c r="I1503" t="s">
        <v>6361</v>
      </c>
      <c r="J1503">
        <v>-2</v>
      </c>
      <c r="K1503" t="b">
        <v>0</v>
      </c>
    </row>
    <row r="1504" spans="1:11">
      <c r="A1504" t="s">
        <v>9397</v>
      </c>
      <c r="B1504" t="s">
        <v>6884</v>
      </c>
      <c r="C1504" t="s">
        <v>9</v>
      </c>
      <c r="D1504" t="s">
        <v>6977</v>
      </c>
      <c r="E1504" t="s">
        <v>9398</v>
      </c>
      <c r="F1504">
        <v>39840</v>
      </c>
      <c r="G1504" t="s">
        <v>6887</v>
      </c>
      <c r="H1504" t="s">
        <v>6867</v>
      </c>
      <c r="I1504" t="s">
        <v>6361</v>
      </c>
      <c r="J1504">
        <v>-2</v>
      </c>
      <c r="K1504" t="b">
        <v>0</v>
      </c>
    </row>
    <row r="1505" spans="1:11">
      <c r="A1505" t="s">
        <v>9399</v>
      </c>
      <c r="B1505" t="s">
        <v>6879</v>
      </c>
      <c r="C1505" t="s">
        <v>9</v>
      </c>
      <c r="D1505" t="s">
        <v>6875</v>
      </c>
      <c r="E1505" t="s">
        <v>637</v>
      </c>
      <c r="F1505">
        <v>93536</v>
      </c>
      <c r="G1505" t="s">
        <v>6876</v>
      </c>
      <c r="H1505" t="s">
        <v>6877</v>
      </c>
      <c r="I1505" t="s">
        <v>6361</v>
      </c>
      <c r="J1505">
        <v>-2</v>
      </c>
      <c r="K1505" t="b">
        <v>0</v>
      </c>
    </row>
    <row r="1506" spans="1:11">
      <c r="A1506" t="s">
        <v>9400</v>
      </c>
      <c r="B1506" t="s">
        <v>9401</v>
      </c>
      <c r="C1506" t="s">
        <v>9</v>
      </c>
      <c r="D1506" t="s">
        <v>7343</v>
      </c>
      <c r="E1506" t="s">
        <v>9402</v>
      </c>
      <c r="F1506">
        <v>25818</v>
      </c>
      <c r="G1506" t="s">
        <v>9</v>
      </c>
      <c r="H1506" t="s">
        <v>6867</v>
      </c>
      <c r="I1506" t="s">
        <v>6361</v>
      </c>
      <c r="J1506">
        <v>-2</v>
      </c>
      <c r="K1506" t="b">
        <v>0</v>
      </c>
    </row>
    <row r="1507" spans="1:11">
      <c r="A1507" t="s">
        <v>9403</v>
      </c>
      <c r="B1507" t="s">
        <v>9367</v>
      </c>
      <c r="C1507" t="s">
        <v>9</v>
      </c>
      <c r="D1507" t="s">
        <v>7582</v>
      </c>
      <c r="E1507" t="s">
        <v>1793</v>
      </c>
      <c r="F1507" t="s">
        <v>9</v>
      </c>
      <c r="G1507" t="s">
        <v>9</v>
      </c>
      <c r="H1507" t="s">
        <v>7008</v>
      </c>
      <c r="I1507" t="s">
        <v>6361</v>
      </c>
      <c r="J1507">
        <v>-2</v>
      </c>
      <c r="K1507" t="b">
        <v>0</v>
      </c>
    </row>
    <row r="1508" spans="1:11">
      <c r="A1508" t="s">
        <v>9404</v>
      </c>
      <c r="B1508" t="s">
        <v>9367</v>
      </c>
      <c r="C1508" t="s">
        <v>9</v>
      </c>
      <c r="D1508" t="s">
        <v>6881</v>
      </c>
      <c r="E1508" t="s">
        <v>524</v>
      </c>
      <c r="F1508" t="s">
        <v>9</v>
      </c>
      <c r="G1508" t="s">
        <v>9</v>
      </c>
      <c r="H1508" t="s">
        <v>7008</v>
      </c>
      <c r="I1508" t="s">
        <v>6361</v>
      </c>
      <c r="J1508">
        <v>-2</v>
      </c>
      <c r="K1508" t="b">
        <v>0</v>
      </c>
    </row>
    <row r="1509" spans="1:11">
      <c r="A1509" t="s">
        <v>9405</v>
      </c>
      <c r="B1509" t="s">
        <v>9376</v>
      </c>
      <c r="C1509" t="s">
        <v>9</v>
      </c>
      <c r="D1509" t="s">
        <v>6924</v>
      </c>
      <c r="E1509" t="s">
        <v>591</v>
      </c>
      <c r="F1509">
        <v>45202</v>
      </c>
      <c r="G1509" t="s">
        <v>9</v>
      </c>
      <c r="H1509" t="s">
        <v>6867</v>
      </c>
      <c r="I1509" t="s">
        <v>6361</v>
      </c>
      <c r="J1509">
        <v>-2</v>
      </c>
      <c r="K1509" t="b">
        <v>0</v>
      </c>
    </row>
    <row r="1510" spans="1:11">
      <c r="A1510" t="s">
        <v>9406</v>
      </c>
      <c r="B1510" t="s">
        <v>9367</v>
      </c>
      <c r="C1510" t="s">
        <v>9</v>
      </c>
      <c r="D1510" t="s">
        <v>7032</v>
      </c>
      <c r="E1510" t="s">
        <v>2279</v>
      </c>
      <c r="F1510" t="s">
        <v>9</v>
      </c>
      <c r="G1510" t="s">
        <v>9</v>
      </c>
      <c r="H1510" t="s">
        <v>7008</v>
      </c>
      <c r="I1510" t="s">
        <v>6361</v>
      </c>
      <c r="J1510">
        <v>-2</v>
      </c>
      <c r="K1510" t="b">
        <v>0</v>
      </c>
    </row>
    <row r="1511" spans="1:11">
      <c r="A1511" t="s">
        <v>9407</v>
      </c>
      <c r="B1511" t="s">
        <v>9367</v>
      </c>
      <c r="C1511" t="s">
        <v>9</v>
      </c>
      <c r="D1511" t="s">
        <v>7447</v>
      </c>
      <c r="E1511" t="s">
        <v>9408</v>
      </c>
      <c r="F1511" t="s">
        <v>9</v>
      </c>
      <c r="G1511" t="s">
        <v>9</v>
      </c>
      <c r="H1511" t="s">
        <v>6867</v>
      </c>
      <c r="I1511" t="s">
        <v>6361</v>
      </c>
      <c r="J1511">
        <v>-2</v>
      </c>
      <c r="K1511" t="b">
        <v>0</v>
      </c>
    </row>
    <row r="1512" spans="1:11">
      <c r="A1512" t="s">
        <v>9409</v>
      </c>
      <c r="B1512" t="s">
        <v>6884</v>
      </c>
      <c r="C1512" t="s">
        <v>9</v>
      </c>
      <c r="D1512" t="s">
        <v>6977</v>
      </c>
      <c r="E1512" t="s">
        <v>232</v>
      </c>
      <c r="F1512">
        <v>30310</v>
      </c>
      <c r="G1512" t="s">
        <v>6887</v>
      </c>
      <c r="H1512" t="s">
        <v>6877</v>
      </c>
      <c r="I1512" t="s">
        <v>6361</v>
      </c>
      <c r="J1512">
        <v>-2</v>
      </c>
      <c r="K1512" t="b">
        <v>0</v>
      </c>
    </row>
    <row r="1513" spans="1:11">
      <c r="A1513" t="s">
        <v>9410</v>
      </c>
      <c r="B1513" t="s">
        <v>9367</v>
      </c>
      <c r="C1513" t="s">
        <v>9</v>
      </c>
      <c r="D1513" t="s">
        <v>6924</v>
      </c>
      <c r="E1513" t="s">
        <v>7090</v>
      </c>
      <c r="F1513" t="s">
        <v>9</v>
      </c>
      <c r="G1513" t="s">
        <v>9</v>
      </c>
      <c r="H1513" t="s">
        <v>6867</v>
      </c>
      <c r="I1513" t="s">
        <v>6361</v>
      </c>
      <c r="J1513">
        <v>-2</v>
      </c>
      <c r="K1513" t="b">
        <v>0</v>
      </c>
    </row>
    <row r="1514" spans="1:11">
      <c r="A1514" t="s">
        <v>9411</v>
      </c>
      <c r="B1514" t="s">
        <v>9378</v>
      </c>
      <c r="C1514" t="s">
        <v>9</v>
      </c>
      <c r="D1514" t="s">
        <v>6960</v>
      </c>
      <c r="E1514" t="s">
        <v>9</v>
      </c>
      <c r="F1514" t="s">
        <v>9</v>
      </c>
      <c r="G1514" t="s">
        <v>9</v>
      </c>
      <c r="H1514" t="s">
        <v>6877</v>
      </c>
      <c r="I1514" t="s">
        <v>6361</v>
      </c>
      <c r="J1514">
        <v>-2</v>
      </c>
      <c r="K1514" t="b">
        <v>0</v>
      </c>
    </row>
    <row r="1515" spans="1:11">
      <c r="A1515" t="s">
        <v>9412</v>
      </c>
      <c r="B1515" t="s">
        <v>9413</v>
      </c>
      <c r="C1515" t="s">
        <v>9</v>
      </c>
      <c r="D1515" t="s">
        <v>6865</v>
      </c>
      <c r="E1515" t="s">
        <v>8211</v>
      </c>
      <c r="F1515">
        <v>2457</v>
      </c>
      <c r="G1515" t="s">
        <v>9</v>
      </c>
      <c r="H1515" t="s">
        <v>6867</v>
      </c>
      <c r="I1515" t="s">
        <v>6361</v>
      </c>
      <c r="J1515">
        <v>-2</v>
      </c>
      <c r="K1515" t="b">
        <v>0</v>
      </c>
    </row>
    <row r="1516" spans="1:11">
      <c r="A1516" t="s">
        <v>9414</v>
      </c>
      <c r="B1516" t="s">
        <v>6879</v>
      </c>
      <c r="C1516" t="s">
        <v>9</v>
      </c>
      <c r="D1516" t="s">
        <v>6875</v>
      </c>
      <c r="E1516" t="s">
        <v>7544</v>
      </c>
      <c r="F1516">
        <v>93305</v>
      </c>
      <c r="G1516" t="s">
        <v>6876</v>
      </c>
      <c r="H1516" t="s">
        <v>6877</v>
      </c>
      <c r="I1516" t="s">
        <v>6361</v>
      </c>
      <c r="J1516">
        <v>-2</v>
      </c>
      <c r="K1516" t="b">
        <v>0</v>
      </c>
    </row>
    <row r="1517" spans="1:11">
      <c r="A1517" t="s">
        <v>9415</v>
      </c>
      <c r="B1517" t="s">
        <v>9401</v>
      </c>
      <c r="C1517" t="s">
        <v>9</v>
      </c>
      <c r="D1517" t="s">
        <v>6938</v>
      </c>
      <c r="E1517" t="s">
        <v>7369</v>
      </c>
      <c r="F1517">
        <v>65803</v>
      </c>
      <c r="G1517" t="s">
        <v>9</v>
      </c>
      <c r="H1517" t="s">
        <v>6867</v>
      </c>
      <c r="I1517" t="s">
        <v>6361</v>
      </c>
      <c r="J1517">
        <v>-2</v>
      </c>
      <c r="K1517" t="b">
        <v>0</v>
      </c>
    </row>
    <row r="1518" spans="1:11">
      <c r="A1518" t="s">
        <v>9416</v>
      </c>
      <c r="B1518" t="s">
        <v>9367</v>
      </c>
      <c r="C1518" t="s">
        <v>9</v>
      </c>
      <c r="D1518" t="s">
        <v>7157</v>
      </c>
      <c r="E1518" t="s">
        <v>1466</v>
      </c>
      <c r="F1518">
        <v>38104</v>
      </c>
      <c r="G1518" t="s">
        <v>9</v>
      </c>
      <c r="H1518" t="s">
        <v>6867</v>
      </c>
      <c r="I1518" t="s">
        <v>6361</v>
      </c>
      <c r="J1518">
        <v>-2</v>
      </c>
      <c r="K1518" t="b">
        <v>0</v>
      </c>
    </row>
    <row r="1519" spans="1:11">
      <c r="A1519" t="s">
        <v>9417</v>
      </c>
      <c r="B1519" t="s">
        <v>9401</v>
      </c>
      <c r="C1519" t="s">
        <v>9</v>
      </c>
      <c r="D1519" t="s">
        <v>6960</v>
      </c>
      <c r="E1519" t="s">
        <v>7602</v>
      </c>
      <c r="F1519">
        <v>75766</v>
      </c>
      <c r="G1519" t="s">
        <v>9</v>
      </c>
      <c r="H1519" t="s">
        <v>6867</v>
      </c>
      <c r="I1519" t="s">
        <v>6361</v>
      </c>
      <c r="J1519">
        <v>-2</v>
      </c>
      <c r="K1519" t="b">
        <v>0</v>
      </c>
    </row>
    <row r="1520" spans="1:11">
      <c r="A1520" t="s">
        <v>9418</v>
      </c>
      <c r="B1520" t="s">
        <v>6879</v>
      </c>
      <c r="C1520" t="s">
        <v>9</v>
      </c>
      <c r="D1520" t="s">
        <v>7040</v>
      </c>
      <c r="E1520" t="s">
        <v>9186</v>
      </c>
      <c r="F1520">
        <v>98007</v>
      </c>
      <c r="G1520" t="s">
        <v>6876</v>
      </c>
      <c r="H1520" t="s">
        <v>6877</v>
      </c>
      <c r="I1520" t="s">
        <v>6361</v>
      </c>
      <c r="J1520">
        <v>-2</v>
      </c>
      <c r="K1520" t="b">
        <v>0</v>
      </c>
    </row>
    <row r="1521" spans="1:11">
      <c r="A1521" t="s">
        <v>9419</v>
      </c>
      <c r="B1521" t="s">
        <v>9367</v>
      </c>
      <c r="C1521" t="s">
        <v>9</v>
      </c>
      <c r="D1521" t="s">
        <v>6921</v>
      </c>
      <c r="E1521" t="s">
        <v>8024</v>
      </c>
      <c r="F1521">
        <v>54305</v>
      </c>
      <c r="G1521" t="s">
        <v>9</v>
      </c>
      <c r="H1521" t="s">
        <v>6867</v>
      </c>
      <c r="I1521" t="s">
        <v>6361</v>
      </c>
      <c r="J1521">
        <v>-2</v>
      </c>
      <c r="K1521" t="b">
        <v>0</v>
      </c>
    </row>
    <row r="1522" spans="1:11">
      <c r="A1522" t="s">
        <v>9420</v>
      </c>
      <c r="B1522" t="s">
        <v>6879</v>
      </c>
      <c r="C1522" t="s">
        <v>9</v>
      </c>
      <c r="D1522" t="s">
        <v>7040</v>
      </c>
      <c r="E1522" t="s">
        <v>2939</v>
      </c>
      <c r="F1522">
        <v>98225</v>
      </c>
      <c r="G1522" t="s">
        <v>6876</v>
      </c>
      <c r="H1522" t="s">
        <v>6877</v>
      </c>
      <c r="I1522" t="s">
        <v>6361</v>
      </c>
      <c r="J1522">
        <v>-2</v>
      </c>
      <c r="K1522" t="b">
        <v>0</v>
      </c>
    </row>
    <row r="1523" spans="1:11">
      <c r="A1523" t="s">
        <v>9421</v>
      </c>
      <c r="B1523" t="s">
        <v>6900</v>
      </c>
      <c r="C1523" t="s">
        <v>9</v>
      </c>
      <c r="D1523" t="s">
        <v>6865</v>
      </c>
      <c r="E1523" t="s">
        <v>257</v>
      </c>
      <c r="F1523">
        <v>2116</v>
      </c>
      <c r="G1523" t="s">
        <v>6866</v>
      </c>
      <c r="H1523" t="s">
        <v>6867</v>
      </c>
      <c r="I1523" t="s">
        <v>6361</v>
      </c>
      <c r="J1523">
        <v>-2</v>
      </c>
      <c r="K1523" t="b">
        <v>0</v>
      </c>
    </row>
    <row r="1524" spans="1:11">
      <c r="A1524" t="s">
        <v>9422</v>
      </c>
      <c r="B1524" t="s">
        <v>9367</v>
      </c>
      <c r="C1524" t="s">
        <v>9423</v>
      </c>
      <c r="D1524" t="s">
        <v>6890</v>
      </c>
      <c r="E1524" t="s">
        <v>7606</v>
      </c>
      <c r="F1524">
        <v>62305</v>
      </c>
      <c r="G1524" t="s">
        <v>9</v>
      </c>
      <c r="H1524" t="s">
        <v>6867</v>
      </c>
      <c r="I1524" t="s">
        <v>6361</v>
      </c>
      <c r="J1524">
        <v>-2</v>
      </c>
      <c r="K1524" t="b">
        <v>0</v>
      </c>
    </row>
    <row r="1525" spans="1:11">
      <c r="A1525" t="s">
        <v>9424</v>
      </c>
      <c r="B1525" t="s">
        <v>9367</v>
      </c>
      <c r="C1525" t="s">
        <v>9</v>
      </c>
      <c r="D1525" t="s">
        <v>7023</v>
      </c>
      <c r="E1525" t="s">
        <v>1037</v>
      </c>
      <c r="F1525" t="s">
        <v>9</v>
      </c>
      <c r="G1525" t="s">
        <v>9</v>
      </c>
      <c r="H1525" t="s">
        <v>6867</v>
      </c>
      <c r="I1525" t="s">
        <v>6361</v>
      </c>
      <c r="J1525">
        <v>-2</v>
      </c>
      <c r="K1525" t="b">
        <v>0</v>
      </c>
    </row>
    <row r="1526" spans="1:11">
      <c r="A1526" t="s">
        <v>9425</v>
      </c>
      <c r="B1526" t="s">
        <v>9376</v>
      </c>
      <c r="C1526" t="s">
        <v>9</v>
      </c>
      <c r="D1526" t="s">
        <v>6865</v>
      </c>
      <c r="E1526" t="s">
        <v>257</v>
      </c>
      <c r="F1526">
        <v>2115</v>
      </c>
      <c r="G1526" t="s">
        <v>9</v>
      </c>
      <c r="H1526" t="s">
        <v>6867</v>
      </c>
      <c r="I1526" t="s">
        <v>6361</v>
      </c>
      <c r="J1526">
        <v>-2</v>
      </c>
      <c r="K1526" t="b">
        <v>0</v>
      </c>
    </row>
    <row r="1527" spans="1:11">
      <c r="A1527" t="s">
        <v>9426</v>
      </c>
      <c r="B1527" t="s">
        <v>6879</v>
      </c>
      <c r="C1527" t="s">
        <v>9</v>
      </c>
      <c r="D1527" t="s">
        <v>6960</v>
      </c>
      <c r="E1527" t="s">
        <v>9427</v>
      </c>
      <c r="F1527">
        <v>77566</v>
      </c>
      <c r="G1527" t="s">
        <v>6876</v>
      </c>
      <c r="H1527" t="s">
        <v>6877</v>
      </c>
      <c r="I1527" t="s">
        <v>6361</v>
      </c>
      <c r="J1527">
        <v>-2</v>
      </c>
      <c r="K1527" t="b">
        <v>0</v>
      </c>
    </row>
    <row r="1528" spans="1:11">
      <c r="A1528" t="s">
        <v>9428</v>
      </c>
      <c r="B1528" t="s">
        <v>9367</v>
      </c>
      <c r="C1528" t="s">
        <v>9</v>
      </c>
      <c r="D1528" t="s">
        <v>7502</v>
      </c>
      <c r="E1528" t="s">
        <v>999</v>
      </c>
      <c r="F1528" t="s">
        <v>9</v>
      </c>
      <c r="G1528" t="s">
        <v>9</v>
      </c>
      <c r="H1528" t="s">
        <v>7008</v>
      </c>
      <c r="I1528" t="s">
        <v>6361</v>
      </c>
      <c r="J1528">
        <v>-2</v>
      </c>
      <c r="K1528" t="b">
        <v>0</v>
      </c>
    </row>
    <row r="1529" spans="1:11">
      <c r="A1529" t="s">
        <v>9429</v>
      </c>
      <c r="B1529" t="s">
        <v>9367</v>
      </c>
      <c r="C1529" t="s">
        <v>9</v>
      </c>
      <c r="D1529" t="s">
        <v>6881</v>
      </c>
      <c r="E1529" t="s">
        <v>2279</v>
      </c>
      <c r="F1529" t="s">
        <v>9</v>
      </c>
      <c r="G1529" t="s">
        <v>9</v>
      </c>
      <c r="H1529" t="s">
        <v>7008</v>
      </c>
      <c r="I1529" t="s">
        <v>6361</v>
      </c>
      <c r="J1529">
        <v>-2</v>
      </c>
      <c r="K1529" t="b">
        <v>0</v>
      </c>
    </row>
    <row r="1530" spans="1:11">
      <c r="A1530" t="s">
        <v>9430</v>
      </c>
      <c r="B1530" t="s">
        <v>9367</v>
      </c>
      <c r="C1530" t="s">
        <v>9</v>
      </c>
      <c r="D1530" t="s">
        <v>7207</v>
      </c>
      <c r="E1530" t="s">
        <v>7208</v>
      </c>
      <c r="F1530" t="s">
        <v>9</v>
      </c>
      <c r="G1530" t="s">
        <v>9</v>
      </c>
      <c r="H1530" t="s">
        <v>6867</v>
      </c>
      <c r="I1530" t="s">
        <v>6361</v>
      </c>
      <c r="J1530">
        <v>-2</v>
      </c>
      <c r="K1530" t="b">
        <v>0</v>
      </c>
    </row>
    <row r="1531" spans="1:11">
      <c r="A1531" t="s">
        <v>9431</v>
      </c>
      <c r="B1531" t="s">
        <v>9378</v>
      </c>
      <c r="C1531" t="s">
        <v>9</v>
      </c>
      <c r="D1531" t="s">
        <v>6921</v>
      </c>
      <c r="E1531" t="s">
        <v>9</v>
      </c>
      <c r="F1531" t="s">
        <v>9</v>
      </c>
      <c r="G1531" t="s">
        <v>9</v>
      </c>
      <c r="H1531" t="s">
        <v>7008</v>
      </c>
      <c r="I1531" t="s">
        <v>6361</v>
      </c>
      <c r="J1531">
        <v>-2</v>
      </c>
      <c r="K1531" t="b">
        <v>0</v>
      </c>
    </row>
    <row r="1532" spans="1:11">
      <c r="A1532" t="s">
        <v>9432</v>
      </c>
      <c r="B1532" t="s">
        <v>9367</v>
      </c>
      <c r="C1532" t="s">
        <v>9</v>
      </c>
      <c r="D1532" t="s">
        <v>6885</v>
      </c>
      <c r="E1532" t="s">
        <v>9433</v>
      </c>
      <c r="F1532">
        <v>28025</v>
      </c>
      <c r="G1532" t="s">
        <v>9</v>
      </c>
      <c r="H1532" t="s">
        <v>6867</v>
      </c>
      <c r="I1532" t="s">
        <v>6361</v>
      </c>
      <c r="J1532">
        <v>-2</v>
      </c>
      <c r="K1532" t="b">
        <v>0</v>
      </c>
    </row>
    <row r="1533" spans="1:11">
      <c r="A1533" t="s">
        <v>9434</v>
      </c>
      <c r="B1533" t="s">
        <v>9376</v>
      </c>
      <c r="C1533" t="s">
        <v>9435</v>
      </c>
      <c r="D1533" t="s">
        <v>6875</v>
      </c>
      <c r="E1533" t="s">
        <v>89</v>
      </c>
      <c r="F1533">
        <v>94107</v>
      </c>
      <c r="G1533" t="s">
        <v>9</v>
      </c>
      <c r="H1533" t="s">
        <v>6867</v>
      </c>
      <c r="I1533" t="s">
        <v>6361</v>
      </c>
      <c r="J1533">
        <v>-2</v>
      </c>
      <c r="K1533" t="b">
        <v>0</v>
      </c>
    </row>
    <row r="1534" spans="1:11">
      <c r="A1534" t="s">
        <v>9436</v>
      </c>
      <c r="B1534" t="s">
        <v>6864</v>
      </c>
      <c r="C1534" t="s">
        <v>9</v>
      </c>
      <c r="D1534" t="s">
        <v>6865</v>
      </c>
      <c r="E1534" t="s">
        <v>6908</v>
      </c>
      <c r="F1534">
        <v>2138</v>
      </c>
      <c r="G1534" t="s">
        <v>6866</v>
      </c>
      <c r="H1534" t="s">
        <v>6867</v>
      </c>
      <c r="I1534" t="s">
        <v>6361</v>
      </c>
      <c r="J1534">
        <v>-2</v>
      </c>
      <c r="K1534" t="b">
        <v>0</v>
      </c>
    </row>
    <row r="1535" spans="1:11">
      <c r="A1535" t="s">
        <v>9437</v>
      </c>
      <c r="B1535" t="s">
        <v>9367</v>
      </c>
      <c r="C1535" t="s">
        <v>9</v>
      </c>
      <c r="D1535" t="s">
        <v>6885</v>
      </c>
      <c r="E1535" t="s">
        <v>9</v>
      </c>
      <c r="F1535" t="s">
        <v>9</v>
      </c>
      <c r="G1535" t="s">
        <v>9</v>
      </c>
      <c r="H1535" t="s">
        <v>6877</v>
      </c>
      <c r="I1535" t="s">
        <v>6361</v>
      </c>
      <c r="J1535">
        <v>-2</v>
      </c>
      <c r="K1535" t="b">
        <v>0</v>
      </c>
    </row>
    <row r="1536" spans="1:11">
      <c r="A1536" t="s">
        <v>9438</v>
      </c>
      <c r="B1536" t="s">
        <v>6879</v>
      </c>
      <c r="C1536" t="s">
        <v>9</v>
      </c>
      <c r="D1536" t="s">
        <v>7040</v>
      </c>
      <c r="E1536" t="s">
        <v>9439</v>
      </c>
      <c r="F1536">
        <v>98011</v>
      </c>
      <c r="G1536" t="s">
        <v>6876</v>
      </c>
      <c r="H1536" t="s">
        <v>6877</v>
      </c>
      <c r="I1536" t="s">
        <v>6361</v>
      </c>
      <c r="J1536">
        <v>-2</v>
      </c>
      <c r="K1536" t="b">
        <v>0</v>
      </c>
    </row>
    <row r="1537" spans="1:11">
      <c r="A1537" t="s">
        <v>9440</v>
      </c>
      <c r="B1537" t="s">
        <v>9367</v>
      </c>
      <c r="C1537" t="s">
        <v>9</v>
      </c>
      <c r="D1537" t="s">
        <v>7447</v>
      </c>
      <c r="E1537" t="s">
        <v>7448</v>
      </c>
      <c r="F1537" t="s">
        <v>9</v>
      </c>
      <c r="G1537" t="s">
        <v>9</v>
      </c>
      <c r="H1537" t="s">
        <v>7008</v>
      </c>
      <c r="I1537" t="s">
        <v>6361</v>
      </c>
      <c r="J1537">
        <v>-2</v>
      </c>
      <c r="K1537" t="b">
        <v>0</v>
      </c>
    </row>
    <row r="1538" spans="1:11">
      <c r="A1538" t="s">
        <v>9441</v>
      </c>
      <c r="B1538" t="s">
        <v>6879</v>
      </c>
      <c r="C1538" t="s">
        <v>9</v>
      </c>
      <c r="D1538" t="s">
        <v>7040</v>
      </c>
      <c r="E1538" t="s">
        <v>9442</v>
      </c>
      <c r="F1538">
        <v>98531</v>
      </c>
      <c r="G1538" t="s">
        <v>6876</v>
      </c>
      <c r="H1538" t="s">
        <v>6877</v>
      </c>
      <c r="I1538" t="s">
        <v>6361</v>
      </c>
      <c r="J1538">
        <v>-2</v>
      </c>
      <c r="K1538" t="b">
        <v>0</v>
      </c>
    </row>
    <row r="1539" spans="1:11">
      <c r="A1539" t="s">
        <v>9443</v>
      </c>
      <c r="B1539" t="s">
        <v>9367</v>
      </c>
      <c r="C1539" t="s">
        <v>9</v>
      </c>
      <c r="D1539" t="s">
        <v>6890</v>
      </c>
      <c r="E1539" t="s">
        <v>9444</v>
      </c>
      <c r="F1539">
        <v>60515</v>
      </c>
      <c r="G1539" t="s">
        <v>9</v>
      </c>
      <c r="H1539" t="s">
        <v>7008</v>
      </c>
      <c r="I1539" t="s">
        <v>6361</v>
      </c>
      <c r="J1539">
        <v>-2</v>
      </c>
      <c r="K1539" t="b">
        <v>0</v>
      </c>
    </row>
    <row r="1540" spans="1:11">
      <c r="A1540" t="s">
        <v>9445</v>
      </c>
      <c r="B1540" t="s">
        <v>9367</v>
      </c>
      <c r="C1540" t="s">
        <v>9</v>
      </c>
      <c r="D1540" t="s">
        <v>6875</v>
      </c>
      <c r="E1540" t="s">
        <v>77</v>
      </c>
      <c r="F1540">
        <v>90059</v>
      </c>
      <c r="G1540" t="s">
        <v>9</v>
      </c>
      <c r="H1540" t="s">
        <v>6867</v>
      </c>
      <c r="I1540" t="s">
        <v>6361</v>
      </c>
      <c r="J1540">
        <v>-2</v>
      </c>
      <c r="K1540" t="b">
        <v>0</v>
      </c>
    </row>
    <row r="1541" spans="1:11">
      <c r="A1541" t="s">
        <v>9446</v>
      </c>
      <c r="B1541" t="s">
        <v>9367</v>
      </c>
      <c r="C1541" t="s">
        <v>9</v>
      </c>
      <c r="D1541" t="s">
        <v>6875</v>
      </c>
      <c r="E1541" t="s">
        <v>77</v>
      </c>
      <c r="F1541" t="s">
        <v>9</v>
      </c>
      <c r="G1541" t="s">
        <v>9</v>
      </c>
      <c r="H1541" t="s">
        <v>6867</v>
      </c>
      <c r="I1541" t="s">
        <v>6361</v>
      </c>
      <c r="J1541">
        <v>-2</v>
      </c>
      <c r="K1541" t="b">
        <v>0</v>
      </c>
    </row>
    <row r="1542" spans="1:11">
      <c r="A1542" t="s">
        <v>9447</v>
      </c>
      <c r="B1542" t="s">
        <v>6884</v>
      </c>
      <c r="C1542" t="s">
        <v>9</v>
      </c>
      <c r="D1542" t="s">
        <v>6897</v>
      </c>
      <c r="E1542" t="s">
        <v>9448</v>
      </c>
      <c r="F1542">
        <v>32446</v>
      </c>
      <c r="G1542" t="s">
        <v>6887</v>
      </c>
      <c r="H1542" t="s">
        <v>6877</v>
      </c>
      <c r="I1542" t="s">
        <v>6361</v>
      </c>
      <c r="J1542">
        <v>-2</v>
      </c>
      <c r="K1542" t="b">
        <v>0</v>
      </c>
    </row>
    <row r="1543" spans="1:11">
      <c r="A1543" t="s">
        <v>9449</v>
      </c>
      <c r="B1543" t="s">
        <v>9367</v>
      </c>
      <c r="C1543" t="s">
        <v>9</v>
      </c>
      <c r="D1543" t="s">
        <v>6924</v>
      </c>
      <c r="E1543" t="s">
        <v>591</v>
      </c>
      <c r="F1543" t="s">
        <v>9</v>
      </c>
      <c r="G1543" t="s">
        <v>9</v>
      </c>
      <c r="H1543" t="s">
        <v>6867</v>
      </c>
      <c r="I1543" t="s">
        <v>6361</v>
      </c>
      <c r="J1543">
        <v>-2</v>
      </c>
      <c r="K1543" t="b">
        <v>0</v>
      </c>
    </row>
    <row r="1544" spans="1:11">
      <c r="A1544" t="s">
        <v>9450</v>
      </c>
      <c r="B1544" t="s">
        <v>6879</v>
      </c>
      <c r="C1544" t="s">
        <v>9</v>
      </c>
      <c r="D1544" t="s">
        <v>7040</v>
      </c>
      <c r="E1544" t="s">
        <v>164</v>
      </c>
      <c r="F1544">
        <v>98663</v>
      </c>
      <c r="G1544" t="s">
        <v>6876</v>
      </c>
      <c r="H1544" t="s">
        <v>6877</v>
      </c>
      <c r="I1544" t="s">
        <v>6361</v>
      </c>
      <c r="J1544">
        <v>-2</v>
      </c>
      <c r="K1544" t="b">
        <v>0</v>
      </c>
    </row>
    <row r="1545" spans="1:11">
      <c r="A1545" t="s">
        <v>9451</v>
      </c>
      <c r="B1545" t="s">
        <v>9367</v>
      </c>
      <c r="C1545" t="s">
        <v>9</v>
      </c>
      <c r="D1545" t="s">
        <v>7207</v>
      </c>
      <c r="E1545" t="s">
        <v>2922</v>
      </c>
      <c r="F1545">
        <v>68131</v>
      </c>
      <c r="G1545" t="s">
        <v>9</v>
      </c>
      <c r="H1545" t="s">
        <v>6867</v>
      </c>
      <c r="I1545" t="s">
        <v>6361</v>
      </c>
      <c r="J1545">
        <v>-2</v>
      </c>
      <c r="K1545" t="b">
        <v>0</v>
      </c>
    </row>
    <row r="1546" spans="1:11">
      <c r="A1546" t="s">
        <v>9452</v>
      </c>
      <c r="B1546" t="s">
        <v>9401</v>
      </c>
      <c r="C1546" t="s">
        <v>9</v>
      </c>
      <c r="D1546" t="s">
        <v>7329</v>
      </c>
      <c r="E1546" t="s">
        <v>8463</v>
      </c>
      <c r="F1546">
        <v>40977</v>
      </c>
      <c r="G1546" t="s">
        <v>9</v>
      </c>
      <c r="H1546" t="s">
        <v>6867</v>
      </c>
      <c r="I1546" t="s">
        <v>6361</v>
      </c>
      <c r="J1546">
        <v>-2</v>
      </c>
      <c r="K1546" t="b">
        <v>0</v>
      </c>
    </row>
    <row r="1547" spans="1:11">
      <c r="A1547" t="s">
        <v>9453</v>
      </c>
      <c r="B1547" t="s">
        <v>9413</v>
      </c>
      <c r="C1547" t="s">
        <v>9</v>
      </c>
      <c r="D1547" t="s">
        <v>6955</v>
      </c>
      <c r="E1547" t="s">
        <v>9454</v>
      </c>
      <c r="F1547">
        <v>48843</v>
      </c>
      <c r="G1547" t="s">
        <v>9</v>
      </c>
      <c r="H1547" t="s">
        <v>6867</v>
      </c>
      <c r="I1547" t="s">
        <v>6361</v>
      </c>
      <c r="J1547">
        <v>-2</v>
      </c>
      <c r="K1547" t="b">
        <v>0</v>
      </c>
    </row>
    <row r="1548" spans="1:11">
      <c r="A1548" t="s">
        <v>9455</v>
      </c>
      <c r="B1548" t="s">
        <v>9376</v>
      </c>
      <c r="C1548" t="s">
        <v>9</v>
      </c>
      <c r="D1548" t="s">
        <v>6924</v>
      </c>
      <c r="E1548" t="s">
        <v>482</v>
      </c>
      <c r="F1548">
        <v>44106</v>
      </c>
      <c r="G1548" t="s">
        <v>9</v>
      </c>
      <c r="H1548" t="s">
        <v>6867</v>
      </c>
      <c r="I1548" t="s">
        <v>6361</v>
      </c>
      <c r="J1548">
        <v>-2</v>
      </c>
      <c r="K1548" t="b">
        <v>0</v>
      </c>
    </row>
    <row r="1549" spans="1:11">
      <c r="A1549" t="s">
        <v>9456</v>
      </c>
      <c r="B1549" t="s">
        <v>9376</v>
      </c>
      <c r="C1549" t="s">
        <v>9</v>
      </c>
      <c r="D1549" t="s">
        <v>6924</v>
      </c>
      <c r="E1549" t="s">
        <v>482</v>
      </c>
      <c r="F1549">
        <v>44106</v>
      </c>
      <c r="G1549" t="s">
        <v>9</v>
      </c>
      <c r="H1549" t="s">
        <v>6867</v>
      </c>
      <c r="I1549" t="s">
        <v>6361</v>
      </c>
      <c r="J1549">
        <v>-2</v>
      </c>
      <c r="K1549" t="b">
        <v>0</v>
      </c>
    </row>
    <row r="1550" spans="1:11">
      <c r="A1550" t="s">
        <v>9457</v>
      </c>
      <c r="B1550" t="s">
        <v>9367</v>
      </c>
      <c r="C1550" t="s">
        <v>9</v>
      </c>
      <c r="D1550" t="s">
        <v>7046</v>
      </c>
      <c r="E1550" t="s">
        <v>9458</v>
      </c>
      <c r="F1550">
        <v>66210</v>
      </c>
      <c r="G1550" t="s">
        <v>9</v>
      </c>
      <c r="H1550" t="s">
        <v>6867</v>
      </c>
      <c r="I1550" t="s">
        <v>6361</v>
      </c>
      <c r="J1550">
        <v>-2</v>
      </c>
      <c r="K1550" t="b">
        <v>0</v>
      </c>
    </row>
    <row r="1551" spans="1:11">
      <c r="A1551" t="s">
        <v>9459</v>
      </c>
      <c r="B1551" t="s">
        <v>6879</v>
      </c>
      <c r="C1551" t="s">
        <v>9</v>
      </c>
      <c r="D1551" t="s">
        <v>7040</v>
      </c>
      <c r="E1551" t="s">
        <v>7452</v>
      </c>
      <c r="F1551">
        <v>98499</v>
      </c>
      <c r="G1551" t="s">
        <v>6876</v>
      </c>
      <c r="H1551" t="s">
        <v>6877</v>
      </c>
      <c r="I1551" t="s">
        <v>6361</v>
      </c>
      <c r="J1551">
        <v>-2</v>
      </c>
      <c r="K1551" t="b">
        <v>0</v>
      </c>
    </row>
    <row r="1552" spans="1:11">
      <c r="A1552" t="s">
        <v>9460</v>
      </c>
      <c r="B1552" t="s">
        <v>9376</v>
      </c>
      <c r="C1552" t="s">
        <v>9</v>
      </c>
      <c r="D1552" t="s">
        <v>6955</v>
      </c>
      <c r="E1552" t="s">
        <v>1166</v>
      </c>
      <c r="F1552">
        <v>48202</v>
      </c>
      <c r="G1552" t="s">
        <v>9</v>
      </c>
      <c r="H1552" t="s">
        <v>6867</v>
      </c>
      <c r="I1552" t="s">
        <v>6361</v>
      </c>
      <c r="J1552">
        <v>-2</v>
      </c>
      <c r="K1552" t="b">
        <v>0</v>
      </c>
    </row>
    <row r="1553" spans="1:11">
      <c r="A1553" t="s">
        <v>9461</v>
      </c>
      <c r="B1553" t="s">
        <v>9401</v>
      </c>
      <c r="C1553" t="s">
        <v>9</v>
      </c>
      <c r="D1553" t="s">
        <v>6960</v>
      </c>
      <c r="E1553" t="s">
        <v>421</v>
      </c>
      <c r="F1553" t="s">
        <v>9</v>
      </c>
      <c r="G1553" t="s">
        <v>9</v>
      </c>
      <c r="H1553" t="s">
        <v>6867</v>
      </c>
      <c r="I1553" t="s">
        <v>6361</v>
      </c>
      <c r="J1553">
        <v>-2</v>
      </c>
      <c r="K1553" t="b">
        <v>0</v>
      </c>
    </row>
    <row r="1554" spans="1:11">
      <c r="A1554" t="s">
        <v>9462</v>
      </c>
      <c r="B1554" t="s">
        <v>6884</v>
      </c>
      <c r="C1554" t="s">
        <v>9</v>
      </c>
      <c r="D1554" t="s">
        <v>6897</v>
      </c>
      <c r="E1554" t="s">
        <v>9463</v>
      </c>
      <c r="F1554">
        <v>34474</v>
      </c>
      <c r="G1554" t="s">
        <v>6887</v>
      </c>
      <c r="H1554" t="s">
        <v>6877</v>
      </c>
      <c r="I1554" t="s">
        <v>6361</v>
      </c>
      <c r="J1554">
        <v>-2</v>
      </c>
      <c r="K1554" t="b">
        <v>0</v>
      </c>
    </row>
    <row r="1555" spans="1:11">
      <c r="A1555" t="s">
        <v>9464</v>
      </c>
      <c r="B1555" t="s">
        <v>9465</v>
      </c>
      <c r="C1555" t="s">
        <v>9</v>
      </c>
      <c r="D1555" t="s">
        <v>6921</v>
      </c>
      <c r="E1555" t="s">
        <v>9466</v>
      </c>
      <c r="F1555" t="s">
        <v>9</v>
      </c>
      <c r="G1555" t="s">
        <v>9</v>
      </c>
      <c r="H1555" t="s">
        <v>6867</v>
      </c>
      <c r="I1555" t="s">
        <v>6361</v>
      </c>
      <c r="J1555">
        <v>-2</v>
      </c>
      <c r="K1555" t="b">
        <v>0</v>
      </c>
    </row>
    <row r="1556" spans="1:11">
      <c r="A1556" t="s">
        <v>9467</v>
      </c>
      <c r="B1556" t="s">
        <v>6879</v>
      </c>
      <c r="C1556" t="s">
        <v>9</v>
      </c>
      <c r="D1556" t="s">
        <v>7582</v>
      </c>
      <c r="E1556" t="s">
        <v>1793</v>
      </c>
      <c r="F1556">
        <v>89146</v>
      </c>
      <c r="G1556" t="s">
        <v>6876</v>
      </c>
      <c r="H1556" t="s">
        <v>6877</v>
      </c>
      <c r="I1556" t="s">
        <v>6361</v>
      </c>
      <c r="J1556">
        <v>-2</v>
      </c>
      <c r="K1556" t="b">
        <v>0</v>
      </c>
    </row>
    <row r="1557" spans="1:11">
      <c r="A1557" t="s">
        <v>9468</v>
      </c>
      <c r="B1557" t="s">
        <v>6879</v>
      </c>
      <c r="C1557" t="s">
        <v>9</v>
      </c>
      <c r="D1557" t="s">
        <v>7040</v>
      </c>
      <c r="E1557" t="s">
        <v>9469</v>
      </c>
      <c r="F1557">
        <v>99301</v>
      </c>
      <c r="G1557" t="s">
        <v>6876</v>
      </c>
      <c r="H1557" t="s">
        <v>6877</v>
      </c>
      <c r="I1557" t="s">
        <v>6361</v>
      </c>
      <c r="J1557">
        <v>-2</v>
      </c>
      <c r="K1557" t="b">
        <v>0</v>
      </c>
    </row>
    <row r="1558" spans="1:11">
      <c r="A1558" t="s">
        <v>9470</v>
      </c>
      <c r="B1558" t="s">
        <v>9367</v>
      </c>
      <c r="C1558" t="s">
        <v>9</v>
      </c>
      <c r="D1558" t="s">
        <v>7447</v>
      </c>
      <c r="E1558" t="s">
        <v>9471</v>
      </c>
      <c r="F1558" t="s">
        <v>9</v>
      </c>
      <c r="G1558" t="s">
        <v>9</v>
      </c>
      <c r="H1558" t="s">
        <v>7008</v>
      </c>
      <c r="I1558" t="s">
        <v>6361</v>
      </c>
      <c r="J1558">
        <v>-2</v>
      </c>
      <c r="K1558" t="b">
        <v>0</v>
      </c>
    </row>
    <row r="1559" spans="1:11">
      <c r="A1559" t="s">
        <v>9472</v>
      </c>
      <c r="B1559" t="s">
        <v>9376</v>
      </c>
      <c r="C1559" t="s">
        <v>9</v>
      </c>
      <c r="D1559" t="s">
        <v>6875</v>
      </c>
      <c r="E1559" t="s">
        <v>9473</v>
      </c>
      <c r="F1559" t="s">
        <v>9</v>
      </c>
      <c r="G1559" t="s">
        <v>9</v>
      </c>
      <c r="H1559" t="s">
        <v>6867</v>
      </c>
      <c r="I1559" t="s">
        <v>6361</v>
      </c>
      <c r="J1559">
        <v>-2</v>
      </c>
      <c r="K1559" t="b">
        <v>0</v>
      </c>
    </row>
    <row r="1560" spans="1:11">
      <c r="A1560" t="s">
        <v>9474</v>
      </c>
      <c r="B1560" t="s">
        <v>9376</v>
      </c>
      <c r="C1560" t="s">
        <v>9</v>
      </c>
      <c r="D1560" t="s">
        <v>6924</v>
      </c>
      <c r="E1560" t="s">
        <v>230</v>
      </c>
      <c r="F1560">
        <v>43215</v>
      </c>
      <c r="G1560" t="s">
        <v>9</v>
      </c>
      <c r="H1560" t="s">
        <v>6867</v>
      </c>
      <c r="I1560" t="s">
        <v>6361</v>
      </c>
      <c r="J1560">
        <v>-2</v>
      </c>
      <c r="K1560" t="b">
        <v>0</v>
      </c>
    </row>
    <row r="1561" spans="1:11">
      <c r="A1561" t="s">
        <v>9475</v>
      </c>
      <c r="B1561" t="s">
        <v>6864</v>
      </c>
      <c r="C1561" t="s">
        <v>9</v>
      </c>
      <c r="D1561" t="s">
        <v>6962</v>
      </c>
      <c r="E1561" t="s">
        <v>9</v>
      </c>
      <c r="F1561" t="s">
        <v>9</v>
      </c>
      <c r="G1561" t="s">
        <v>6866</v>
      </c>
      <c r="H1561" t="s">
        <v>6877</v>
      </c>
      <c r="I1561" t="s">
        <v>6361</v>
      </c>
      <c r="J1561">
        <v>-2</v>
      </c>
      <c r="K1561" t="b">
        <v>0</v>
      </c>
    </row>
    <row r="1562" spans="1:11">
      <c r="A1562" t="s">
        <v>9476</v>
      </c>
      <c r="B1562" t="s">
        <v>6879</v>
      </c>
      <c r="C1562" t="s">
        <v>9</v>
      </c>
      <c r="D1562" t="s">
        <v>7032</v>
      </c>
      <c r="E1562" t="s">
        <v>786</v>
      </c>
      <c r="F1562">
        <v>80204</v>
      </c>
      <c r="G1562" t="s">
        <v>6876</v>
      </c>
      <c r="H1562" t="s">
        <v>6877</v>
      </c>
      <c r="I1562" t="s">
        <v>6361</v>
      </c>
      <c r="J1562">
        <v>-2</v>
      </c>
      <c r="K1562" t="b">
        <v>0</v>
      </c>
    </row>
    <row r="1563" spans="1:11">
      <c r="A1563" t="s">
        <v>9477</v>
      </c>
      <c r="B1563" t="s">
        <v>9401</v>
      </c>
      <c r="C1563" t="s">
        <v>9</v>
      </c>
      <c r="D1563" t="s">
        <v>6938</v>
      </c>
      <c r="E1563" t="s">
        <v>9478</v>
      </c>
      <c r="F1563">
        <v>64433</v>
      </c>
      <c r="G1563" t="s">
        <v>9</v>
      </c>
      <c r="H1563" t="s">
        <v>6867</v>
      </c>
      <c r="I1563" t="s">
        <v>6361</v>
      </c>
      <c r="J1563">
        <v>-2</v>
      </c>
      <c r="K1563" t="b">
        <v>0</v>
      </c>
    </row>
    <row r="1564" spans="1:11">
      <c r="A1564" t="s">
        <v>9479</v>
      </c>
      <c r="B1564" t="s">
        <v>6869</v>
      </c>
      <c r="C1564" t="s">
        <v>9</v>
      </c>
      <c r="D1564" t="s">
        <v>6955</v>
      </c>
      <c r="E1564" t="s">
        <v>104</v>
      </c>
      <c r="F1564">
        <v>48105</v>
      </c>
      <c r="G1564" t="s">
        <v>6871</v>
      </c>
      <c r="H1564" t="s">
        <v>6867</v>
      </c>
      <c r="I1564" t="s">
        <v>6361</v>
      </c>
      <c r="J1564">
        <v>-2</v>
      </c>
      <c r="K1564" t="b">
        <v>0</v>
      </c>
    </row>
    <row r="1565" spans="1:11">
      <c r="A1565" t="s">
        <v>9480</v>
      </c>
      <c r="B1565" t="s">
        <v>9376</v>
      </c>
      <c r="C1565" t="s">
        <v>9</v>
      </c>
      <c r="D1565" t="s">
        <v>7040</v>
      </c>
      <c r="E1565" t="s">
        <v>65</v>
      </c>
      <c r="F1565">
        <v>98121</v>
      </c>
      <c r="G1565" t="s">
        <v>9</v>
      </c>
      <c r="H1565" t="s">
        <v>6867</v>
      </c>
      <c r="I1565" t="s">
        <v>6361</v>
      </c>
      <c r="J1565">
        <v>-2</v>
      </c>
      <c r="K1565" t="b">
        <v>0</v>
      </c>
    </row>
    <row r="1566" spans="1:11">
      <c r="A1566" t="s">
        <v>9481</v>
      </c>
      <c r="B1566" t="s">
        <v>9367</v>
      </c>
      <c r="C1566" t="s">
        <v>9</v>
      </c>
      <c r="D1566" t="s">
        <v>6938</v>
      </c>
      <c r="E1566" t="s">
        <v>7369</v>
      </c>
      <c r="F1566">
        <v>65802</v>
      </c>
      <c r="G1566" t="s">
        <v>9</v>
      </c>
      <c r="H1566" t="s">
        <v>6867</v>
      </c>
      <c r="I1566" t="s">
        <v>6361</v>
      </c>
      <c r="J1566">
        <v>-2</v>
      </c>
      <c r="K1566" t="b">
        <v>0</v>
      </c>
    </row>
    <row r="1567" spans="1:11">
      <c r="A1567" t="s">
        <v>9482</v>
      </c>
      <c r="B1567" t="s">
        <v>9376</v>
      </c>
      <c r="C1567" t="s">
        <v>9483</v>
      </c>
      <c r="D1567" t="s">
        <v>6915</v>
      </c>
      <c r="E1567" t="s">
        <v>9484</v>
      </c>
      <c r="F1567">
        <v>12538</v>
      </c>
      <c r="G1567" t="s">
        <v>9</v>
      </c>
      <c r="H1567" t="s">
        <v>6867</v>
      </c>
      <c r="I1567" t="s">
        <v>6361</v>
      </c>
      <c r="J1567">
        <v>-2</v>
      </c>
      <c r="K1567" t="b">
        <v>0</v>
      </c>
    </row>
    <row r="1568" spans="1:11">
      <c r="A1568" t="s">
        <v>9485</v>
      </c>
      <c r="B1568" t="s">
        <v>9376</v>
      </c>
      <c r="C1568" t="s">
        <v>9</v>
      </c>
      <c r="D1568" t="s">
        <v>6962</v>
      </c>
      <c r="E1568" t="s">
        <v>85</v>
      </c>
      <c r="F1568">
        <v>19103</v>
      </c>
      <c r="G1568" t="s">
        <v>9</v>
      </c>
      <c r="H1568" t="s">
        <v>6867</v>
      </c>
      <c r="I1568" t="s">
        <v>6361</v>
      </c>
      <c r="J1568">
        <v>-2</v>
      </c>
      <c r="K1568" t="b">
        <v>0</v>
      </c>
    </row>
    <row r="1569" spans="1:11">
      <c r="A1569" t="s">
        <v>9486</v>
      </c>
      <c r="B1569" t="s">
        <v>6879</v>
      </c>
      <c r="C1569" t="s">
        <v>9</v>
      </c>
      <c r="D1569" t="s">
        <v>6875</v>
      </c>
      <c r="E1569" t="s">
        <v>9487</v>
      </c>
      <c r="F1569">
        <v>90630</v>
      </c>
      <c r="G1569" t="s">
        <v>6876</v>
      </c>
      <c r="H1569" t="s">
        <v>6877</v>
      </c>
      <c r="I1569" t="s">
        <v>6361</v>
      </c>
      <c r="J1569">
        <v>-2</v>
      </c>
      <c r="K1569" t="b">
        <v>0</v>
      </c>
    </row>
    <row r="1570" spans="1:11">
      <c r="A1570" t="s">
        <v>9488</v>
      </c>
      <c r="B1570" t="s">
        <v>9401</v>
      </c>
      <c r="C1570" t="s">
        <v>9</v>
      </c>
      <c r="D1570" t="s">
        <v>6915</v>
      </c>
      <c r="E1570" t="s">
        <v>9489</v>
      </c>
      <c r="F1570">
        <v>13737</v>
      </c>
      <c r="G1570" t="s">
        <v>9</v>
      </c>
      <c r="H1570" t="s">
        <v>6867</v>
      </c>
      <c r="I1570" t="s">
        <v>6361</v>
      </c>
      <c r="J1570">
        <v>-2</v>
      </c>
      <c r="K1570" t="b">
        <v>0</v>
      </c>
    </row>
    <row r="1571" spans="1:11">
      <c r="A1571" t="s">
        <v>9490</v>
      </c>
      <c r="B1571" t="s">
        <v>6884</v>
      </c>
      <c r="C1571" t="s">
        <v>9</v>
      </c>
      <c r="D1571" t="s">
        <v>6897</v>
      </c>
      <c r="E1571" t="s">
        <v>7006</v>
      </c>
      <c r="F1571">
        <v>32114</v>
      </c>
      <c r="G1571" t="s">
        <v>6887</v>
      </c>
      <c r="H1571" t="s">
        <v>6877</v>
      </c>
      <c r="I1571" t="s">
        <v>6361</v>
      </c>
      <c r="J1571">
        <v>-2</v>
      </c>
      <c r="K1571" t="b">
        <v>0</v>
      </c>
    </row>
    <row r="1572" spans="1:11">
      <c r="A1572" t="s">
        <v>9491</v>
      </c>
      <c r="B1572" t="s">
        <v>6900</v>
      </c>
      <c r="C1572" t="s">
        <v>9</v>
      </c>
      <c r="D1572" t="s">
        <v>8157</v>
      </c>
      <c r="E1572" t="s">
        <v>8503</v>
      </c>
      <c r="F1572">
        <v>19901</v>
      </c>
      <c r="G1572" t="s">
        <v>6866</v>
      </c>
      <c r="H1572" t="s">
        <v>6877</v>
      </c>
      <c r="I1572" t="s">
        <v>6361</v>
      </c>
      <c r="J1572">
        <v>-2</v>
      </c>
      <c r="K1572" t="b">
        <v>0</v>
      </c>
    </row>
    <row r="1573" spans="1:11">
      <c r="A1573" t="s">
        <v>9492</v>
      </c>
      <c r="B1573" t="s">
        <v>9367</v>
      </c>
      <c r="C1573" t="s">
        <v>9</v>
      </c>
      <c r="D1573" t="s">
        <v>7032</v>
      </c>
      <c r="E1573" t="s">
        <v>786</v>
      </c>
      <c r="F1573" t="s">
        <v>9</v>
      </c>
      <c r="G1573" t="s">
        <v>9</v>
      </c>
      <c r="H1573" t="s">
        <v>7008</v>
      </c>
      <c r="I1573" t="s">
        <v>6361</v>
      </c>
      <c r="J1573">
        <v>-2</v>
      </c>
      <c r="K1573" t="b">
        <v>0</v>
      </c>
    </row>
    <row r="1574" spans="1:11">
      <c r="A1574" t="s">
        <v>9493</v>
      </c>
      <c r="B1574" t="s">
        <v>9378</v>
      </c>
      <c r="C1574" t="s">
        <v>9494</v>
      </c>
      <c r="D1574" t="s">
        <v>9</v>
      </c>
      <c r="E1574" t="s">
        <v>7203</v>
      </c>
      <c r="F1574" t="s">
        <v>9</v>
      </c>
      <c r="G1574" t="s">
        <v>9</v>
      </c>
      <c r="H1574" t="s">
        <v>6867</v>
      </c>
      <c r="I1574" t="s">
        <v>6361</v>
      </c>
      <c r="J1574">
        <v>-2</v>
      </c>
      <c r="K1574" t="b">
        <v>0</v>
      </c>
    </row>
    <row r="1575" spans="1:11">
      <c r="A1575" t="s">
        <v>9495</v>
      </c>
      <c r="B1575" t="s">
        <v>9376</v>
      </c>
      <c r="C1575" t="s">
        <v>9</v>
      </c>
      <c r="D1575" t="s">
        <v>6875</v>
      </c>
      <c r="E1575" t="s">
        <v>1632</v>
      </c>
      <c r="F1575" t="s">
        <v>9</v>
      </c>
      <c r="G1575" t="s">
        <v>9</v>
      </c>
      <c r="H1575" t="s">
        <v>7008</v>
      </c>
      <c r="I1575" t="s">
        <v>6361</v>
      </c>
      <c r="J1575">
        <v>-2</v>
      </c>
      <c r="K1575" t="b">
        <v>0</v>
      </c>
    </row>
    <row r="1576" spans="1:11">
      <c r="A1576" t="s">
        <v>9496</v>
      </c>
      <c r="B1576" t="s">
        <v>9378</v>
      </c>
      <c r="C1576" t="s">
        <v>9</v>
      </c>
      <c r="D1576" t="s">
        <v>6875</v>
      </c>
      <c r="E1576" t="s">
        <v>9497</v>
      </c>
      <c r="F1576">
        <v>95482</v>
      </c>
      <c r="G1576" t="s">
        <v>9</v>
      </c>
      <c r="H1576" t="s">
        <v>6867</v>
      </c>
      <c r="I1576" t="s">
        <v>6361</v>
      </c>
      <c r="J1576">
        <v>-2</v>
      </c>
      <c r="K1576" t="b">
        <v>0</v>
      </c>
    </row>
    <row r="1577" spans="1:11">
      <c r="A1577" t="s">
        <v>9498</v>
      </c>
      <c r="B1577" t="s">
        <v>9378</v>
      </c>
      <c r="C1577" t="s">
        <v>9</v>
      </c>
      <c r="D1577" t="s">
        <v>7040</v>
      </c>
      <c r="E1577" t="s">
        <v>9499</v>
      </c>
      <c r="F1577">
        <v>98052</v>
      </c>
      <c r="G1577" t="s">
        <v>9</v>
      </c>
      <c r="H1577" t="s">
        <v>7008</v>
      </c>
      <c r="I1577" t="s">
        <v>6361</v>
      </c>
      <c r="J1577">
        <v>-2</v>
      </c>
      <c r="K1577" t="b">
        <v>0</v>
      </c>
    </row>
    <row r="1578" spans="1:11">
      <c r="A1578" t="s">
        <v>9500</v>
      </c>
      <c r="B1578" t="s">
        <v>9465</v>
      </c>
      <c r="C1578" t="s">
        <v>9</v>
      </c>
      <c r="D1578" t="s">
        <v>6881</v>
      </c>
      <c r="E1578" t="s">
        <v>9501</v>
      </c>
      <c r="F1578" t="s">
        <v>9</v>
      </c>
      <c r="G1578" t="s">
        <v>9</v>
      </c>
      <c r="H1578" t="s">
        <v>6877</v>
      </c>
      <c r="I1578" t="s">
        <v>6361</v>
      </c>
      <c r="J1578">
        <v>-2</v>
      </c>
      <c r="K1578" t="b">
        <v>0</v>
      </c>
    </row>
    <row r="1579" spans="1:11">
      <c r="A1579" t="s">
        <v>9502</v>
      </c>
      <c r="B1579" t="s">
        <v>6904</v>
      </c>
      <c r="C1579" t="s">
        <v>9</v>
      </c>
      <c r="D1579" t="s">
        <v>6986</v>
      </c>
      <c r="E1579" t="s">
        <v>9503</v>
      </c>
      <c r="F1579">
        <v>52045</v>
      </c>
      <c r="G1579" t="s">
        <v>9</v>
      </c>
      <c r="H1579" t="s">
        <v>6867</v>
      </c>
      <c r="I1579" t="s">
        <v>6361</v>
      </c>
      <c r="J1579">
        <v>-2</v>
      </c>
      <c r="K1579" t="b">
        <v>0</v>
      </c>
    </row>
    <row r="1580" spans="1:11">
      <c r="A1580" t="s">
        <v>9504</v>
      </c>
      <c r="B1580" t="s">
        <v>9378</v>
      </c>
      <c r="C1580" t="s">
        <v>9</v>
      </c>
      <c r="D1580" t="s">
        <v>7271</v>
      </c>
      <c r="E1580" t="s">
        <v>9</v>
      </c>
      <c r="F1580" t="s">
        <v>9</v>
      </c>
      <c r="G1580" t="s">
        <v>9</v>
      </c>
      <c r="H1580" t="s">
        <v>7008</v>
      </c>
      <c r="I1580" t="s">
        <v>6361</v>
      </c>
      <c r="J1580">
        <v>-2</v>
      </c>
      <c r="K1580" t="b">
        <v>0</v>
      </c>
    </row>
    <row r="1581" spans="1:11">
      <c r="A1581" t="s">
        <v>9505</v>
      </c>
      <c r="B1581" t="s">
        <v>6884</v>
      </c>
      <c r="C1581" t="s">
        <v>9</v>
      </c>
      <c r="D1581" t="s">
        <v>6897</v>
      </c>
      <c r="E1581" t="s">
        <v>9506</v>
      </c>
      <c r="F1581">
        <v>32922</v>
      </c>
      <c r="G1581" t="s">
        <v>6887</v>
      </c>
      <c r="H1581" t="s">
        <v>6877</v>
      </c>
      <c r="I1581" t="s">
        <v>6361</v>
      </c>
      <c r="J1581">
        <v>-2</v>
      </c>
      <c r="K1581" t="b">
        <v>0</v>
      </c>
    </row>
    <row r="1582" spans="1:11">
      <c r="A1582" t="s">
        <v>9507</v>
      </c>
      <c r="B1582" t="s">
        <v>9367</v>
      </c>
      <c r="C1582" t="s">
        <v>9</v>
      </c>
      <c r="D1582" t="s">
        <v>6892</v>
      </c>
      <c r="E1582" t="s">
        <v>7749</v>
      </c>
      <c r="F1582" t="s">
        <v>9</v>
      </c>
      <c r="G1582" t="s">
        <v>9</v>
      </c>
      <c r="H1582" t="s">
        <v>7008</v>
      </c>
      <c r="I1582" t="s">
        <v>6361</v>
      </c>
      <c r="J1582">
        <v>-2</v>
      </c>
      <c r="K1582" t="b">
        <v>0</v>
      </c>
    </row>
    <row r="1583" spans="1:11">
      <c r="A1583" t="s">
        <v>9508</v>
      </c>
      <c r="B1583" t="s">
        <v>6884</v>
      </c>
      <c r="C1583" t="s">
        <v>9</v>
      </c>
      <c r="D1583" t="s">
        <v>6977</v>
      </c>
      <c r="E1583" t="s">
        <v>9509</v>
      </c>
      <c r="F1583">
        <v>30401</v>
      </c>
      <c r="G1583" t="s">
        <v>6887</v>
      </c>
      <c r="H1583" t="s">
        <v>6877</v>
      </c>
      <c r="I1583" t="s">
        <v>6361</v>
      </c>
      <c r="J1583">
        <v>-2</v>
      </c>
      <c r="K1583" t="b">
        <v>0</v>
      </c>
    </row>
    <row r="1584" spans="1:11">
      <c r="A1584" t="s">
        <v>9510</v>
      </c>
      <c r="B1584" t="s">
        <v>6879</v>
      </c>
      <c r="C1584" t="s">
        <v>9</v>
      </c>
      <c r="D1584" t="s">
        <v>7040</v>
      </c>
      <c r="E1584" t="s">
        <v>9511</v>
      </c>
      <c r="F1584">
        <v>98036</v>
      </c>
      <c r="G1584" t="s">
        <v>6876</v>
      </c>
      <c r="H1584" t="s">
        <v>6877</v>
      </c>
      <c r="I1584" t="s">
        <v>6361</v>
      </c>
      <c r="J1584">
        <v>-2</v>
      </c>
      <c r="K1584" t="b">
        <v>0</v>
      </c>
    </row>
    <row r="1585" spans="1:11">
      <c r="A1585" t="s">
        <v>9512</v>
      </c>
      <c r="B1585" t="s">
        <v>9376</v>
      </c>
      <c r="C1585" t="s">
        <v>9</v>
      </c>
      <c r="D1585" t="s">
        <v>7447</v>
      </c>
      <c r="E1585" t="s">
        <v>7448</v>
      </c>
      <c r="F1585">
        <v>902</v>
      </c>
      <c r="G1585" t="s">
        <v>9</v>
      </c>
      <c r="H1585" t="s">
        <v>6877</v>
      </c>
      <c r="I1585" t="s">
        <v>6361</v>
      </c>
      <c r="J1585">
        <v>-2</v>
      </c>
      <c r="K1585" t="b">
        <v>0</v>
      </c>
    </row>
    <row r="1586" spans="1:11">
      <c r="A1586" t="s">
        <v>9513</v>
      </c>
      <c r="B1586" t="s">
        <v>6864</v>
      </c>
      <c r="C1586" t="s">
        <v>9514</v>
      </c>
      <c r="D1586" t="s">
        <v>6915</v>
      </c>
      <c r="E1586" t="s">
        <v>6916</v>
      </c>
      <c r="F1586">
        <v>10001</v>
      </c>
      <c r="G1586" t="s">
        <v>6866</v>
      </c>
      <c r="H1586" t="s">
        <v>6877</v>
      </c>
      <c r="I1586" t="s">
        <v>6361</v>
      </c>
      <c r="J1586">
        <v>-2</v>
      </c>
      <c r="K1586" t="b">
        <v>0</v>
      </c>
    </row>
    <row r="1587" spans="1:11">
      <c r="A1587" t="s">
        <v>9515</v>
      </c>
      <c r="B1587" t="s">
        <v>6879</v>
      </c>
      <c r="C1587" t="s">
        <v>9</v>
      </c>
      <c r="D1587" t="s">
        <v>6875</v>
      </c>
      <c r="E1587" t="s">
        <v>7606</v>
      </c>
      <c r="F1587">
        <v>95971</v>
      </c>
      <c r="G1587" t="s">
        <v>6876</v>
      </c>
      <c r="H1587" t="s">
        <v>6877</v>
      </c>
      <c r="I1587" t="s">
        <v>6361</v>
      </c>
      <c r="J1587">
        <v>-2</v>
      </c>
      <c r="K1587" t="b">
        <v>0</v>
      </c>
    </row>
    <row r="1588" spans="1:11">
      <c r="A1588" t="s">
        <v>9516</v>
      </c>
      <c r="B1588" t="s">
        <v>9376</v>
      </c>
      <c r="C1588" t="s">
        <v>9</v>
      </c>
      <c r="D1588" t="s">
        <v>6915</v>
      </c>
      <c r="E1588" t="s">
        <v>9517</v>
      </c>
      <c r="F1588">
        <v>11746</v>
      </c>
      <c r="G1588" t="s">
        <v>9</v>
      </c>
      <c r="H1588" t="s">
        <v>7008</v>
      </c>
      <c r="I1588" t="s">
        <v>6361</v>
      </c>
      <c r="J1588">
        <v>-2</v>
      </c>
      <c r="K1588" t="b">
        <v>0</v>
      </c>
    </row>
    <row r="1589" spans="1:11">
      <c r="A1589" t="s">
        <v>9518</v>
      </c>
      <c r="B1589" t="s">
        <v>9378</v>
      </c>
      <c r="C1589" t="s">
        <v>9</v>
      </c>
      <c r="D1589" t="s">
        <v>6897</v>
      </c>
      <c r="E1589" t="s">
        <v>9</v>
      </c>
      <c r="F1589" t="s">
        <v>9</v>
      </c>
      <c r="G1589" t="s">
        <v>9</v>
      </c>
      <c r="H1589" t="s">
        <v>6877</v>
      </c>
      <c r="I1589" t="s">
        <v>6361</v>
      </c>
      <c r="J1589">
        <v>-2</v>
      </c>
      <c r="K1589" t="b">
        <v>0</v>
      </c>
    </row>
    <row r="1590" spans="1:11">
      <c r="A1590" t="s">
        <v>9519</v>
      </c>
      <c r="B1590" t="s">
        <v>6884</v>
      </c>
      <c r="C1590" t="s">
        <v>9</v>
      </c>
      <c r="D1590" t="s">
        <v>6897</v>
      </c>
      <c r="E1590" t="s">
        <v>9520</v>
      </c>
      <c r="F1590">
        <v>32025</v>
      </c>
      <c r="G1590" t="s">
        <v>6887</v>
      </c>
      <c r="H1590" t="s">
        <v>6877</v>
      </c>
      <c r="I1590" t="s">
        <v>6361</v>
      </c>
      <c r="J1590">
        <v>-2</v>
      </c>
      <c r="K1590" t="b">
        <v>0</v>
      </c>
    </row>
    <row r="1591" spans="1:11">
      <c r="A1591" t="s">
        <v>9521</v>
      </c>
      <c r="B1591" t="s">
        <v>6884</v>
      </c>
      <c r="C1591" t="s">
        <v>9</v>
      </c>
      <c r="D1591" t="s">
        <v>6897</v>
      </c>
      <c r="E1591" t="s">
        <v>9522</v>
      </c>
      <c r="F1591">
        <v>33040</v>
      </c>
      <c r="G1591" t="s">
        <v>6887</v>
      </c>
      <c r="H1591" t="s">
        <v>6877</v>
      </c>
      <c r="I1591" t="s">
        <v>6361</v>
      </c>
      <c r="J1591">
        <v>-2</v>
      </c>
      <c r="K1591" t="b">
        <v>0</v>
      </c>
    </row>
    <row r="1592" spans="1:11">
      <c r="A1592" t="s">
        <v>9523</v>
      </c>
      <c r="B1592" t="s">
        <v>6884</v>
      </c>
      <c r="C1592" t="s">
        <v>9</v>
      </c>
      <c r="D1592" t="s">
        <v>6897</v>
      </c>
      <c r="E1592" t="s">
        <v>9001</v>
      </c>
      <c r="F1592">
        <v>33919</v>
      </c>
      <c r="G1592" t="s">
        <v>6887</v>
      </c>
      <c r="H1592" t="s">
        <v>6877</v>
      </c>
      <c r="I1592" t="s">
        <v>6361</v>
      </c>
      <c r="J1592">
        <v>-2</v>
      </c>
      <c r="K1592" t="b">
        <v>0</v>
      </c>
    </row>
    <row r="1593" spans="1:11">
      <c r="A1593" t="s">
        <v>9524</v>
      </c>
      <c r="B1593" t="s">
        <v>6884</v>
      </c>
      <c r="C1593" t="s">
        <v>9525</v>
      </c>
      <c r="D1593" t="s">
        <v>6897</v>
      </c>
      <c r="E1593" t="s">
        <v>7602</v>
      </c>
      <c r="F1593">
        <v>32202</v>
      </c>
      <c r="G1593" t="s">
        <v>6887</v>
      </c>
      <c r="H1593" t="s">
        <v>6877</v>
      </c>
      <c r="I1593" t="s">
        <v>6361</v>
      </c>
      <c r="J1593">
        <v>-2</v>
      </c>
      <c r="K1593" t="b">
        <v>0</v>
      </c>
    </row>
    <row r="1594" spans="1:11">
      <c r="A1594" t="s">
        <v>9526</v>
      </c>
      <c r="B1594" t="s">
        <v>6879</v>
      </c>
      <c r="C1594" t="s">
        <v>9</v>
      </c>
      <c r="D1594" t="s">
        <v>6875</v>
      </c>
      <c r="E1594" t="s">
        <v>9527</v>
      </c>
      <c r="F1594">
        <v>94022</v>
      </c>
      <c r="G1594" t="s">
        <v>6876</v>
      </c>
      <c r="H1594" t="s">
        <v>6877</v>
      </c>
      <c r="I1594" t="s">
        <v>6361</v>
      </c>
      <c r="J1594">
        <v>-2</v>
      </c>
      <c r="K1594" t="b">
        <v>0</v>
      </c>
    </row>
    <row r="1595" spans="1:11">
      <c r="A1595" t="s">
        <v>9528</v>
      </c>
      <c r="B1595" t="s">
        <v>9367</v>
      </c>
      <c r="C1595" t="s">
        <v>9</v>
      </c>
      <c r="D1595" t="s">
        <v>7233</v>
      </c>
      <c r="E1595" t="s">
        <v>1072</v>
      </c>
      <c r="F1595">
        <v>70808</v>
      </c>
      <c r="G1595" t="s">
        <v>9</v>
      </c>
      <c r="H1595" t="s">
        <v>6867</v>
      </c>
      <c r="I1595" t="s">
        <v>6361</v>
      </c>
      <c r="J1595">
        <v>-2</v>
      </c>
      <c r="K1595" t="b">
        <v>0</v>
      </c>
    </row>
    <row r="1596" spans="1:11">
      <c r="A1596" t="s">
        <v>9529</v>
      </c>
      <c r="B1596" t="s">
        <v>9378</v>
      </c>
      <c r="C1596" t="s">
        <v>9</v>
      </c>
      <c r="D1596" t="s">
        <v>9</v>
      </c>
      <c r="E1596" t="s">
        <v>9530</v>
      </c>
      <c r="F1596" t="s">
        <v>9</v>
      </c>
      <c r="G1596" t="s">
        <v>9</v>
      </c>
      <c r="H1596" t="s">
        <v>6867</v>
      </c>
      <c r="I1596" t="s">
        <v>6361</v>
      </c>
      <c r="J1596">
        <v>-2</v>
      </c>
      <c r="K1596" t="b">
        <v>0</v>
      </c>
    </row>
    <row r="1597" spans="1:11">
      <c r="A1597" t="s">
        <v>9531</v>
      </c>
      <c r="B1597" t="s">
        <v>9532</v>
      </c>
      <c r="C1597" t="s">
        <v>9</v>
      </c>
      <c r="D1597" t="s">
        <v>6865</v>
      </c>
      <c r="E1597" t="s">
        <v>9533</v>
      </c>
      <c r="F1597">
        <v>2492</v>
      </c>
      <c r="G1597" t="s">
        <v>9</v>
      </c>
      <c r="H1597" t="s">
        <v>6867</v>
      </c>
      <c r="I1597" t="s">
        <v>6361</v>
      </c>
      <c r="J1597">
        <v>-2</v>
      </c>
      <c r="K1597" t="b">
        <v>0</v>
      </c>
    </row>
    <row r="1598" spans="1:11">
      <c r="A1598" t="s">
        <v>9534</v>
      </c>
      <c r="B1598" t="s">
        <v>9367</v>
      </c>
      <c r="C1598" t="s">
        <v>9</v>
      </c>
      <c r="D1598" t="s">
        <v>7329</v>
      </c>
      <c r="E1598" t="s">
        <v>1558</v>
      </c>
      <c r="F1598" t="s">
        <v>9</v>
      </c>
      <c r="G1598" t="s">
        <v>9</v>
      </c>
      <c r="H1598" t="s">
        <v>7008</v>
      </c>
      <c r="I1598" t="s">
        <v>6361</v>
      </c>
      <c r="J1598">
        <v>-2</v>
      </c>
      <c r="K1598" t="b">
        <v>0</v>
      </c>
    </row>
    <row r="1599" spans="1:11">
      <c r="A1599" t="s">
        <v>9535</v>
      </c>
      <c r="B1599" t="s">
        <v>6884</v>
      </c>
      <c r="C1599" t="s">
        <v>9</v>
      </c>
      <c r="D1599" t="s">
        <v>6977</v>
      </c>
      <c r="E1599" t="s">
        <v>426</v>
      </c>
      <c r="F1599">
        <v>30161</v>
      </c>
      <c r="G1599" t="s">
        <v>6887</v>
      </c>
      <c r="H1599" t="s">
        <v>6877</v>
      </c>
      <c r="I1599" t="s">
        <v>6361</v>
      </c>
      <c r="J1599">
        <v>-2</v>
      </c>
      <c r="K1599" t="b">
        <v>0</v>
      </c>
    </row>
    <row r="1600" spans="1:11">
      <c r="A1600" t="s">
        <v>9536</v>
      </c>
      <c r="B1600" t="s">
        <v>6884</v>
      </c>
      <c r="C1600" t="s">
        <v>9</v>
      </c>
      <c r="D1600" t="s">
        <v>6977</v>
      </c>
      <c r="E1600" t="s">
        <v>7221</v>
      </c>
      <c r="F1600">
        <v>31061</v>
      </c>
      <c r="G1600" t="s">
        <v>6887</v>
      </c>
      <c r="H1600" t="s">
        <v>6877</v>
      </c>
      <c r="I1600" t="s">
        <v>6361</v>
      </c>
      <c r="J1600">
        <v>-2</v>
      </c>
      <c r="K1600" t="b">
        <v>0</v>
      </c>
    </row>
    <row r="1601" spans="1:11">
      <c r="A1601" t="s">
        <v>9537</v>
      </c>
      <c r="B1601" t="s">
        <v>6864</v>
      </c>
      <c r="C1601" t="s">
        <v>9</v>
      </c>
      <c r="D1601" t="s">
        <v>7119</v>
      </c>
      <c r="E1601" t="s">
        <v>9538</v>
      </c>
      <c r="F1601">
        <v>5667</v>
      </c>
      <c r="G1601" t="s">
        <v>6866</v>
      </c>
      <c r="H1601" t="s">
        <v>6867</v>
      </c>
      <c r="I1601" t="s">
        <v>6361</v>
      </c>
      <c r="J1601">
        <v>-2</v>
      </c>
      <c r="K1601" t="b">
        <v>0</v>
      </c>
    </row>
    <row r="1602" spans="1:11">
      <c r="A1602" t="s">
        <v>9539</v>
      </c>
      <c r="B1602" t="s">
        <v>9367</v>
      </c>
      <c r="C1602" t="s">
        <v>9540</v>
      </c>
      <c r="D1602" t="s">
        <v>6938</v>
      </c>
      <c r="E1602" t="s">
        <v>9541</v>
      </c>
      <c r="F1602">
        <v>63110</v>
      </c>
      <c r="G1602" t="s">
        <v>9</v>
      </c>
      <c r="H1602" t="s">
        <v>6867</v>
      </c>
      <c r="I1602" t="s">
        <v>6361</v>
      </c>
      <c r="J1602">
        <v>-2</v>
      </c>
      <c r="K1602" t="b">
        <v>0</v>
      </c>
    </row>
    <row r="1603" spans="1:11">
      <c r="A1603" t="s">
        <v>9542</v>
      </c>
      <c r="B1603" t="s">
        <v>9367</v>
      </c>
      <c r="C1603" t="s">
        <v>9</v>
      </c>
      <c r="D1603" t="s">
        <v>6924</v>
      </c>
      <c r="E1603" t="s">
        <v>591</v>
      </c>
      <c r="F1603" t="s">
        <v>9</v>
      </c>
      <c r="G1603" t="s">
        <v>9</v>
      </c>
      <c r="H1603" t="s">
        <v>6867</v>
      </c>
      <c r="I1603" t="s">
        <v>6361</v>
      </c>
      <c r="J1603">
        <v>-2</v>
      </c>
      <c r="K1603" t="b">
        <v>0</v>
      </c>
    </row>
    <row r="1604" spans="1:11">
      <c r="A1604" t="s">
        <v>9543</v>
      </c>
      <c r="B1604" t="s">
        <v>6879</v>
      </c>
      <c r="C1604" t="s">
        <v>9</v>
      </c>
      <c r="D1604" t="s">
        <v>7040</v>
      </c>
      <c r="E1604" t="s">
        <v>948</v>
      </c>
      <c r="F1604">
        <v>98520</v>
      </c>
      <c r="G1604" t="s">
        <v>6876</v>
      </c>
      <c r="H1604" t="s">
        <v>6877</v>
      </c>
      <c r="I1604" t="s">
        <v>6361</v>
      </c>
      <c r="J1604">
        <v>-2</v>
      </c>
      <c r="K1604" t="b">
        <v>0</v>
      </c>
    </row>
    <row r="1605" spans="1:11">
      <c r="A1605" t="s">
        <v>9544</v>
      </c>
      <c r="B1605" t="s">
        <v>9378</v>
      </c>
      <c r="C1605" t="s">
        <v>9</v>
      </c>
      <c r="D1605" t="s">
        <v>6960</v>
      </c>
      <c r="E1605" t="s">
        <v>9</v>
      </c>
      <c r="F1605" t="s">
        <v>9</v>
      </c>
      <c r="G1605" t="s">
        <v>9</v>
      </c>
      <c r="H1605" t="s">
        <v>6877</v>
      </c>
      <c r="I1605" t="s">
        <v>6361</v>
      </c>
      <c r="J1605">
        <v>-2</v>
      </c>
      <c r="K1605" t="b">
        <v>0</v>
      </c>
    </row>
    <row r="1606" spans="1:11">
      <c r="A1606" t="s">
        <v>9545</v>
      </c>
      <c r="B1606" t="s">
        <v>6879</v>
      </c>
      <c r="C1606" t="s">
        <v>9</v>
      </c>
      <c r="D1606" t="s">
        <v>7040</v>
      </c>
      <c r="E1606" t="s">
        <v>1463</v>
      </c>
      <c r="F1606">
        <v>98092</v>
      </c>
      <c r="G1606" t="s">
        <v>6876</v>
      </c>
      <c r="H1606" t="s">
        <v>6877</v>
      </c>
      <c r="I1606" t="s">
        <v>6361</v>
      </c>
      <c r="J1606">
        <v>-2</v>
      </c>
      <c r="K1606" t="b">
        <v>0</v>
      </c>
    </row>
    <row r="1607" spans="1:11">
      <c r="A1607" t="s">
        <v>9546</v>
      </c>
      <c r="B1607" t="s">
        <v>6884</v>
      </c>
      <c r="C1607" t="s">
        <v>9</v>
      </c>
      <c r="D1607" t="s">
        <v>6897</v>
      </c>
      <c r="E1607" t="s">
        <v>9547</v>
      </c>
      <c r="F1607">
        <v>32401</v>
      </c>
      <c r="G1607" t="s">
        <v>6887</v>
      </c>
      <c r="H1607" t="s">
        <v>6877</v>
      </c>
      <c r="I1607" t="s">
        <v>6361</v>
      </c>
      <c r="J1607">
        <v>-2</v>
      </c>
      <c r="K1607" t="b">
        <v>0</v>
      </c>
    </row>
    <row r="1608" spans="1:11">
      <c r="A1608" t="s">
        <v>9548</v>
      </c>
      <c r="B1608" t="s">
        <v>9465</v>
      </c>
      <c r="C1608" t="s">
        <v>9</v>
      </c>
      <c r="D1608" t="s">
        <v>7046</v>
      </c>
      <c r="E1608" t="s">
        <v>868</v>
      </c>
      <c r="F1608">
        <v>66046</v>
      </c>
      <c r="G1608" t="s">
        <v>9</v>
      </c>
      <c r="H1608" t="s">
        <v>6877</v>
      </c>
      <c r="I1608" t="s">
        <v>6361</v>
      </c>
      <c r="J1608">
        <v>-2</v>
      </c>
      <c r="K1608" t="b">
        <v>0</v>
      </c>
    </row>
    <row r="1609" spans="1:11">
      <c r="A1609" t="s">
        <v>9549</v>
      </c>
      <c r="B1609" t="s">
        <v>6904</v>
      </c>
      <c r="C1609" t="s">
        <v>9</v>
      </c>
      <c r="D1609" t="s">
        <v>6865</v>
      </c>
      <c r="E1609" t="s">
        <v>9550</v>
      </c>
      <c r="F1609">
        <v>2445</v>
      </c>
      <c r="G1609" t="s">
        <v>9</v>
      </c>
      <c r="H1609" t="s">
        <v>6867</v>
      </c>
      <c r="I1609" t="s">
        <v>6361</v>
      </c>
      <c r="J1609">
        <v>-2</v>
      </c>
      <c r="K1609" t="b">
        <v>0</v>
      </c>
    </row>
    <row r="1610" spans="1:11">
      <c r="A1610" t="s">
        <v>9551</v>
      </c>
      <c r="B1610" t="s">
        <v>6889</v>
      </c>
      <c r="C1610" t="s">
        <v>9</v>
      </c>
      <c r="D1610" t="s">
        <v>6955</v>
      </c>
      <c r="E1610" t="s">
        <v>7252</v>
      </c>
      <c r="F1610">
        <v>48128</v>
      </c>
      <c r="G1610" t="s">
        <v>6871</v>
      </c>
      <c r="H1610" t="s">
        <v>6877</v>
      </c>
      <c r="I1610" t="s">
        <v>6361</v>
      </c>
      <c r="J1610">
        <v>-2</v>
      </c>
      <c r="K1610" t="b">
        <v>0</v>
      </c>
    </row>
    <row r="1611" spans="1:11">
      <c r="A1611" t="s">
        <v>9552</v>
      </c>
      <c r="B1611" t="s">
        <v>9367</v>
      </c>
      <c r="C1611" t="s">
        <v>9</v>
      </c>
      <c r="D1611" t="s">
        <v>6921</v>
      </c>
      <c r="E1611" t="s">
        <v>9553</v>
      </c>
      <c r="F1611" t="s">
        <v>9</v>
      </c>
      <c r="G1611" t="s">
        <v>9</v>
      </c>
      <c r="H1611" t="s">
        <v>6867</v>
      </c>
      <c r="I1611" t="s">
        <v>6361</v>
      </c>
      <c r="J1611">
        <v>-2</v>
      </c>
      <c r="K1611" t="b">
        <v>0</v>
      </c>
    </row>
    <row r="1612" spans="1:11">
      <c r="A1612" t="s">
        <v>9554</v>
      </c>
      <c r="B1612" t="s">
        <v>9367</v>
      </c>
      <c r="C1612" t="s">
        <v>9</v>
      </c>
      <c r="D1612" t="s">
        <v>6921</v>
      </c>
      <c r="E1612" t="s">
        <v>7500</v>
      </c>
      <c r="F1612" t="s">
        <v>9</v>
      </c>
      <c r="G1612" t="s">
        <v>9</v>
      </c>
      <c r="H1612" t="s">
        <v>6867</v>
      </c>
      <c r="I1612" t="s">
        <v>6361</v>
      </c>
      <c r="J1612">
        <v>-2</v>
      </c>
      <c r="K1612" t="b">
        <v>0</v>
      </c>
    </row>
    <row r="1613" spans="1:11">
      <c r="A1613" t="s">
        <v>9555</v>
      </c>
      <c r="B1613" t="s">
        <v>9378</v>
      </c>
      <c r="C1613" t="s">
        <v>9</v>
      </c>
      <c r="D1613" t="s">
        <v>7072</v>
      </c>
      <c r="E1613" t="s">
        <v>9</v>
      </c>
      <c r="F1613" t="s">
        <v>9</v>
      </c>
      <c r="G1613" t="s">
        <v>9</v>
      </c>
      <c r="H1613" t="s">
        <v>6867</v>
      </c>
      <c r="I1613" t="s">
        <v>6361</v>
      </c>
      <c r="J1613">
        <v>-2</v>
      </c>
      <c r="K1613" t="b">
        <v>0</v>
      </c>
    </row>
    <row r="1614" spans="1:11">
      <c r="A1614" t="s">
        <v>9556</v>
      </c>
      <c r="B1614" t="s">
        <v>9367</v>
      </c>
      <c r="C1614" t="s">
        <v>9</v>
      </c>
      <c r="D1614" t="s">
        <v>6897</v>
      </c>
      <c r="E1614" t="s">
        <v>6898</v>
      </c>
      <c r="F1614" t="s">
        <v>9</v>
      </c>
      <c r="G1614" t="s">
        <v>9</v>
      </c>
      <c r="H1614" t="s">
        <v>6867</v>
      </c>
      <c r="I1614" t="s">
        <v>6361</v>
      </c>
      <c r="J1614">
        <v>-2</v>
      </c>
      <c r="K1614" t="b">
        <v>0</v>
      </c>
    </row>
    <row r="1615" spans="1:11">
      <c r="A1615" t="s">
        <v>9557</v>
      </c>
      <c r="B1615" t="s">
        <v>6889</v>
      </c>
      <c r="C1615" t="s">
        <v>9</v>
      </c>
      <c r="D1615" t="s">
        <v>7046</v>
      </c>
      <c r="E1615" t="s">
        <v>9558</v>
      </c>
      <c r="F1615">
        <v>67062</v>
      </c>
      <c r="G1615" t="s">
        <v>6871</v>
      </c>
      <c r="H1615" t="s">
        <v>6867</v>
      </c>
      <c r="I1615" t="s">
        <v>6361</v>
      </c>
      <c r="J1615">
        <v>-2</v>
      </c>
      <c r="K1615" t="b">
        <v>0</v>
      </c>
    </row>
    <row r="1616" spans="1:11">
      <c r="A1616" t="s">
        <v>9559</v>
      </c>
      <c r="B1616" t="s">
        <v>6879</v>
      </c>
      <c r="C1616" t="s">
        <v>9</v>
      </c>
      <c r="D1616" t="s">
        <v>7040</v>
      </c>
      <c r="E1616" t="s">
        <v>8333</v>
      </c>
      <c r="F1616">
        <v>98198</v>
      </c>
      <c r="G1616" t="s">
        <v>6876</v>
      </c>
      <c r="H1616" t="s">
        <v>6877</v>
      </c>
      <c r="I1616" t="s">
        <v>6361</v>
      </c>
      <c r="J1616">
        <v>-2</v>
      </c>
      <c r="K1616" t="b">
        <v>0</v>
      </c>
    </row>
    <row r="1617" spans="1:11">
      <c r="A1617" t="s">
        <v>9560</v>
      </c>
      <c r="B1617" t="s">
        <v>6864</v>
      </c>
      <c r="C1617" t="s">
        <v>9</v>
      </c>
      <c r="D1617" t="s">
        <v>6901</v>
      </c>
      <c r="E1617" t="s">
        <v>9561</v>
      </c>
      <c r="F1617">
        <v>6416</v>
      </c>
      <c r="G1617" t="s">
        <v>6866</v>
      </c>
      <c r="H1617" t="s">
        <v>6867</v>
      </c>
      <c r="I1617" t="s">
        <v>6361</v>
      </c>
      <c r="J1617">
        <v>-2</v>
      </c>
      <c r="K1617" t="b">
        <v>0</v>
      </c>
    </row>
    <row r="1618" spans="1:11">
      <c r="A1618" t="s">
        <v>9562</v>
      </c>
      <c r="B1618" t="s">
        <v>9367</v>
      </c>
      <c r="C1618" t="s">
        <v>9</v>
      </c>
      <c r="D1618" t="s">
        <v>7447</v>
      </c>
      <c r="E1618" t="s">
        <v>9471</v>
      </c>
      <c r="F1618" t="s">
        <v>9</v>
      </c>
      <c r="G1618" t="s">
        <v>9</v>
      </c>
      <c r="H1618" t="s">
        <v>7008</v>
      </c>
      <c r="I1618" t="s">
        <v>6361</v>
      </c>
      <c r="J1618">
        <v>-2</v>
      </c>
      <c r="K1618" t="b">
        <v>0</v>
      </c>
    </row>
    <row r="1619" spans="1:11">
      <c r="A1619" t="s">
        <v>9563</v>
      </c>
      <c r="B1619" t="s">
        <v>9413</v>
      </c>
      <c r="C1619" t="s">
        <v>9</v>
      </c>
      <c r="D1619" t="s">
        <v>6865</v>
      </c>
      <c r="E1619" t="s">
        <v>6908</v>
      </c>
      <c r="F1619">
        <v>2141</v>
      </c>
      <c r="G1619" t="s">
        <v>9</v>
      </c>
      <c r="H1619" t="s">
        <v>6867</v>
      </c>
      <c r="I1619" t="s">
        <v>6361</v>
      </c>
      <c r="J1619">
        <v>-2</v>
      </c>
      <c r="K1619" t="b">
        <v>0</v>
      </c>
    </row>
    <row r="1620" spans="1:11">
      <c r="A1620" t="s">
        <v>9564</v>
      </c>
      <c r="B1620" t="s">
        <v>6873</v>
      </c>
      <c r="C1620" t="s">
        <v>9</v>
      </c>
      <c r="D1620" t="s">
        <v>6875</v>
      </c>
      <c r="E1620" t="s">
        <v>8722</v>
      </c>
      <c r="F1620">
        <v>95207</v>
      </c>
      <c r="G1620" t="s">
        <v>6876</v>
      </c>
      <c r="H1620" t="s">
        <v>6867</v>
      </c>
      <c r="I1620" t="s">
        <v>6361</v>
      </c>
      <c r="J1620">
        <v>-2</v>
      </c>
      <c r="K1620" t="b">
        <v>0</v>
      </c>
    </row>
    <row r="1621" spans="1:11">
      <c r="A1621" t="s">
        <v>9565</v>
      </c>
      <c r="B1621" t="s">
        <v>9465</v>
      </c>
      <c r="C1621" t="s">
        <v>9</v>
      </c>
      <c r="D1621" t="s">
        <v>7428</v>
      </c>
      <c r="E1621" t="s">
        <v>9566</v>
      </c>
      <c r="F1621" t="s">
        <v>9</v>
      </c>
      <c r="G1621" t="s">
        <v>9</v>
      </c>
      <c r="H1621" t="s">
        <v>6877</v>
      </c>
      <c r="I1621" t="s">
        <v>6361</v>
      </c>
      <c r="J1621">
        <v>-2</v>
      </c>
      <c r="K1621" t="b">
        <v>0</v>
      </c>
    </row>
    <row r="1622" spans="1:11">
      <c r="A1622" t="s">
        <v>9567</v>
      </c>
      <c r="B1622" t="s">
        <v>6884</v>
      </c>
      <c r="C1622" t="s">
        <v>9</v>
      </c>
      <c r="D1622" t="s">
        <v>6897</v>
      </c>
      <c r="E1622" t="s">
        <v>9568</v>
      </c>
      <c r="F1622">
        <v>34981</v>
      </c>
      <c r="G1622" t="s">
        <v>6887</v>
      </c>
      <c r="H1622" t="s">
        <v>6877</v>
      </c>
      <c r="I1622" t="s">
        <v>6361</v>
      </c>
      <c r="J1622">
        <v>-2</v>
      </c>
      <c r="K1622" t="b">
        <v>0</v>
      </c>
    </row>
    <row r="1623" spans="1:11">
      <c r="A1623" t="s">
        <v>9569</v>
      </c>
      <c r="B1623" t="s">
        <v>9465</v>
      </c>
      <c r="C1623" t="s">
        <v>9</v>
      </c>
      <c r="D1623" t="s">
        <v>7502</v>
      </c>
      <c r="E1623" t="s">
        <v>3398</v>
      </c>
      <c r="F1623">
        <v>87508</v>
      </c>
      <c r="G1623" t="s">
        <v>9</v>
      </c>
      <c r="H1623" t="s">
        <v>6877</v>
      </c>
      <c r="I1623" t="s">
        <v>6361</v>
      </c>
      <c r="J1623">
        <v>-2</v>
      </c>
      <c r="K1623" t="b">
        <v>0</v>
      </c>
    </row>
    <row r="1624" spans="1:11">
      <c r="A1624" t="s">
        <v>9570</v>
      </c>
      <c r="B1624" t="s">
        <v>9378</v>
      </c>
      <c r="C1624" t="s">
        <v>9</v>
      </c>
      <c r="D1624" t="s">
        <v>9</v>
      </c>
      <c r="E1624" t="s">
        <v>9571</v>
      </c>
      <c r="F1624" t="s">
        <v>9</v>
      </c>
      <c r="G1624" t="s">
        <v>9</v>
      </c>
      <c r="H1624" t="s">
        <v>6867</v>
      </c>
      <c r="I1624" t="s">
        <v>6361</v>
      </c>
      <c r="J1624">
        <v>-2</v>
      </c>
      <c r="K1624" t="b">
        <v>0</v>
      </c>
    </row>
    <row r="1625" spans="1:11">
      <c r="A1625" t="s">
        <v>9572</v>
      </c>
      <c r="B1625" t="s">
        <v>6889</v>
      </c>
      <c r="C1625" t="s">
        <v>9</v>
      </c>
      <c r="D1625" t="s">
        <v>6955</v>
      </c>
      <c r="E1625" t="s">
        <v>8621</v>
      </c>
      <c r="F1625">
        <v>49201</v>
      </c>
      <c r="G1625" t="s">
        <v>6871</v>
      </c>
      <c r="H1625" t="s">
        <v>6877</v>
      </c>
      <c r="I1625" t="s">
        <v>6361</v>
      </c>
      <c r="J1625">
        <v>-2</v>
      </c>
      <c r="K1625" t="b">
        <v>0</v>
      </c>
    </row>
    <row r="1626" spans="1:11">
      <c r="A1626" t="s">
        <v>9573</v>
      </c>
      <c r="B1626" t="s">
        <v>9413</v>
      </c>
      <c r="C1626" t="s">
        <v>9</v>
      </c>
      <c r="D1626" t="s">
        <v>6915</v>
      </c>
      <c r="E1626" t="s">
        <v>8521</v>
      </c>
      <c r="F1626">
        <v>14701</v>
      </c>
      <c r="G1626" t="s">
        <v>9</v>
      </c>
      <c r="H1626" t="s">
        <v>7008</v>
      </c>
      <c r="I1626" t="s">
        <v>6361</v>
      </c>
      <c r="J1626">
        <v>-2</v>
      </c>
      <c r="K1626" t="b">
        <v>0</v>
      </c>
    </row>
    <row r="1627" spans="1:11">
      <c r="A1627" t="s">
        <v>9574</v>
      </c>
      <c r="B1627" t="s">
        <v>9401</v>
      </c>
      <c r="C1627" t="s">
        <v>9</v>
      </c>
      <c r="D1627" t="s">
        <v>6915</v>
      </c>
      <c r="E1627" t="s">
        <v>6916</v>
      </c>
      <c r="F1627">
        <v>10027</v>
      </c>
      <c r="G1627" t="s">
        <v>9</v>
      </c>
      <c r="H1627" t="s">
        <v>6867</v>
      </c>
      <c r="I1627" t="s">
        <v>6361</v>
      </c>
      <c r="J1627">
        <v>-2</v>
      </c>
      <c r="K1627" t="b">
        <v>0</v>
      </c>
    </row>
    <row r="1628" spans="1:11">
      <c r="A1628" t="s">
        <v>9575</v>
      </c>
      <c r="B1628" t="s">
        <v>9376</v>
      </c>
      <c r="C1628" t="s">
        <v>9</v>
      </c>
      <c r="D1628" t="s">
        <v>6915</v>
      </c>
      <c r="E1628" t="s">
        <v>6916</v>
      </c>
      <c r="F1628">
        <v>10023</v>
      </c>
      <c r="G1628" t="s">
        <v>9</v>
      </c>
      <c r="H1628" t="s">
        <v>6867</v>
      </c>
      <c r="I1628" t="s">
        <v>6361</v>
      </c>
      <c r="J1628">
        <v>-2</v>
      </c>
      <c r="K1628" t="b">
        <v>0</v>
      </c>
    </row>
    <row r="1629" spans="1:11">
      <c r="A1629" t="s">
        <v>9576</v>
      </c>
      <c r="B1629" t="s">
        <v>9376</v>
      </c>
      <c r="C1629" t="s">
        <v>9</v>
      </c>
      <c r="D1629" t="s">
        <v>6938</v>
      </c>
      <c r="E1629" t="s">
        <v>7172</v>
      </c>
      <c r="F1629">
        <v>64111</v>
      </c>
      <c r="G1629" t="s">
        <v>9</v>
      </c>
      <c r="H1629" t="s">
        <v>6867</v>
      </c>
      <c r="I1629" t="s">
        <v>6361</v>
      </c>
      <c r="J1629">
        <v>-2</v>
      </c>
      <c r="K1629" t="b">
        <v>0</v>
      </c>
    </row>
    <row r="1630" spans="1:11">
      <c r="A1630" t="s">
        <v>9577</v>
      </c>
      <c r="B1630" t="s">
        <v>9367</v>
      </c>
      <c r="C1630" t="s">
        <v>9</v>
      </c>
      <c r="D1630" t="s">
        <v>6924</v>
      </c>
      <c r="E1630" t="s">
        <v>9578</v>
      </c>
      <c r="F1630">
        <v>45429</v>
      </c>
      <c r="G1630" t="s">
        <v>9</v>
      </c>
      <c r="H1630" t="s">
        <v>6867</v>
      </c>
      <c r="I1630" t="s">
        <v>6361</v>
      </c>
      <c r="J1630">
        <v>-2</v>
      </c>
      <c r="K1630" t="b">
        <v>0</v>
      </c>
    </row>
    <row r="1631" spans="1:11">
      <c r="A1631" t="s">
        <v>9579</v>
      </c>
      <c r="B1631" t="s">
        <v>9367</v>
      </c>
      <c r="C1631" t="s">
        <v>9</v>
      </c>
      <c r="D1631" t="s">
        <v>6865</v>
      </c>
      <c r="E1631" t="s">
        <v>8688</v>
      </c>
      <c r="F1631" t="s">
        <v>9</v>
      </c>
      <c r="G1631" t="s">
        <v>9</v>
      </c>
      <c r="H1631" t="s">
        <v>6867</v>
      </c>
      <c r="I1631" t="s">
        <v>6361</v>
      </c>
      <c r="J1631">
        <v>-2</v>
      </c>
      <c r="K1631" t="b">
        <v>0</v>
      </c>
    </row>
    <row r="1632" spans="1:11">
      <c r="A1632" t="s">
        <v>9580</v>
      </c>
      <c r="B1632" t="s">
        <v>6900</v>
      </c>
      <c r="C1632" t="s">
        <v>9</v>
      </c>
      <c r="D1632" t="s">
        <v>6962</v>
      </c>
      <c r="E1632" t="s">
        <v>6991</v>
      </c>
      <c r="F1632">
        <v>18509</v>
      </c>
      <c r="G1632" t="s">
        <v>6866</v>
      </c>
      <c r="H1632" t="s">
        <v>6867</v>
      </c>
      <c r="I1632" t="s">
        <v>6361</v>
      </c>
      <c r="J1632">
        <v>-2</v>
      </c>
      <c r="K1632" t="b">
        <v>0</v>
      </c>
    </row>
    <row r="1633" spans="1:11">
      <c r="A1633" t="s">
        <v>9581</v>
      </c>
      <c r="B1633" t="s">
        <v>9376</v>
      </c>
      <c r="C1633" t="s">
        <v>9582</v>
      </c>
      <c r="D1633" t="s">
        <v>6875</v>
      </c>
      <c r="E1633" t="s">
        <v>9583</v>
      </c>
      <c r="F1633">
        <v>92651</v>
      </c>
      <c r="G1633" t="s">
        <v>9</v>
      </c>
      <c r="H1633" t="s">
        <v>6867</v>
      </c>
      <c r="I1633" t="s">
        <v>6361</v>
      </c>
      <c r="J1633">
        <v>-2</v>
      </c>
      <c r="K1633" t="b">
        <v>0</v>
      </c>
    </row>
    <row r="1634" spans="1:11">
      <c r="A1634" t="s">
        <v>9584</v>
      </c>
      <c r="B1634" t="s">
        <v>6889</v>
      </c>
      <c r="C1634" t="s">
        <v>9</v>
      </c>
      <c r="D1634" t="s">
        <v>6955</v>
      </c>
      <c r="E1634" t="s">
        <v>9585</v>
      </c>
      <c r="F1634">
        <v>49022</v>
      </c>
      <c r="G1634" t="s">
        <v>6871</v>
      </c>
      <c r="H1634" t="s">
        <v>6877</v>
      </c>
      <c r="I1634" t="s">
        <v>6361</v>
      </c>
      <c r="J1634">
        <v>-2</v>
      </c>
      <c r="K1634" t="b">
        <v>0</v>
      </c>
    </row>
    <row r="1635" spans="1:11">
      <c r="A1635" t="s">
        <v>9586</v>
      </c>
      <c r="B1635" t="s">
        <v>6884</v>
      </c>
      <c r="C1635" t="s">
        <v>9</v>
      </c>
      <c r="D1635" t="s">
        <v>6897</v>
      </c>
      <c r="E1635" t="s">
        <v>6930</v>
      </c>
      <c r="F1635">
        <v>34788</v>
      </c>
      <c r="G1635" t="s">
        <v>6887</v>
      </c>
      <c r="H1635" t="s">
        <v>6877</v>
      </c>
      <c r="I1635" t="s">
        <v>6361</v>
      </c>
      <c r="J1635">
        <v>-2</v>
      </c>
      <c r="K1635" t="b">
        <v>0</v>
      </c>
    </row>
    <row r="1636" spans="1:11">
      <c r="A1636" t="s">
        <v>9587</v>
      </c>
      <c r="B1636" t="s">
        <v>9367</v>
      </c>
      <c r="C1636" t="s">
        <v>9</v>
      </c>
      <c r="D1636" t="s">
        <v>6890</v>
      </c>
      <c r="E1636" t="s">
        <v>7194</v>
      </c>
      <c r="F1636">
        <v>61832</v>
      </c>
      <c r="G1636" t="s">
        <v>9</v>
      </c>
      <c r="H1636" t="s">
        <v>6867</v>
      </c>
      <c r="I1636" t="s">
        <v>6361</v>
      </c>
      <c r="J1636">
        <v>-2</v>
      </c>
      <c r="K1636" t="b">
        <v>0</v>
      </c>
    </row>
    <row r="1637" spans="1:11">
      <c r="A1637" t="s">
        <v>9588</v>
      </c>
      <c r="B1637" t="s">
        <v>6879</v>
      </c>
      <c r="C1637" t="s">
        <v>9</v>
      </c>
      <c r="D1637" t="s">
        <v>7040</v>
      </c>
      <c r="E1637" t="s">
        <v>7726</v>
      </c>
      <c r="F1637">
        <v>98034</v>
      </c>
      <c r="G1637" t="s">
        <v>6876</v>
      </c>
      <c r="H1637" t="s">
        <v>6877</v>
      </c>
      <c r="I1637" t="s">
        <v>6361</v>
      </c>
      <c r="J1637">
        <v>-2</v>
      </c>
      <c r="K1637" t="b">
        <v>0</v>
      </c>
    </row>
    <row r="1638" spans="1:11">
      <c r="A1638" t="s">
        <v>9589</v>
      </c>
      <c r="B1638" t="s">
        <v>6900</v>
      </c>
      <c r="C1638" t="s">
        <v>9</v>
      </c>
      <c r="D1638" t="s">
        <v>7119</v>
      </c>
      <c r="E1638" t="s">
        <v>9590</v>
      </c>
      <c r="F1638">
        <v>5346</v>
      </c>
      <c r="G1638" t="s">
        <v>6866</v>
      </c>
      <c r="H1638" t="s">
        <v>6867</v>
      </c>
      <c r="I1638" t="s">
        <v>6361</v>
      </c>
      <c r="J1638">
        <v>-2</v>
      </c>
      <c r="K1638" t="b">
        <v>0</v>
      </c>
    </row>
    <row r="1639" spans="1:11">
      <c r="A1639" t="s">
        <v>1737</v>
      </c>
      <c r="B1639" t="s">
        <v>9378</v>
      </c>
      <c r="C1639" t="s">
        <v>9</v>
      </c>
      <c r="D1639" t="s">
        <v>9</v>
      </c>
      <c r="E1639" t="s">
        <v>9591</v>
      </c>
      <c r="F1639" t="s">
        <v>9</v>
      </c>
      <c r="G1639" t="s">
        <v>9</v>
      </c>
      <c r="H1639" t="s">
        <v>6867</v>
      </c>
      <c r="I1639" t="s">
        <v>6361</v>
      </c>
      <c r="J1639">
        <v>-2</v>
      </c>
      <c r="K1639" t="b">
        <v>0</v>
      </c>
    </row>
    <row r="1640" spans="1:11">
      <c r="A1640" t="s">
        <v>9592</v>
      </c>
      <c r="B1640" t="s">
        <v>9413</v>
      </c>
      <c r="C1640" t="s">
        <v>9</v>
      </c>
      <c r="D1640" t="s">
        <v>6915</v>
      </c>
      <c r="E1640" t="s">
        <v>6916</v>
      </c>
      <c r="F1640">
        <v>10017</v>
      </c>
      <c r="G1640" t="s">
        <v>9</v>
      </c>
      <c r="H1640" t="s">
        <v>7008</v>
      </c>
      <c r="I1640" t="s">
        <v>6361</v>
      </c>
      <c r="J1640">
        <v>-2</v>
      </c>
      <c r="K1640" t="b">
        <v>0</v>
      </c>
    </row>
    <row r="1641" spans="1:11">
      <c r="A1641" t="s">
        <v>9593</v>
      </c>
      <c r="B1641" t="s">
        <v>9413</v>
      </c>
      <c r="C1641" t="s">
        <v>9</v>
      </c>
      <c r="D1641" t="s">
        <v>6875</v>
      </c>
      <c r="E1641" t="s">
        <v>9594</v>
      </c>
      <c r="F1641">
        <v>94612</v>
      </c>
      <c r="G1641" t="s">
        <v>9</v>
      </c>
      <c r="H1641" t="s">
        <v>6867</v>
      </c>
      <c r="I1641" t="s">
        <v>6361</v>
      </c>
      <c r="J1641">
        <v>-2</v>
      </c>
      <c r="K1641" t="b">
        <v>0</v>
      </c>
    </row>
    <row r="1642" spans="1:11">
      <c r="A1642" t="s">
        <v>9595</v>
      </c>
      <c r="B1642" t="s">
        <v>6869</v>
      </c>
      <c r="C1642" t="s">
        <v>9</v>
      </c>
      <c r="D1642" t="s">
        <v>6938</v>
      </c>
      <c r="E1642" t="s">
        <v>9596</v>
      </c>
      <c r="F1642" t="s">
        <v>9</v>
      </c>
      <c r="G1642" t="s">
        <v>6871</v>
      </c>
      <c r="H1642" t="s">
        <v>6867</v>
      </c>
      <c r="I1642" t="s">
        <v>6361</v>
      </c>
      <c r="J1642">
        <v>-2</v>
      </c>
      <c r="K1642" t="b">
        <v>0</v>
      </c>
    </row>
    <row r="1643" spans="1:11">
      <c r="A1643" t="s">
        <v>2083</v>
      </c>
      <c r="B1643" t="s">
        <v>6891</v>
      </c>
      <c r="C1643" t="s">
        <v>9</v>
      </c>
      <c r="D1643" t="s">
        <v>6875</v>
      </c>
      <c r="E1643" t="s">
        <v>2082</v>
      </c>
      <c r="F1643">
        <v>92350</v>
      </c>
      <c r="G1643" t="s">
        <v>9</v>
      </c>
      <c r="H1643" t="s">
        <v>6867</v>
      </c>
      <c r="I1643" t="s">
        <v>6361</v>
      </c>
      <c r="J1643">
        <v>-2</v>
      </c>
      <c r="K1643" t="b">
        <v>0</v>
      </c>
    </row>
    <row r="1644" spans="1:11">
      <c r="A1644" t="s">
        <v>9597</v>
      </c>
      <c r="B1644" t="s">
        <v>9598</v>
      </c>
      <c r="C1644" t="s">
        <v>9599</v>
      </c>
      <c r="D1644" t="s">
        <v>7233</v>
      </c>
      <c r="E1644" t="s">
        <v>1040</v>
      </c>
      <c r="F1644">
        <v>70112</v>
      </c>
      <c r="G1644" t="s">
        <v>9</v>
      </c>
      <c r="H1644" t="s">
        <v>6877</v>
      </c>
      <c r="I1644" t="s">
        <v>6361</v>
      </c>
      <c r="J1644">
        <v>-2</v>
      </c>
      <c r="K1644" t="b">
        <v>0</v>
      </c>
    </row>
    <row r="1645" spans="1:11">
      <c r="A1645" t="s">
        <v>9600</v>
      </c>
      <c r="B1645" t="s">
        <v>9376</v>
      </c>
      <c r="C1645" t="s">
        <v>9</v>
      </c>
      <c r="D1645" t="s">
        <v>6980</v>
      </c>
      <c r="E1645" t="s">
        <v>445</v>
      </c>
      <c r="F1645">
        <v>4101</v>
      </c>
      <c r="G1645" t="s">
        <v>9</v>
      </c>
      <c r="H1645" t="s">
        <v>6867</v>
      </c>
      <c r="I1645" t="s">
        <v>6361</v>
      </c>
      <c r="J1645">
        <v>-2</v>
      </c>
      <c r="K1645" t="b">
        <v>0</v>
      </c>
    </row>
    <row r="1646" spans="1:11">
      <c r="A1646" t="s">
        <v>9601</v>
      </c>
      <c r="B1646" t="s">
        <v>9401</v>
      </c>
      <c r="C1646" t="s">
        <v>9</v>
      </c>
      <c r="D1646" t="s">
        <v>7046</v>
      </c>
      <c r="E1646" t="s">
        <v>1452</v>
      </c>
      <c r="F1646">
        <v>66502</v>
      </c>
      <c r="G1646" t="s">
        <v>9</v>
      </c>
      <c r="H1646" t="s">
        <v>6867</v>
      </c>
      <c r="I1646" t="s">
        <v>6361</v>
      </c>
      <c r="J1646">
        <v>-2</v>
      </c>
      <c r="K1646" t="b">
        <v>0</v>
      </c>
    </row>
    <row r="1647" spans="1:11">
      <c r="A1647" t="s">
        <v>9602</v>
      </c>
      <c r="B1647" t="s">
        <v>9376</v>
      </c>
      <c r="C1647" t="s">
        <v>9</v>
      </c>
      <c r="D1647" t="s">
        <v>6915</v>
      </c>
      <c r="E1647" t="s">
        <v>6916</v>
      </c>
      <c r="F1647">
        <v>10027</v>
      </c>
      <c r="G1647" t="s">
        <v>9</v>
      </c>
      <c r="H1647" t="s">
        <v>6867</v>
      </c>
      <c r="I1647" t="s">
        <v>6361</v>
      </c>
      <c r="J1647">
        <v>-2</v>
      </c>
      <c r="K1647" t="b">
        <v>0</v>
      </c>
    </row>
    <row r="1648" spans="1:11">
      <c r="A1648" t="s">
        <v>9603</v>
      </c>
      <c r="B1648" t="s">
        <v>6900</v>
      </c>
      <c r="C1648" t="s">
        <v>9</v>
      </c>
      <c r="D1648" t="s">
        <v>6962</v>
      </c>
      <c r="E1648" t="s">
        <v>9</v>
      </c>
      <c r="F1648" t="s">
        <v>9</v>
      </c>
      <c r="G1648" t="s">
        <v>6866</v>
      </c>
      <c r="H1648" t="s">
        <v>6867</v>
      </c>
      <c r="I1648" t="s">
        <v>6361</v>
      </c>
      <c r="J1648">
        <v>-2</v>
      </c>
      <c r="K1648" t="b">
        <v>0</v>
      </c>
    </row>
    <row r="1649" spans="1:11">
      <c r="A1649" t="s">
        <v>9604</v>
      </c>
      <c r="B1649" t="s">
        <v>9367</v>
      </c>
      <c r="C1649" t="s">
        <v>9</v>
      </c>
      <c r="D1649" t="s">
        <v>6915</v>
      </c>
      <c r="E1649" t="s">
        <v>1425</v>
      </c>
      <c r="F1649">
        <v>12208</v>
      </c>
      <c r="G1649" t="s">
        <v>9</v>
      </c>
      <c r="H1649" t="s">
        <v>6867</v>
      </c>
      <c r="I1649" t="s">
        <v>6361</v>
      </c>
      <c r="J1649">
        <v>-2</v>
      </c>
      <c r="K1649" t="b">
        <v>0</v>
      </c>
    </row>
    <row r="1650" spans="1:11">
      <c r="A1650" t="s">
        <v>9605</v>
      </c>
      <c r="B1650" t="s">
        <v>9606</v>
      </c>
      <c r="C1650" t="s">
        <v>9</v>
      </c>
      <c r="D1650" t="s">
        <v>7072</v>
      </c>
      <c r="E1650" t="s">
        <v>9607</v>
      </c>
      <c r="F1650">
        <v>56073</v>
      </c>
      <c r="G1650" t="s">
        <v>9</v>
      </c>
      <c r="H1650" t="s">
        <v>6867</v>
      </c>
      <c r="I1650" t="s">
        <v>6361</v>
      </c>
      <c r="J1650">
        <v>-2</v>
      </c>
      <c r="K1650" t="b">
        <v>0</v>
      </c>
    </row>
    <row r="1651" spans="1:11">
      <c r="A1651" t="s">
        <v>9608</v>
      </c>
      <c r="B1651" t="s">
        <v>9376</v>
      </c>
      <c r="C1651" t="s">
        <v>9</v>
      </c>
      <c r="D1651" t="s">
        <v>6952</v>
      </c>
      <c r="E1651" t="s">
        <v>83</v>
      </c>
      <c r="F1651">
        <v>21217</v>
      </c>
      <c r="G1651" t="s">
        <v>9</v>
      </c>
      <c r="H1651" t="s">
        <v>6867</v>
      </c>
      <c r="I1651" t="s">
        <v>6361</v>
      </c>
      <c r="J1651">
        <v>-2</v>
      </c>
      <c r="K1651" t="b">
        <v>0</v>
      </c>
    </row>
    <row r="1652" spans="1:11">
      <c r="A1652" t="s">
        <v>9609</v>
      </c>
      <c r="B1652" t="s">
        <v>9376</v>
      </c>
      <c r="C1652" t="s">
        <v>9610</v>
      </c>
      <c r="D1652" t="s">
        <v>6865</v>
      </c>
      <c r="E1652" t="s">
        <v>257</v>
      </c>
      <c r="F1652">
        <v>2115</v>
      </c>
      <c r="G1652" t="s">
        <v>9</v>
      </c>
      <c r="H1652" t="s">
        <v>6877</v>
      </c>
      <c r="I1652" t="s">
        <v>6361</v>
      </c>
      <c r="J1652">
        <v>-2</v>
      </c>
      <c r="K1652" t="b">
        <v>0</v>
      </c>
    </row>
    <row r="1653" spans="1:11">
      <c r="A1653" t="s">
        <v>9611</v>
      </c>
      <c r="B1653" t="s">
        <v>9367</v>
      </c>
      <c r="C1653" t="s">
        <v>9612</v>
      </c>
      <c r="D1653" t="s">
        <v>6865</v>
      </c>
      <c r="E1653" t="s">
        <v>257</v>
      </c>
      <c r="F1653">
        <v>2115</v>
      </c>
      <c r="G1653" t="s">
        <v>9</v>
      </c>
      <c r="H1653" t="s">
        <v>6867</v>
      </c>
      <c r="I1653" t="s">
        <v>6361</v>
      </c>
      <c r="J1653">
        <v>-2</v>
      </c>
      <c r="K1653" t="b">
        <v>0</v>
      </c>
    </row>
    <row r="1654" spans="1:11">
      <c r="A1654" t="s">
        <v>1156</v>
      </c>
      <c r="B1654" t="s">
        <v>9613</v>
      </c>
      <c r="C1654" t="s">
        <v>9</v>
      </c>
      <c r="D1654" t="s">
        <v>6913</v>
      </c>
      <c r="E1654" t="s">
        <v>1155</v>
      </c>
      <c r="F1654">
        <v>29425</v>
      </c>
      <c r="G1654" t="s">
        <v>9</v>
      </c>
      <c r="H1654" t="s">
        <v>6877</v>
      </c>
      <c r="I1654" t="s">
        <v>6361</v>
      </c>
      <c r="J1654">
        <v>-2</v>
      </c>
      <c r="K1654" t="b">
        <v>0</v>
      </c>
    </row>
    <row r="1655" spans="1:11">
      <c r="A1655" t="s">
        <v>9614</v>
      </c>
      <c r="B1655" t="s">
        <v>9413</v>
      </c>
      <c r="C1655" t="s">
        <v>9</v>
      </c>
      <c r="D1655" t="s">
        <v>6875</v>
      </c>
      <c r="E1655" t="s">
        <v>9615</v>
      </c>
      <c r="F1655">
        <v>94027</v>
      </c>
      <c r="G1655" t="s">
        <v>9</v>
      </c>
      <c r="H1655" t="s">
        <v>6867</v>
      </c>
      <c r="I1655" t="s">
        <v>6361</v>
      </c>
      <c r="J1655">
        <v>-2</v>
      </c>
      <c r="K1655" t="b">
        <v>0</v>
      </c>
    </row>
    <row r="1656" spans="1:11">
      <c r="A1656" t="s">
        <v>9616</v>
      </c>
      <c r="B1656" t="s">
        <v>9367</v>
      </c>
      <c r="C1656" t="s">
        <v>9</v>
      </c>
      <c r="D1656" t="s">
        <v>6986</v>
      </c>
      <c r="E1656" t="s">
        <v>8333</v>
      </c>
      <c r="F1656">
        <v>50309</v>
      </c>
      <c r="G1656" t="s">
        <v>9</v>
      </c>
      <c r="H1656" t="s">
        <v>6867</v>
      </c>
      <c r="I1656" t="s">
        <v>6361</v>
      </c>
      <c r="J1656">
        <v>-2</v>
      </c>
      <c r="K1656" t="b">
        <v>0</v>
      </c>
    </row>
    <row r="1657" spans="1:11">
      <c r="A1657" t="s">
        <v>9617</v>
      </c>
      <c r="B1657" t="s">
        <v>9367</v>
      </c>
      <c r="C1657" t="s">
        <v>9</v>
      </c>
      <c r="D1657" t="s">
        <v>6924</v>
      </c>
      <c r="E1657" t="s">
        <v>2368</v>
      </c>
      <c r="F1657">
        <v>43604</v>
      </c>
      <c r="G1657" t="s">
        <v>9</v>
      </c>
      <c r="H1657" t="s">
        <v>6867</v>
      </c>
      <c r="I1657" t="s">
        <v>6361</v>
      </c>
      <c r="J1657">
        <v>-2</v>
      </c>
      <c r="K1657" t="b">
        <v>0</v>
      </c>
    </row>
    <row r="1658" spans="1:11">
      <c r="A1658" t="s">
        <v>9618</v>
      </c>
      <c r="B1658" t="s">
        <v>9367</v>
      </c>
      <c r="C1658" t="s">
        <v>9</v>
      </c>
      <c r="D1658" t="s">
        <v>6890</v>
      </c>
      <c r="E1658" t="s">
        <v>8847</v>
      </c>
      <c r="F1658" t="s">
        <v>9</v>
      </c>
      <c r="G1658" t="s">
        <v>9</v>
      </c>
      <c r="H1658" t="s">
        <v>6867</v>
      </c>
      <c r="I1658" t="s">
        <v>6361</v>
      </c>
      <c r="J1658">
        <v>-2</v>
      </c>
      <c r="K1658" t="b">
        <v>0</v>
      </c>
    </row>
    <row r="1659" spans="1:11">
      <c r="A1659" t="s">
        <v>9619</v>
      </c>
      <c r="B1659" t="s">
        <v>9367</v>
      </c>
      <c r="C1659" t="s">
        <v>9</v>
      </c>
      <c r="D1659" t="s">
        <v>6865</v>
      </c>
      <c r="E1659" t="s">
        <v>257</v>
      </c>
      <c r="F1659" t="s">
        <v>9</v>
      </c>
      <c r="G1659" t="s">
        <v>9</v>
      </c>
      <c r="H1659" t="s">
        <v>6867</v>
      </c>
      <c r="I1659" t="s">
        <v>6361</v>
      </c>
      <c r="J1659">
        <v>-2</v>
      </c>
      <c r="K1659" t="b">
        <v>0</v>
      </c>
    </row>
    <row r="1660" spans="1:11">
      <c r="A1660" t="s">
        <v>9620</v>
      </c>
      <c r="B1660" t="s">
        <v>6884</v>
      </c>
      <c r="C1660" t="s">
        <v>9620</v>
      </c>
      <c r="D1660" t="s">
        <v>6897</v>
      </c>
      <c r="E1660" t="s">
        <v>1209</v>
      </c>
      <c r="F1660">
        <v>33132</v>
      </c>
      <c r="G1660" t="s">
        <v>6887</v>
      </c>
      <c r="H1660" t="s">
        <v>6877</v>
      </c>
      <c r="I1660" t="s">
        <v>6361</v>
      </c>
      <c r="J1660">
        <v>-2</v>
      </c>
      <c r="K1660" t="b">
        <v>0</v>
      </c>
    </row>
    <row r="1661" spans="1:11">
      <c r="A1661" t="s">
        <v>9621</v>
      </c>
      <c r="B1661" t="s">
        <v>9367</v>
      </c>
      <c r="C1661" t="s">
        <v>9</v>
      </c>
      <c r="D1661" t="s">
        <v>6897</v>
      </c>
      <c r="E1661" t="s">
        <v>9</v>
      </c>
      <c r="F1661" t="s">
        <v>9</v>
      </c>
      <c r="G1661" t="s">
        <v>9</v>
      </c>
      <c r="H1661" t="s">
        <v>6867</v>
      </c>
      <c r="I1661" t="s">
        <v>6361</v>
      </c>
      <c r="J1661">
        <v>-2</v>
      </c>
      <c r="K1661" t="b">
        <v>0</v>
      </c>
    </row>
    <row r="1662" spans="1:11">
      <c r="A1662" t="s">
        <v>9622</v>
      </c>
      <c r="B1662" t="s">
        <v>6879</v>
      </c>
      <c r="C1662" t="s">
        <v>9</v>
      </c>
      <c r="D1662" t="s">
        <v>6960</v>
      </c>
      <c r="E1662" t="s">
        <v>9623</v>
      </c>
      <c r="F1662">
        <v>79705</v>
      </c>
      <c r="G1662" t="s">
        <v>6876</v>
      </c>
      <c r="H1662" t="s">
        <v>6877</v>
      </c>
      <c r="I1662" t="s">
        <v>6361</v>
      </c>
      <c r="J1662">
        <v>-2</v>
      </c>
      <c r="K1662" t="b">
        <v>0</v>
      </c>
    </row>
    <row r="1663" spans="1:11">
      <c r="A1663" t="s">
        <v>9624</v>
      </c>
      <c r="B1663" t="s">
        <v>9401</v>
      </c>
      <c r="C1663" t="s">
        <v>9</v>
      </c>
      <c r="D1663" t="s">
        <v>6938</v>
      </c>
      <c r="E1663" t="s">
        <v>7172</v>
      </c>
      <c r="F1663" t="s">
        <v>9</v>
      </c>
      <c r="G1663" t="s">
        <v>9</v>
      </c>
      <c r="H1663" t="s">
        <v>6867</v>
      </c>
      <c r="I1663" t="s">
        <v>6361</v>
      </c>
      <c r="J1663">
        <v>-2</v>
      </c>
      <c r="K1663" t="b">
        <v>0</v>
      </c>
    </row>
    <row r="1664" spans="1:11">
      <c r="A1664" t="s">
        <v>9625</v>
      </c>
      <c r="B1664" t="s">
        <v>9376</v>
      </c>
      <c r="C1664" t="s">
        <v>9626</v>
      </c>
      <c r="D1664" t="s">
        <v>6921</v>
      </c>
      <c r="E1664" t="s">
        <v>1407</v>
      </c>
      <c r="F1664">
        <v>53202</v>
      </c>
      <c r="G1664" t="s">
        <v>9</v>
      </c>
      <c r="H1664" t="s">
        <v>6867</v>
      </c>
      <c r="I1664" t="s">
        <v>6361</v>
      </c>
      <c r="J1664">
        <v>-2</v>
      </c>
      <c r="K1664" t="b">
        <v>0</v>
      </c>
    </row>
    <row r="1665" spans="1:11">
      <c r="A1665" t="s">
        <v>9627</v>
      </c>
      <c r="B1665" t="s">
        <v>9376</v>
      </c>
      <c r="C1665" t="s">
        <v>9</v>
      </c>
      <c r="D1665" t="s">
        <v>7072</v>
      </c>
      <c r="E1665" t="s">
        <v>234</v>
      </c>
      <c r="F1665">
        <v>55404</v>
      </c>
      <c r="G1665" t="s">
        <v>9</v>
      </c>
      <c r="H1665" t="s">
        <v>6867</v>
      </c>
      <c r="I1665" t="s">
        <v>6361</v>
      </c>
      <c r="J1665">
        <v>-2</v>
      </c>
      <c r="K1665" t="b">
        <v>0</v>
      </c>
    </row>
    <row r="1666" spans="1:11">
      <c r="A1666" t="s">
        <v>9628</v>
      </c>
      <c r="B1666" t="s">
        <v>6879</v>
      </c>
      <c r="C1666" t="s">
        <v>9</v>
      </c>
      <c r="D1666" t="s">
        <v>6875</v>
      </c>
      <c r="E1666" t="s">
        <v>9629</v>
      </c>
      <c r="F1666">
        <v>92056</v>
      </c>
      <c r="G1666" t="s">
        <v>6876</v>
      </c>
      <c r="H1666" t="s">
        <v>6877</v>
      </c>
      <c r="I1666" t="s">
        <v>6361</v>
      </c>
      <c r="J1666">
        <v>-2</v>
      </c>
      <c r="K1666" t="b">
        <v>0</v>
      </c>
    </row>
    <row r="1667" spans="1:11">
      <c r="A1667" t="s">
        <v>9630</v>
      </c>
      <c r="B1667" t="s">
        <v>6879</v>
      </c>
      <c r="C1667" t="s">
        <v>9</v>
      </c>
      <c r="D1667" t="s">
        <v>6875</v>
      </c>
      <c r="E1667" t="s">
        <v>9631</v>
      </c>
      <c r="F1667">
        <v>95350</v>
      </c>
      <c r="G1667" t="s">
        <v>6876</v>
      </c>
      <c r="H1667" t="s">
        <v>6877</v>
      </c>
      <c r="I1667" t="s">
        <v>6361</v>
      </c>
      <c r="J1667">
        <v>-2</v>
      </c>
      <c r="K1667" t="b">
        <v>0</v>
      </c>
    </row>
    <row r="1668" spans="1:11">
      <c r="A1668" t="s">
        <v>9632</v>
      </c>
      <c r="B1668" t="s">
        <v>9401</v>
      </c>
      <c r="C1668" t="s">
        <v>9</v>
      </c>
      <c r="D1668" t="s">
        <v>6890</v>
      </c>
      <c r="E1668" t="s">
        <v>121</v>
      </c>
      <c r="F1668">
        <v>60610</v>
      </c>
      <c r="G1668" t="s">
        <v>9</v>
      </c>
      <c r="H1668" t="s">
        <v>6867</v>
      </c>
      <c r="I1668" t="s">
        <v>6361</v>
      </c>
      <c r="J1668">
        <v>-2</v>
      </c>
      <c r="K1668" t="b">
        <v>0</v>
      </c>
    </row>
    <row r="1669" spans="1:11">
      <c r="A1669" t="s">
        <v>9633</v>
      </c>
      <c r="B1669" t="s">
        <v>9376</v>
      </c>
      <c r="C1669" t="s">
        <v>9</v>
      </c>
      <c r="D1669" t="s">
        <v>6962</v>
      </c>
      <c r="E1669" t="s">
        <v>85</v>
      </c>
      <c r="F1669">
        <v>19103</v>
      </c>
      <c r="G1669" t="s">
        <v>9</v>
      </c>
      <c r="H1669" t="s">
        <v>6867</v>
      </c>
      <c r="I1669" t="s">
        <v>6361</v>
      </c>
      <c r="J1669">
        <v>-2</v>
      </c>
      <c r="K1669" t="b">
        <v>0</v>
      </c>
    </row>
    <row r="1670" spans="1:11">
      <c r="A1670" t="s">
        <v>9634</v>
      </c>
      <c r="B1670" t="s">
        <v>9401</v>
      </c>
      <c r="C1670" t="s">
        <v>9</v>
      </c>
      <c r="D1670" t="s">
        <v>6928</v>
      </c>
      <c r="E1670" t="s">
        <v>9635</v>
      </c>
      <c r="F1670">
        <v>97373</v>
      </c>
      <c r="G1670" t="s">
        <v>9</v>
      </c>
      <c r="H1670" t="s">
        <v>6867</v>
      </c>
      <c r="I1670" t="s">
        <v>6361</v>
      </c>
      <c r="J1670">
        <v>-2</v>
      </c>
      <c r="K1670" t="b">
        <v>0</v>
      </c>
    </row>
    <row r="1671" spans="1:11">
      <c r="A1671" t="s">
        <v>9636</v>
      </c>
      <c r="B1671" t="s">
        <v>9367</v>
      </c>
      <c r="C1671" t="s">
        <v>9</v>
      </c>
      <c r="D1671" t="s">
        <v>6924</v>
      </c>
      <c r="E1671" t="s">
        <v>230</v>
      </c>
      <c r="F1671">
        <v>43222</v>
      </c>
      <c r="G1671" t="s">
        <v>9</v>
      </c>
      <c r="H1671" t="s">
        <v>6867</v>
      </c>
      <c r="I1671" t="s">
        <v>6361</v>
      </c>
      <c r="J1671">
        <v>-2</v>
      </c>
      <c r="K1671" t="b">
        <v>0</v>
      </c>
    </row>
    <row r="1672" spans="1:11">
      <c r="A1672" t="s">
        <v>9637</v>
      </c>
      <c r="B1672" t="s">
        <v>9465</v>
      </c>
      <c r="C1672" t="s">
        <v>9</v>
      </c>
      <c r="D1672" t="s">
        <v>7502</v>
      </c>
      <c r="E1672" t="s">
        <v>9638</v>
      </c>
      <c r="F1672" t="s">
        <v>9</v>
      </c>
      <c r="G1672" t="s">
        <v>9</v>
      </c>
      <c r="H1672" t="s">
        <v>6877</v>
      </c>
      <c r="I1672" t="s">
        <v>6361</v>
      </c>
      <c r="J1672">
        <v>-2</v>
      </c>
      <c r="K1672" t="b">
        <v>0</v>
      </c>
    </row>
    <row r="1673" spans="1:11">
      <c r="A1673" t="s">
        <v>9639</v>
      </c>
      <c r="B1673" t="s">
        <v>9367</v>
      </c>
      <c r="C1673" t="s">
        <v>9</v>
      </c>
      <c r="D1673" t="s">
        <v>7207</v>
      </c>
      <c r="E1673" t="s">
        <v>2922</v>
      </c>
      <c r="F1673">
        <v>68114</v>
      </c>
      <c r="G1673" t="s">
        <v>9</v>
      </c>
      <c r="H1673" t="s">
        <v>6867</v>
      </c>
      <c r="I1673" t="s">
        <v>6361</v>
      </c>
      <c r="J1673">
        <v>-2</v>
      </c>
      <c r="K1673" t="b">
        <v>0</v>
      </c>
    </row>
    <row r="1674" spans="1:11">
      <c r="A1674" t="s">
        <v>9640</v>
      </c>
      <c r="B1674" t="s">
        <v>9532</v>
      </c>
      <c r="C1674" t="s">
        <v>9</v>
      </c>
      <c r="D1674" t="s">
        <v>7271</v>
      </c>
      <c r="E1674" t="s">
        <v>9</v>
      </c>
      <c r="F1674" t="s">
        <v>9</v>
      </c>
      <c r="G1674" t="s">
        <v>9</v>
      </c>
      <c r="H1674" t="s">
        <v>6867</v>
      </c>
      <c r="I1674" t="s">
        <v>6361</v>
      </c>
      <c r="J1674">
        <v>-2</v>
      </c>
      <c r="K1674" t="b">
        <v>0</v>
      </c>
    </row>
    <row r="1675" spans="1:11">
      <c r="A1675" t="s">
        <v>9641</v>
      </c>
      <c r="B1675" t="s">
        <v>9376</v>
      </c>
      <c r="C1675" t="s">
        <v>9</v>
      </c>
      <c r="D1675" t="s">
        <v>6865</v>
      </c>
      <c r="E1675" t="s">
        <v>257</v>
      </c>
      <c r="F1675">
        <v>2115</v>
      </c>
      <c r="G1675" t="s">
        <v>9</v>
      </c>
      <c r="H1675" t="s">
        <v>6867</v>
      </c>
      <c r="I1675" t="s">
        <v>6361</v>
      </c>
      <c r="J1675">
        <v>-2</v>
      </c>
      <c r="K1675" t="b">
        <v>0</v>
      </c>
    </row>
    <row r="1676" spans="1:11">
      <c r="A1676" t="s">
        <v>9642</v>
      </c>
      <c r="B1676" t="s">
        <v>6864</v>
      </c>
      <c r="C1676" t="s">
        <v>9643</v>
      </c>
      <c r="D1676" t="s">
        <v>6894</v>
      </c>
      <c r="E1676" t="s">
        <v>9644</v>
      </c>
      <c r="F1676">
        <v>2818</v>
      </c>
      <c r="G1676" t="s">
        <v>6866</v>
      </c>
      <c r="H1676" t="s">
        <v>6867</v>
      </c>
      <c r="I1676" t="s">
        <v>6361</v>
      </c>
      <c r="J1676">
        <v>-2</v>
      </c>
      <c r="K1676" t="b">
        <v>0</v>
      </c>
    </row>
    <row r="1677" spans="1:11">
      <c r="A1677" t="s">
        <v>9645</v>
      </c>
      <c r="B1677" t="s">
        <v>9401</v>
      </c>
      <c r="C1677" t="s">
        <v>9</v>
      </c>
      <c r="D1677" t="s">
        <v>7233</v>
      </c>
      <c r="E1677" t="s">
        <v>1040</v>
      </c>
      <c r="F1677">
        <v>70126</v>
      </c>
      <c r="G1677" t="s">
        <v>9</v>
      </c>
      <c r="H1677" t="s">
        <v>6867</v>
      </c>
      <c r="I1677" t="s">
        <v>6361</v>
      </c>
      <c r="J1677">
        <v>-2</v>
      </c>
      <c r="K1677" t="b">
        <v>0</v>
      </c>
    </row>
    <row r="1678" spans="1:11">
      <c r="A1678" t="s">
        <v>9646</v>
      </c>
      <c r="B1678" t="s">
        <v>9376</v>
      </c>
      <c r="C1678" t="s">
        <v>9</v>
      </c>
      <c r="D1678" t="s">
        <v>6915</v>
      </c>
      <c r="E1678" t="s">
        <v>6916</v>
      </c>
      <c r="F1678">
        <v>10021</v>
      </c>
      <c r="G1678" t="s">
        <v>9</v>
      </c>
      <c r="H1678" t="s">
        <v>6867</v>
      </c>
      <c r="I1678" t="s">
        <v>6361</v>
      </c>
      <c r="J1678">
        <v>-2</v>
      </c>
      <c r="K1678" t="b">
        <v>0</v>
      </c>
    </row>
    <row r="1679" spans="1:11">
      <c r="A1679" t="s">
        <v>9647</v>
      </c>
      <c r="B1679" t="s">
        <v>9378</v>
      </c>
      <c r="C1679" t="s">
        <v>9</v>
      </c>
      <c r="D1679" t="s">
        <v>7271</v>
      </c>
      <c r="E1679" t="s">
        <v>9</v>
      </c>
      <c r="F1679" t="s">
        <v>9</v>
      </c>
      <c r="G1679" t="s">
        <v>9</v>
      </c>
      <c r="H1679" t="s">
        <v>7008</v>
      </c>
      <c r="I1679" t="s">
        <v>6361</v>
      </c>
      <c r="J1679">
        <v>-2</v>
      </c>
      <c r="K1679" t="b">
        <v>0</v>
      </c>
    </row>
    <row r="1680" spans="1:11">
      <c r="A1680" t="s">
        <v>9648</v>
      </c>
      <c r="B1680" t="s">
        <v>6879</v>
      </c>
      <c r="C1680" t="s">
        <v>9</v>
      </c>
      <c r="D1680" t="s">
        <v>7040</v>
      </c>
      <c r="E1680" t="s">
        <v>65</v>
      </c>
      <c r="F1680">
        <v>98103</v>
      </c>
      <c r="G1680" t="s">
        <v>6876</v>
      </c>
      <c r="H1680" t="s">
        <v>6877</v>
      </c>
      <c r="I1680" t="s">
        <v>6361</v>
      </c>
      <c r="J1680">
        <v>-2</v>
      </c>
      <c r="K1680" t="b">
        <v>0</v>
      </c>
    </row>
    <row r="1681" spans="1:11">
      <c r="A1681" t="s">
        <v>9649</v>
      </c>
      <c r="B1681" t="s">
        <v>9367</v>
      </c>
      <c r="C1681" t="s">
        <v>9</v>
      </c>
      <c r="D1681" t="s">
        <v>7072</v>
      </c>
      <c r="E1681" t="s">
        <v>414</v>
      </c>
      <c r="F1681">
        <v>55431</v>
      </c>
      <c r="G1681" t="s">
        <v>9</v>
      </c>
      <c r="H1681" t="s">
        <v>6867</v>
      </c>
      <c r="I1681" t="s">
        <v>6361</v>
      </c>
      <c r="J1681">
        <v>-2</v>
      </c>
      <c r="K1681" t="b">
        <v>0</v>
      </c>
    </row>
    <row r="1682" spans="1:11">
      <c r="A1682" t="s">
        <v>9650</v>
      </c>
      <c r="B1682" t="s">
        <v>6889</v>
      </c>
      <c r="C1682" t="s">
        <v>9</v>
      </c>
      <c r="D1682" t="s">
        <v>6955</v>
      </c>
      <c r="E1682" t="s">
        <v>9651</v>
      </c>
      <c r="F1682">
        <v>49686</v>
      </c>
      <c r="G1682" t="s">
        <v>6871</v>
      </c>
      <c r="H1682" t="s">
        <v>6877</v>
      </c>
      <c r="I1682" t="s">
        <v>6361</v>
      </c>
      <c r="J1682">
        <v>-2</v>
      </c>
      <c r="K1682" t="b">
        <v>0</v>
      </c>
    </row>
    <row r="1683" spans="1:11">
      <c r="A1683" t="s">
        <v>9652</v>
      </c>
      <c r="B1683" t="s">
        <v>6884</v>
      </c>
      <c r="C1683" t="s">
        <v>9</v>
      </c>
      <c r="D1683" t="s">
        <v>6897</v>
      </c>
      <c r="E1683" t="s">
        <v>9653</v>
      </c>
      <c r="F1683">
        <v>32578</v>
      </c>
      <c r="G1683" t="s">
        <v>6887</v>
      </c>
      <c r="H1683" t="s">
        <v>6877</v>
      </c>
      <c r="I1683" t="s">
        <v>6361</v>
      </c>
      <c r="J1683">
        <v>-2</v>
      </c>
      <c r="K1683" t="b">
        <v>0</v>
      </c>
    </row>
    <row r="1684" spans="1:11">
      <c r="A1684" t="s">
        <v>9654</v>
      </c>
      <c r="B1684" t="s">
        <v>9465</v>
      </c>
      <c r="C1684" t="s">
        <v>9</v>
      </c>
      <c r="D1684" t="s">
        <v>7040</v>
      </c>
      <c r="E1684" t="s">
        <v>2939</v>
      </c>
      <c r="F1684" t="s">
        <v>9</v>
      </c>
      <c r="G1684" t="s">
        <v>9</v>
      </c>
      <c r="H1684" t="s">
        <v>6877</v>
      </c>
      <c r="I1684" t="s">
        <v>6361</v>
      </c>
      <c r="J1684">
        <v>-2</v>
      </c>
      <c r="K1684" t="b">
        <v>0</v>
      </c>
    </row>
    <row r="1685" spans="1:11">
      <c r="A1685" t="s">
        <v>9655</v>
      </c>
      <c r="B1685" t="s">
        <v>9413</v>
      </c>
      <c r="C1685" t="s">
        <v>9</v>
      </c>
      <c r="D1685" t="s">
        <v>6955</v>
      </c>
      <c r="E1685" t="s">
        <v>9623</v>
      </c>
      <c r="F1685">
        <v>48640</v>
      </c>
      <c r="G1685" t="s">
        <v>9</v>
      </c>
      <c r="H1685" t="s">
        <v>6867</v>
      </c>
      <c r="I1685" t="s">
        <v>6361</v>
      </c>
      <c r="J1685">
        <v>-2</v>
      </c>
      <c r="K1685" t="b">
        <v>0</v>
      </c>
    </row>
    <row r="1686" spans="1:11">
      <c r="A1686" t="s">
        <v>9656</v>
      </c>
      <c r="B1686" t="s">
        <v>9465</v>
      </c>
      <c r="C1686" t="s">
        <v>9</v>
      </c>
      <c r="D1686" t="s">
        <v>7457</v>
      </c>
      <c r="E1686" t="s">
        <v>9657</v>
      </c>
      <c r="F1686" t="s">
        <v>9</v>
      </c>
      <c r="G1686" t="s">
        <v>9</v>
      </c>
      <c r="H1686" t="s">
        <v>6877</v>
      </c>
      <c r="I1686" t="s">
        <v>6361</v>
      </c>
      <c r="J1686">
        <v>-2</v>
      </c>
      <c r="K1686" t="b">
        <v>0</v>
      </c>
    </row>
    <row r="1687" spans="1:11">
      <c r="A1687" t="s">
        <v>9658</v>
      </c>
      <c r="B1687" t="s">
        <v>9367</v>
      </c>
      <c r="C1687" t="s">
        <v>9</v>
      </c>
      <c r="D1687" t="s">
        <v>6890</v>
      </c>
      <c r="E1687" t="s">
        <v>9659</v>
      </c>
      <c r="F1687">
        <v>60622</v>
      </c>
      <c r="G1687" t="s">
        <v>9</v>
      </c>
      <c r="H1687" t="s">
        <v>6867</v>
      </c>
      <c r="I1687" t="s">
        <v>6361</v>
      </c>
      <c r="J1687">
        <v>-2</v>
      </c>
      <c r="K1687" t="b">
        <v>0</v>
      </c>
    </row>
    <row r="1688" spans="1:11">
      <c r="A1688" t="s">
        <v>9660</v>
      </c>
      <c r="B1688" t="s">
        <v>9465</v>
      </c>
      <c r="C1688" t="s">
        <v>9</v>
      </c>
      <c r="D1688" t="s">
        <v>7236</v>
      </c>
      <c r="E1688" t="s">
        <v>9661</v>
      </c>
      <c r="F1688">
        <v>57752</v>
      </c>
      <c r="G1688" t="s">
        <v>9</v>
      </c>
      <c r="H1688" t="s">
        <v>6877</v>
      </c>
      <c r="I1688" t="s">
        <v>6361</v>
      </c>
      <c r="J1688">
        <v>-2</v>
      </c>
      <c r="K1688" t="b">
        <v>0</v>
      </c>
    </row>
    <row r="1689" spans="1:11">
      <c r="A1689" t="s">
        <v>9662</v>
      </c>
      <c r="B1689" t="s">
        <v>6879</v>
      </c>
      <c r="C1689" t="s">
        <v>9663</v>
      </c>
      <c r="D1689" t="s">
        <v>7489</v>
      </c>
      <c r="E1689" t="s">
        <v>9664</v>
      </c>
      <c r="F1689">
        <v>74447</v>
      </c>
      <c r="G1689" t="s">
        <v>6876</v>
      </c>
      <c r="H1689" t="s">
        <v>6877</v>
      </c>
      <c r="I1689" t="s">
        <v>6361</v>
      </c>
      <c r="J1689">
        <v>-2</v>
      </c>
      <c r="K1689" t="b">
        <v>0</v>
      </c>
    </row>
    <row r="1690" spans="1:11">
      <c r="A1690" t="s">
        <v>9665</v>
      </c>
      <c r="B1690" t="s">
        <v>6879</v>
      </c>
      <c r="C1690" t="s">
        <v>9666</v>
      </c>
      <c r="D1690" t="s">
        <v>7489</v>
      </c>
      <c r="E1690" t="s">
        <v>1502</v>
      </c>
      <c r="F1690">
        <v>73107</v>
      </c>
      <c r="G1690" t="s">
        <v>6876</v>
      </c>
      <c r="H1690" t="s">
        <v>6877</v>
      </c>
      <c r="I1690" t="s">
        <v>6361</v>
      </c>
      <c r="J1690">
        <v>-2</v>
      </c>
      <c r="K1690" t="b">
        <v>0</v>
      </c>
    </row>
    <row r="1691" spans="1:11">
      <c r="A1691" t="s">
        <v>9667</v>
      </c>
      <c r="B1691" t="s">
        <v>6879</v>
      </c>
      <c r="C1691" t="s">
        <v>9</v>
      </c>
      <c r="D1691" t="s">
        <v>7040</v>
      </c>
      <c r="E1691" t="s">
        <v>9668</v>
      </c>
      <c r="F1691">
        <v>98337</v>
      </c>
      <c r="G1691" t="s">
        <v>6876</v>
      </c>
      <c r="H1691" t="s">
        <v>6877</v>
      </c>
      <c r="I1691" t="s">
        <v>6361</v>
      </c>
      <c r="J1691">
        <v>-2</v>
      </c>
      <c r="K1691" t="b">
        <v>0</v>
      </c>
    </row>
    <row r="1692" spans="1:11">
      <c r="A1692" t="s">
        <v>9669</v>
      </c>
      <c r="B1692" t="s">
        <v>9613</v>
      </c>
      <c r="C1692" t="s">
        <v>9670</v>
      </c>
      <c r="D1692" t="s">
        <v>6928</v>
      </c>
      <c r="E1692" t="s">
        <v>445</v>
      </c>
      <c r="F1692">
        <v>97239</v>
      </c>
      <c r="G1692" t="s">
        <v>9</v>
      </c>
      <c r="H1692" t="s">
        <v>6877</v>
      </c>
      <c r="I1692" t="s">
        <v>6361</v>
      </c>
      <c r="J1692">
        <v>-2</v>
      </c>
      <c r="K1692" t="b">
        <v>0</v>
      </c>
    </row>
    <row r="1693" spans="1:11">
      <c r="A1693" t="s">
        <v>9671</v>
      </c>
      <c r="B1693" t="s">
        <v>9376</v>
      </c>
      <c r="C1693" t="s">
        <v>9</v>
      </c>
      <c r="D1693" t="s">
        <v>6875</v>
      </c>
      <c r="E1693" t="s">
        <v>77</v>
      </c>
      <c r="F1693">
        <v>90045</v>
      </c>
      <c r="G1693" t="s">
        <v>9</v>
      </c>
      <c r="H1693" t="s">
        <v>6867</v>
      </c>
      <c r="I1693" t="s">
        <v>6361</v>
      </c>
      <c r="J1693">
        <v>-2</v>
      </c>
      <c r="K1693" t="b">
        <v>0</v>
      </c>
    </row>
    <row r="1694" spans="1:11">
      <c r="A1694" t="s">
        <v>9672</v>
      </c>
      <c r="B1694" t="s">
        <v>9401</v>
      </c>
      <c r="C1694" t="s">
        <v>9</v>
      </c>
      <c r="D1694" t="s">
        <v>6938</v>
      </c>
      <c r="E1694" t="s">
        <v>8715</v>
      </c>
      <c r="F1694">
        <v>64801</v>
      </c>
      <c r="G1694" t="s">
        <v>9</v>
      </c>
      <c r="H1694" t="s">
        <v>6867</v>
      </c>
      <c r="I1694" t="s">
        <v>6361</v>
      </c>
      <c r="J1694">
        <v>-2</v>
      </c>
      <c r="K1694" t="b">
        <v>0</v>
      </c>
    </row>
    <row r="1695" spans="1:11">
      <c r="A1695" t="s">
        <v>9673</v>
      </c>
      <c r="B1695" t="s">
        <v>9367</v>
      </c>
      <c r="C1695" t="s">
        <v>9</v>
      </c>
      <c r="D1695" t="s">
        <v>6875</v>
      </c>
      <c r="E1695" t="s">
        <v>7735</v>
      </c>
      <c r="F1695" t="s">
        <v>9</v>
      </c>
      <c r="G1695" t="s">
        <v>9</v>
      </c>
      <c r="H1695" t="s">
        <v>7008</v>
      </c>
      <c r="I1695" t="s">
        <v>6361</v>
      </c>
      <c r="J1695">
        <v>-2</v>
      </c>
      <c r="K1695" t="b">
        <v>0</v>
      </c>
    </row>
    <row r="1696" spans="1:11">
      <c r="A1696" t="s">
        <v>9674</v>
      </c>
      <c r="B1696" t="s">
        <v>9376</v>
      </c>
      <c r="C1696" t="s">
        <v>9</v>
      </c>
      <c r="D1696" t="s">
        <v>6928</v>
      </c>
      <c r="E1696" t="s">
        <v>445</v>
      </c>
      <c r="F1696">
        <v>97209</v>
      </c>
      <c r="G1696" t="s">
        <v>9</v>
      </c>
      <c r="H1696" t="s">
        <v>6867</v>
      </c>
      <c r="I1696" t="s">
        <v>6361</v>
      </c>
      <c r="J1696">
        <v>-2</v>
      </c>
      <c r="K1696" t="b">
        <v>0</v>
      </c>
    </row>
    <row r="1697" spans="1:11">
      <c r="A1697" t="s">
        <v>9675</v>
      </c>
      <c r="B1697" t="s">
        <v>6873</v>
      </c>
      <c r="C1697" t="s">
        <v>9</v>
      </c>
      <c r="D1697" t="s">
        <v>6875</v>
      </c>
      <c r="E1697" t="s">
        <v>114</v>
      </c>
      <c r="F1697">
        <v>91103</v>
      </c>
      <c r="G1697" t="s">
        <v>6876</v>
      </c>
      <c r="H1697" t="s">
        <v>6867</v>
      </c>
      <c r="I1697" t="s">
        <v>6361</v>
      </c>
      <c r="J1697">
        <v>-2</v>
      </c>
      <c r="K1697" t="b">
        <v>0</v>
      </c>
    </row>
    <row r="1698" spans="1:11">
      <c r="A1698" t="s">
        <v>9676</v>
      </c>
      <c r="B1698" t="s">
        <v>6884</v>
      </c>
      <c r="C1698" t="s">
        <v>9</v>
      </c>
      <c r="D1698" t="s">
        <v>6897</v>
      </c>
      <c r="E1698" t="s">
        <v>9677</v>
      </c>
      <c r="F1698">
        <v>33461</v>
      </c>
      <c r="G1698" t="s">
        <v>6887</v>
      </c>
      <c r="H1698" t="s">
        <v>6877</v>
      </c>
      <c r="I1698" t="s">
        <v>6361</v>
      </c>
      <c r="J1698">
        <v>-2</v>
      </c>
      <c r="K1698" t="b">
        <v>0</v>
      </c>
    </row>
    <row r="1699" spans="1:11">
      <c r="A1699" t="s">
        <v>9678</v>
      </c>
      <c r="B1699" t="s">
        <v>6873</v>
      </c>
      <c r="C1699" t="s">
        <v>9</v>
      </c>
      <c r="D1699" t="s">
        <v>6960</v>
      </c>
      <c r="E1699" t="s">
        <v>351</v>
      </c>
      <c r="F1699">
        <v>75229</v>
      </c>
      <c r="G1699" t="s">
        <v>6876</v>
      </c>
      <c r="H1699" t="s">
        <v>6867</v>
      </c>
      <c r="I1699" t="s">
        <v>6361</v>
      </c>
      <c r="J1699">
        <v>-2</v>
      </c>
      <c r="K1699" t="b">
        <v>0</v>
      </c>
    </row>
    <row r="1700" spans="1:11">
      <c r="A1700" t="s">
        <v>9679</v>
      </c>
      <c r="B1700" t="s">
        <v>6884</v>
      </c>
      <c r="C1700" t="s">
        <v>9</v>
      </c>
      <c r="D1700" t="s">
        <v>6897</v>
      </c>
      <c r="E1700" t="s">
        <v>9680</v>
      </c>
      <c r="F1700">
        <v>34654</v>
      </c>
      <c r="G1700" t="s">
        <v>6887</v>
      </c>
      <c r="H1700" t="s">
        <v>6877</v>
      </c>
      <c r="I1700" t="s">
        <v>6361</v>
      </c>
      <c r="J1700">
        <v>-2</v>
      </c>
      <c r="K1700" t="b">
        <v>0</v>
      </c>
    </row>
    <row r="1701" spans="1:11">
      <c r="A1701" t="s">
        <v>9681</v>
      </c>
      <c r="B1701" t="s">
        <v>6904</v>
      </c>
      <c r="C1701" t="s">
        <v>9</v>
      </c>
      <c r="D1701" t="s">
        <v>7023</v>
      </c>
      <c r="E1701" t="s">
        <v>9682</v>
      </c>
      <c r="F1701">
        <v>20132</v>
      </c>
      <c r="G1701" t="s">
        <v>9</v>
      </c>
      <c r="H1701" t="s">
        <v>6867</v>
      </c>
      <c r="I1701" t="s">
        <v>6361</v>
      </c>
      <c r="J1701">
        <v>-2</v>
      </c>
      <c r="K1701" t="b">
        <v>0</v>
      </c>
    </row>
    <row r="1702" spans="1:11">
      <c r="A1702" t="s">
        <v>9683</v>
      </c>
      <c r="B1702" t="s">
        <v>6900</v>
      </c>
      <c r="C1702" t="s">
        <v>9</v>
      </c>
      <c r="D1702" t="s">
        <v>6962</v>
      </c>
      <c r="E1702" t="s">
        <v>85</v>
      </c>
      <c r="F1702">
        <v>19102</v>
      </c>
      <c r="G1702" t="s">
        <v>6866</v>
      </c>
      <c r="H1702" t="s">
        <v>6867</v>
      </c>
      <c r="I1702" t="s">
        <v>6361</v>
      </c>
      <c r="J1702">
        <v>-2</v>
      </c>
      <c r="K1702" t="b">
        <v>0</v>
      </c>
    </row>
    <row r="1703" spans="1:11">
      <c r="A1703" t="s">
        <v>9684</v>
      </c>
      <c r="B1703" t="s">
        <v>6879</v>
      </c>
      <c r="C1703" t="s">
        <v>9</v>
      </c>
      <c r="D1703" t="s">
        <v>7040</v>
      </c>
      <c r="E1703" t="s">
        <v>9685</v>
      </c>
      <c r="F1703">
        <v>98362</v>
      </c>
      <c r="G1703" t="s">
        <v>6876</v>
      </c>
      <c r="H1703" t="s">
        <v>6877</v>
      </c>
      <c r="I1703" t="s">
        <v>6361</v>
      </c>
      <c r="J1703">
        <v>-2</v>
      </c>
      <c r="K1703" t="b">
        <v>0</v>
      </c>
    </row>
    <row r="1704" spans="1:11">
      <c r="A1704" t="s">
        <v>9686</v>
      </c>
      <c r="B1704" t="s">
        <v>9376</v>
      </c>
      <c r="C1704" t="s">
        <v>9</v>
      </c>
      <c r="D1704" t="s">
        <v>6962</v>
      </c>
      <c r="E1704" t="s">
        <v>85</v>
      </c>
      <c r="F1704">
        <v>19102</v>
      </c>
      <c r="G1704" t="s">
        <v>9</v>
      </c>
      <c r="H1704" t="s">
        <v>6867</v>
      </c>
      <c r="I1704" t="s">
        <v>6361</v>
      </c>
      <c r="J1704">
        <v>-2</v>
      </c>
      <c r="K1704" t="b">
        <v>0</v>
      </c>
    </row>
    <row r="1705" spans="1:11">
      <c r="A1705" t="s">
        <v>9687</v>
      </c>
      <c r="B1705" t="s">
        <v>9376</v>
      </c>
      <c r="C1705" t="s">
        <v>9</v>
      </c>
      <c r="D1705" t="s">
        <v>6962</v>
      </c>
      <c r="E1705" t="s">
        <v>637</v>
      </c>
      <c r="F1705">
        <v>17608</v>
      </c>
      <c r="G1705" t="s">
        <v>9</v>
      </c>
      <c r="H1705" t="s">
        <v>6867</v>
      </c>
      <c r="I1705" t="s">
        <v>6361</v>
      </c>
      <c r="J1705">
        <v>-2</v>
      </c>
      <c r="K1705" t="b">
        <v>0</v>
      </c>
    </row>
    <row r="1706" spans="1:11">
      <c r="A1706" t="s">
        <v>9688</v>
      </c>
      <c r="B1706" t="s">
        <v>6864</v>
      </c>
      <c r="C1706" t="s">
        <v>9689</v>
      </c>
      <c r="D1706" t="s">
        <v>6962</v>
      </c>
      <c r="E1706" t="s">
        <v>7877</v>
      </c>
      <c r="F1706">
        <v>16563</v>
      </c>
      <c r="G1706" t="s">
        <v>6866</v>
      </c>
      <c r="H1706" t="s">
        <v>6877</v>
      </c>
      <c r="I1706" t="s">
        <v>6361</v>
      </c>
      <c r="J1706">
        <v>-2</v>
      </c>
      <c r="K1706" t="b">
        <v>0</v>
      </c>
    </row>
    <row r="1707" spans="1:11">
      <c r="A1707" t="s">
        <v>9690</v>
      </c>
      <c r="B1707" t="s">
        <v>6864</v>
      </c>
      <c r="C1707" t="s">
        <v>9</v>
      </c>
      <c r="D1707" t="s">
        <v>6962</v>
      </c>
      <c r="E1707" t="s">
        <v>9</v>
      </c>
      <c r="F1707" t="s">
        <v>9</v>
      </c>
      <c r="G1707" t="s">
        <v>6866</v>
      </c>
      <c r="H1707" t="s">
        <v>6877</v>
      </c>
      <c r="I1707" t="s">
        <v>6361</v>
      </c>
      <c r="J1707">
        <v>-2</v>
      </c>
      <c r="K1707" t="b">
        <v>0</v>
      </c>
    </row>
    <row r="1708" spans="1:11">
      <c r="A1708" t="s">
        <v>9691</v>
      </c>
      <c r="B1708" t="s">
        <v>6864</v>
      </c>
      <c r="C1708" t="s">
        <v>9689</v>
      </c>
      <c r="D1708" t="s">
        <v>6962</v>
      </c>
      <c r="E1708" t="s">
        <v>7132</v>
      </c>
      <c r="F1708">
        <v>17057</v>
      </c>
      <c r="G1708" t="s">
        <v>6866</v>
      </c>
      <c r="H1708" t="s">
        <v>6877</v>
      </c>
      <c r="I1708" t="s">
        <v>6361</v>
      </c>
      <c r="J1708">
        <v>-2</v>
      </c>
      <c r="K1708" t="b">
        <v>0</v>
      </c>
    </row>
    <row r="1709" spans="1:11">
      <c r="A1709" t="s">
        <v>9692</v>
      </c>
      <c r="B1709" t="s">
        <v>6884</v>
      </c>
      <c r="C1709" t="s">
        <v>9</v>
      </c>
      <c r="D1709" t="s">
        <v>6897</v>
      </c>
      <c r="E1709" t="s">
        <v>7422</v>
      </c>
      <c r="F1709">
        <v>32504</v>
      </c>
      <c r="G1709" t="s">
        <v>6887</v>
      </c>
      <c r="H1709" t="s">
        <v>6877</v>
      </c>
      <c r="I1709" t="s">
        <v>6361</v>
      </c>
      <c r="J1709">
        <v>-2</v>
      </c>
      <c r="K1709" t="b">
        <v>0</v>
      </c>
    </row>
    <row r="1710" spans="1:11">
      <c r="A1710" t="s">
        <v>9693</v>
      </c>
      <c r="B1710" t="s">
        <v>9367</v>
      </c>
      <c r="C1710" t="s">
        <v>9</v>
      </c>
      <c r="D1710" t="s">
        <v>6915</v>
      </c>
      <c r="E1710" t="s">
        <v>6916</v>
      </c>
      <c r="F1710" t="s">
        <v>9</v>
      </c>
      <c r="G1710" t="s">
        <v>9</v>
      </c>
      <c r="H1710" t="s">
        <v>6867</v>
      </c>
      <c r="I1710" t="s">
        <v>6361</v>
      </c>
      <c r="J1710">
        <v>-2</v>
      </c>
      <c r="K1710" t="b">
        <v>0</v>
      </c>
    </row>
    <row r="1711" spans="1:11">
      <c r="A1711" t="s">
        <v>9694</v>
      </c>
      <c r="B1711" t="s">
        <v>6900</v>
      </c>
      <c r="C1711" t="s">
        <v>9</v>
      </c>
      <c r="D1711" t="s">
        <v>6962</v>
      </c>
      <c r="E1711" t="s">
        <v>9695</v>
      </c>
      <c r="F1711">
        <v>15071</v>
      </c>
      <c r="G1711" t="s">
        <v>6866</v>
      </c>
      <c r="H1711" t="s">
        <v>6867</v>
      </c>
      <c r="I1711" t="s">
        <v>6361</v>
      </c>
      <c r="J1711">
        <v>-2</v>
      </c>
      <c r="K1711" t="b">
        <v>0</v>
      </c>
    </row>
    <row r="1712" spans="1:11">
      <c r="A1712" t="s">
        <v>9696</v>
      </c>
      <c r="B1712" t="s">
        <v>9367</v>
      </c>
      <c r="C1712" t="s">
        <v>9</v>
      </c>
      <c r="D1712" t="s">
        <v>7032</v>
      </c>
      <c r="E1712" t="s">
        <v>438</v>
      </c>
      <c r="F1712">
        <v>80014</v>
      </c>
      <c r="G1712" t="s">
        <v>9</v>
      </c>
      <c r="H1712" t="s">
        <v>7008</v>
      </c>
      <c r="I1712" t="s">
        <v>6361</v>
      </c>
      <c r="J1712">
        <v>-2</v>
      </c>
      <c r="K1712" t="b">
        <v>0</v>
      </c>
    </row>
    <row r="1713" spans="1:11">
      <c r="A1713" t="s">
        <v>9697</v>
      </c>
      <c r="B1713" t="s">
        <v>6900</v>
      </c>
      <c r="C1713" t="s">
        <v>9</v>
      </c>
      <c r="D1713" t="s">
        <v>6915</v>
      </c>
      <c r="E1713" t="s">
        <v>9698</v>
      </c>
      <c r="F1713">
        <v>11375</v>
      </c>
      <c r="G1713" t="s">
        <v>6866</v>
      </c>
      <c r="H1713" t="s">
        <v>7008</v>
      </c>
      <c r="I1713" t="s">
        <v>6361</v>
      </c>
      <c r="J1713">
        <v>-2</v>
      </c>
      <c r="K1713" t="b">
        <v>0</v>
      </c>
    </row>
    <row r="1714" spans="1:11">
      <c r="A1714" t="s">
        <v>9699</v>
      </c>
      <c r="B1714" t="s">
        <v>6884</v>
      </c>
      <c r="C1714" t="s">
        <v>9</v>
      </c>
      <c r="D1714" t="s">
        <v>6897</v>
      </c>
      <c r="E1714" t="s">
        <v>9700</v>
      </c>
      <c r="F1714">
        <v>33881</v>
      </c>
      <c r="G1714" t="s">
        <v>6887</v>
      </c>
      <c r="H1714" t="s">
        <v>6877</v>
      </c>
      <c r="I1714" t="s">
        <v>6361</v>
      </c>
      <c r="J1714">
        <v>-2</v>
      </c>
      <c r="K1714" t="b">
        <v>0</v>
      </c>
    </row>
    <row r="1715" spans="1:11">
      <c r="A1715" t="s">
        <v>9701</v>
      </c>
      <c r="B1715" t="s">
        <v>6891</v>
      </c>
      <c r="C1715" t="s">
        <v>9</v>
      </c>
      <c r="D1715" t="s">
        <v>7447</v>
      </c>
      <c r="E1715" t="s">
        <v>7563</v>
      </c>
      <c r="F1715">
        <v>614</v>
      </c>
      <c r="G1715" t="s">
        <v>9</v>
      </c>
      <c r="H1715" t="s">
        <v>6867</v>
      </c>
      <c r="I1715" t="s">
        <v>6361</v>
      </c>
      <c r="J1715">
        <v>-2</v>
      </c>
      <c r="K1715" t="b">
        <v>0</v>
      </c>
    </row>
    <row r="1716" spans="1:11">
      <c r="A1716" t="s">
        <v>9702</v>
      </c>
      <c r="B1716" t="s">
        <v>6904</v>
      </c>
      <c r="C1716" t="s">
        <v>9</v>
      </c>
      <c r="D1716" t="s">
        <v>6924</v>
      </c>
      <c r="E1716" t="s">
        <v>230</v>
      </c>
      <c r="F1716">
        <v>43235</v>
      </c>
      <c r="G1716" t="s">
        <v>9</v>
      </c>
      <c r="H1716" t="s">
        <v>6867</v>
      </c>
      <c r="I1716" t="s">
        <v>6361</v>
      </c>
      <c r="J1716">
        <v>-2</v>
      </c>
      <c r="K1716" t="b">
        <v>0</v>
      </c>
    </row>
    <row r="1717" spans="1:11">
      <c r="A1717" t="s">
        <v>9703</v>
      </c>
      <c r="B1717" t="s">
        <v>9376</v>
      </c>
      <c r="C1717" t="s">
        <v>9</v>
      </c>
      <c r="D1717" t="s">
        <v>6915</v>
      </c>
      <c r="E1717" t="s">
        <v>3084</v>
      </c>
      <c r="F1717">
        <v>11205</v>
      </c>
      <c r="G1717" t="s">
        <v>9</v>
      </c>
      <c r="H1717" t="s">
        <v>6867</v>
      </c>
      <c r="I1717" t="s">
        <v>6361</v>
      </c>
      <c r="J1717">
        <v>-2</v>
      </c>
      <c r="K1717" t="b">
        <v>0</v>
      </c>
    </row>
    <row r="1718" spans="1:11">
      <c r="A1718" t="s">
        <v>9704</v>
      </c>
      <c r="B1718" t="s">
        <v>9367</v>
      </c>
      <c r="C1718" t="s">
        <v>9</v>
      </c>
      <c r="D1718" t="s">
        <v>7271</v>
      </c>
      <c r="E1718" t="s">
        <v>1761</v>
      </c>
      <c r="F1718" t="s">
        <v>9</v>
      </c>
      <c r="G1718" t="s">
        <v>9</v>
      </c>
      <c r="H1718" t="s">
        <v>7008</v>
      </c>
      <c r="I1718" t="s">
        <v>6361</v>
      </c>
      <c r="J1718">
        <v>-2</v>
      </c>
      <c r="K1718" t="b">
        <v>0</v>
      </c>
    </row>
    <row r="1719" spans="1:11">
      <c r="A1719" t="s">
        <v>9705</v>
      </c>
      <c r="B1719" t="s">
        <v>6879</v>
      </c>
      <c r="C1719" t="s">
        <v>9</v>
      </c>
      <c r="D1719" t="s">
        <v>7032</v>
      </c>
      <c r="E1719" t="s">
        <v>8230</v>
      </c>
      <c r="F1719">
        <v>81004</v>
      </c>
      <c r="G1719" t="s">
        <v>6876</v>
      </c>
      <c r="H1719" t="s">
        <v>6877</v>
      </c>
      <c r="I1719" t="s">
        <v>6361</v>
      </c>
      <c r="J1719">
        <v>-2</v>
      </c>
      <c r="K1719" t="b">
        <v>0</v>
      </c>
    </row>
    <row r="1720" spans="1:11">
      <c r="A1720" t="s">
        <v>9706</v>
      </c>
      <c r="B1720" t="s">
        <v>9376</v>
      </c>
      <c r="C1720" t="s">
        <v>9</v>
      </c>
      <c r="D1720" t="s">
        <v>7447</v>
      </c>
      <c r="E1720" t="s">
        <v>7448</v>
      </c>
      <c r="F1720">
        <v>907</v>
      </c>
      <c r="G1720" t="s">
        <v>9</v>
      </c>
      <c r="H1720" t="s">
        <v>6877</v>
      </c>
      <c r="I1720" t="s">
        <v>6361</v>
      </c>
      <c r="J1720">
        <v>-2</v>
      </c>
      <c r="K1720" t="b">
        <v>0</v>
      </c>
    </row>
    <row r="1721" spans="1:11">
      <c r="A1721" t="s">
        <v>9707</v>
      </c>
      <c r="B1721" t="s">
        <v>6889</v>
      </c>
      <c r="C1721" t="s">
        <v>9</v>
      </c>
      <c r="D1721" t="s">
        <v>6938</v>
      </c>
      <c r="E1721" t="s">
        <v>9541</v>
      </c>
      <c r="F1721">
        <v>63113</v>
      </c>
      <c r="G1721" t="s">
        <v>6871</v>
      </c>
      <c r="H1721" t="s">
        <v>6867</v>
      </c>
      <c r="I1721" t="s">
        <v>6361</v>
      </c>
      <c r="J1721">
        <v>-2</v>
      </c>
      <c r="K1721" t="b">
        <v>0</v>
      </c>
    </row>
    <row r="1722" spans="1:11">
      <c r="A1722" t="s">
        <v>9708</v>
      </c>
      <c r="B1722" t="s">
        <v>9378</v>
      </c>
      <c r="C1722" t="s">
        <v>9</v>
      </c>
      <c r="D1722" t="s">
        <v>7072</v>
      </c>
      <c r="E1722" t="s">
        <v>9</v>
      </c>
      <c r="F1722" t="s">
        <v>9</v>
      </c>
      <c r="G1722" t="s">
        <v>9</v>
      </c>
      <c r="H1722" t="s">
        <v>7008</v>
      </c>
      <c r="I1722" t="s">
        <v>6361</v>
      </c>
      <c r="J1722">
        <v>-2</v>
      </c>
      <c r="K1722" t="b">
        <v>0</v>
      </c>
    </row>
    <row r="1723" spans="1:11">
      <c r="A1723" t="s">
        <v>9709</v>
      </c>
      <c r="B1723" t="s">
        <v>6879</v>
      </c>
      <c r="C1723" t="s">
        <v>9</v>
      </c>
      <c r="D1723" t="s">
        <v>7032</v>
      </c>
      <c r="E1723" t="s">
        <v>7452</v>
      </c>
      <c r="F1723">
        <v>80228</v>
      </c>
      <c r="G1723" t="s">
        <v>6876</v>
      </c>
      <c r="H1723" t="s">
        <v>6877</v>
      </c>
      <c r="I1723" t="s">
        <v>6361</v>
      </c>
      <c r="J1723">
        <v>-2</v>
      </c>
      <c r="K1723" t="b">
        <v>0</v>
      </c>
    </row>
    <row r="1724" spans="1:11">
      <c r="A1724" t="s">
        <v>9710</v>
      </c>
      <c r="B1724" t="s">
        <v>9378</v>
      </c>
      <c r="C1724" t="s">
        <v>9711</v>
      </c>
      <c r="D1724" t="s">
        <v>9</v>
      </c>
      <c r="E1724" t="s">
        <v>9712</v>
      </c>
      <c r="F1724" t="s">
        <v>9</v>
      </c>
      <c r="G1724" t="s">
        <v>9</v>
      </c>
      <c r="H1724" t="s">
        <v>6867</v>
      </c>
      <c r="I1724" t="s">
        <v>6361</v>
      </c>
      <c r="J1724">
        <v>-2</v>
      </c>
      <c r="K1724" t="b">
        <v>0</v>
      </c>
    </row>
    <row r="1725" spans="1:11">
      <c r="A1725" t="s">
        <v>9713</v>
      </c>
      <c r="B1725" t="s">
        <v>6879</v>
      </c>
      <c r="C1725" t="s">
        <v>9</v>
      </c>
      <c r="D1725" t="s">
        <v>7040</v>
      </c>
      <c r="E1725" t="s">
        <v>9714</v>
      </c>
      <c r="F1725">
        <v>98056</v>
      </c>
      <c r="G1725" t="s">
        <v>6876</v>
      </c>
      <c r="H1725" t="s">
        <v>6877</v>
      </c>
      <c r="I1725" t="s">
        <v>6361</v>
      </c>
      <c r="J1725">
        <v>-2</v>
      </c>
      <c r="K1725" t="b">
        <v>0</v>
      </c>
    </row>
    <row r="1726" spans="1:11">
      <c r="A1726" t="s">
        <v>9715</v>
      </c>
      <c r="B1726" t="s">
        <v>9367</v>
      </c>
      <c r="C1726" t="s">
        <v>9</v>
      </c>
      <c r="D1726" t="s">
        <v>6938</v>
      </c>
      <c r="E1726" t="s">
        <v>7172</v>
      </c>
      <c r="F1726">
        <v>64132</v>
      </c>
      <c r="G1726" t="s">
        <v>9</v>
      </c>
      <c r="H1726" t="s">
        <v>6867</v>
      </c>
      <c r="I1726" t="s">
        <v>6361</v>
      </c>
      <c r="J1726">
        <v>-2</v>
      </c>
      <c r="K1726" t="b">
        <v>0</v>
      </c>
    </row>
    <row r="1727" spans="1:11">
      <c r="A1727" t="s">
        <v>9716</v>
      </c>
      <c r="B1727" t="s">
        <v>9378</v>
      </c>
      <c r="C1727" t="s">
        <v>9717</v>
      </c>
      <c r="D1727" t="s">
        <v>9</v>
      </c>
      <c r="E1727" t="s">
        <v>9718</v>
      </c>
      <c r="F1727" t="s">
        <v>9</v>
      </c>
      <c r="G1727" t="s">
        <v>9</v>
      </c>
      <c r="H1727" t="s">
        <v>6867</v>
      </c>
      <c r="I1727" t="s">
        <v>6361</v>
      </c>
      <c r="J1727">
        <v>-2</v>
      </c>
      <c r="K1727" t="b">
        <v>0</v>
      </c>
    </row>
    <row r="1728" spans="1:11">
      <c r="A1728" t="s">
        <v>9719</v>
      </c>
      <c r="B1728" t="s">
        <v>9376</v>
      </c>
      <c r="C1728" t="s">
        <v>9</v>
      </c>
      <c r="D1728" t="s">
        <v>6897</v>
      </c>
      <c r="E1728" t="s">
        <v>8425</v>
      </c>
      <c r="F1728">
        <v>34234</v>
      </c>
      <c r="G1728" t="s">
        <v>9</v>
      </c>
      <c r="H1728" t="s">
        <v>6867</v>
      </c>
      <c r="I1728" t="s">
        <v>6361</v>
      </c>
      <c r="J1728">
        <v>-2</v>
      </c>
      <c r="K1728" t="b">
        <v>0</v>
      </c>
    </row>
    <row r="1729" spans="1:11">
      <c r="A1729" t="s">
        <v>9720</v>
      </c>
      <c r="B1729" t="s">
        <v>6879</v>
      </c>
      <c r="C1729" t="s">
        <v>9</v>
      </c>
      <c r="D1729" t="s">
        <v>6875</v>
      </c>
      <c r="E1729" t="s">
        <v>8359</v>
      </c>
      <c r="F1729">
        <v>90601</v>
      </c>
      <c r="G1729" t="s">
        <v>6876</v>
      </c>
      <c r="H1729" t="s">
        <v>6877</v>
      </c>
      <c r="I1729" t="s">
        <v>6361</v>
      </c>
      <c r="J1729">
        <v>-2</v>
      </c>
      <c r="K1729" t="b">
        <v>0</v>
      </c>
    </row>
    <row r="1730" spans="1:11">
      <c r="A1730" t="s">
        <v>9721</v>
      </c>
      <c r="B1730" t="s">
        <v>9532</v>
      </c>
      <c r="C1730" t="s">
        <v>9722</v>
      </c>
      <c r="D1730" t="s">
        <v>6870</v>
      </c>
      <c r="E1730" t="s">
        <v>9125</v>
      </c>
      <c r="F1730">
        <v>47803</v>
      </c>
      <c r="G1730" t="s">
        <v>9</v>
      </c>
      <c r="H1730" t="s">
        <v>6867</v>
      </c>
      <c r="I1730" t="s">
        <v>6361</v>
      </c>
      <c r="J1730">
        <v>-2</v>
      </c>
      <c r="K1730" t="b">
        <v>0</v>
      </c>
    </row>
    <row r="1731" spans="1:11">
      <c r="A1731" t="s">
        <v>9723</v>
      </c>
      <c r="B1731" t="s">
        <v>9367</v>
      </c>
      <c r="C1731" t="s">
        <v>9</v>
      </c>
      <c r="D1731" t="s">
        <v>7582</v>
      </c>
      <c r="E1731" t="s">
        <v>7583</v>
      </c>
      <c r="F1731" t="s">
        <v>9</v>
      </c>
      <c r="G1731" t="s">
        <v>9</v>
      </c>
      <c r="H1731" t="s">
        <v>6867</v>
      </c>
      <c r="I1731" t="s">
        <v>6361</v>
      </c>
      <c r="J1731">
        <v>-2</v>
      </c>
      <c r="K1731" t="b">
        <v>0</v>
      </c>
    </row>
    <row r="1732" spans="1:11">
      <c r="A1732" t="s">
        <v>9724</v>
      </c>
      <c r="B1732" t="s">
        <v>6904</v>
      </c>
      <c r="C1732" t="s">
        <v>9</v>
      </c>
      <c r="D1732" t="s">
        <v>6955</v>
      </c>
      <c r="E1732" t="s">
        <v>1166</v>
      </c>
      <c r="F1732">
        <v>48206</v>
      </c>
      <c r="G1732" t="s">
        <v>9</v>
      </c>
      <c r="H1732" t="s">
        <v>6867</v>
      </c>
      <c r="I1732" t="s">
        <v>6361</v>
      </c>
      <c r="J1732">
        <v>-2</v>
      </c>
      <c r="K1732" t="b">
        <v>0</v>
      </c>
    </row>
    <row r="1733" spans="1:11">
      <c r="A1733" t="s">
        <v>9725</v>
      </c>
      <c r="B1733" t="s">
        <v>9367</v>
      </c>
      <c r="C1733" t="s">
        <v>9726</v>
      </c>
      <c r="D1733" t="s">
        <v>6890</v>
      </c>
      <c r="E1733" t="s">
        <v>8693</v>
      </c>
      <c r="F1733">
        <v>61114</v>
      </c>
      <c r="G1733" t="s">
        <v>9</v>
      </c>
      <c r="H1733" t="s">
        <v>6867</v>
      </c>
      <c r="I1733" t="s">
        <v>6361</v>
      </c>
      <c r="J1733">
        <v>-2</v>
      </c>
      <c r="K1733" t="b">
        <v>0</v>
      </c>
    </row>
    <row r="1734" spans="1:11">
      <c r="A1734" t="s">
        <v>9727</v>
      </c>
      <c r="B1734" t="s">
        <v>6884</v>
      </c>
      <c r="C1734" t="s">
        <v>9</v>
      </c>
      <c r="D1734" t="s">
        <v>6897</v>
      </c>
      <c r="E1734" t="s">
        <v>9728</v>
      </c>
      <c r="F1734">
        <v>32177</v>
      </c>
      <c r="G1734" t="s">
        <v>6887</v>
      </c>
      <c r="H1734" t="s">
        <v>6877</v>
      </c>
      <c r="I1734" t="s">
        <v>6361</v>
      </c>
      <c r="J1734">
        <v>-2</v>
      </c>
      <c r="K1734" t="b">
        <v>0</v>
      </c>
    </row>
    <row r="1735" spans="1:11">
      <c r="A1735" t="s">
        <v>9729</v>
      </c>
      <c r="B1735" t="s">
        <v>9465</v>
      </c>
      <c r="C1735" t="s">
        <v>9</v>
      </c>
      <c r="D1735" t="s">
        <v>6935</v>
      </c>
      <c r="E1735" t="s">
        <v>9730</v>
      </c>
      <c r="F1735">
        <v>59855</v>
      </c>
      <c r="G1735" t="s">
        <v>9</v>
      </c>
      <c r="H1735" t="s">
        <v>6877</v>
      </c>
      <c r="I1735" t="s">
        <v>6361</v>
      </c>
      <c r="J1735">
        <v>-2</v>
      </c>
      <c r="K1735" t="b">
        <v>0</v>
      </c>
    </row>
    <row r="1736" spans="1:11">
      <c r="A1736" t="s">
        <v>9731</v>
      </c>
      <c r="B1736" t="s">
        <v>9367</v>
      </c>
      <c r="C1736" t="s">
        <v>9</v>
      </c>
      <c r="D1736" t="s">
        <v>6875</v>
      </c>
      <c r="E1736" t="s">
        <v>9594</v>
      </c>
      <c r="F1736">
        <v>94609</v>
      </c>
      <c r="G1736" t="s">
        <v>9</v>
      </c>
      <c r="H1736" t="s">
        <v>6867</v>
      </c>
      <c r="I1736" t="s">
        <v>6361</v>
      </c>
      <c r="J1736">
        <v>-2</v>
      </c>
      <c r="K1736" t="b">
        <v>0</v>
      </c>
    </row>
    <row r="1737" spans="1:11">
      <c r="A1737" t="s">
        <v>9732</v>
      </c>
      <c r="B1737" t="s">
        <v>6879</v>
      </c>
      <c r="C1737" t="s">
        <v>9</v>
      </c>
      <c r="D1737" t="s">
        <v>6875</v>
      </c>
      <c r="E1737" t="s">
        <v>1632</v>
      </c>
      <c r="F1737">
        <v>92111</v>
      </c>
      <c r="G1737" t="s">
        <v>6876</v>
      </c>
      <c r="H1737" t="s">
        <v>6877</v>
      </c>
      <c r="I1737" t="s">
        <v>6361</v>
      </c>
      <c r="J1737">
        <v>-2</v>
      </c>
      <c r="K1737" t="b">
        <v>0</v>
      </c>
    </row>
    <row r="1738" spans="1:11">
      <c r="A1738" t="s">
        <v>9733</v>
      </c>
      <c r="B1738" t="s">
        <v>9376</v>
      </c>
      <c r="C1738" t="s">
        <v>9</v>
      </c>
      <c r="D1738" t="s">
        <v>6875</v>
      </c>
      <c r="E1738" t="s">
        <v>89</v>
      </c>
      <c r="F1738">
        <v>94102</v>
      </c>
      <c r="G1738" t="s">
        <v>9</v>
      </c>
      <c r="H1738" t="s">
        <v>6867</v>
      </c>
      <c r="I1738" t="s">
        <v>6361</v>
      </c>
      <c r="J1738">
        <v>-2</v>
      </c>
      <c r="K1738" t="b">
        <v>0</v>
      </c>
    </row>
    <row r="1739" spans="1:11">
      <c r="A1739" t="s">
        <v>9734</v>
      </c>
      <c r="B1739" t="s">
        <v>9367</v>
      </c>
      <c r="C1739" t="s">
        <v>9</v>
      </c>
      <c r="D1739" t="s">
        <v>6875</v>
      </c>
      <c r="E1739" t="s">
        <v>9735</v>
      </c>
      <c r="F1739">
        <v>93291</v>
      </c>
      <c r="G1739" t="s">
        <v>9</v>
      </c>
      <c r="H1739" t="s">
        <v>7008</v>
      </c>
      <c r="I1739" t="s">
        <v>6361</v>
      </c>
      <c r="J1739">
        <v>-2</v>
      </c>
      <c r="K1739" t="b">
        <v>0</v>
      </c>
    </row>
    <row r="1740" spans="1:11">
      <c r="A1740" t="s">
        <v>9736</v>
      </c>
      <c r="B1740" t="s">
        <v>9598</v>
      </c>
      <c r="C1740" t="s">
        <v>9</v>
      </c>
      <c r="D1740" t="s">
        <v>7447</v>
      </c>
      <c r="E1740" t="s">
        <v>9471</v>
      </c>
      <c r="F1740" t="s">
        <v>9</v>
      </c>
      <c r="G1740" t="s">
        <v>9</v>
      </c>
      <c r="H1740" t="s">
        <v>6867</v>
      </c>
      <c r="I1740" t="s">
        <v>6361</v>
      </c>
      <c r="J1740">
        <v>-2</v>
      </c>
      <c r="K1740" t="b">
        <v>0</v>
      </c>
    </row>
    <row r="1741" spans="1:11">
      <c r="A1741" t="s">
        <v>9737</v>
      </c>
      <c r="B1741" t="s">
        <v>6879</v>
      </c>
      <c r="C1741" t="s">
        <v>9</v>
      </c>
      <c r="D1741" t="s">
        <v>6875</v>
      </c>
      <c r="E1741" t="s">
        <v>9738</v>
      </c>
      <c r="F1741">
        <v>92706</v>
      </c>
      <c r="G1741" t="s">
        <v>6876</v>
      </c>
      <c r="H1741" t="s">
        <v>6877</v>
      </c>
      <c r="I1741" t="s">
        <v>6361</v>
      </c>
      <c r="J1741">
        <v>-2</v>
      </c>
      <c r="K1741" t="b">
        <v>0</v>
      </c>
    </row>
    <row r="1742" spans="1:11">
      <c r="A1742" t="s">
        <v>9739</v>
      </c>
      <c r="B1742" t="s">
        <v>6884</v>
      </c>
      <c r="C1742" t="s">
        <v>9</v>
      </c>
      <c r="D1742" t="s">
        <v>6897</v>
      </c>
      <c r="E1742" t="s">
        <v>344</v>
      </c>
      <c r="F1742">
        <v>32606</v>
      </c>
      <c r="G1742" t="s">
        <v>6887</v>
      </c>
      <c r="H1742" t="s">
        <v>6877</v>
      </c>
      <c r="I1742" t="s">
        <v>6361</v>
      </c>
      <c r="J1742">
        <v>-2</v>
      </c>
      <c r="K1742" t="b">
        <v>0</v>
      </c>
    </row>
    <row r="1743" spans="1:11">
      <c r="A1743" t="s">
        <v>9740</v>
      </c>
      <c r="B1743" t="s">
        <v>6879</v>
      </c>
      <c r="C1743" t="s">
        <v>9</v>
      </c>
      <c r="D1743" t="s">
        <v>6875</v>
      </c>
      <c r="E1743" t="s">
        <v>9741</v>
      </c>
      <c r="F1743">
        <v>90405</v>
      </c>
      <c r="G1743" t="s">
        <v>6876</v>
      </c>
      <c r="H1743" t="s">
        <v>6877</v>
      </c>
      <c r="I1743" t="s">
        <v>6361</v>
      </c>
      <c r="J1743">
        <v>-2</v>
      </c>
      <c r="K1743" t="b">
        <v>0</v>
      </c>
    </row>
    <row r="1744" spans="1:11">
      <c r="A1744" t="s">
        <v>9742</v>
      </c>
      <c r="B1744" t="s">
        <v>6889</v>
      </c>
      <c r="C1744" t="s">
        <v>9</v>
      </c>
      <c r="D1744" t="s">
        <v>6955</v>
      </c>
      <c r="E1744" t="s">
        <v>8258</v>
      </c>
      <c r="F1744">
        <v>48152</v>
      </c>
      <c r="G1744" t="s">
        <v>6871</v>
      </c>
      <c r="H1744" t="s">
        <v>6877</v>
      </c>
      <c r="I1744" t="s">
        <v>6361</v>
      </c>
      <c r="J1744">
        <v>-2</v>
      </c>
      <c r="K1744" t="b">
        <v>0</v>
      </c>
    </row>
    <row r="1745" spans="1:11">
      <c r="A1745" t="s">
        <v>9743</v>
      </c>
      <c r="B1745" t="s">
        <v>9376</v>
      </c>
      <c r="C1745" t="s">
        <v>9744</v>
      </c>
      <c r="D1745" t="s">
        <v>6890</v>
      </c>
      <c r="E1745" t="s">
        <v>121</v>
      </c>
      <c r="F1745">
        <v>60603</v>
      </c>
      <c r="G1745" t="s">
        <v>9</v>
      </c>
      <c r="H1745" t="s">
        <v>6867</v>
      </c>
      <c r="I1745" t="s">
        <v>6361</v>
      </c>
      <c r="J1745">
        <v>-2</v>
      </c>
      <c r="K1745" t="b">
        <v>0</v>
      </c>
    </row>
    <row r="1746" spans="1:11">
      <c r="A1746" t="s">
        <v>9745</v>
      </c>
      <c r="B1746" t="s">
        <v>6879</v>
      </c>
      <c r="C1746" t="s">
        <v>9</v>
      </c>
      <c r="D1746" t="s">
        <v>7040</v>
      </c>
      <c r="E1746" t="s">
        <v>65</v>
      </c>
      <c r="F1746">
        <v>98122</v>
      </c>
      <c r="G1746" t="s">
        <v>6876</v>
      </c>
      <c r="H1746" t="s">
        <v>6877</v>
      </c>
      <c r="I1746" t="s">
        <v>6361</v>
      </c>
      <c r="J1746">
        <v>-2</v>
      </c>
      <c r="K1746" t="b">
        <v>0</v>
      </c>
    </row>
    <row r="1747" spans="1:11">
      <c r="A1747" t="s">
        <v>9746</v>
      </c>
      <c r="B1747" t="s">
        <v>6884</v>
      </c>
      <c r="C1747" t="s">
        <v>9</v>
      </c>
      <c r="D1747" t="s">
        <v>6897</v>
      </c>
      <c r="E1747" t="s">
        <v>9747</v>
      </c>
      <c r="F1747">
        <v>32773</v>
      </c>
      <c r="G1747" t="s">
        <v>6887</v>
      </c>
      <c r="H1747" t="s">
        <v>6877</v>
      </c>
      <c r="I1747" t="s">
        <v>6361</v>
      </c>
      <c r="J1747">
        <v>-2</v>
      </c>
      <c r="K1747" t="b">
        <v>0</v>
      </c>
    </row>
    <row r="1748" spans="1:11">
      <c r="A1748" t="s">
        <v>9748</v>
      </c>
      <c r="B1748" t="s">
        <v>9367</v>
      </c>
      <c r="C1748" t="s">
        <v>9</v>
      </c>
      <c r="D1748" t="s">
        <v>7023</v>
      </c>
      <c r="E1748" t="s">
        <v>9749</v>
      </c>
      <c r="F1748" t="s">
        <v>9</v>
      </c>
      <c r="G1748" t="s">
        <v>9</v>
      </c>
      <c r="H1748" t="s">
        <v>6867</v>
      </c>
      <c r="I1748" t="s">
        <v>6361</v>
      </c>
      <c r="J1748">
        <v>-2</v>
      </c>
      <c r="K1748" t="b">
        <v>0</v>
      </c>
    </row>
    <row r="1749" spans="1:11">
      <c r="A1749" t="s">
        <v>9750</v>
      </c>
      <c r="B1749" t="s">
        <v>6879</v>
      </c>
      <c r="C1749" t="s">
        <v>9</v>
      </c>
      <c r="D1749" t="s">
        <v>6875</v>
      </c>
      <c r="E1749" t="s">
        <v>8824</v>
      </c>
      <c r="F1749">
        <v>96003</v>
      </c>
      <c r="G1749" t="s">
        <v>6876</v>
      </c>
      <c r="H1749" t="s">
        <v>6877</v>
      </c>
      <c r="I1749" t="s">
        <v>6361</v>
      </c>
      <c r="J1749">
        <v>-2</v>
      </c>
      <c r="K1749" t="b">
        <v>0</v>
      </c>
    </row>
    <row r="1750" spans="1:11">
      <c r="A1750" t="s">
        <v>9751</v>
      </c>
      <c r="B1750" t="s">
        <v>9465</v>
      </c>
      <c r="C1750" t="s">
        <v>9</v>
      </c>
      <c r="D1750" t="s">
        <v>7236</v>
      </c>
      <c r="E1750" t="s">
        <v>9752</v>
      </c>
      <c r="F1750">
        <v>57570</v>
      </c>
      <c r="G1750" t="s">
        <v>9</v>
      </c>
      <c r="H1750" t="s">
        <v>6877</v>
      </c>
      <c r="I1750" t="s">
        <v>6361</v>
      </c>
      <c r="J1750">
        <v>-2</v>
      </c>
      <c r="K1750" t="b">
        <v>0</v>
      </c>
    </row>
    <row r="1751" spans="1:11">
      <c r="A1751" t="s">
        <v>9753</v>
      </c>
      <c r="B1751" t="s">
        <v>9465</v>
      </c>
      <c r="C1751" t="s">
        <v>9</v>
      </c>
      <c r="D1751" t="s">
        <v>7457</v>
      </c>
      <c r="E1751" t="s">
        <v>9754</v>
      </c>
      <c r="F1751">
        <v>58538</v>
      </c>
      <c r="G1751" t="s">
        <v>9</v>
      </c>
      <c r="H1751" t="s">
        <v>6877</v>
      </c>
      <c r="I1751" t="s">
        <v>6361</v>
      </c>
      <c r="J1751">
        <v>-2</v>
      </c>
      <c r="K1751" t="b">
        <v>0</v>
      </c>
    </row>
    <row r="1752" spans="1:11">
      <c r="A1752" t="s">
        <v>9755</v>
      </c>
      <c r="B1752" t="s">
        <v>6879</v>
      </c>
      <c r="C1752" t="s">
        <v>9</v>
      </c>
      <c r="D1752" t="s">
        <v>7040</v>
      </c>
      <c r="E1752" t="s">
        <v>8038</v>
      </c>
      <c r="F1752">
        <v>98273</v>
      </c>
      <c r="G1752" t="s">
        <v>6876</v>
      </c>
      <c r="H1752" t="s">
        <v>6877</v>
      </c>
      <c r="I1752" t="s">
        <v>6361</v>
      </c>
      <c r="J1752">
        <v>-2</v>
      </c>
      <c r="K1752" t="b">
        <v>0</v>
      </c>
    </row>
    <row r="1753" spans="1:11">
      <c r="A1753" t="s">
        <v>9756</v>
      </c>
      <c r="B1753" t="s">
        <v>6879</v>
      </c>
      <c r="C1753" t="s">
        <v>9</v>
      </c>
      <c r="D1753" t="s">
        <v>6875</v>
      </c>
      <c r="E1753" t="s">
        <v>9757</v>
      </c>
      <c r="F1753">
        <v>94066</v>
      </c>
      <c r="G1753" t="s">
        <v>6876</v>
      </c>
      <c r="H1753" t="s">
        <v>6877</v>
      </c>
      <c r="I1753" t="s">
        <v>6361</v>
      </c>
      <c r="J1753">
        <v>-2</v>
      </c>
      <c r="K1753" t="b">
        <v>0</v>
      </c>
    </row>
    <row r="1754" spans="1:11">
      <c r="A1754" t="s">
        <v>9758</v>
      </c>
      <c r="B1754" t="s">
        <v>6879</v>
      </c>
      <c r="C1754" t="s">
        <v>9</v>
      </c>
      <c r="D1754" t="s">
        <v>6875</v>
      </c>
      <c r="E1754" t="s">
        <v>8630</v>
      </c>
      <c r="F1754">
        <v>94534</v>
      </c>
      <c r="G1754" t="s">
        <v>6876</v>
      </c>
      <c r="H1754" t="s">
        <v>6877</v>
      </c>
      <c r="I1754" t="s">
        <v>6361</v>
      </c>
      <c r="J1754">
        <v>-2</v>
      </c>
      <c r="K1754" t="b">
        <v>0</v>
      </c>
    </row>
    <row r="1755" spans="1:11">
      <c r="A1755" t="s">
        <v>9759</v>
      </c>
      <c r="B1755" t="s">
        <v>9367</v>
      </c>
      <c r="C1755" t="s">
        <v>9</v>
      </c>
      <c r="D1755" t="s">
        <v>6938</v>
      </c>
      <c r="E1755" t="s">
        <v>8294</v>
      </c>
      <c r="F1755" t="s">
        <v>9</v>
      </c>
      <c r="G1755" t="s">
        <v>9</v>
      </c>
      <c r="H1755" t="s">
        <v>6867</v>
      </c>
      <c r="I1755" t="s">
        <v>6361</v>
      </c>
      <c r="J1755">
        <v>-2</v>
      </c>
      <c r="K1755" t="b">
        <v>0</v>
      </c>
    </row>
    <row r="1756" spans="1:11">
      <c r="A1756" t="s">
        <v>9760</v>
      </c>
      <c r="B1756" t="s">
        <v>9401</v>
      </c>
      <c r="C1756" t="s">
        <v>9</v>
      </c>
      <c r="D1756" t="s">
        <v>7329</v>
      </c>
      <c r="E1756" t="s">
        <v>1558</v>
      </c>
      <c r="F1756">
        <v>40280</v>
      </c>
      <c r="G1756" t="s">
        <v>9</v>
      </c>
      <c r="H1756" t="s">
        <v>6867</v>
      </c>
      <c r="I1756" t="s">
        <v>6361</v>
      </c>
      <c r="J1756">
        <v>-2</v>
      </c>
      <c r="K1756" t="b">
        <v>0</v>
      </c>
    </row>
    <row r="1757" spans="1:11">
      <c r="A1757" t="s">
        <v>9761</v>
      </c>
      <c r="B1757" t="s">
        <v>9606</v>
      </c>
      <c r="C1757" t="s">
        <v>9</v>
      </c>
      <c r="D1757" t="s">
        <v>6875</v>
      </c>
      <c r="E1757" t="s">
        <v>77</v>
      </c>
      <c r="F1757">
        <v>90013</v>
      </c>
      <c r="G1757" t="s">
        <v>9</v>
      </c>
      <c r="H1757" t="s">
        <v>6867</v>
      </c>
      <c r="I1757" t="s">
        <v>6361</v>
      </c>
      <c r="J1757">
        <v>-2</v>
      </c>
      <c r="K1757" t="b">
        <v>0</v>
      </c>
    </row>
    <row r="1758" spans="1:11">
      <c r="A1758" t="s">
        <v>9762</v>
      </c>
      <c r="B1758" t="s">
        <v>9367</v>
      </c>
      <c r="C1758" t="s">
        <v>9</v>
      </c>
      <c r="D1758" t="s">
        <v>6875</v>
      </c>
      <c r="E1758" t="s">
        <v>8359</v>
      </c>
      <c r="F1758" t="s">
        <v>9</v>
      </c>
      <c r="G1758" t="s">
        <v>9</v>
      </c>
      <c r="H1758" t="s">
        <v>6867</v>
      </c>
      <c r="I1758" t="s">
        <v>6361</v>
      </c>
      <c r="J1758">
        <v>-2</v>
      </c>
      <c r="K1758" t="b">
        <v>0</v>
      </c>
    </row>
    <row r="1759" spans="1:11">
      <c r="A1759" t="s">
        <v>9763</v>
      </c>
      <c r="B1759" t="s">
        <v>6884</v>
      </c>
      <c r="C1759" t="s">
        <v>9</v>
      </c>
      <c r="D1759" t="s">
        <v>6897</v>
      </c>
      <c r="E1759" t="s">
        <v>9764</v>
      </c>
      <c r="F1759">
        <v>33825</v>
      </c>
      <c r="G1759" t="s">
        <v>6887</v>
      </c>
      <c r="H1759" t="s">
        <v>6877</v>
      </c>
      <c r="I1759" t="s">
        <v>6361</v>
      </c>
      <c r="J1759">
        <v>-2</v>
      </c>
      <c r="K1759" t="b">
        <v>0</v>
      </c>
    </row>
    <row r="1760" spans="1:11">
      <c r="A1760" t="s">
        <v>9765</v>
      </c>
      <c r="B1760" t="s">
        <v>6879</v>
      </c>
      <c r="C1760" t="s">
        <v>9766</v>
      </c>
      <c r="D1760" t="s">
        <v>7040</v>
      </c>
      <c r="E1760" t="s">
        <v>65</v>
      </c>
      <c r="F1760">
        <v>98106</v>
      </c>
      <c r="G1760" t="s">
        <v>6876</v>
      </c>
      <c r="H1760" t="s">
        <v>6877</v>
      </c>
      <c r="I1760" t="s">
        <v>6361</v>
      </c>
      <c r="J1760">
        <v>-2</v>
      </c>
      <c r="K1760" t="b">
        <v>0</v>
      </c>
    </row>
    <row r="1761" spans="1:11">
      <c r="A1761" t="s">
        <v>9767</v>
      </c>
      <c r="B1761" t="s">
        <v>9367</v>
      </c>
      <c r="C1761" t="s">
        <v>9</v>
      </c>
      <c r="D1761" t="s">
        <v>6897</v>
      </c>
      <c r="E1761" t="s">
        <v>872</v>
      </c>
      <c r="F1761" t="s">
        <v>9</v>
      </c>
      <c r="G1761" t="s">
        <v>9</v>
      </c>
      <c r="H1761" t="s">
        <v>7008</v>
      </c>
      <c r="I1761" t="s">
        <v>6361</v>
      </c>
      <c r="J1761">
        <v>-2</v>
      </c>
      <c r="K1761" t="b">
        <v>0</v>
      </c>
    </row>
    <row r="1762" spans="1:11">
      <c r="A1762" t="s">
        <v>9768</v>
      </c>
      <c r="B1762" t="s">
        <v>6879</v>
      </c>
      <c r="C1762" t="s">
        <v>9</v>
      </c>
      <c r="D1762" t="s">
        <v>6960</v>
      </c>
      <c r="E1762" t="s">
        <v>9769</v>
      </c>
      <c r="F1762">
        <v>75160</v>
      </c>
      <c r="G1762" t="s">
        <v>6876</v>
      </c>
      <c r="H1762" t="s">
        <v>6867</v>
      </c>
      <c r="I1762" t="s">
        <v>6361</v>
      </c>
      <c r="J1762">
        <v>-2</v>
      </c>
      <c r="K1762" t="b">
        <v>0</v>
      </c>
    </row>
    <row r="1763" spans="1:11">
      <c r="A1763" t="s">
        <v>9770</v>
      </c>
      <c r="B1763" t="s">
        <v>6879</v>
      </c>
      <c r="C1763" t="s">
        <v>9</v>
      </c>
      <c r="D1763" t="s">
        <v>7040</v>
      </c>
      <c r="E1763" t="s">
        <v>7041</v>
      </c>
      <c r="F1763">
        <v>99217</v>
      </c>
      <c r="G1763" t="s">
        <v>6876</v>
      </c>
      <c r="H1763" t="s">
        <v>6877</v>
      </c>
      <c r="I1763" t="s">
        <v>6361</v>
      </c>
      <c r="J1763">
        <v>-2</v>
      </c>
      <c r="K1763" t="b">
        <v>0</v>
      </c>
    </row>
    <row r="1764" spans="1:11">
      <c r="A1764" t="s">
        <v>9771</v>
      </c>
      <c r="B1764" t="s">
        <v>6879</v>
      </c>
      <c r="C1764" t="s">
        <v>9</v>
      </c>
      <c r="D1764" t="s">
        <v>7040</v>
      </c>
      <c r="E1764" t="s">
        <v>7041</v>
      </c>
      <c r="F1764">
        <v>99224</v>
      </c>
      <c r="G1764" t="s">
        <v>6876</v>
      </c>
      <c r="H1764" t="s">
        <v>6877</v>
      </c>
      <c r="I1764" t="s">
        <v>6361</v>
      </c>
      <c r="J1764">
        <v>-2</v>
      </c>
      <c r="K1764" t="b">
        <v>0</v>
      </c>
    </row>
    <row r="1765" spans="1:11">
      <c r="A1765" t="s">
        <v>9772</v>
      </c>
      <c r="B1765" t="s">
        <v>6884</v>
      </c>
      <c r="C1765" t="s">
        <v>9</v>
      </c>
      <c r="D1765" t="s">
        <v>6897</v>
      </c>
      <c r="E1765" t="s">
        <v>9773</v>
      </c>
      <c r="F1765">
        <v>34207</v>
      </c>
      <c r="G1765" t="s">
        <v>6887</v>
      </c>
      <c r="H1765" t="s">
        <v>6877</v>
      </c>
      <c r="I1765" t="s">
        <v>6361</v>
      </c>
      <c r="J1765">
        <v>-2</v>
      </c>
      <c r="K1765" t="b">
        <v>0</v>
      </c>
    </row>
    <row r="1766" spans="1:11">
      <c r="A1766" t="s">
        <v>9774</v>
      </c>
      <c r="B1766" t="s">
        <v>9401</v>
      </c>
      <c r="C1766" t="s">
        <v>9775</v>
      </c>
      <c r="D1766" t="s">
        <v>6962</v>
      </c>
      <c r="E1766" t="s">
        <v>9776</v>
      </c>
      <c r="F1766">
        <v>19096</v>
      </c>
      <c r="G1766" t="s">
        <v>9</v>
      </c>
      <c r="H1766" t="s">
        <v>6867</v>
      </c>
      <c r="I1766" t="s">
        <v>6361</v>
      </c>
      <c r="J1766">
        <v>-2</v>
      </c>
      <c r="K1766" t="b">
        <v>0</v>
      </c>
    </row>
    <row r="1767" spans="1:11">
      <c r="A1767" t="s">
        <v>9777</v>
      </c>
      <c r="B1767" t="s">
        <v>9367</v>
      </c>
      <c r="C1767" t="s">
        <v>9778</v>
      </c>
      <c r="D1767" t="s">
        <v>6890</v>
      </c>
      <c r="E1767" t="s">
        <v>8847</v>
      </c>
      <c r="F1767">
        <v>61603</v>
      </c>
      <c r="G1767" t="s">
        <v>9</v>
      </c>
      <c r="H1767" t="s">
        <v>6867</v>
      </c>
      <c r="I1767" t="s">
        <v>6361</v>
      </c>
      <c r="J1767">
        <v>-2</v>
      </c>
      <c r="K1767" t="b">
        <v>0</v>
      </c>
    </row>
    <row r="1768" spans="1:11">
      <c r="A1768" t="s">
        <v>9779</v>
      </c>
      <c r="B1768" t="s">
        <v>9367</v>
      </c>
      <c r="C1768" t="s">
        <v>8146</v>
      </c>
      <c r="D1768" t="s">
        <v>6890</v>
      </c>
      <c r="E1768" t="s">
        <v>7369</v>
      </c>
      <c r="F1768">
        <v>62702</v>
      </c>
      <c r="G1768" t="s">
        <v>9</v>
      </c>
      <c r="H1768" t="s">
        <v>6867</v>
      </c>
      <c r="I1768" t="s">
        <v>6361</v>
      </c>
      <c r="J1768">
        <v>-2</v>
      </c>
      <c r="K1768" t="b">
        <v>0</v>
      </c>
    </row>
    <row r="1769" spans="1:11">
      <c r="A1769" t="s">
        <v>9780</v>
      </c>
      <c r="B1769" t="s">
        <v>9401</v>
      </c>
      <c r="C1769" t="s">
        <v>9781</v>
      </c>
      <c r="D1769" t="s">
        <v>6897</v>
      </c>
      <c r="E1769" t="s">
        <v>1209</v>
      </c>
      <c r="F1769">
        <v>33165</v>
      </c>
      <c r="G1769" t="s">
        <v>9</v>
      </c>
      <c r="H1769" t="s">
        <v>6867</v>
      </c>
      <c r="I1769" t="s">
        <v>6361</v>
      </c>
      <c r="J1769">
        <v>-2</v>
      </c>
      <c r="K1769" t="b">
        <v>0</v>
      </c>
    </row>
    <row r="1770" spans="1:11">
      <c r="A1770" t="s">
        <v>9782</v>
      </c>
      <c r="B1770" t="s">
        <v>9401</v>
      </c>
      <c r="C1770" t="s">
        <v>9783</v>
      </c>
      <c r="D1770" t="s">
        <v>7233</v>
      </c>
      <c r="E1770" t="s">
        <v>9635</v>
      </c>
      <c r="F1770">
        <v>70457</v>
      </c>
      <c r="G1770" t="s">
        <v>9</v>
      </c>
      <c r="H1770" t="s">
        <v>6867</v>
      </c>
      <c r="I1770" t="s">
        <v>6361</v>
      </c>
      <c r="J1770">
        <v>-2</v>
      </c>
      <c r="K1770" t="b">
        <v>0</v>
      </c>
    </row>
    <row r="1771" spans="1:11">
      <c r="A1771" t="s">
        <v>9784</v>
      </c>
      <c r="B1771" t="s">
        <v>9367</v>
      </c>
      <c r="C1771" t="s">
        <v>9</v>
      </c>
      <c r="D1771" t="s">
        <v>6986</v>
      </c>
      <c r="E1771" t="s">
        <v>8335</v>
      </c>
      <c r="F1771" t="s">
        <v>9</v>
      </c>
      <c r="G1771" t="s">
        <v>9</v>
      </c>
      <c r="H1771" t="s">
        <v>6867</v>
      </c>
      <c r="I1771" t="s">
        <v>6361</v>
      </c>
      <c r="J1771">
        <v>-2</v>
      </c>
      <c r="K1771" t="b">
        <v>0</v>
      </c>
    </row>
    <row r="1772" spans="1:11">
      <c r="A1772" t="s">
        <v>9785</v>
      </c>
      <c r="B1772" t="s">
        <v>9465</v>
      </c>
      <c r="C1772" t="s">
        <v>9</v>
      </c>
      <c r="D1772" t="s">
        <v>6935</v>
      </c>
      <c r="E1772" t="s">
        <v>9786</v>
      </c>
      <c r="F1772" t="s">
        <v>9</v>
      </c>
      <c r="G1772" t="s">
        <v>9</v>
      </c>
      <c r="H1772" t="s">
        <v>6877</v>
      </c>
      <c r="I1772" t="s">
        <v>6361</v>
      </c>
      <c r="J1772">
        <v>-2</v>
      </c>
      <c r="K1772" t="b">
        <v>0</v>
      </c>
    </row>
    <row r="1773" spans="1:11">
      <c r="A1773" t="s">
        <v>9787</v>
      </c>
      <c r="B1773" t="s">
        <v>6884</v>
      </c>
      <c r="C1773" t="s">
        <v>9788</v>
      </c>
      <c r="D1773" t="s">
        <v>6897</v>
      </c>
      <c r="E1773" t="s">
        <v>1690</v>
      </c>
      <c r="F1773">
        <v>33733</v>
      </c>
      <c r="G1773" t="s">
        <v>6887</v>
      </c>
      <c r="H1773" t="s">
        <v>6877</v>
      </c>
      <c r="I1773" t="s">
        <v>6361</v>
      </c>
      <c r="J1773">
        <v>-2</v>
      </c>
      <c r="K1773" t="b">
        <v>0</v>
      </c>
    </row>
    <row r="1774" spans="1:11">
      <c r="A1774" t="s">
        <v>9789</v>
      </c>
      <c r="B1774" t="s">
        <v>9378</v>
      </c>
      <c r="C1774" t="s">
        <v>9</v>
      </c>
      <c r="D1774" t="s">
        <v>7023</v>
      </c>
      <c r="E1774" t="s">
        <v>1015</v>
      </c>
      <c r="F1774" t="s">
        <v>9</v>
      </c>
      <c r="G1774" t="s">
        <v>9</v>
      </c>
      <c r="H1774" t="s">
        <v>7008</v>
      </c>
      <c r="I1774" t="s">
        <v>6361</v>
      </c>
      <c r="J1774">
        <v>-2</v>
      </c>
      <c r="K1774" t="b">
        <v>0</v>
      </c>
    </row>
    <row r="1775" spans="1:11">
      <c r="A1775" t="s">
        <v>9790</v>
      </c>
      <c r="B1775" t="s">
        <v>6864</v>
      </c>
      <c r="C1775" t="s">
        <v>9</v>
      </c>
      <c r="D1775" t="s">
        <v>7320</v>
      </c>
      <c r="E1775" t="s">
        <v>7321</v>
      </c>
      <c r="F1775">
        <v>20005</v>
      </c>
      <c r="G1775" t="s">
        <v>6866</v>
      </c>
      <c r="H1775" t="s">
        <v>7008</v>
      </c>
      <c r="I1775" t="s">
        <v>6361</v>
      </c>
      <c r="J1775">
        <v>-2</v>
      </c>
      <c r="K1775" t="b">
        <v>0</v>
      </c>
    </row>
    <row r="1776" spans="1:11">
      <c r="A1776" t="s">
        <v>9791</v>
      </c>
      <c r="B1776" t="s">
        <v>6896</v>
      </c>
      <c r="C1776" t="s">
        <v>9</v>
      </c>
      <c r="D1776" t="s">
        <v>7329</v>
      </c>
      <c r="E1776" t="s">
        <v>1558</v>
      </c>
      <c r="F1776">
        <v>40205</v>
      </c>
      <c r="G1776" t="s">
        <v>6887</v>
      </c>
      <c r="H1776" t="s">
        <v>7008</v>
      </c>
      <c r="I1776" t="s">
        <v>6361</v>
      </c>
      <c r="J1776">
        <v>-2</v>
      </c>
      <c r="K1776" t="b">
        <v>0</v>
      </c>
    </row>
    <row r="1777" spans="1:11">
      <c r="A1777" t="s">
        <v>9792</v>
      </c>
      <c r="B1777" t="s">
        <v>9401</v>
      </c>
      <c r="C1777" t="s">
        <v>9</v>
      </c>
      <c r="D1777" t="s">
        <v>6875</v>
      </c>
      <c r="E1777" t="s">
        <v>9793</v>
      </c>
      <c r="F1777" t="s">
        <v>9</v>
      </c>
      <c r="G1777" t="s">
        <v>9</v>
      </c>
      <c r="H1777" t="s">
        <v>6867</v>
      </c>
      <c r="I1777" t="s">
        <v>6361</v>
      </c>
      <c r="J1777">
        <v>-2</v>
      </c>
      <c r="K1777" t="b">
        <v>0</v>
      </c>
    </row>
    <row r="1778" spans="1:11">
      <c r="A1778" t="s">
        <v>9794</v>
      </c>
      <c r="B1778" t="s">
        <v>9598</v>
      </c>
      <c r="C1778" t="s">
        <v>9795</v>
      </c>
      <c r="D1778" t="s">
        <v>6915</v>
      </c>
      <c r="E1778" t="s">
        <v>3084</v>
      </c>
      <c r="F1778">
        <v>11203</v>
      </c>
      <c r="G1778" t="s">
        <v>9</v>
      </c>
      <c r="H1778" t="s">
        <v>6877</v>
      </c>
      <c r="I1778" t="s">
        <v>6361</v>
      </c>
      <c r="J1778">
        <v>-2</v>
      </c>
      <c r="K1778" t="b">
        <v>0</v>
      </c>
    </row>
    <row r="1779" spans="1:11">
      <c r="A1779" t="s">
        <v>9796</v>
      </c>
      <c r="B1779" t="s">
        <v>6879</v>
      </c>
      <c r="C1779" t="s">
        <v>9</v>
      </c>
      <c r="D1779" t="s">
        <v>7040</v>
      </c>
      <c r="E1779" t="s">
        <v>7178</v>
      </c>
      <c r="F1779">
        <v>98466</v>
      </c>
      <c r="G1779" t="s">
        <v>6876</v>
      </c>
      <c r="H1779" t="s">
        <v>6877</v>
      </c>
      <c r="I1779" t="s">
        <v>6361</v>
      </c>
      <c r="J1779">
        <v>-2</v>
      </c>
      <c r="K1779" t="b">
        <v>0</v>
      </c>
    </row>
    <row r="1780" spans="1:11">
      <c r="A1780" t="s">
        <v>9797</v>
      </c>
      <c r="B1780" t="s">
        <v>6884</v>
      </c>
      <c r="C1780" t="s">
        <v>9</v>
      </c>
      <c r="D1780" t="s">
        <v>6897</v>
      </c>
      <c r="E1780" t="s">
        <v>804</v>
      </c>
      <c r="F1780">
        <v>32304</v>
      </c>
      <c r="G1780" t="s">
        <v>6887</v>
      </c>
      <c r="H1780" t="s">
        <v>6877</v>
      </c>
      <c r="I1780" t="s">
        <v>6361</v>
      </c>
      <c r="J1780">
        <v>-2</v>
      </c>
      <c r="K1780" t="b">
        <v>0</v>
      </c>
    </row>
    <row r="1781" spans="1:11">
      <c r="A1781" t="s">
        <v>9798</v>
      </c>
      <c r="B1781" t="s">
        <v>6873</v>
      </c>
      <c r="C1781" t="s">
        <v>9</v>
      </c>
      <c r="D1781" t="s">
        <v>6960</v>
      </c>
      <c r="E1781" t="s">
        <v>725</v>
      </c>
      <c r="F1781" t="s">
        <v>9</v>
      </c>
      <c r="G1781" t="s">
        <v>6876</v>
      </c>
      <c r="H1781" t="s">
        <v>6877</v>
      </c>
      <c r="I1781" t="s">
        <v>6361</v>
      </c>
      <c r="J1781">
        <v>-2</v>
      </c>
      <c r="K1781" t="b">
        <v>0</v>
      </c>
    </row>
    <row r="1782" spans="1:11">
      <c r="A1782" t="s">
        <v>9799</v>
      </c>
      <c r="B1782" t="s">
        <v>9598</v>
      </c>
      <c r="C1782" t="s">
        <v>9</v>
      </c>
      <c r="D1782" t="s">
        <v>6960</v>
      </c>
      <c r="E1782" t="s">
        <v>2296</v>
      </c>
      <c r="F1782" t="s">
        <v>9</v>
      </c>
      <c r="G1782" t="s">
        <v>9</v>
      </c>
      <c r="H1782" t="s">
        <v>6877</v>
      </c>
      <c r="I1782" t="s">
        <v>6361</v>
      </c>
      <c r="J1782">
        <v>-2</v>
      </c>
      <c r="K1782" t="b">
        <v>0</v>
      </c>
    </row>
    <row r="1783" spans="1:11">
      <c r="A1783" t="s">
        <v>9800</v>
      </c>
      <c r="B1783" t="s">
        <v>9613</v>
      </c>
      <c r="C1783" t="s">
        <v>9</v>
      </c>
      <c r="D1783" t="s">
        <v>6960</v>
      </c>
      <c r="E1783" t="s">
        <v>1427</v>
      </c>
      <c r="F1783">
        <v>79430</v>
      </c>
      <c r="G1783" t="s">
        <v>9</v>
      </c>
      <c r="H1783" t="s">
        <v>6877</v>
      </c>
      <c r="I1783" t="s">
        <v>6361</v>
      </c>
      <c r="J1783">
        <v>-2</v>
      </c>
      <c r="K1783" t="b">
        <v>0</v>
      </c>
    </row>
    <row r="1784" spans="1:11">
      <c r="A1784" t="s">
        <v>9801</v>
      </c>
      <c r="B1784" t="s">
        <v>6864</v>
      </c>
      <c r="C1784" t="s">
        <v>9</v>
      </c>
      <c r="D1784" t="s">
        <v>6892</v>
      </c>
      <c r="E1784" t="s">
        <v>9802</v>
      </c>
      <c r="F1784">
        <v>8608</v>
      </c>
      <c r="G1784" t="s">
        <v>6866</v>
      </c>
      <c r="H1784" t="s">
        <v>6877</v>
      </c>
      <c r="I1784" t="s">
        <v>6361</v>
      </c>
      <c r="J1784">
        <v>-2</v>
      </c>
      <c r="K1784" t="b">
        <v>0</v>
      </c>
    </row>
    <row r="1785" spans="1:11">
      <c r="A1785" t="s">
        <v>9803</v>
      </c>
      <c r="B1785" t="s">
        <v>6904</v>
      </c>
      <c r="C1785" t="s">
        <v>9</v>
      </c>
      <c r="D1785" t="s">
        <v>7138</v>
      </c>
      <c r="E1785" t="s">
        <v>9804</v>
      </c>
      <c r="F1785">
        <v>3054</v>
      </c>
      <c r="G1785" t="s">
        <v>9</v>
      </c>
      <c r="H1785" t="s">
        <v>6867</v>
      </c>
      <c r="I1785" t="s">
        <v>6361</v>
      </c>
      <c r="J1785">
        <v>-2</v>
      </c>
      <c r="K1785" t="b">
        <v>0</v>
      </c>
    </row>
    <row r="1786" spans="1:11">
      <c r="A1786" t="s">
        <v>9805</v>
      </c>
      <c r="B1786" t="s">
        <v>9598</v>
      </c>
      <c r="C1786" t="s">
        <v>9</v>
      </c>
      <c r="D1786" t="s">
        <v>7582</v>
      </c>
      <c r="E1786" t="s">
        <v>7583</v>
      </c>
      <c r="F1786" t="s">
        <v>9</v>
      </c>
      <c r="G1786" t="s">
        <v>9</v>
      </c>
      <c r="H1786" t="s">
        <v>6867</v>
      </c>
      <c r="I1786" t="s">
        <v>6361</v>
      </c>
      <c r="J1786">
        <v>-2</v>
      </c>
      <c r="K1786" t="b">
        <v>0</v>
      </c>
    </row>
    <row r="1787" spans="1:11">
      <c r="A1787" t="s">
        <v>9806</v>
      </c>
      <c r="B1787" t="s">
        <v>9401</v>
      </c>
      <c r="C1787" t="s">
        <v>9</v>
      </c>
      <c r="D1787" t="s">
        <v>7457</v>
      </c>
      <c r="E1787" t="s">
        <v>9807</v>
      </c>
      <c r="F1787" t="s">
        <v>9</v>
      </c>
      <c r="G1787" t="s">
        <v>9</v>
      </c>
      <c r="H1787" t="s">
        <v>6867</v>
      </c>
      <c r="I1787" t="s">
        <v>6361</v>
      </c>
      <c r="J1787">
        <v>-2</v>
      </c>
      <c r="K1787" t="b">
        <v>0</v>
      </c>
    </row>
    <row r="1788" spans="1:11">
      <c r="A1788" t="s">
        <v>9808</v>
      </c>
      <c r="B1788" t="s">
        <v>9367</v>
      </c>
      <c r="C1788" t="s">
        <v>9</v>
      </c>
      <c r="D1788" t="s">
        <v>6890</v>
      </c>
      <c r="E1788" t="s">
        <v>8415</v>
      </c>
      <c r="F1788">
        <v>61201</v>
      </c>
      <c r="G1788" t="s">
        <v>9</v>
      </c>
      <c r="H1788" t="s">
        <v>6867</v>
      </c>
      <c r="I1788" t="s">
        <v>6361</v>
      </c>
      <c r="J1788">
        <v>-2</v>
      </c>
      <c r="K1788" t="b">
        <v>0</v>
      </c>
    </row>
    <row r="1789" spans="1:11">
      <c r="A1789" t="s">
        <v>9809</v>
      </c>
      <c r="B1789" t="s">
        <v>9367</v>
      </c>
      <c r="C1789" t="s">
        <v>9</v>
      </c>
      <c r="D1789" t="s">
        <v>6915</v>
      </c>
      <c r="E1789" t="s">
        <v>9810</v>
      </c>
      <c r="F1789">
        <v>14220</v>
      </c>
      <c r="G1789" t="s">
        <v>9</v>
      </c>
      <c r="H1789" t="s">
        <v>6867</v>
      </c>
      <c r="I1789" t="s">
        <v>6361</v>
      </c>
      <c r="J1789">
        <v>-2</v>
      </c>
      <c r="K1789" t="b">
        <v>0</v>
      </c>
    </row>
    <row r="1790" spans="1:11">
      <c r="A1790" t="s">
        <v>9811</v>
      </c>
      <c r="B1790" t="s">
        <v>6879</v>
      </c>
      <c r="C1790" t="s">
        <v>9</v>
      </c>
      <c r="D1790" t="s">
        <v>7582</v>
      </c>
      <c r="E1790" t="s">
        <v>9</v>
      </c>
      <c r="F1790" t="s">
        <v>9</v>
      </c>
      <c r="G1790" t="s">
        <v>6876</v>
      </c>
      <c r="H1790" t="s">
        <v>6877</v>
      </c>
      <c r="I1790" t="s">
        <v>6361</v>
      </c>
      <c r="J1790">
        <v>-2</v>
      </c>
      <c r="K1790" t="b">
        <v>0</v>
      </c>
    </row>
    <row r="1791" spans="1:11">
      <c r="A1791" t="s">
        <v>9812</v>
      </c>
      <c r="B1791" t="s">
        <v>9465</v>
      </c>
      <c r="C1791" t="s">
        <v>9</v>
      </c>
      <c r="D1791" t="s">
        <v>7457</v>
      </c>
      <c r="E1791" t="s">
        <v>9813</v>
      </c>
      <c r="F1791" t="s">
        <v>9</v>
      </c>
      <c r="G1791" t="s">
        <v>9</v>
      </c>
      <c r="H1791" t="s">
        <v>6867</v>
      </c>
      <c r="I1791" t="s">
        <v>6361</v>
      </c>
      <c r="J1791">
        <v>-2</v>
      </c>
      <c r="K1791" t="b">
        <v>0</v>
      </c>
    </row>
    <row r="1792" spans="1:11">
      <c r="A1792" t="s">
        <v>9814</v>
      </c>
      <c r="B1792" t="s">
        <v>6879</v>
      </c>
      <c r="C1792" t="s">
        <v>9</v>
      </c>
      <c r="D1792" t="s">
        <v>6960</v>
      </c>
      <c r="E1792" t="s">
        <v>9096</v>
      </c>
      <c r="F1792">
        <v>75701</v>
      </c>
      <c r="G1792" t="s">
        <v>6876</v>
      </c>
      <c r="H1792" t="s">
        <v>6877</v>
      </c>
      <c r="I1792" t="s">
        <v>6361</v>
      </c>
      <c r="J1792">
        <v>-2</v>
      </c>
      <c r="K1792" t="b">
        <v>0</v>
      </c>
    </row>
    <row r="1793" spans="1:11">
      <c r="A1793" t="s">
        <v>9815</v>
      </c>
      <c r="B1793" t="s">
        <v>6869</v>
      </c>
      <c r="C1793" t="s">
        <v>9</v>
      </c>
      <c r="D1793" t="s">
        <v>6924</v>
      </c>
      <c r="E1793" t="s">
        <v>591</v>
      </c>
      <c r="F1793">
        <v>45206</v>
      </c>
      <c r="G1793" t="s">
        <v>6871</v>
      </c>
      <c r="H1793" t="s">
        <v>6867</v>
      </c>
      <c r="I1793" t="s">
        <v>6361</v>
      </c>
      <c r="J1793">
        <v>-2</v>
      </c>
      <c r="K1793" t="b">
        <v>0</v>
      </c>
    </row>
    <row r="1794" spans="1:11">
      <c r="A1794" t="s">
        <v>9816</v>
      </c>
      <c r="B1794" t="s">
        <v>9378</v>
      </c>
      <c r="C1794" t="s">
        <v>9817</v>
      </c>
      <c r="D1794" t="s">
        <v>9</v>
      </c>
      <c r="E1794" t="s">
        <v>1814</v>
      </c>
      <c r="F1794" t="s">
        <v>9</v>
      </c>
      <c r="G1794" t="s">
        <v>9</v>
      </c>
      <c r="H1794" t="s">
        <v>6867</v>
      </c>
      <c r="I1794" t="s">
        <v>6361</v>
      </c>
      <c r="J1794">
        <v>-2</v>
      </c>
      <c r="K1794" t="b">
        <v>0</v>
      </c>
    </row>
    <row r="1795" spans="1:11">
      <c r="A1795" t="s">
        <v>9818</v>
      </c>
      <c r="B1795" t="s">
        <v>9367</v>
      </c>
      <c r="C1795" t="s">
        <v>9</v>
      </c>
      <c r="D1795" t="s">
        <v>6875</v>
      </c>
      <c r="E1795" t="s">
        <v>9819</v>
      </c>
      <c r="F1795">
        <v>91911</v>
      </c>
      <c r="G1795" t="s">
        <v>9</v>
      </c>
      <c r="H1795" t="s">
        <v>7008</v>
      </c>
      <c r="I1795" t="s">
        <v>6361</v>
      </c>
      <c r="J1795">
        <v>-2</v>
      </c>
      <c r="K1795" t="b">
        <v>0</v>
      </c>
    </row>
    <row r="1796" spans="1:11">
      <c r="A1796" t="s">
        <v>9820</v>
      </c>
      <c r="B1796" t="s">
        <v>9465</v>
      </c>
      <c r="C1796" t="s">
        <v>9</v>
      </c>
      <c r="D1796" t="s">
        <v>7457</v>
      </c>
      <c r="E1796" t="s">
        <v>7640</v>
      </c>
      <c r="F1796" t="s">
        <v>9</v>
      </c>
      <c r="G1796" t="s">
        <v>9</v>
      </c>
      <c r="H1796" t="s">
        <v>6867</v>
      </c>
      <c r="I1796" t="s">
        <v>6361</v>
      </c>
      <c r="J1796">
        <v>-2</v>
      </c>
      <c r="K1796" t="b">
        <v>0</v>
      </c>
    </row>
    <row r="1797" spans="1:11">
      <c r="A1797" t="s">
        <v>9821</v>
      </c>
      <c r="B1797" t="s">
        <v>9378</v>
      </c>
      <c r="C1797" t="s">
        <v>9</v>
      </c>
      <c r="D1797" t="s">
        <v>6875</v>
      </c>
      <c r="E1797" t="s">
        <v>9</v>
      </c>
      <c r="F1797" t="s">
        <v>9</v>
      </c>
      <c r="G1797" t="s">
        <v>9</v>
      </c>
      <c r="H1797" t="s">
        <v>7008</v>
      </c>
      <c r="I1797" t="s">
        <v>6361</v>
      </c>
      <c r="J1797">
        <v>-2</v>
      </c>
      <c r="K1797" t="b">
        <v>0</v>
      </c>
    </row>
    <row r="1798" spans="1:11">
      <c r="A1798" t="s">
        <v>9822</v>
      </c>
      <c r="B1798" t="s">
        <v>9598</v>
      </c>
      <c r="C1798" t="s">
        <v>9</v>
      </c>
      <c r="D1798" t="s">
        <v>7447</v>
      </c>
      <c r="E1798" t="s">
        <v>8214</v>
      </c>
      <c r="F1798" t="s">
        <v>9</v>
      </c>
      <c r="G1798" t="s">
        <v>9</v>
      </c>
      <c r="H1798" t="s">
        <v>6867</v>
      </c>
      <c r="I1798" t="s">
        <v>6361</v>
      </c>
      <c r="J1798">
        <v>-2</v>
      </c>
      <c r="K1798" t="b">
        <v>0</v>
      </c>
    </row>
    <row r="1799" spans="1:11">
      <c r="A1799" t="s">
        <v>2563</v>
      </c>
      <c r="B1799" t="s">
        <v>9613</v>
      </c>
      <c r="C1799" t="s">
        <v>9</v>
      </c>
      <c r="D1799" t="s">
        <v>7037</v>
      </c>
      <c r="E1799" t="s">
        <v>2562</v>
      </c>
      <c r="F1799">
        <v>72205</v>
      </c>
      <c r="G1799" t="s">
        <v>9</v>
      </c>
      <c r="H1799" t="s">
        <v>6877</v>
      </c>
      <c r="I1799" t="s">
        <v>6361</v>
      </c>
      <c r="J1799">
        <v>-2</v>
      </c>
      <c r="K1799" t="b">
        <v>0</v>
      </c>
    </row>
    <row r="1800" spans="1:11">
      <c r="A1800" t="s">
        <v>9823</v>
      </c>
      <c r="B1800" t="s">
        <v>6889</v>
      </c>
      <c r="C1800" t="s">
        <v>9824</v>
      </c>
      <c r="D1800" t="s">
        <v>6924</v>
      </c>
      <c r="E1800" t="s">
        <v>591</v>
      </c>
      <c r="F1800">
        <v>45236</v>
      </c>
      <c r="G1800" t="s">
        <v>6871</v>
      </c>
      <c r="H1800" t="s">
        <v>6877</v>
      </c>
      <c r="I1800" t="s">
        <v>6361</v>
      </c>
      <c r="J1800">
        <v>-2</v>
      </c>
      <c r="K1800" t="b">
        <v>0</v>
      </c>
    </row>
    <row r="1801" spans="1:11">
      <c r="A1801" t="s">
        <v>9825</v>
      </c>
      <c r="B1801" t="s">
        <v>6879</v>
      </c>
      <c r="C1801" t="s">
        <v>9826</v>
      </c>
      <c r="D1801" t="s">
        <v>7069</v>
      </c>
      <c r="E1801" t="s">
        <v>9827</v>
      </c>
      <c r="F1801">
        <v>96732</v>
      </c>
      <c r="G1801" t="s">
        <v>6876</v>
      </c>
      <c r="H1801" t="s">
        <v>6877</v>
      </c>
      <c r="I1801" t="s">
        <v>6361</v>
      </c>
      <c r="J1801">
        <v>-2</v>
      </c>
      <c r="K1801" t="b">
        <v>0</v>
      </c>
    </row>
    <row r="1802" spans="1:11">
      <c r="A1802" t="s">
        <v>9828</v>
      </c>
      <c r="B1802" t="s">
        <v>9367</v>
      </c>
      <c r="C1802" t="s">
        <v>9829</v>
      </c>
      <c r="D1802" t="s">
        <v>6938</v>
      </c>
      <c r="E1802" t="s">
        <v>136</v>
      </c>
      <c r="F1802">
        <v>63110</v>
      </c>
      <c r="G1802" t="s">
        <v>9</v>
      </c>
      <c r="H1802" t="s">
        <v>6867</v>
      </c>
      <c r="I1802" t="s">
        <v>6361</v>
      </c>
      <c r="J1802">
        <v>-2</v>
      </c>
      <c r="K1802" t="b">
        <v>0</v>
      </c>
    </row>
    <row r="1803" spans="1:11">
      <c r="A1803" t="s">
        <v>9830</v>
      </c>
      <c r="B1803" t="s">
        <v>9613</v>
      </c>
      <c r="C1803" t="s">
        <v>772</v>
      </c>
      <c r="D1803" t="s">
        <v>6952</v>
      </c>
      <c r="E1803" t="s">
        <v>83</v>
      </c>
      <c r="F1803">
        <v>21201</v>
      </c>
      <c r="G1803" t="s">
        <v>9</v>
      </c>
      <c r="H1803" t="s">
        <v>6877</v>
      </c>
      <c r="I1803" t="s">
        <v>6361</v>
      </c>
      <c r="J1803">
        <v>-2</v>
      </c>
      <c r="K1803" t="b">
        <v>0</v>
      </c>
    </row>
    <row r="1804" spans="1:11">
      <c r="A1804" t="s">
        <v>9831</v>
      </c>
      <c r="B1804" t="s">
        <v>9613</v>
      </c>
      <c r="C1804" t="s">
        <v>9</v>
      </c>
      <c r="D1804" t="s">
        <v>7207</v>
      </c>
      <c r="E1804" t="s">
        <v>2922</v>
      </c>
      <c r="F1804">
        <v>68198</v>
      </c>
      <c r="G1804" t="s">
        <v>9</v>
      </c>
      <c r="H1804" t="s">
        <v>6877</v>
      </c>
      <c r="I1804" t="s">
        <v>6361</v>
      </c>
      <c r="J1804">
        <v>-2</v>
      </c>
      <c r="K1804" t="b">
        <v>0</v>
      </c>
    </row>
    <row r="1805" spans="1:11">
      <c r="A1805" t="s">
        <v>9832</v>
      </c>
      <c r="B1805" t="s">
        <v>9376</v>
      </c>
      <c r="C1805" t="s">
        <v>9</v>
      </c>
      <c r="D1805" t="s">
        <v>6885</v>
      </c>
      <c r="E1805" t="s">
        <v>1191</v>
      </c>
      <c r="F1805">
        <v>27127</v>
      </c>
      <c r="G1805" t="s">
        <v>9</v>
      </c>
      <c r="H1805" t="s">
        <v>6877</v>
      </c>
      <c r="I1805" t="s">
        <v>6361</v>
      </c>
      <c r="J1805">
        <v>-2</v>
      </c>
      <c r="K1805" t="b">
        <v>0</v>
      </c>
    </row>
    <row r="1806" spans="1:11">
      <c r="A1806" t="s">
        <v>9833</v>
      </c>
      <c r="B1806" t="s">
        <v>9613</v>
      </c>
      <c r="C1806" t="s">
        <v>9</v>
      </c>
      <c r="D1806" t="s">
        <v>7489</v>
      </c>
      <c r="E1806" t="s">
        <v>1502</v>
      </c>
      <c r="F1806">
        <v>73190</v>
      </c>
      <c r="G1806" t="s">
        <v>9</v>
      </c>
      <c r="H1806" t="s">
        <v>6877</v>
      </c>
      <c r="I1806" t="s">
        <v>6361</v>
      </c>
      <c r="J1806">
        <v>-2</v>
      </c>
      <c r="K1806" t="b">
        <v>0</v>
      </c>
    </row>
    <row r="1807" spans="1:11">
      <c r="A1807" t="s">
        <v>9834</v>
      </c>
      <c r="B1807" t="s">
        <v>9613</v>
      </c>
      <c r="C1807" t="s">
        <v>9</v>
      </c>
      <c r="D1807" t="s">
        <v>7157</v>
      </c>
      <c r="E1807" t="s">
        <v>1466</v>
      </c>
      <c r="F1807">
        <v>38163</v>
      </c>
      <c r="G1807" t="s">
        <v>9</v>
      </c>
      <c r="H1807" t="s">
        <v>6877</v>
      </c>
      <c r="I1807" t="s">
        <v>6361</v>
      </c>
      <c r="J1807">
        <v>-2</v>
      </c>
      <c r="K1807" t="b">
        <v>0</v>
      </c>
    </row>
    <row r="1808" spans="1:11">
      <c r="A1808" t="s">
        <v>9835</v>
      </c>
      <c r="B1808" t="s">
        <v>9613</v>
      </c>
      <c r="C1808" t="s">
        <v>9836</v>
      </c>
      <c r="D1808" t="s">
        <v>6960</v>
      </c>
      <c r="E1808" t="s">
        <v>421</v>
      </c>
      <c r="F1808">
        <v>77225</v>
      </c>
      <c r="G1808" t="s">
        <v>9</v>
      </c>
      <c r="H1808" t="s">
        <v>6877</v>
      </c>
      <c r="I1808" t="s">
        <v>6361</v>
      </c>
      <c r="J1808">
        <v>-2</v>
      </c>
      <c r="K1808" t="b">
        <v>0</v>
      </c>
    </row>
    <row r="1809" spans="1:11">
      <c r="A1809" t="s">
        <v>9837</v>
      </c>
      <c r="B1809" t="s">
        <v>9613</v>
      </c>
      <c r="C1809" t="s">
        <v>9838</v>
      </c>
      <c r="D1809" t="s">
        <v>6960</v>
      </c>
      <c r="E1809" t="s">
        <v>725</v>
      </c>
      <c r="F1809">
        <v>78284</v>
      </c>
      <c r="G1809" t="s">
        <v>9</v>
      </c>
      <c r="H1809" t="s">
        <v>6877</v>
      </c>
      <c r="I1809" t="s">
        <v>6361</v>
      </c>
      <c r="J1809">
        <v>-2</v>
      </c>
      <c r="K1809" t="b">
        <v>0</v>
      </c>
    </row>
    <row r="1810" spans="1:11">
      <c r="A1810" t="s">
        <v>9839</v>
      </c>
      <c r="B1810" t="s">
        <v>9613</v>
      </c>
      <c r="C1810" t="s">
        <v>9840</v>
      </c>
      <c r="D1810" t="s">
        <v>6960</v>
      </c>
      <c r="E1810" t="s">
        <v>1570</v>
      </c>
      <c r="F1810">
        <v>77555</v>
      </c>
      <c r="G1810" t="s">
        <v>9</v>
      </c>
      <c r="H1810" t="s">
        <v>6877</v>
      </c>
      <c r="I1810" t="s">
        <v>6361</v>
      </c>
      <c r="J1810">
        <v>-2</v>
      </c>
      <c r="K1810" t="b">
        <v>0</v>
      </c>
    </row>
    <row r="1811" spans="1:11">
      <c r="A1811" t="s">
        <v>9841</v>
      </c>
      <c r="B1811" t="s">
        <v>9376</v>
      </c>
      <c r="C1811" t="s">
        <v>9842</v>
      </c>
      <c r="D1811" t="s">
        <v>6962</v>
      </c>
      <c r="E1811" t="s">
        <v>85</v>
      </c>
      <c r="F1811">
        <v>19102</v>
      </c>
      <c r="G1811" t="s">
        <v>9</v>
      </c>
      <c r="H1811" t="s">
        <v>6867</v>
      </c>
      <c r="I1811" t="s">
        <v>6361</v>
      </c>
      <c r="J1811">
        <v>-2</v>
      </c>
      <c r="K1811" t="b">
        <v>0</v>
      </c>
    </row>
    <row r="1812" spans="1:11">
      <c r="A1812" t="s">
        <v>9843</v>
      </c>
      <c r="B1812" t="s">
        <v>9413</v>
      </c>
      <c r="C1812" t="s">
        <v>9</v>
      </c>
      <c r="D1812" t="s">
        <v>7320</v>
      </c>
      <c r="E1812" t="s">
        <v>7321</v>
      </c>
      <c r="F1812">
        <v>20005</v>
      </c>
      <c r="G1812" t="s">
        <v>9</v>
      </c>
      <c r="H1812" t="s">
        <v>7008</v>
      </c>
      <c r="I1812" t="s">
        <v>6361</v>
      </c>
      <c r="J1812">
        <v>-2</v>
      </c>
      <c r="K1812" t="b">
        <v>0</v>
      </c>
    </row>
    <row r="1813" spans="1:11">
      <c r="A1813" t="s">
        <v>9844</v>
      </c>
      <c r="B1813" t="s">
        <v>6904</v>
      </c>
      <c r="C1813" t="s">
        <v>9</v>
      </c>
      <c r="D1813" t="s">
        <v>6875</v>
      </c>
      <c r="E1813" t="s">
        <v>9845</v>
      </c>
      <c r="F1813">
        <v>91770</v>
      </c>
      <c r="G1813" t="s">
        <v>9</v>
      </c>
      <c r="H1813" t="s">
        <v>6867</v>
      </c>
      <c r="I1813" t="s">
        <v>6361</v>
      </c>
      <c r="J1813">
        <v>-2</v>
      </c>
      <c r="K1813" t="b">
        <v>0</v>
      </c>
    </row>
    <row r="1814" spans="1:11">
      <c r="A1814" t="s">
        <v>9846</v>
      </c>
      <c r="B1814" t="s">
        <v>6873</v>
      </c>
      <c r="C1814" t="s">
        <v>9</v>
      </c>
      <c r="D1814" t="s">
        <v>7040</v>
      </c>
      <c r="E1814" t="s">
        <v>9439</v>
      </c>
      <c r="F1814" t="s">
        <v>9</v>
      </c>
      <c r="G1814" t="s">
        <v>6876</v>
      </c>
      <c r="H1814" t="s">
        <v>6877</v>
      </c>
      <c r="I1814" t="s">
        <v>6361</v>
      </c>
      <c r="J1814">
        <v>-2</v>
      </c>
      <c r="K1814" t="b">
        <v>0</v>
      </c>
    </row>
    <row r="1815" spans="1:11">
      <c r="A1815" t="s">
        <v>9847</v>
      </c>
      <c r="B1815" t="s">
        <v>6884</v>
      </c>
      <c r="C1815" t="s">
        <v>9</v>
      </c>
      <c r="D1815" t="s">
        <v>6897</v>
      </c>
      <c r="E1815" t="s">
        <v>1087</v>
      </c>
      <c r="F1815">
        <v>32835</v>
      </c>
      <c r="G1815" t="s">
        <v>6887</v>
      </c>
      <c r="H1815" t="s">
        <v>6877</v>
      </c>
      <c r="I1815" t="s">
        <v>6361</v>
      </c>
      <c r="J1815">
        <v>-2</v>
      </c>
      <c r="K1815" t="b">
        <v>0</v>
      </c>
    </row>
    <row r="1816" spans="1:11">
      <c r="A1816" t="s">
        <v>9848</v>
      </c>
      <c r="B1816" t="s">
        <v>9606</v>
      </c>
      <c r="C1816" t="s">
        <v>9</v>
      </c>
      <c r="D1816" t="s">
        <v>6890</v>
      </c>
      <c r="E1816" t="s">
        <v>121</v>
      </c>
      <c r="F1816">
        <v>60616</v>
      </c>
      <c r="G1816" t="s">
        <v>9</v>
      </c>
      <c r="H1816" t="s">
        <v>6867</v>
      </c>
      <c r="I1816" t="s">
        <v>6361</v>
      </c>
      <c r="J1816">
        <v>-2</v>
      </c>
      <c r="K1816" t="b">
        <v>0</v>
      </c>
    </row>
    <row r="1817" spans="1:11">
      <c r="A1817" t="s">
        <v>9849</v>
      </c>
      <c r="B1817" t="s">
        <v>6879</v>
      </c>
      <c r="C1817" t="s">
        <v>9</v>
      </c>
      <c r="D1817" t="s">
        <v>6960</v>
      </c>
      <c r="E1817" t="s">
        <v>351</v>
      </c>
      <c r="F1817">
        <v>75207</v>
      </c>
      <c r="G1817" t="s">
        <v>6876</v>
      </c>
      <c r="H1817" t="s">
        <v>7008</v>
      </c>
      <c r="I1817" t="s">
        <v>6361</v>
      </c>
      <c r="J1817">
        <v>-2</v>
      </c>
      <c r="K1817" t="b">
        <v>0</v>
      </c>
    </row>
    <row r="1818" spans="1:11">
      <c r="A1818" t="s">
        <v>9850</v>
      </c>
      <c r="B1818" t="s">
        <v>9413</v>
      </c>
      <c r="C1818" t="s">
        <v>9</v>
      </c>
      <c r="D1818" t="s">
        <v>6955</v>
      </c>
      <c r="E1818" t="s">
        <v>1835</v>
      </c>
      <c r="F1818">
        <v>48083</v>
      </c>
      <c r="G1818" t="s">
        <v>9</v>
      </c>
      <c r="H1818" t="s">
        <v>6867</v>
      </c>
      <c r="I1818" t="s">
        <v>6361</v>
      </c>
      <c r="J1818">
        <v>-2</v>
      </c>
      <c r="K1818" t="b">
        <v>0</v>
      </c>
    </row>
    <row r="1819" spans="1:11">
      <c r="A1819" t="s">
        <v>9851</v>
      </c>
      <c r="B1819" t="s">
        <v>9532</v>
      </c>
      <c r="C1819" t="s">
        <v>9</v>
      </c>
      <c r="D1819" t="s">
        <v>6915</v>
      </c>
      <c r="E1819" t="s">
        <v>9852</v>
      </c>
      <c r="F1819">
        <v>11542</v>
      </c>
      <c r="G1819" t="s">
        <v>9</v>
      </c>
      <c r="H1819" t="s">
        <v>6867</v>
      </c>
      <c r="I1819" t="s">
        <v>6361</v>
      </c>
      <c r="J1819">
        <v>-2</v>
      </c>
      <c r="K1819" t="b">
        <v>0</v>
      </c>
    </row>
    <row r="1820" spans="1:11">
      <c r="A1820" t="s">
        <v>9853</v>
      </c>
      <c r="B1820" t="s">
        <v>6879</v>
      </c>
      <c r="C1820" t="s">
        <v>9</v>
      </c>
      <c r="D1820" t="s">
        <v>7040</v>
      </c>
      <c r="E1820" t="s">
        <v>9854</v>
      </c>
      <c r="F1820">
        <v>98801</v>
      </c>
      <c r="G1820" t="s">
        <v>6876</v>
      </c>
      <c r="H1820" t="s">
        <v>6877</v>
      </c>
      <c r="I1820" t="s">
        <v>6361</v>
      </c>
      <c r="J1820">
        <v>-2</v>
      </c>
      <c r="K1820" t="b">
        <v>0</v>
      </c>
    </row>
    <row r="1821" spans="1:11">
      <c r="A1821" t="s">
        <v>9855</v>
      </c>
      <c r="B1821" t="s">
        <v>9413</v>
      </c>
      <c r="C1821" t="s">
        <v>9</v>
      </c>
      <c r="D1821" t="s">
        <v>6875</v>
      </c>
      <c r="E1821" t="s">
        <v>323</v>
      </c>
      <c r="F1821" t="s">
        <v>9</v>
      </c>
      <c r="G1821" t="s">
        <v>9</v>
      </c>
      <c r="H1821" t="s">
        <v>7008</v>
      </c>
      <c r="I1821" t="s">
        <v>6361</v>
      </c>
      <c r="J1821">
        <v>-2</v>
      </c>
      <c r="K1821" t="b">
        <v>0</v>
      </c>
    </row>
    <row r="1822" spans="1:11">
      <c r="A1822" t="s">
        <v>9856</v>
      </c>
      <c r="B1822" t="s">
        <v>9367</v>
      </c>
      <c r="C1822" t="s">
        <v>9</v>
      </c>
      <c r="D1822" t="s">
        <v>6875</v>
      </c>
      <c r="E1822" t="s">
        <v>9857</v>
      </c>
      <c r="F1822">
        <v>90020</v>
      </c>
      <c r="G1822" t="s">
        <v>9</v>
      </c>
      <c r="H1822" t="s">
        <v>7008</v>
      </c>
      <c r="I1822" t="s">
        <v>6361</v>
      </c>
      <c r="J1822">
        <v>-2</v>
      </c>
      <c r="K1822" t="b">
        <v>0</v>
      </c>
    </row>
    <row r="1823" spans="1:11">
      <c r="A1823" t="s">
        <v>9858</v>
      </c>
      <c r="B1823" t="s">
        <v>6879</v>
      </c>
      <c r="C1823" t="s">
        <v>9</v>
      </c>
      <c r="D1823" t="s">
        <v>7582</v>
      </c>
      <c r="E1823" t="s">
        <v>9859</v>
      </c>
      <c r="F1823">
        <v>89703</v>
      </c>
      <c r="G1823" t="s">
        <v>6876</v>
      </c>
      <c r="H1823" t="s">
        <v>6877</v>
      </c>
      <c r="I1823" t="s">
        <v>6361</v>
      </c>
      <c r="J1823">
        <v>-2</v>
      </c>
      <c r="K1823" t="b">
        <v>0</v>
      </c>
    </row>
    <row r="1824" spans="1:11">
      <c r="A1824" t="s">
        <v>9860</v>
      </c>
      <c r="B1824" t="s">
        <v>6879</v>
      </c>
      <c r="C1824" t="s">
        <v>9</v>
      </c>
      <c r="D1824" t="s">
        <v>6875</v>
      </c>
      <c r="E1824" t="s">
        <v>9861</v>
      </c>
      <c r="F1824">
        <v>90230</v>
      </c>
      <c r="G1824" t="s">
        <v>6876</v>
      </c>
      <c r="H1824" t="s">
        <v>6877</v>
      </c>
      <c r="I1824" t="s">
        <v>6361</v>
      </c>
      <c r="J1824">
        <v>-2</v>
      </c>
      <c r="K1824" t="b">
        <v>0</v>
      </c>
    </row>
    <row r="1825" spans="1:11">
      <c r="A1825" t="s">
        <v>9862</v>
      </c>
      <c r="B1825" t="s">
        <v>6884</v>
      </c>
      <c r="C1825" t="s">
        <v>9</v>
      </c>
      <c r="D1825" t="s">
        <v>7343</v>
      </c>
      <c r="E1825" t="s">
        <v>9863</v>
      </c>
      <c r="F1825">
        <v>25801</v>
      </c>
      <c r="G1825" t="s">
        <v>6887</v>
      </c>
      <c r="H1825" t="s">
        <v>6877</v>
      </c>
      <c r="I1825" t="s">
        <v>6361</v>
      </c>
      <c r="J1825">
        <v>-2</v>
      </c>
      <c r="K1825" t="b">
        <v>0</v>
      </c>
    </row>
    <row r="1826" spans="1:11">
      <c r="A1826" t="s">
        <v>9864</v>
      </c>
      <c r="B1826" t="s">
        <v>6884</v>
      </c>
      <c r="C1826" t="s">
        <v>9865</v>
      </c>
      <c r="D1826" t="s">
        <v>7343</v>
      </c>
      <c r="E1826" t="s">
        <v>9866</v>
      </c>
      <c r="F1826">
        <v>26101</v>
      </c>
      <c r="G1826" t="s">
        <v>6887</v>
      </c>
      <c r="H1826" t="s">
        <v>6877</v>
      </c>
      <c r="I1826" t="s">
        <v>6361</v>
      </c>
      <c r="J1826">
        <v>-2</v>
      </c>
      <c r="K1826" t="b">
        <v>0</v>
      </c>
    </row>
    <row r="1827" spans="1:11">
      <c r="A1827" t="s">
        <v>9867</v>
      </c>
      <c r="B1827" t="s">
        <v>6879</v>
      </c>
      <c r="C1827" t="s">
        <v>9</v>
      </c>
      <c r="D1827" t="s">
        <v>7040</v>
      </c>
      <c r="E1827" t="s">
        <v>2939</v>
      </c>
      <c r="F1827">
        <v>98226</v>
      </c>
      <c r="G1827" t="s">
        <v>6876</v>
      </c>
      <c r="H1827" t="s">
        <v>6877</v>
      </c>
      <c r="I1827" t="s">
        <v>6361</v>
      </c>
      <c r="J1827">
        <v>-2</v>
      </c>
      <c r="K1827" t="b">
        <v>0</v>
      </c>
    </row>
    <row r="1828" spans="1:11">
      <c r="A1828" t="s">
        <v>9868</v>
      </c>
      <c r="B1828" t="s">
        <v>6879</v>
      </c>
      <c r="C1828" t="s">
        <v>9</v>
      </c>
      <c r="D1828" t="s">
        <v>7040</v>
      </c>
      <c r="E1828" t="s">
        <v>9869</v>
      </c>
      <c r="F1828">
        <v>98907</v>
      </c>
      <c r="G1828" t="s">
        <v>6876</v>
      </c>
      <c r="H1828" t="s">
        <v>6877</v>
      </c>
      <c r="I1828" t="s">
        <v>6361</v>
      </c>
      <c r="J1828">
        <v>-2</v>
      </c>
      <c r="K1828" t="b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3790</v>
      </c>
    </row>
    <row r="2" spans="1:6">
      <c r="A2" t="s">
        <v>129</v>
      </c>
      <c r="B2" t="s">
        <v>130</v>
      </c>
      <c r="C2">
        <v>501796</v>
      </c>
      <c r="D2" t="s">
        <v>131</v>
      </c>
      <c r="E2">
        <v>1</v>
      </c>
      <c r="F2" t="s">
        <v>3831</v>
      </c>
    </row>
    <row r="3" spans="1:6">
      <c r="A3" t="s">
        <v>133</v>
      </c>
      <c r="B3" t="s">
        <v>130</v>
      </c>
      <c r="C3">
        <v>505369</v>
      </c>
      <c r="D3" t="s">
        <v>134</v>
      </c>
      <c r="E3">
        <v>2</v>
      </c>
      <c r="F3" t="s">
        <v>3833</v>
      </c>
    </row>
    <row r="4" spans="1:6">
      <c r="A4" t="s">
        <v>150</v>
      </c>
      <c r="B4" t="s">
        <v>130</v>
      </c>
      <c r="C4">
        <v>500301</v>
      </c>
      <c r="D4" t="s">
        <v>151</v>
      </c>
      <c r="E4">
        <v>3</v>
      </c>
      <c r="F4" t="s">
        <v>3842</v>
      </c>
    </row>
    <row r="5" spans="1:6">
      <c r="A5" t="s">
        <v>154</v>
      </c>
      <c r="B5" t="s">
        <v>130</v>
      </c>
      <c r="C5">
        <v>502434</v>
      </c>
      <c r="D5" t="s">
        <v>9870</v>
      </c>
      <c r="E5">
        <v>4</v>
      </c>
      <c r="F5" t="s">
        <v>3845</v>
      </c>
    </row>
    <row r="6" spans="1:6">
      <c r="A6" t="s">
        <v>168</v>
      </c>
      <c r="B6" t="s">
        <v>130</v>
      </c>
      <c r="C6">
        <v>500164</v>
      </c>
      <c r="D6" t="s">
        <v>169</v>
      </c>
      <c r="E6">
        <v>5</v>
      </c>
      <c r="F6" t="s">
        <v>3851</v>
      </c>
    </row>
    <row r="7" spans="1:6">
      <c r="A7" t="s">
        <v>287</v>
      </c>
      <c r="B7" t="s">
        <v>130</v>
      </c>
      <c r="C7">
        <v>503825</v>
      </c>
      <c r="D7" t="s">
        <v>288</v>
      </c>
      <c r="E7">
        <v>6</v>
      </c>
      <c r="F7" t="s">
        <v>3910</v>
      </c>
    </row>
    <row r="8" spans="1:6">
      <c r="A8" t="s">
        <v>292</v>
      </c>
      <c r="B8" t="s">
        <v>130</v>
      </c>
      <c r="C8">
        <v>505153</v>
      </c>
      <c r="D8" t="s">
        <v>293</v>
      </c>
      <c r="E8">
        <v>6</v>
      </c>
      <c r="F8" t="s">
        <v>3908</v>
      </c>
    </row>
    <row r="9" spans="1:6">
      <c r="A9" t="s">
        <v>304</v>
      </c>
      <c r="B9" t="s">
        <v>130</v>
      </c>
      <c r="C9">
        <v>503979</v>
      </c>
      <c r="D9" t="s">
        <v>305</v>
      </c>
      <c r="E9">
        <v>8</v>
      </c>
      <c r="F9" t="s">
        <v>3917</v>
      </c>
    </row>
    <row r="10" spans="1:6">
      <c r="A10" t="s">
        <v>307</v>
      </c>
      <c r="B10" t="s">
        <v>130</v>
      </c>
      <c r="C10">
        <v>504015</v>
      </c>
      <c r="D10" t="s">
        <v>9871</v>
      </c>
      <c r="E10">
        <v>9</v>
      </c>
      <c r="F10" t="s">
        <v>3920</v>
      </c>
    </row>
    <row r="11" spans="1:6">
      <c r="A11" t="s">
        <v>408</v>
      </c>
      <c r="B11" t="s">
        <v>409</v>
      </c>
      <c r="C11">
        <v>503786</v>
      </c>
      <c r="D11" t="s">
        <v>3252</v>
      </c>
      <c r="E11">
        <v>10</v>
      </c>
      <c r="F11" t="s">
        <v>3968</v>
      </c>
    </row>
    <row r="12" spans="1:6">
      <c r="A12" t="s">
        <v>436</v>
      </c>
      <c r="B12" t="s">
        <v>130</v>
      </c>
      <c r="C12">
        <v>528823</v>
      </c>
      <c r="D12" t="s">
        <v>437</v>
      </c>
      <c r="E12">
        <v>11</v>
      </c>
      <c r="F12" t="s">
        <v>3981</v>
      </c>
    </row>
    <row r="13" spans="1:6">
      <c r="A13" t="s">
        <v>491</v>
      </c>
      <c r="B13" t="s">
        <v>130</v>
      </c>
      <c r="C13">
        <v>503377</v>
      </c>
      <c r="D13" t="s">
        <v>492</v>
      </c>
      <c r="E13">
        <v>12</v>
      </c>
      <c r="F13" t="s">
        <v>4002</v>
      </c>
    </row>
    <row r="14" spans="1:6">
      <c r="A14" t="s">
        <v>515</v>
      </c>
      <c r="B14" t="s">
        <v>130</v>
      </c>
      <c r="C14">
        <v>504884</v>
      </c>
      <c r="D14" t="s">
        <v>516</v>
      </c>
      <c r="E14">
        <v>13</v>
      </c>
      <c r="F14" t="s">
        <v>4019</v>
      </c>
    </row>
    <row r="15" spans="1:6">
      <c r="A15" t="s">
        <v>168</v>
      </c>
      <c r="B15" t="s">
        <v>130</v>
      </c>
      <c r="C15">
        <v>504619</v>
      </c>
      <c r="D15" t="s">
        <v>532</v>
      </c>
      <c r="E15">
        <v>14</v>
      </c>
      <c r="F15" t="s">
        <v>4029</v>
      </c>
    </row>
    <row r="16" spans="1:6">
      <c r="A16" t="s">
        <v>546</v>
      </c>
      <c r="B16" t="s">
        <v>130</v>
      </c>
      <c r="C16">
        <v>502013</v>
      </c>
      <c r="D16" t="s">
        <v>547</v>
      </c>
      <c r="E16">
        <v>15</v>
      </c>
      <c r="F16" t="s">
        <v>4036</v>
      </c>
    </row>
    <row r="17" spans="1:6">
      <c r="A17" t="s">
        <v>555</v>
      </c>
      <c r="B17" t="s">
        <v>130</v>
      </c>
      <c r="C17">
        <v>503858</v>
      </c>
      <c r="D17" t="s">
        <v>556</v>
      </c>
      <c r="E17">
        <v>16</v>
      </c>
      <c r="F17" t="s">
        <v>4039</v>
      </c>
    </row>
    <row r="18" spans="1:6">
      <c r="A18" t="s">
        <v>577</v>
      </c>
      <c r="B18" t="s">
        <v>130</v>
      </c>
      <c r="C18">
        <v>503195</v>
      </c>
      <c r="D18" t="s">
        <v>578</v>
      </c>
      <c r="E18">
        <v>17</v>
      </c>
      <c r="F18" t="s">
        <v>4047</v>
      </c>
    </row>
    <row r="19" spans="1:6">
      <c r="A19" t="s">
        <v>649</v>
      </c>
      <c r="B19" t="s">
        <v>130</v>
      </c>
      <c r="C19">
        <v>500363</v>
      </c>
      <c r="D19" t="s">
        <v>473</v>
      </c>
      <c r="E19">
        <v>18</v>
      </c>
      <c r="F19" t="s">
        <v>4080</v>
      </c>
    </row>
    <row r="20" spans="1:6">
      <c r="A20" t="s">
        <v>655</v>
      </c>
      <c r="B20" t="s">
        <v>130</v>
      </c>
      <c r="C20">
        <v>501686</v>
      </c>
      <c r="D20" t="s">
        <v>656</v>
      </c>
      <c r="E20">
        <v>19</v>
      </c>
      <c r="F20" t="s">
        <v>4083</v>
      </c>
    </row>
    <row r="21" spans="1:6">
      <c r="A21" t="s">
        <v>748</v>
      </c>
      <c r="B21" t="s">
        <v>130</v>
      </c>
      <c r="C21">
        <v>506826</v>
      </c>
      <c r="D21" t="s">
        <v>749</v>
      </c>
      <c r="E21">
        <v>20</v>
      </c>
      <c r="F21" t="s">
        <v>4123</v>
      </c>
    </row>
    <row r="22" spans="1:6">
      <c r="A22" t="s">
        <v>555</v>
      </c>
      <c r="B22" t="s">
        <v>130</v>
      </c>
      <c r="C22">
        <v>501305</v>
      </c>
      <c r="D22" t="s">
        <v>759</v>
      </c>
      <c r="E22">
        <v>21</v>
      </c>
      <c r="F22" t="s">
        <v>4128</v>
      </c>
    </row>
    <row r="23" spans="1:6">
      <c r="A23" t="s">
        <v>767</v>
      </c>
      <c r="B23" t="s">
        <v>409</v>
      </c>
      <c r="C23">
        <v>506723</v>
      </c>
      <c r="D23" t="s">
        <v>768</v>
      </c>
      <c r="E23">
        <v>22</v>
      </c>
      <c r="F23" t="s">
        <v>4129</v>
      </c>
    </row>
    <row r="24" spans="1:6">
      <c r="A24" t="s">
        <v>761</v>
      </c>
      <c r="B24" t="s">
        <v>130</v>
      </c>
      <c r="C24">
        <v>502985</v>
      </c>
      <c r="D24" t="s">
        <v>762</v>
      </c>
      <c r="E24">
        <v>22</v>
      </c>
      <c r="F24" t="s">
        <v>4130</v>
      </c>
    </row>
    <row r="25" spans="1:6">
      <c r="A25" t="s">
        <v>801</v>
      </c>
      <c r="B25" t="s">
        <v>130</v>
      </c>
      <c r="C25">
        <v>529601</v>
      </c>
      <c r="D25" t="s">
        <v>802</v>
      </c>
      <c r="E25">
        <v>24</v>
      </c>
      <c r="F25" t="s">
        <v>4149</v>
      </c>
    </row>
    <row r="26" spans="1:6">
      <c r="A26" t="s">
        <v>555</v>
      </c>
      <c r="B26" t="s">
        <v>130</v>
      </c>
      <c r="C26">
        <v>529148</v>
      </c>
      <c r="D26" t="s">
        <v>939</v>
      </c>
      <c r="E26">
        <v>25</v>
      </c>
      <c r="F26" t="s">
        <v>4209</v>
      </c>
    </row>
    <row r="27" spans="1:6">
      <c r="A27" t="s">
        <v>307</v>
      </c>
      <c r="B27" t="s">
        <v>130</v>
      </c>
      <c r="C27">
        <v>506290</v>
      </c>
      <c r="D27" t="s">
        <v>972</v>
      </c>
      <c r="E27">
        <v>26</v>
      </c>
      <c r="F27" t="s">
        <v>4224</v>
      </c>
    </row>
    <row r="28" spans="1:6">
      <c r="A28" t="s">
        <v>1049</v>
      </c>
      <c r="B28" t="s">
        <v>130</v>
      </c>
      <c r="C28">
        <v>506320</v>
      </c>
      <c r="D28" t="s">
        <v>1050</v>
      </c>
      <c r="E28">
        <v>27</v>
      </c>
      <c r="F28" t="s">
        <v>4259</v>
      </c>
    </row>
    <row r="29" spans="1:6">
      <c r="A29" t="s">
        <v>1067</v>
      </c>
      <c r="B29" t="s">
        <v>130</v>
      </c>
      <c r="C29">
        <v>504837</v>
      </c>
      <c r="D29" t="s">
        <v>1068</v>
      </c>
      <c r="E29">
        <v>28</v>
      </c>
      <c r="F29" t="s">
        <v>4267</v>
      </c>
    </row>
    <row r="30" spans="1:6">
      <c r="A30" t="s">
        <v>1141</v>
      </c>
      <c r="B30" t="s">
        <v>130</v>
      </c>
      <c r="C30">
        <v>528941</v>
      </c>
      <c r="D30" t="s">
        <v>1142</v>
      </c>
      <c r="E30">
        <v>29</v>
      </c>
      <c r="F30" t="s">
        <v>4303</v>
      </c>
    </row>
    <row r="31" spans="1:6">
      <c r="A31" t="s">
        <v>1242</v>
      </c>
      <c r="B31" t="s">
        <v>409</v>
      </c>
      <c r="C31">
        <v>504111</v>
      </c>
      <c r="D31" t="s">
        <v>1243</v>
      </c>
      <c r="E31">
        <v>30</v>
      </c>
      <c r="F31" t="s">
        <v>4351</v>
      </c>
    </row>
    <row r="32" spans="1:6">
      <c r="A32" t="s">
        <v>408</v>
      </c>
      <c r="B32" t="s">
        <v>409</v>
      </c>
      <c r="C32">
        <v>528944</v>
      </c>
      <c r="D32" t="s">
        <v>1270</v>
      </c>
      <c r="E32">
        <v>31</v>
      </c>
      <c r="F32" t="s">
        <v>4366</v>
      </c>
    </row>
    <row r="33" spans="1:6">
      <c r="A33" t="s">
        <v>1300</v>
      </c>
      <c r="B33" t="s">
        <v>130</v>
      </c>
      <c r="C33">
        <v>528818</v>
      </c>
      <c r="D33" t="s">
        <v>1301</v>
      </c>
      <c r="E33">
        <v>32</v>
      </c>
      <c r="F33" t="s">
        <v>4384</v>
      </c>
    </row>
    <row r="34" spans="1:6">
      <c r="A34" t="s">
        <v>1323</v>
      </c>
      <c r="B34" t="s">
        <v>409</v>
      </c>
      <c r="C34">
        <v>504532</v>
      </c>
      <c r="D34" t="s">
        <v>1324</v>
      </c>
      <c r="E34">
        <v>33</v>
      </c>
      <c r="F34" t="s">
        <v>4393</v>
      </c>
    </row>
    <row r="35" spans="1:6">
      <c r="A35" t="s">
        <v>1506</v>
      </c>
      <c r="B35" t="s">
        <v>409</v>
      </c>
      <c r="C35">
        <v>503390</v>
      </c>
      <c r="D35" t="s">
        <v>1507</v>
      </c>
      <c r="E35">
        <v>34</v>
      </c>
      <c r="F35" t="s">
        <v>4492</v>
      </c>
    </row>
    <row r="36" spans="1:6">
      <c r="A36" t="s">
        <v>287</v>
      </c>
      <c r="B36" t="s">
        <v>130</v>
      </c>
      <c r="C36">
        <v>529147</v>
      </c>
      <c r="D36" t="s">
        <v>1600</v>
      </c>
      <c r="E36">
        <v>35</v>
      </c>
      <c r="F36" t="s">
        <v>4544</v>
      </c>
    </row>
    <row r="37" spans="1:6">
      <c r="A37" t="s">
        <v>399</v>
      </c>
      <c r="B37" t="s">
        <v>409</v>
      </c>
      <c r="C37">
        <v>528934</v>
      </c>
      <c r="D37" t="s">
        <v>1643</v>
      </c>
      <c r="E37">
        <v>36</v>
      </c>
      <c r="F37" t="s">
        <v>4562</v>
      </c>
    </row>
    <row r="38" spans="1:6">
      <c r="A38" t="s">
        <v>1676</v>
      </c>
      <c r="B38" t="s">
        <v>130</v>
      </c>
      <c r="C38">
        <v>528927</v>
      </c>
      <c r="D38" t="s">
        <v>985</v>
      </c>
      <c r="E38">
        <v>37</v>
      </c>
      <c r="F38" t="s">
        <v>4580</v>
      </c>
    </row>
    <row r="39" spans="1:6">
      <c r="A39" t="s">
        <v>1830</v>
      </c>
      <c r="B39" t="s">
        <v>130</v>
      </c>
      <c r="C39">
        <v>528963</v>
      </c>
      <c r="D39" t="s">
        <v>1831</v>
      </c>
      <c r="E39">
        <v>38</v>
      </c>
      <c r="F39" t="s">
        <v>4668</v>
      </c>
    </row>
    <row r="40" spans="1:6">
      <c r="A40" t="s">
        <v>1986</v>
      </c>
      <c r="B40" t="s">
        <v>130</v>
      </c>
      <c r="C40">
        <v>528095</v>
      </c>
      <c r="D40" t="s">
        <v>1987</v>
      </c>
      <c r="E40">
        <v>39</v>
      </c>
      <c r="F40" t="s">
        <v>4758</v>
      </c>
    </row>
    <row r="41" spans="1:6">
      <c r="A41" t="s">
        <v>2009</v>
      </c>
      <c r="B41" t="s">
        <v>130</v>
      </c>
      <c r="C41">
        <v>528979</v>
      </c>
      <c r="D41" t="s">
        <v>2010</v>
      </c>
      <c r="E41">
        <v>40</v>
      </c>
      <c r="F41" t="s">
        <v>4767</v>
      </c>
    </row>
    <row r="42" spans="1:6">
      <c r="A42" t="s">
        <v>2140</v>
      </c>
      <c r="B42" t="s">
        <v>130</v>
      </c>
      <c r="C42">
        <v>529603</v>
      </c>
      <c r="D42" t="s">
        <v>2141</v>
      </c>
      <c r="E42">
        <v>41</v>
      </c>
      <c r="F42" t="s">
        <v>4838</v>
      </c>
    </row>
    <row r="43" spans="1:6">
      <c r="A43" t="s">
        <v>2175</v>
      </c>
      <c r="B43" t="s">
        <v>130</v>
      </c>
      <c r="C43">
        <v>529602</v>
      </c>
      <c r="D43" t="s">
        <v>2176</v>
      </c>
      <c r="E43">
        <v>42</v>
      </c>
      <c r="F43" t="s">
        <v>4857</v>
      </c>
    </row>
    <row r="44" spans="1:6">
      <c r="A44" t="s">
        <v>2216</v>
      </c>
      <c r="B44" t="s">
        <v>130</v>
      </c>
      <c r="C44">
        <v>529370</v>
      </c>
      <c r="D44" t="s">
        <v>2217</v>
      </c>
      <c r="E44">
        <v>43</v>
      </c>
      <c r="F44" t="s">
        <v>4879</v>
      </c>
    </row>
    <row r="45" spans="1:6">
      <c r="A45" t="s">
        <v>2219</v>
      </c>
      <c r="B45" t="s">
        <v>130</v>
      </c>
      <c r="C45">
        <v>529403</v>
      </c>
      <c r="D45" t="s">
        <v>2220</v>
      </c>
      <c r="E45">
        <v>43</v>
      </c>
      <c r="F45" t="s">
        <v>4880</v>
      </c>
    </row>
    <row r="46" spans="1:6">
      <c r="A46" t="s">
        <v>2419</v>
      </c>
      <c r="B46" t="s">
        <v>130</v>
      </c>
      <c r="C46">
        <v>528998</v>
      </c>
      <c r="D46" t="s">
        <v>2420</v>
      </c>
      <c r="E46">
        <v>45</v>
      </c>
      <c r="F46" t="s">
        <v>4983</v>
      </c>
    </row>
    <row r="47" spans="1:6">
      <c r="A47" t="s">
        <v>2424</v>
      </c>
      <c r="B47" t="s">
        <v>409</v>
      </c>
      <c r="C47">
        <v>529113</v>
      </c>
      <c r="D47" t="s">
        <v>2425</v>
      </c>
      <c r="E47">
        <v>46</v>
      </c>
      <c r="F47" t="s">
        <v>4988</v>
      </c>
    </row>
    <row r="48" spans="1:6">
      <c r="A48" t="s">
        <v>3303</v>
      </c>
      <c r="B48" t="s">
        <v>130</v>
      </c>
      <c r="C48">
        <v>529708</v>
      </c>
      <c r="D48" t="s">
        <v>3304</v>
      </c>
      <c r="E48">
        <v>47</v>
      </c>
      <c r="F48" t="s">
        <v>5505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topLeftCell="A4" workbookViewId="0">
      <selection activeCell="A1" sqref="A1"/>
    </sheetView>
  </sheetViews>
  <sheetFormatPr defaultColWidth="9" defaultRowHeight="13.5"/>
  <sheetData>
    <row r="1" spans="1:18">
      <c r="A1" s="1" t="s">
        <v>9872</v>
      </c>
      <c r="B1" s="1" t="s">
        <v>9873</v>
      </c>
      <c r="C1" s="1" t="s">
        <v>9874</v>
      </c>
      <c r="D1" s="1" t="s">
        <v>9875</v>
      </c>
      <c r="E1" s="1" t="s">
        <v>9876</v>
      </c>
      <c r="F1" s="1" t="s">
        <v>9877</v>
      </c>
      <c r="G1" s="1" t="s">
        <v>9878</v>
      </c>
      <c r="H1" s="1" t="s">
        <v>9879</v>
      </c>
      <c r="I1" s="1" t="s">
        <v>9880</v>
      </c>
      <c r="J1" s="1" t="s">
        <v>9881</v>
      </c>
      <c r="K1" s="1" t="s">
        <v>9882</v>
      </c>
      <c r="L1" s="1" t="s">
        <v>9883</v>
      </c>
      <c r="M1" s="1" t="s">
        <v>9884</v>
      </c>
      <c r="N1" s="1" t="s">
        <v>9885</v>
      </c>
      <c r="O1" s="1" t="s">
        <v>9886</v>
      </c>
      <c r="P1" s="1" t="s">
        <v>9887</v>
      </c>
      <c r="Q1" s="1" t="s">
        <v>9888</v>
      </c>
      <c r="R1" s="1" t="s">
        <v>9889</v>
      </c>
    </row>
    <row r="2" spans="1:18">
      <c r="A2" t="s">
        <v>9890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</row>
    <row r="3" spans="1:1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9891</v>
      </c>
      <c r="G3" t="s">
        <v>9</v>
      </c>
      <c r="H3">
        <v>1693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</row>
    <row r="4" spans="1:18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  <c r="P4" t="s">
        <v>9</v>
      </c>
      <c r="Q4" t="s">
        <v>9</v>
      </c>
      <c r="R4" t="s">
        <v>9</v>
      </c>
    </row>
    <row r="5" spans="1:18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</row>
    <row r="6" spans="1:18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9892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</row>
    <row r="7" spans="1:18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9893</v>
      </c>
      <c r="G7">
        <v>0.6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</row>
    <row r="8" spans="1:18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9894</v>
      </c>
      <c r="G8">
        <v>0.2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</row>
    <row r="9" spans="1:18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9895</v>
      </c>
      <c r="G9">
        <v>0.075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</row>
    <row r="10" spans="1:18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9896</v>
      </c>
      <c r="G10">
        <v>0.075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>
        <v>1</v>
      </c>
    </row>
    <row r="11" spans="1:18">
      <c r="A11" t="s">
        <v>9</v>
      </c>
      <c r="B11" t="s">
        <v>9</v>
      </c>
      <c r="C11" t="s">
        <v>9</v>
      </c>
      <c r="D11" t="s">
        <v>9</v>
      </c>
      <c r="E11" t="s">
        <v>9</v>
      </c>
      <c r="F11" t="s">
        <v>9897</v>
      </c>
      <c r="G11">
        <v>0.05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>
        <v>2</v>
      </c>
    </row>
    <row r="12" spans="1:18">
      <c r="A12" t="s">
        <v>9898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>
        <v>3</v>
      </c>
    </row>
    <row r="13" spans="1:18">
      <c r="A13" t="s">
        <v>9899</v>
      </c>
      <c r="B13" t="s">
        <v>9900</v>
      </c>
      <c r="C13" t="s">
        <v>9901</v>
      </c>
      <c r="D13" t="s">
        <v>9902</v>
      </c>
      <c r="E13" t="s">
        <v>9903</v>
      </c>
      <c r="F13" t="s">
        <v>9893</v>
      </c>
      <c r="G13" t="s">
        <v>9894</v>
      </c>
      <c r="H13" t="s">
        <v>9895</v>
      </c>
      <c r="I13" t="s">
        <v>9896</v>
      </c>
      <c r="J13" t="s">
        <v>9904</v>
      </c>
      <c r="K13" t="s">
        <v>9905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</row>
    <row r="14" spans="1:18">
      <c r="A14">
        <v>1</v>
      </c>
      <c r="B14" t="s">
        <v>9906</v>
      </c>
      <c r="C14">
        <v>1</v>
      </c>
      <c r="D14" t="s">
        <v>44</v>
      </c>
      <c r="E14" t="s">
        <v>5</v>
      </c>
      <c r="F14">
        <v>100</v>
      </c>
      <c r="G14">
        <v>100</v>
      </c>
      <c r="H14">
        <v>84.1</v>
      </c>
      <c r="I14">
        <v>98.7</v>
      </c>
      <c r="J14">
        <v>83</v>
      </c>
      <c r="K14">
        <v>97.9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</row>
    <row r="15" spans="1:18">
      <c r="A15" t="s">
        <v>45</v>
      </c>
      <c r="B15" t="s">
        <v>9907</v>
      </c>
      <c r="C15">
        <v>2</v>
      </c>
      <c r="D15" t="s">
        <v>50</v>
      </c>
      <c r="E15" t="s">
        <v>5</v>
      </c>
      <c r="F15">
        <v>94.6</v>
      </c>
      <c r="G15">
        <v>95.8</v>
      </c>
      <c r="H15">
        <v>93.1</v>
      </c>
      <c r="I15">
        <v>100</v>
      </c>
      <c r="J15">
        <v>65.4</v>
      </c>
      <c r="K15">
        <v>93.7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</row>
    <row r="16" spans="1:18">
      <c r="A16" t="s">
        <v>51</v>
      </c>
      <c r="B16" t="s">
        <v>9908</v>
      </c>
      <c r="C16">
        <v>3</v>
      </c>
      <c r="D16" t="s">
        <v>3796</v>
      </c>
      <c r="E16" t="s">
        <v>5</v>
      </c>
      <c r="F16">
        <v>96</v>
      </c>
      <c r="G16">
        <v>89.7</v>
      </c>
      <c r="H16">
        <v>89.3</v>
      </c>
      <c r="I16">
        <v>97.6</v>
      </c>
      <c r="J16">
        <v>51.4</v>
      </c>
      <c r="K16">
        <v>92.1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</row>
    <row r="17" spans="1:18">
      <c r="A17" t="s">
        <v>82</v>
      </c>
      <c r="B17" t="s">
        <v>9909</v>
      </c>
      <c r="C17">
        <v>4</v>
      </c>
      <c r="D17" t="s">
        <v>74</v>
      </c>
      <c r="E17" t="s">
        <v>5</v>
      </c>
      <c r="F17">
        <v>95.4</v>
      </c>
      <c r="G17">
        <v>87.2</v>
      </c>
      <c r="H17">
        <v>79.5</v>
      </c>
      <c r="I17">
        <v>88.5</v>
      </c>
      <c r="J17">
        <v>58.9</v>
      </c>
      <c r="K17">
        <v>90.2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</row>
    <row r="18" spans="1:18">
      <c r="A18" t="s">
        <v>56</v>
      </c>
      <c r="B18" t="s">
        <v>9910</v>
      </c>
      <c r="C18">
        <v>5</v>
      </c>
      <c r="D18" t="s">
        <v>3792</v>
      </c>
      <c r="E18" t="s">
        <v>5</v>
      </c>
      <c r="F18">
        <v>87.5</v>
      </c>
      <c r="G18">
        <v>98</v>
      </c>
      <c r="H18">
        <v>100</v>
      </c>
      <c r="I18">
        <v>96.1</v>
      </c>
      <c r="J18">
        <v>57.5</v>
      </c>
      <c r="K18">
        <v>89.7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</row>
    <row r="19" spans="1:18">
      <c r="A19">
        <f>8</f>
        <v>8</v>
      </c>
      <c r="B19" t="s">
        <v>9911</v>
      </c>
      <c r="C19">
        <v>6</v>
      </c>
      <c r="D19" t="s">
        <v>3837</v>
      </c>
      <c r="E19" t="s">
        <v>5</v>
      </c>
      <c r="F19">
        <v>94.2</v>
      </c>
      <c r="G19">
        <v>80.8</v>
      </c>
      <c r="H19">
        <v>86.1</v>
      </c>
      <c r="I19">
        <v>96.5</v>
      </c>
      <c r="J19">
        <v>64.7</v>
      </c>
      <c r="K19">
        <v>89.6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</row>
    <row r="20" spans="1:18">
      <c r="A20">
        <f>8</f>
        <v>8</v>
      </c>
      <c r="B20" t="s">
        <v>9912</v>
      </c>
      <c r="C20">
        <v>7</v>
      </c>
      <c r="D20" t="s">
        <v>3804</v>
      </c>
      <c r="E20" t="s">
        <v>5</v>
      </c>
      <c r="F20">
        <v>93.5</v>
      </c>
      <c r="G20">
        <v>87.9</v>
      </c>
      <c r="H20">
        <v>80.8</v>
      </c>
      <c r="I20">
        <v>91</v>
      </c>
      <c r="J20">
        <v>60.8</v>
      </c>
      <c r="K20">
        <v>89.6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</row>
    <row r="21" spans="1:18">
      <c r="A21" t="s">
        <v>80</v>
      </c>
      <c r="B21" t="s">
        <v>9911</v>
      </c>
      <c r="C21">
        <v>8</v>
      </c>
      <c r="D21" t="s">
        <v>70</v>
      </c>
      <c r="E21" t="s">
        <v>5</v>
      </c>
      <c r="F21">
        <v>93.3</v>
      </c>
      <c r="G21">
        <v>78.5</v>
      </c>
      <c r="H21">
        <v>79.2</v>
      </c>
      <c r="I21">
        <v>89.5</v>
      </c>
      <c r="J21">
        <v>72.3</v>
      </c>
      <c r="K21">
        <v>87.9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</row>
    <row r="22" spans="1:18">
      <c r="A22" t="s">
        <v>88</v>
      </c>
      <c r="B22" t="s">
        <v>9913</v>
      </c>
      <c r="C22">
        <v>9</v>
      </c>
      <c r="D22" t="s">
        <v>101</v>
      </c>
      <c r="E22" t="s">
        <v>5</v>
      </c>
      <c r="F22">
        <v>93.4</v>
      </c>
      <c r="G22">
        <v>82.3</v>
      </c>
      <c r="H22">
        <v>82.4</v>
      </c>
      <c r="I22">
        <v>84.4</v>
      </c>
      <c r="J22">
        <v>48.3</v>
      </c>
      <c r="K22">
        <v>87.4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</row>
    <row r="23" spans="1:18">
      <c r="A23" t="s">
        <v>116</v>
      </c>
      <c r="B23" t="s">
        <v>9914</v>
      </c>
      <c r="C23">
        <v>10</v>
      </c>
      <c r="D23" t="s">
        <v>122</v>
      </c>
      <c r="E23" t="s">
        <v>5</v>
      </c>
      <c r="F23">
        <v>94.1</v>
      </c>
      <c r="G23">
        <v>79.1</v>
      </c>
      <c r="H23">
        <v>76.4</v>
      </c>
      <c r="I23">
        <v>83.1</v>
      </c>
      <c r="J23">
        <v>46.5</v>
      </c>
      <c r="K23">
        <v>86.6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</row>
    <row r="24" spans="1:18">
      <c r="A24" t="s">
        <v>64</v>
      </c>
      <c r="B24" t="s">
        <v>9915</v>
      </c>
      <c r="C24">
        <v>11</v>
      </c>
      <c r="D24" t="s">
        <v>3816</v>
      </c>
      <c r="E24" t="s">
        <v>5</v>
      </c>
      <c r="F24">
        <v>87.8</v>
      </c>
      <c r="G24">
        <v>78.1</v>
      </c>
      <c r="H24">
        <v>85</v>
      </c>
      <c r="I24">
        <v>91.9</v>
      </c>
      <c r="J24">
        <v>66.7</v>
      </c>
      <c r="K24">
        <v>84.9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</row>
    <row r="25" spans="1:18">
      <c r="A25">
        <f>27</f>
        <v>27</v>
      </c>
      <c r="B25" t="s">
        <v>9916</v>
      </c>
      <c r="C25">
        <v>12</v>
      </c>
      <c r="D25" t="s">
        <v>86</v>
      </c>
      <c r="E25" t="s">
        <v>5</v>
      </c>
      <c r="F25">
        <v>86.6</v>
      </c>
      <c r="G25">
        <v>74.4</v>
      </c>
      <c r="H25">
        <v>81.5</v>
      </c>
      <c r="I25">
        <v>89.5</v>
      </c>
      <c r="J25">
        <v>62.8</v>
      </c>
      <c r="K25">
        <v>82.8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</row>
    <row r="26" spans="1:18">
      <c r="A26">
        <f>29</f>
        <v>29</v>
      </c>
      <c r="B26" t="s">
        <v>9917</v>
      </c>
      <c r="C26">
        <v>13</v>
      </c>
      <c r="D26" t="s">
        <v>103</v>
      </c>
      <c r="E26" t="s">
        <v>5</v>
      </c>
      <c r="F26">
        <v>84.7</v>
      </c>
      <c r="G26">
        <v>81</v>
      </c>
      <c r="H26">
        <v>87.2</v>
      </c>
      <c r="I26">
        <v>91.5</v>
      </c>
      <c r="J26">
        <v>41.7</v>
      </c>
      <c r="K26">
        <v>82.5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</row>
    <row r="27" spans="1:18">
      <c r="A27">
        <f>34</f>
        <v>34</v>
      </c>
      <c r="B27" t="s">
        <v>9918</v>
      </c>
      <c r="C27">
        <v>14</v>
      </c>
      <c r="D27" t="s">
        <v>224</v>
      </c>
      <c r="E27" t="s">
        <v>5</v>
      </c>
      <c r="F27">
        <v>84.5</v>
      </c>
      <c r="G27">
        <v>76.7</v>
      </c>
      <c r="H27">
        <v>80.2</v>
      </c>
      <c r="I27">
        <v>89.5</v>
      </c>
      <c r="J27">
        <v>62.3</v>
      </c>
      <c r="K27">
        <v>81.9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</row>
    <row r="28" spans="1:18">
      <c r="A28" t="s">
        <v>144</v>
      </c>
      <c r="B28" t="s">
        <v>9919</v>
      </c>
      <c r="C28">
        <v>15</v>
      </c>
      <c r="D28" t="s">
        <v>460</v>
      </c>
      <c r="E28" t="s">
        <v>5</v>
      </c>
      <c r="F28">
        <v>85.2</v>
      </c>
      <c r="G28">
        <v>69.2</v>
      </c>
      <c r="H28">
        <v>80.6</v>
      </c>
      <c r="I28">
        <v>81</v>
      </c>
      <c r="J28">
        <v>43.3</v>
      </c>
      <c r="K28">
        <v>79.2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</row>
    <row r="29" spans="1:18">
      <c r="A29">
        <f>54</f>
        <v>54</v>
      </c>
      <c r="B29" t="s">
        <v>9920</v>
      </c>
      <c r="C29">
        <v>16</v>
      </c>
      <c r="D29" t="s">
        <v>413</v>
      </c>
      <c r="E29" t="s">
        <v>5</v>
      </c>
      <c r="F29">
        <v>76.4</v>
      </c>
      <c r="G29">
        <v>79.5</v>
      </c>
      <c r="H29">
        <v>97.7</v>
      </c>
      <c r="I29">
        <v>99.7</v>
      </c>
      <c r="J29">
        <v>50.4</v>
      </c>
      <c r="K29">
        <v>79.1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</row>
    <row r="30" spans="1:18">
      <c r="A30">
        <f>54</f>
        <v>54</v>
      </c>
      <c r="B30" t="s">
        <v>9921</v>
      </c>
      <c r="C30">
        <v>17</v>
      </c>
      <c r="D30" t="s">
        <v>124</v>
      </c>
      <c r="E30" t="s">
        <v>5</v>
      </c>
      <c r="F30">
        <v>83.7</v>
      </c>
      <c r="G30">
        <v>70.7</v>
      </c>
      <c r="H30">
        <v>79.6</v>
      </c>
      <c r="I30">
        <v>83.8</v>
      </c>
      <c r="J30">
        <v>50.3</v>
      </c>
      <c r="K30">
        <v>79.1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</row>
    <row r="31" spans="1:18">
      <c r="A31" t="s">
        <v>9922</v>
      </c>
      <c r="B31" t="s">
        <v>9923</v>
      </c>
      <c r="C31">
        <v>18</v>
      </c>
      <c r="D31" t="s">
        <v>276</v>
      </c>
      <c r="E31" t="s">
        <v>5</v>
      </c>
      <c r="F31">
        <v>81.2</v>
      </c>
      <c r="G31">
        <v>70.4</v>
      </c>
      <c r="H31">
        <v>85.2</v>
      </c>
      <c r="I31">
        <v>89</v>
      </c>
      <c r="J31">
        <v>40.9</v>
      </c>
      <c r="K31">
        <v>77.9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</row>
    <row r="32" spans="1:18">
      <c r="A32">
        <f>79</f>
        <v>79</v>
      </c>
      <c r="B32" t="s">
        <v>9924</v>
      </c>
      <c r="C32">
        <v>19</v>
      </c>
      <c r="D32" t="s">
        <v>3800</v>
      </c>
      <c r="E32" t="s">
        <v>5</v>
      </c>
      <c r="F32">
        <v>75</v>
      </c>
      <c r="G32">
        <v>71.6</v>
      </c>
      <c r="H32">
        <v>95.5</v>
      </c>
      <c r="I32">
        <v>97.2</v>
      </c>
      <c r="J32">
        <v>58.3</v>
      </c>
      <c r="K32">
        <v>76.7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</row>
    <row r="33" spans="1:18">
      <c r="A33" t="s">
        <v>289</v>
      </c>
      <c r="B33" t="s">
        <v>9925</v>
      </c>
      <c r="C33">
        <v>20</v>
      </c>
      <c r="D33" t="s">
        <v>263</v>
      </c>
      <c r="E33" t="s">
        <v>5</v>
      </c>
      <c r="F33">
        <v>79.1</v>
      </c>
      <c r="G33">
        <v>68.3</v>
      </c>
      <c r="H33">
        <v>79.1</v>
      </c>
      <c r="I33">
        <v>84.4</v>
      </c>
      <c r="J33">
        <v>56.8</v>
      </c>
      <c r="K33">
        <v>76.2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</row>
    <row r="34" spans="1:18">
      <c r="A34" t="s">
        <v>9926</v>
      </c>
      <c r="B34" t="s">
        <v>9927</v>
      </c>
      <c r="C34">
        <v>21</v>
      </c>
      <c r="D34" t="s">
        <v>317</v>
      </c>
      <c r="E34" t="s">
        <v>5</v>
      </c>
      <c r="F34">
        <v>77.1</v>
      </c>
      <c r="G34">
        <v>68.2</v>
      </c>
      <c r="H34">
        <v>79.8</v>
      </c>
      <c r="I34">
        <v>88.5</v>
      </c>
      <c r="J34">
        <v>72</v>
      </c>
      <c r="K34">
        <v>76.1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</row>
    <row r="35" spans="1:18">
      <c r="A35">
        <f>86</f>
        <v>86</v>
      </c>
      <c r="B35" t="s">
        <v>9928</v>
      </c>
      <c r="C35">
        <v>22</v>
      </c>
      <c r="D35" t="s">
        <v>3819</v>
      </c>
      <c r="E35" t="s">
        <v>5</v>
      </c>
      <c r="F35">
        <v>76.4</v>
      </c>
      <c r="G35">
        <v>71.9</v>
      </c>
      <c r="H35">
        <v>83.3</v>
      </c>
      <c r="I35">
        <v>85.1</v>
      </c>
      <c r="J35">
        <v>62.3</v>
      </c>
      <c r="K35">
        <v>76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</row>
    <row r="36" spans="1:18">
      <c r="A36">
        <f>86</f>
        <v>86</v>
      </c>
      <c r="B36" t="s">
        <v>9929</v>
      </c>
      <c r="C36">
        <v>23</v>
      </c>
      <c r="D36" t="s">
        <v>333</v>
      </c>
      <c r="E36" t="s">
        <v>5</v>
      </c>
      <c r="F36">
        <v>76.6</v>
      </c>
      <c r="G36">
        <v>76.2</v>
      </c>
      <c r="H36">
        <v>80.7</v>
      </c>
      <c r="I36">
        <v>90</v>
      </c>
      <c r="J36">
        <v>40.7</v>
      </c>
      <c r="K36">
        <v>76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</row>
    <row r="37" spans="1:18">
      <c r="A37">
        <f>88</f>
        <v>88</v>
      </c>
      <c r="B37" t="s">
        <v>9930</v>
      </c>
      <c r="C37">
        <v>24</v>
      </c>
      <c r="D37" t="s">
        <v>258</v>
      </c>
      <c r="E37" t="s">
        <v>5</v>
      </c>
      <c r="F37">
        <v>78</v>
      </c>
      <c r="G37">
        <v>73.4</v>
      </c>
      <c r="H37">
        <v>78.5</v>
      </c>
      <c r="I37">
        <v>84.4</v>
      </c>
      <c r="J37">
        <v>44.9</v>
      </c>
      <c r="K37">
        <v>75.9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</row>
    <row r="38" spans="1:18">
      <c r="A38">
        <f>91</f>
        <v>91</v>
      </c>
      <c r="B38" t="s">
        <v>9931</v>
      </c>
      <c r="C38">
        <v>25</v>
      </c>
      <c r="D38" t="s">
        <v>9932</v>
      </c>
      <c r="E38" t="s">
        <v>5</v>
      </c>
      <c r="F38">
        <v>77.9</v>
      </c>
      <c r="G38">
        <v>67.2</v>
      </c>
      <c r="H38">
        <v>74.5</v>
      </c>
      <c r="I38">
        <v>86.8</v>
      </c>
      <c r="J38">
        <v>69</v>
      </c>
      <c r="K38">
        <v>75.7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</row>
    <row r="39" spans="1:18">
      <c r="A39" t="s">
        <v>253</v>
      </c>
      <c r="B39" t="s">
        <v>9927</v>
      </c>
      <c r="C39">
        <v>26</v>
      </c>
      <c r="D39" t="s">
        <v>84</v>
      </c>
      <c r="E39" t="s">
        <v>5</v>
      </c>
      <c r="F39">
        <v>73.9</v>
      </c>
      <c r="G39">
        <v>66.1</v>
      </c>
      <c r="H39">
        <v>90.8</v>
      </c>
      <c r="I39">
        <v>95.7</v>
      </c>
      <c r="J39">
        <v>77.2</v>
      </c>
      <c r="K39">
        <v>75.4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</row>
    <row r="40" spans="1:18">
      <c r="A40">
        <f>100</f>
        <v>100</v>
      </c>
      <c r="B40" t="s">
        <v>9933</v>
      </c>
      <c r="C40">
        <v>27</v>
      </c>
      <c r="D40" t="s">
        <v>3876</v>
      </c>
      <c r="E40" t="s">
        <v>5</v>
      </c>
      <c r="F40">
        <v>76.1</v>
      </c>
      <c r="G40">
        <v>71.3</v>
      </c>
      <c r="H40">
        <v>81.2</v>
      </c>
      <c r="I40">
        <v>87.4</v>
      </c>
      <c r="J40">
        <v>49</v>
      </c>
      <c r="K40">
        <v>75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</row>
    <row r="41" spans="1:18">
      <c r="A41">
        <f>104</f>
        <v>104</v>
      </c>
      <c r="B41" t="s">
        <v>9934</v>
      </c>
      <c r="C41">
        <v>28</v>
      </c>
      <c r="D41" t="s">
        <v>119</v>
      </c>
      <c r="E41" t="s">
        <v>5</v>
      </c>
      <c r="F41">
        <v>76.3</v>
      </c>
      <c r="G41">
        <v>70.8</v>
      </c>
      <c r="H41">
        <v>80.7</v>
      </c>
      <c r="I41">
        <v>83.8</v>
      </c>
      <c r="J41">
        <v>52.8</v>
      </c>
      <c r="K41">
        <v>74.9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</row>
    <row r="42" spans="1:18">
      <c r="A42">
        <f>106</f>
        <v>106</v>
      </c>
      <c r="B42" t="s">
        <v>9935</v>
      </c>
      <c r="C42">
        <v>29</v>
      </c>
      <c r="D42" t="s">
        <v>9936</v>
      </c>
      <c r="E42" t="s">
        <v>5</v>
      </c>
      <c r="F42">
        <v>82.1</v>
      </c>
      <c r="G42">
        <v>56.5</v>
      </c>
      <c r="H42">
        <v>78.3</v>
      </c>
      <c r="I42">
        <v>81</v>
      </c>
      <c r="J42">
        <v>46.8</v>
      </c>
      <c r="K42">
        <v>74.8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</row>
    <row r="43" spans="1:18">
      <c r="A43">
        <f>109</f>
        <v>109</v>
      </c>
      <c r="B43" t="s">
        <v>9937</v>
      </c>
      <c r="C43">
        <v>30</v>
      </c>
      <c r="D43" t="s">
        <v>814</v>
      </c>
      <c r="E43" t="s">
        <v>5</v>
      </c>
      <c r="F43">
        <v>81.3</v>
      </c>
      <c r="G43">
        <v>62.1</v>
      </c>
      <c r="H43">
        <v>78.2</v>
      </c>
      <c r="I43">
        <v>81.8</v>
      </c>
      <c r="J43">
        <v>27.4</v>
      </c>
      <c r="K43">
        <v>74.6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</row>
    <row r="44" spans="1:18">
      <c r="A44">
        <f>115</f>
        <v>115</v>
      </c>
      <c r="B44" t="s">
        <v>9938</v>
      </c>
      <c r="C44">
        <v>31</v>
      </c>
      <c r="D44" t="s">
        <v>8466</v>
      </c>
      <c r="E44" t="s">
        <v>5</v>
      </c>
      <c r="F44">
        <v>74.8</v>
      </c>
      <c r="G44">
        <v>70.6</v>
      </c>
      <c r="H44">
        <v>78.3</v>
      </c>
      <c r="I44">
        <v>84.4</v>
      </c>
      <c r="J44">
        <v>57.1</v>
      </c>
      <c r="K44">
        <v>74.1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</row>
    <row r="45" spans="1:18">
      <c r="A45">
        <f>117</f>
        <v>117</v>
      </c>
      <c r="B45" t="s">
        <v>9939</v>
      </c>
      <c r="C45">
        <v>32</v>
      </c>
      <c r="D45" t="s">
        <v>8870</v>
      </c>
      <c r="E45" t="s">
        <v>5</v>
      </c>
      <c r="F45">
        <v>86.8</v>
      </c>
      <c r="G45">
        <v>52.5</v>
      </c>
      <c r="H45">
        <v>70.1</v>
      </c>
      <c r="I45">
        <v>63.3</v>
      </c>
      <c r="J45">
        <v>27.4</v>
      </c>
      <c r="K45">
        <v>74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</row>
    <row r="46" spans="1:18">
      <c r="A46">
        <f>126</f>
        <v>126</v>
      </c>
      <c r="B46" t="s">
        <v>9940</v>
      </c>
      <c r="C46">
        <v>33</v>
      </c>
      <c r="D46" t="s">
        <v>389</v>
      </c>
      <c r="E46" t="s">
        <v>5</v>
      </c>
      <c r="F46">
        <v>73.5</v>
      </c>
      <c r="G46">
        <v>71</v>
      </c>
      <c r="H46">
        <v>83.8</v>
      </c>
      <c r="I46">
        <v>86.8</v>
      </c>
      <c r="J46">
        <v>50.3</v>
      </c>
      <c r="K46">
        <v>73.6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</row>
    <row r="47" spans="1:18">
      <c r="A47">
        <f>126</f>
        <v>126</v>
      </c>
      <c r="B47" t="s">
        <v>9941</v>
      </c>
      <c r="C47">
        <v>34</v>
      </c>
      <c r="D47" t="s">
        <v>9942</v>
      </c>
      <c r="E47" t="s">
        <v>5</v>
      </c>
      <c r="F47">
        <v>76</v>
      </c>
      <c r="G47">
        <v>65.6</v>
      </c>
      <c r="H47">
        <v>83</v>
      </c>
      <c r="I47">
        <v>83.8</v>
      </c>
      <c r="J47">
        <v>48.2</v>
      </c>
      <c r="K47">
        <v>73.6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</row>
    <row r="48" spans="1:18">
      <c r="A48">
        <f>132</f>
        <v>132</v>
      </c>
      <c r="B48" t="s">
        <v>9943</v>
      </c>
      <c r="C48">
        <v>35</v>
      </c>
      <c r="D48" t="s">
        <v>971</v>
      </c>
      <c r="E48" t="s">
        <v>5</v>
      </c>
      <c r="F48">
        <v>79.2</v>
      </c>
      <c r="G48">
        <v>63.1</v>
      </c>
      <c r="H48">
        <v>75.7</v>
      </c>
      <c r="I48">
        <v>77.9</v>
      </c>
      <c r="J48">
        <v>30.1</v>
      </c>
      <c r="K48">
        <v>73.2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</row>
    <row r="49" spans="1:18">
      <c r="A49">
        <f>139</f>
        <v>139</v>
      </c>
      <c r="B49" t="s">
        <v>9944</v>
      </c>
      <c r="C49">
        <v>36</v>
      </c>
      <c r="D49" t="s">
        <v>3946</v>
      </c>
      <c r="E49" t="s">
        <v>5</v>
      </c>
      <c r="F49">
        <v>74.8</v>
      </c>
      <c r="G49">
        <v>61</v>
      </c>
      <c r="H49">
        <v>80.3</v>
      </c>
      <c r="I49">
        <v>83.8</v>
      </c>
      <c r="J49">
        <v>67.6</v>
      </c>
      <c r="K49">
        <v>72.8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</row>
    <row r="50" spans="1:18">
      <c r="A50">
        <f>145</f>
        <v>145</v>
      </c>
      <c r="B50" t="s">
        <v>9945</v>
      </c>
      <c r="C50">
        <v>37</v>
      </c>
      <c r="D50" t="s">
        <v>3858</v>
      </c>
      <c r="E50" t="s">
        <v>5</v>
      </c>
      <c r="F50">
        <v>77.6</v>
      </c>
      <c r="G50">
        <v>55.4</v>
      </c>
      <c r="H50">
        <v>79.7</v>
      </c>
      <c r="I50">
        <v>85.7</v>
      </c>
      <c r="J50">
        <v>48.9</v>
      </c>
      <c r="K50">
        <v>72.5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</row>
    <row r="51" spans="1:18">
      <c r="A51">
        <f>148</f>
        <v>148</v>
      </c>
      <c r="B51" t="s">
        <v>9946</v>
      </c>
      <c r="C51">
        <v>38</v>
      </c>
      <c r="D51" t="s">
        <v>202</v>
      </c>
      <c r="E51" t="s">
        <v>5</v>
      </c>
      <c r="F51">
        <v>76.6</v>
      </c>
      <c r="G51">
        <v>57.6</v>
      </c>
      <c r="H51">
        <v>79.4</v>
      </c>
      <c r="I51">
        <v>82.5</v>
      </c>
      <c r="J51">
        <v>54.8</v>
      </c>
      <c r="K51">
        <v>72.4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</row>
    <row r="52" spans="1:18">
      <c r="A52">
        <f>154</f>
        <v>154</v>
      </c>
      <c r="B52" t="s">
        <v>9947</v>
      </c>
      <c r="C52">
        <v>39</v>
      </c>
      <c r="D52" t="s">
        <v>3931</v>
      </c>
      <c r="E52" t="s">
        <v>5</v>
      </c>
      <c r="F52">
        <v>72.7</v>
      </c>
      <c r="G52">
        <v>63.8</v>
      </c>
      <c r="H52">
        <v>86.2</v>
      </c>
      <c r="I52">
        <v>85.7</v>
      </c>
      <c r="J52">
        <v>55.7</v>
      </c>
      <c r="K52">
        <v>72.1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</row>
    <row r="53" spans="1:18">
      <c r="A53">
        <f>154</f>
        <v>154</v>
      </c>
      <c r="B53" t="s">
        <v>9948</v>
      </c>
      <c r="C53">
        <v>40</v>
      </c>
      <c r="D53" t="s">
        <v>3914</v>
      </c>
      <c r="E53" t="s">
        <v>5</v>
      </c>
      <c r="F53">
        <v>74.6</v>
      </c>
      <c r="G53">
        <v>64.9</v>
      </c>
      <c r="H53">
        <v>80.5</v>
      </c>
      <c r="I53">
        <v>85.1</v>
      </c>
      <c r="J53">
        <v>38.2</v>
      </c>
      <c r="K53">
        <v>72.1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</row>
    <row r="54" spans="1:18">
      <c r="A54">
        <f>154</f>
        <v>154</v>
      </c>
      <c r="B54" t="s">
        <v>9949</v>
      </c>
      <c r="C54">
        <v>41</v>
      </c>
      <c r="D54" t="s">
        <v>3890</v>
      </c>
      <c r="E54" t="s">
        <v>5</v>
      </c>
      <c r="F54">
        <v>72.4</v>
      </c>
      <c r="G54">
        <v>62.5</v>
      </c>
      <c r="H54">
        <v>83.7</v>
      </c>
      <c r="I54">
        <v>88.5</v>
      </c>
      <c r="J54">
        <v>64</v>
      </c>
      <c r="K54">
        <v>72.1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</row>
    <row r="55" spans="1:18">
      <c r="A55">
        <f>164</f>
        <v>164</v>
      </c>
      <c r="B55" t="s">
        <v>9938</v>
      </c>
      <c r="C55">
        <v>42</v>
      </c>
      <c r="D55" t="s">
        <v>9950</v>
      </c>
      <c r="E55" t="s">
        <v>5</v>
      </c>
      <c r="F55">
        <v>76.9</v>
      </c>
      <c r="G55">
        <v>54.7</v>
      </c>
      <c r="H55">
        <v>82.4</v>
      </c>
      <c r="I55">
        <v>81</v>
      </c>
      <c r="J55">
        <v>41.4</v>
      </c>
      <c r="K55">
        <v>71.4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</row>
    <row r="56" spans="1:18">
      <c r="A56" t="s">
        <v>346</v>
      </c>
      <c r="B56" t="s">
        <v>9929</v>
      </c>
      <c r="C56">
        <v>43</v>
      </c>
      <c r="D56" t="s">
        <v>394</v>
      </c>
      <c r="E56" t="s">
        <v>5</v>
      </c>
      <c r="F56">
        <v>77.5</v>
      </c>
      <c r="G56">
        <v>59.7</v>
      </c>
      <c r="H56">
        <v>75.5</v>
      </c>
      <c r="I56">
        <v>77.1</v>
      </c>
      <c r="J56">
        <v>25.5</v>
      </c>
      <c r="K56">
        <v>71.2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</row>
    <row r="57" spans="1:18">
      <c r="A57">
        <f>180</f>
        <v>180</v>
      </c>
      <c r="B57" t="s">
        <v>9951</v>
      </c>
      <c r="C57">
        <v>44</v>
      </c>
      <c r="D57" t="s">
        <v>235</v>
      </c>
      <c r="E57" t="s">
        <v>5</v>
      </c>
      <c r="F57">
        <v>71.3</v>
      </c>
      <c r="G57">
        <v>63.7</v>
      </c>
      <c r="H57">
        <v>80.6</v>
      </c>
      <c r="I57">
        <v>84.4</v>
      </c>
      <c r="J57">
        <v>56.2</v>
      </c>
      <c r="K57">
        <v>70.7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</row>
    <row r="58" spans="1:18">
      <c r="A58">
        <f>183</f>
        <v>183</v>
      </c>
      <c r="B58" t="s">
        <v>9952</v>
      </c>
      <c r="C58">
        <v>45</v>
      </c>
      <c r="D58" t="s">
        <v>3912</v>
      </c>
      <c r="E58" t="s">
        <v>5</v>
      </c>
      <c r="F58">
        <v>69</v>
      </c>
      <c r="G58">
        <v>71.7</v>
      </c>
      <c r="H58">
        <v>78.1</v>
      </c>
      <c r="I58">
        <v>83.8</v>
      </c>
      <c r="J58">
        <v>50.8</v>
      </c>
      <c r="K58">
        <v>70.4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</row>
    <row r="59" spans="1:18">
      <c r="A59">
        <f>207</f>
        <v>207</v>
      </c>
      <c r="B59" t="s">
        <v>9953</v>
      </c>
      <c r="C59">
        <v>46</v>
      </c>
      <c r="D59" t="s">
        <v>9954</v>
      </c>
      <c r="E59" t="s">
        <v>5</v>
      </c>
      <c r="F59">
        <v>66.4</v>
      </c>
      <c r="G59">
        <v>79</v>
      </c>
      <c r="H59">
        <v>80</v>
      </c>
      <c r="I59">
        <v>77.9</v>
      </c>
      <c r="J59">
        <v>36.1</v>
      </c>
      <c r="K59">
        <v>69.3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</row>
    <row r="60" spans="1:18">
      <c r="A60">
        <f>210</f>
        <v>210</v>
      </c>
      <c r="B60" t="s">
        <v>9955</v>
      </c>
      <c r="C60">
        <v>47</v>
      </c>
      <c r="D60" t="s">
        <v>1310</v>
      </c>
      <c r="E60" t="s">
        <v>5</v>
      </c>
      <c r="F60">
        <v>74.4</v>
      </c>
      <c r="G60">
        <v>58.6</v>
      </c>
      <c r="H60">
        <v>76.1</v>
      </c>
      <c r="I60">
        <v>76.2</v>
      </c>
      <c r="J60">
        <v>29.2</v>
      </c>
      <c r="K60">
        <v>69.2</v>
      </c>
      <c r="L60" t="s">
        <v>9</v>
      </c>
      <c r="M60" t="s">
        <v>9</v>
      </c>
      <c r="N60" t="s">
        <v>9</v>
      </c>
      <c r="O60" t="s">
        <v>9</v>
      </c>
      <c r="P60" t="s">
        <v>9</v>
      </c>
      <c r="Q60" t="s">
        <v>9</v>
      </c>
      <c r="R60" t="s">
        <v>9</v>
      </c>
    </row>
    <row r="61" spans="1:18">
      <c r="A61">
        <f>210</f>
        <v>210</v>
      </c>
      <c r="B61" t="s">
        <v>9929</v>
      </c>
      <c r="C61">
        <v>48</v>
      </c>
      <c r="D61" t="s">
        <v>9956</v>
      </c>
      <c r="E61" t="s">
        <v>5</v>
      </c>
      <c r="F61">
        <v>74.2</v>
      </c>
      <c r="G61">
        <v>57.5</v>
      </c>
      <c r="H61">
        <v>74.3</v>
      </c>
      <c r="I61">
        <v>76.2</v>
      </c>
      <c r="J61">
        <v>37.9</v>
      </c>
      <c r="K61">
        <v>69.2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</row>
    <row r="62" spans="1:18">
      <c r="A62">
        <f>223</f>
        <v>223</v>
      </c>
      <c r="B62" t="s">
        <v>9957</v>
      </c>
      <c r="C62">
        <v>49</v>
      </c>
      <c r="D62" t="s">
        <v>9958</v>
      </c>
      <c r="E62" t="s">
        <v>5</v>
      </c>
      <c r="F62">
        <v>70.7</v>
      </c>
      <c r="G62">
        <v>64.2</v>
      </c>
      <c r="H62">
        <v>79.9</v>
      </c>
      <c r="I62">
        <v>80.3</v>
      </c>
      <c r="J62">
        <v>26.6</v>
      </c>
      <c r="K62">
        <v>68.6</v>
      </c>
      <c r="L62" t="s">
        <v>9</v>
      </c>
      <c r="M62" t="s">
        <v>9</v>
      </c>
      <c r="N62" t="s">
        <v>9</v>
      </c>
      <c r="O62" t="s">
        <v>9</v>
      </c>
      <c r="P62" t="s">
        <v>9</v>
      </c>
      <c r="Q62" t="s">
        <v>9</v>
      </c>
      <c r="R62" t="s">
        <v>9</v>
      </c>
    </row>
    <row r="63" spans="1:18">
      <c r="A63">
        <f>240</f>
        <v>240</v>
      </c>
      <c r="B63" t="s">
        <v>9959</v>
      </c>
      <c r="C63">
        <v>50</v>
      </c>
      <c r="D63" t="s">
        <v>729</v>
      </c>
      <c r="E63" t="s">
        <v>5</v>
      </c>
      <c r="F63">
        <v>71.4</v>
      </c>
      <c r="G63">
        <v>57.7</v>
      </c>
      <c r="H63">
        <v>81.3</v>
      </c>
      <c r="I63">
        <v>78.7</v>
      </c>
      <c r="J63">
        <v>30.9</v>
      </c>
      <c r="K63">
        <v>67.9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</row>
    <row r="64" spans="1:18">
      <c r="A64">
        <f>244</f>
        <v>244</v>
      </c>
      <c r="B64" t="s">
        <v>9960</v>
      </c>
      <c r="C64">
        <v>51</v>
      </c>
      <c r="D64" t="s">
        <v>252</v>
      </c>
      <c r="E64" t="s">
        <v>5</v>
      </c>
      <c r="F64">
        <v>64.1</v>
      </c>
      <c r="G64">
        <v>79.8</v>
      </c>
      <c r="H64">
        <v>85.8</v>
      </c>
      <c r="I64">
        <v>80.3</v>
      </c>
      <c r="J64">
        <v>17.4</v>
      </c>
      <c r="K64">
        <v>67.7</v>
      </c>
      <c r="L64" t="s">
        <v>9</v>
      </c>
      <c r="M64" t="s">
        <v>9</v>
      </c>
      <c r="N64" t="s">
        <v>9</v>
      </c>
      <c r="O64" t="s">
        <v>9</v>
      </c>
      <c r="P64" t="s">
        <v>9</v>
      </c>
      <c r="Q64" t="s">
        <v>9</v>
      </c>
      <c r="R64" t="s">
        <v>9</v>
      </c>
    </row>
    <row r="65" spans="1:18">
      <c r="A65">
        <f>251</f>
        <v>251</v>
      </c>
      <c r="B65" t="s">
        <v>9961</v>
      </c>
      <c r="C65">
        <v>52</v>
      </c>
      <c r="D65" t="s">
        <v>620</v>
      </c>
      <c r="E65" t="s">
        <v>5</v>
      </c>
      <c r="F65">
        <v>71.6</v>
      </c>
      <c r="G65">
        <v>60.5</v>
      </c>
      <c r="H65">
        <v>77.4</v>
      </c>
      <c r="I65">
        <v>71.2</v>
      </c>
      <c r="J65">
        <v>27.4</v>
      </c>
      <c r="K65">
        <v>67.6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</row>
    <row r="66" spans="1:18">
      <c r="A66">
        <f>261</f>
        <v>261</v>
      </c>
      <c r="B66" t="s">
        <v>9962</v>
      </c>
      <c r="C66">
        <v>53</v>
      </c>
      <c r="D66" t="s">
        <v>7772</v>
      </c>
      <c r="E66" t="s">
        <v>5</v>
      </c>
      <c r="F66">
        <v>63.9</v>
      </c>
      <c r="G66">
        <v>74.9</v>
      </c>
      <c r="H66">
        <v>77.4</v>
      </c>
      <c r="I66">
        <v>80.3</v>
      </c>
      <c r="J66">
        <v>45.1</v>
      </c>
      <c r="K66">
        <v>67.4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</row>
    <row r="67" spans="1:18">
      <c r="A67">
        <f>268</f>
        <v>268</v>
      </c>
      <c r="B67" t="s">
        <v>9963</v>
      </c>
      <c r="C67">
        <v>54</v>
      </c>
      <c r="D67" t="s">
        <v>3964</v>
      </c>
      <c r="E67" t="s">
        <v>5</v>
      </c>
      <c r="F67">
        <v>71.5</v>
      </c>
      <c r="G67">
        <v>52.2</v>
      </c>
      <c r="H67">
        <v>85.8</v>
      </c>
      <c r="I67">
        <v>77.1</v>
      </c>
      <c r="J67">
        <v>33.2</v>
      </c>
      <c r="K67">
        <v>67.2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</row>
    <row r="68" spans="1:18">
      <c r="A68">
        <f>282</f>
        <v>282</v>
      </c>
      <c r="B68" t="s">
        <v>9964</v>
      </c>
      <c r="C68">
        <v>55</v>
      </c>
      <c r="D68" t="s">
        <v>233</v>
      </c>
      <c r="E68" t="s">
        <v>5</v>
      </c>
      <c r="F68">
        <v>69.8</v>
      </c>
      <c r="G68">
        <v>56.5</v>
      </c>
      <c r="H68">
        <v>75.7</v>
      </c>
      <c r="I68">
        <v>77.9</v>
      </c>
      <c r="J68">
        <v>41.6</v>
      </c>
      <c r="K68">
        <v>66.8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</row>
    <row r="69" spans="1:18">
      <c r="A69">
        <f>282</f>
        <v>282</v>
      </c>
      <c r="B69" t="s">
        <v>9965</v>
      </c>
      <c r="C69">
        <v>56</v>
      </c>
      <c r="D69" t="s">
        <v>345</v>
      </c>
      <c r="E69" t="s">
        <v>5</v>
      </c>
      <c r="F69">
        <v>67.6</v>
      </c>
      <c r="G69">
        <v>60.9</v>
      </c>
      <c r="H69">
        <v>77.4</v>
      </c>
      <c r="I69">
        <v>81</v>
      </c>
      <c r="J69">
        <v>42.8</v>
      </c>
      <c r="K69">
        <v>66.8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</row>
    <row r="70" spans="1:18">
      <c r="A70">
        <f>288</f>
        <v>288</v>
      </c>
      <c r="B70" t="s">
        <v>9966</v>
      </c>
      <c r="C70">
        <v>57</v>
      </c>
      <c r="D70" t="s">
        <v>3823</v>
      </c>
      <c r="E70" t="s">
        <v>5</v>
      </c>
      <c r="F70">
        <v>61.5</v>
      </c>
      <c r="G70">
        <v>86.1</v>
      </c>
      <c r="H70">
        <v>77.9</v>
      </c>
      <c r="I70">
        <v>68.8</v>
      </c>
      <c r="J70">
        <v>27.4</v>
      </c>
      <c r="K70">
        <v>66.5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</row>
    <row r="71" spans="1:18">
      <c r="A71">
        <f>294</f>
        <v>294</v>
      </c>
      <c r="B71" t="s">
        <v>9967</v>
      </c>
      <c r="C71">
        <v>58</v>
      </c>
      <c r="D71" t="s">
        <v>9968</v>
      </c>
      <c r="E71" t="s">
        <v>5</v>
      </c>
      <c r="F71">
        <v>84.5</v>
      </c>
      <c r="G71">
        <v>49.8</v>
      </c>
      <c r="H71">
        <v>38.3</v>
      </c>
      <c r="I71">
        <v>37.6</v>
      </c>
      <c r="J71" t="s">
        <v>9</v>
      </c>
      <c r="K71">
        <v>66.4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</row>
    <row r="72" spans="1:18">
      <c r="A72">
        <f>298</f>
        <v>298</v>
      </c>
      <c r="B72" t="s">
        <v>9965</v>
      </c>
      <c r="C72">
        <v>59</v>
      </c>
      <c r="D72" t="s">
        <v>839</v>
      </c>
      <c r="E72" t="s">
        <v>5</v>
      </c>
      <c r="F72">
        <v>69.3</v>
      </c>
      <c r="G72">
        <v>62.3</v>
      </c>
      <c r="H72">
        <v>76.7</v>
      </c>
      <c r="I72">
        <v>75.3</v>
      </c>
      <c r="J72">
        <v>17.4</v>
      </c>
      <c r="K72">
        <v>66.3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</row>
    <row r="73" spans="1:18">
      <c r="A73">
        <f>302</f>
        <v>302</v>
      </c>
      <c r="B73" t="s">
        <v>9969</v>
      </c>
      <c r="C73">
        <v>60</v>
      </c>
      <c r="D73" t="s">
        <v>827</v>
      </c>
      <c r="E73" t="s">
        <v>5</v>
      </c>
      <c r="F73">
        <v>68.9</v>
      </c>
      <c r="G73">
        <v>51.9</v>
      </c>
      <c r="H73">
        <v>82.7</v>
      </c>
      <c r="I73">
        <v>77.9</v>
      </c>
      <c r="J73">
        <v>48.2</v>
      </c>
      <c r="K73">
        <v>66.2</v>
      </c>
      <c r="L73" t="s">
        <v>9</v>
      </c>
      <c r="M73" t="s">
        <v>9</v>
      </c>
      <c r="N73" t="s">
        <v>9</v>
      </c>
      <c r="O73" t="s">
        <v>9</v>
      </c>
      <c r="P73" t="s">
        <v>9</v>
      </c>
      <c r="Q73" t="s">
        <v>9</v>
      </c>
      <c r="R73" t="s">
        <v>9</v>
      </c>
    </row>
    <row r="74" spans="1:18">
      <c r="A74">
        <f>319</f>
        <v>319</v>
      </c>
      <c r="B74" t="s">
        <v>9963</v>
      </c>
      <c r="C74">
        <v>61</v>
      </c>
      <c r="D74" t="s">
        <v>567</v>
      </c>
      <c r="E74" t="s">
        <v>5</v>
      </c>
      <c r="F74">
        <v>67.4</v>
      </c>
      <c r="G74">
        <v>60.7</v>
      </c>
      <c r="H74">
        <v>78.9</v>
      </c>
      <c r="I74">
        <v>76.2</v>
      </c>
      <c r="J74">
        <v>30.1</v>
      </c>
      <c r="K74">
        <v>65.7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</row>
    <row r="75" spans="1:18">
      <c r="A75">
        <f>325</f>
        <v>325</v>
      </c>
      <c r="B75" t="s">
        <v>9951</v>
      </c>
      <c r="C75">
        <v>62</v>
      </c>
      <c r="D75" t="s">
        <v>3834</v>
      </c>
      <c r="E75" t="s">
        <v>5</v>
      </c>
      <c r="F75">
        <v>70.5</v>
      </c>
      <c r="G75">
        <v>48.3</v>
      </c>
      <c r="H75">
        <v>77.7</v>
      </c>
      <c r="I75">
        <v>76.2</v>
      </c>
      <c r="J75">
        <v>41.4</v>
      </c>
      <c r="K75">
        <v>65.6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</row>
    <row r="76" spans="1:18">
      <c r="A76">
        <f>342</f>
        <v>342</v>
      </c>
      <c r="B76" t="s">
        <v>9960</v>
      </c>
      <c r="C76">
        <v>63</v>
      </c>
      <c r="D76" t="s">
        <v>322</v>
      </c>
      <c r="E76" t="s">
        <v>5</v>
      </c>
      <c r="F76">
        <v>65.7</v>
      </c>
      <c r="G76">
        <v>55.1</v>
      </c>
      <c r="H76">
        <v>77.9</v>
      </c>
      <c r="I76">
        <v>81</v>
      </c>
      <c r="J76">
        <v>53.2</v>
      </c>
      <c r="K76">
        <v>65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</row>
    <row r="77" spans="1:18">
      <c r="A77">
        <f>342</f>
        <v>342</v>
      </c>
      <c r="B77" t="s">
        <v>9960</v>
      </c>
      <c r="C77">
        <v>64</v>
      </c>
      <c r="D77" t="s">
        <v>238</v>
      </c>
      <c r="E77" t="s">
        <v>5</v>
      </c>
      <c r="F77">
        <v>68.6</v>
      </c>
      <c r="G77">
        <v>52.1</v>
      </c>
      <c r="H77">
        <v>79.2</v>
      </c>
      <c r="I77">
        <v>83.1</v>
      </c>
      <c r="J77">
        <v>25.4</v>
      </c>
      <c r="K77">
        <v>65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</row>
    <row r="78" spans="1:18">
      <c r="A78">
        <f>347</f>
        <v>347</v>
      </c>
      <c r="B78" t="s">
        <v>9962</v>
      </c>
      <c r="C78">
        <v>65</v>
      </c>
      <c r="D78" t="s">
        <v>869</v>
      </c>
      <c r="E78" t="s">
        <v>5</v>
      </c>
      <c r="F78">
        <v>68.9</v>
      </c>
      <c r="G78">
        <v>52.3</v>
      </c>
      <c r="H78">
        <v>80.2</v>
      </c>
      <c r="I78">
        <v>76.2</v>
      </c>
      <c r="J78">
        <v>26.6</v>
      </c>
      <c r="K78">
        <v>64.9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</row>
    <row r="79" spans="1:18">
      <c r="A79">
        <f>359</f>
        <v>359</v>
      </c>
      <c r="B79" t="s">
        <v>9962</v>
      </c>
      <c r="C79">
        <v>66</v>
      </c>
      <c r="D79" t="s">
        <v>625</v>
      </c>
      <c r="E79" t="s">
        <v>5</v>
      </c>
      <c r="F79">
        <v>69.6</v>
      </c>
      <c r="G79">
        <v>46.5</v>
      </c>
      <c r="H79">
        <v>76.1</v>
      </c>
      <c r="I79">
        <v>77.1</v>
      </c>
      <c r="J79">
        <v>38.3</v>
      </c>
      <c r="K79">
        <v>64.5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</row>
    <row r="80" spans="1:18">
      <c r="A80">
        <f>364</f>
        <v>364</v>
      </c>
      <c r="B80" t="s">
        <v>9970</v>
      </c>
      <c r="C80">
        <v>67</v>
      </c>
      <c r="D80" t="s">
        <v>805</v>
      </c>
      <c r="E80" t="s">
        <v>5</v>
      </c>
      <c r="F80">
        <v>64.2</v>
      </c>
      <c r="G80">
        <v>59</v>
      </c>
      <c r="H80">
        <v>79.3</v>
      </c>
      <c r="I80">
        <v>83.1</v>
      </c>
      <c r="J80">
        <v>36.9</v>
      </c>
      <c r="K80">
        <v>64.3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</row>
    <row r="81" spans="1:18">
      <c r="A81">
        <f>367</f>
        <v>367</v>
      </c>
      <c r="B81" t="s">
        <v>9971</v>
      </c>
      <c r="C81">
        <v>68</v>
      </c>
      <c r="D81" t="s">
        <v>1770</v>
      </c>
      <c r="E81" t="s">
        <v>5</v>
      </c>
      <c r="F81">
        <v>69.2</v>
      </c>
      <c r="G81">
        <v>64.5</v>
      </c>
      <c r="H81">
        <v>65.7</v>
      </c>
      <c r="I81">
        <v>64.8</v>
      </c>
      <c r="J81" t="s">
        <v>9</v>
      </c>
      <c r="K81">
        <v>64.2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</row>
    <row r="82" spans="1:18">
      <c r="A82">
        <f>370</f>
        <v>370</v>
      </c>
      <c r="B82" t="s">
        <v>9972</v>
      </c>
      <c r="C82">
        <v>69</v>
      </c>
      <c r="D82" t="s">
        <v>1009</v>
      </c>
      <c r="E82" t="s">
        <v>5</v>
      </c>
      <c r="F82">
        <v>66.8</v>
      </c>
      <c r="G82">
        <v>54.7</v>
      </c>
      <c r="H82">
        <v>76.9</v>
      </c>
      <c r="I82">
        <v>77.9</v>
      </c>
      <c r="J82">
        <v>30.2</v>
      </c>
      <c r="K82">
        <v>64.1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</row>
    <row r="83" spans="1:18">
      <c r="A83">
        <f>383</f>
        <v>383</v>
      </c>
      <c r="B83" t="s">
        <v>9973</v>
      </c>
      <c r="C83">
        <v>70</v>
      </c>
      <c r="D83" t="s">
        <v>623</v>
      </c>
      <c r="E83" t="s">
        <v>5</v>
      </c>
      <c r="F83">
        <v>67.5</v>
      </c>
      <c r="G83">
        <v>48.7</v>
      </c>
      <c r="H83">
        <v>75.5</v>
      </c>
      <c r="I83">
        <v>74.3</v>
      </c>
      <c r="J83">
        <v>44.4</v>
      </c>
      <c r="K83">
        <v>63.7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</row>
    <row r="84" spans="1:18">
      <c r="A84" t="s">
        <v>9974</v>
      </c>
      <c r="B84" t="s">
        <v>9975</v>
      </c>
      <c r="C84">
        <v>71</v>
      </c>
      <c r="D84" t="s">
        <v>1366</v>
      </c>
      <c r="E84" t="s">
        <v>5</v>
      </c>
      <c r="F84">
        <v>64</v>
      </c>
      <c r="G84">
        <v>57</v>
      </c>
      <c r="H84">
        <v>77.2</v>
      </c>
      <c r="I84">
        <v>74.3</v>
      </c>
      <c r="J84">
        <v>23.6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  <c r="P84" t="s">
        <v>9</v>
      </c>
      <c r="Q84" t="s">
        <v>9</v>
      </c>
      <c r="R84" t="s">
        <v>9</v>
      </c>
    </row>
    <row r="85" spans="1:18">
      <c r="A85" t="s">
        <v>9974</v>
      </c>
      <c r="B85" t="s">
        <v>9976</v>
      </c>
      <c r="C85">
        <v>72</v>
      </c>
      <c r="D85" t="s">
        <v>9703</v>
      </c>
      <c r="E85" t="s">
        <v>5</v>
      </c>
      <c r="F85">
        <v>80.1</v>
      </c>
      <c r="G85">
        <v>38.7</v>
      </c>
      <c r="H85">
        <v>41.6</v>
      </c>
      <c r="I85">
        <v>48.6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</row>
    <row r="86" spans="1:18">
      <c r="A86" t="s">
        <v>9974</v>
      </c>
      <c r="B86" t="s">
        <v>9974</v>
      </c>
      <c r="C86">
        <v>73</v>
      </c>
      <c r="D86" t="s">
        <v>876</v>
      </c>
      <c r="E86" t="s">
        <v>5</v>
      </c>
      <c r="F86">
        <v>63.9</v>
      </c>
      <c r="G86">
        <v>50.3</v>
      </c>
      <c r="H86">
        <v>76.9</v>
      </c>
      <c r="I86">
        <v>79.5</v>
      </c>
      <c r="J86">
        <v>44.4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</row>
    <row r="87" spans="1:18">
      <c r="A87" t="s">
        <v>9974</v>
      </c>
      <c r="B87" t="s">
        <v>9974</v>
      </c>
      <c r="C87">
        <v>74</v>
      </c>
      <c r="D87" t="s">
        <v>9977</v>
      </c>
      <c r="E87" t="s">
        <v>5</v>
      </c>
      <c r="F87">
        <v>61.4</v>
      </c>
      <c r="G87">
        <v>60.7</v>
      </c>
      <c r="H87">
        <v>77.5</v>
      </c>
      <c r="I87">
        <v>79.5</v>
      </c>
      <c r="J87">
        <v>27.4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</row>
    <row r="88" spans="1:18">
      <c r="A88" t="s">
        <v>9974</v>
      </c>
      <c r="B88" t="s">
        <v>9978</v>
      </c>
      <c r="C88">
        <v>75</v>
      </c>
      <c r="D88" t="s">
        <v>9979</v>
      </c>
      <c r="E88" t="s">
        <v>5</v>
      </c>
      <c r="F88">
        <v>67.7</v>
      </c>
      <c r="G88">
        <v>50.5</v>
      </c>
      <c r="H88">
        <v>75</v>
      </c>
      <c r="I88">
        <v>73.3</v>
      </c>
      <c r="J88">
        <v>20.8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</row>
    <row r="89" spans="1:18">
      <c r="A89" t="s">
        <v>9974</v>
      </c>
      <c r="B89" t="s">
        <v>9980</v>
      </c>
      <c r="C89">
        <v>76</v>
      </c>
      <c r="D89" t="s">
        <v>745</v>
      </c>
      <c r="E89" t="s">
        <v>5</v>
      </c>
      <c r="F89">
        <v>61.9</v>
      </c>
      <c r="G89">
        <v>61.9</v>
      </c>
      <c r="H89">
        <v>76.3</v>
      </c>
      <c r="I89">
        <v>71.2</v>
      </c>
      <c r="J89">
        <v>39.8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</row>
    <row r="90" spans="1:18">
      <c r="A90" t="s">
        <v>9974</v>
      </c>
      <c r="B90" t="s">
        <v>9981</v>
      </c>
      <c r="C90">
        <v>77</v>
      </c>
      <c r="D90" t="s">
        <v>1011</v>
      </c>
      <c r="E90" t="s">
        <v>5</v>
      </c>
      <c r="F90">
        <v>63.1</v>
      </c>
      <c r="G90">
        <v>58</v>
      </c>
      <c r="H90">
        <v>81.7</v>
      </c>
      <c r="I90">
        <v>75.3</v>
      </c>
      <c r="J90">
        <v>31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</row>
    <row r="91" spans="1:18">
      <c r="A91" t="s">
        <v>9980</v>
      </c>
      <c r="B91" t="s">
        <v>9982</v>
      </c>
      <c r="C91">
        <v>78</v>
      </c>
      <c r="D91" t="s">
        <v>2488</v>
      </c>
      <c r="E91" t="s">
        <v>5</v>
      </c>
      <c r="F91">
        <v>67.8</v>
      </c>
      <c r="G91">
        <v>47.6</v>
      </c>
      <c r="H91">
        <v>74.1</v>
      </c>
      <c r="I91">
        <v>66.2</v>
      </c>
      <c r="J91">
        <v>22.6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</row>
    <row r="92" spans="1:18">
      <c r="A92" t="s">
        <v>9980</v>
      </c>
      <c r="B92" t="s">
        <v>9983</v>
      </c>
      <c r="C92">
        <v>79</v>
      </c>
      <c r="D92" t="s">
        <v>7937</v>
      </c>
      <c r="E92" t="s">
        <v>5</v>
      </c>
      <c r="F92">
        <v>59.9</v>
      </c>
      <c r="G92">
        <v>66.9</v>
      </c>
      <c r="H92">
        <v>77.6</v>
      </c>
      <c r="I92">
        <v>70</v>
      </c>
      <c r="J92">
        <v>23.6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</row>
    <row r="93" spans="1:18">
      <c r="A93" t="s">
        <v>9980</v>
      </c>
      <c r="B93" t="s">
        <v>9980</v>
      </c>
      <c r="C93">
        <v>80</v>
      </c>
      <c r="D93" t="s">
        <v>9984</v>
      </c>
      <c r="E93" t="s">
        <v>5</v>
      </c>
      <c r="F93">
        <v>64.4</v>
      </c>
      <c r="G93">
        <v>42.7</v>
      </c>
      <c r="H93">
        <v>78.6</v>
      </c>
      <c r="I93">
        <v>80.3</v>
      </c>
      <c r="J93">
        <v>31.8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</row>
    <row r="94" spans="1:18">
      <c r="A94" t="s">
        <v>9980</v>
      </c>
      <c r="B94" t="s">
        <v>9985</v>
      </c>
      <c r="C94">
        <v>81</v>
      </c>
      <c r="D94" t="s">
        <v>1195</v>
      </c>
      <c r="E94" t="s">
        <v>5</v>
      </c>
      <c r="F94">
        <v>66.9</v>
      </c>
      <c r="G94">
        <v>45.5</v>
      </c>
      <c r="H94">
        <v>74.5</v>
      </c>
      <c r="I94">
        <v>73.3</v>
      </c>
      <c r="J94">
        <v>27.4</v>
      </c>
      <c r="K94" t="s">
        <v>9</v>
      </c>
      <c r="L94" t="s">
        <v>9</v>
      </c>
      <c r="M94" t="s">
        <v>9</v>
      </c>
      <c r="N94" t="s">
        <v>9</v>
      </c>
      <c r="O94" t="s">
        <v>9</v>
      </c>
      <c r="P94" t="s">
        <v>9</v>
      </c>
      <c r="Q94" t="s">
        <v>9</v>
      </c>
      <c r="R94" t="s">
        <v>9</v>
      </c>
    </row>
    <row r="95" spans="1:18">
      <c r="A95" t="s">
        <v>9980</v>
      </c>
      <c r="B95" t="s">
        <v>9980</v>
      </c>
      <c r="C95">
        <v>82</v>
      </c>
      <c r="D95" t="s">
        <v>8720</v>
      </c>
      <c r="E95" t="s">
        <v>5</v>
      </c>
      <c r="F95">
        <v>64</v>
      </c>
      <c r="G95">
        <v>44.6</v>
      </c>
      <c r="H95">
        <v>78.8</v>
      </c>
      <c r="I95">
        <v>77.9</v>
      </c>
      <c r="J95">
        <v>31.1</v>
      </c>
      <c r="K95" t="s">
        <v>9</v>
      </c>
      <c r="L95" t="s">
        <v>9</v>
      </c>
      <c r="M95" t="s">
        <v>9</v>
      </c>
      <c r="N95" t="s">
        <v>9</v>
      </c>
      <c r="O95" t="s">
        <v>9</v>
      </c>
      <c r="P95" t="s">
        <v>9</v>
      </c>
      <c r="Q95" t="s">
        <v>9</v>
      </c>
      <c r="R95" t="s">
        <v>9</v>
      </c>
    </row>
    <row r="96" spans="1:18">
      <c r="A96" t="s">
        <v>9980</v>
      </c>
      <c r="B96" t="s">
        <v>9974</v>
      </c>
      <c r="C96">
        <v>83</v>
      </c>
      <c r="D96" t="s">
        <v>661</v>
      </c>
      <c r="E96" t="s">
        <v>5</v>
      </c>
      <c r="F96">
        <v>59.3</v>
      </c>
      <c r="G96">
        <v>58.3</v>
      </c>
      <c r="H96">
        <v>78.3</v>
      </c>
      <c r="I96">
        <v>76.2</v>
      </c>
      <c r="J96">
        <v>33.2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</row>
    <row r="97" spans="1:18">
      <c r="A97" t="s">
        <v>9986</v>
      </c>
      <c r="B97" t="s">
        <v>9983</v>
      </c>
      <c r="C97">
        <v>84</v>
      </c>
      <c r="D97" t="s">
        <v>1210</v>
      </c>
      <c r="E97" t="s">
        <v>5</v>
      </c>
      <c r="F97">
        <v>59.9</v>
      </c>
      <c r="G97">
        <v>60</v>
      </c>
      <c r="H97">
        <v>71.6</v>
      </c>
      <c r="I97">
        <v>67.6</v>
      </c>
      <c r="J97">
        <v>18.7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</row>
    <row r="98" spans="1:18">
      <c r="A98" t="s">
        <v>9986</v>
      </c>
      <c r="B98" t="s">
        <v>9</v>
      </c>
      <c r="C98">
        <v>85</v>
      </c>
      <c r="D98" t="s">
        <v>894</v>
      </c>
      <c r="E98" t="s">
        <v>5</v>
      </c>
      <c r="F98">
        <v>58.9</v>
      </c>
      <c r="G98">
        <v>59.7</v>
      </c>
      <c r="H98">
        <v>78.6</v>
      </c>
      <c r="I98">
        <v>79.5</v>
      </c>
      <c r="J98">
        <v>19.5</v>
      </c>
      <c r="K98" t="s">
        <v>9</v>
      </c>
      <c r="L98" t="s">
        <v>9</v>
      </c>
      <c r="M98" t="s">
        <v>9</v>
      </c>
      <c r="N98" t="s">
        <v>9</v>
      </c>
      <c r="O98" t="s">
        <v>9</v>
      </c>
      <c r="P98" t="s">
        <v>9</v>
      </c>
      <c r="Q98" t="s">
        <v>9</v>
      </c>
      <c r="R98" t="s">
        <v>9</v>
      </c>
    </row>
    <row r="99" spans="1:18">
      <c r="A99" t="s">
        <v>9986</v>
      </c>
      <c r="B99" t="s">
        <v>9980</v>
      </c>
      <c r="C99">
        <v>86</v>
      </c>
      <c r="D99" t="s">
        <v>2092</v>
      </c>
      <c r="E99" t="s">
        <v>5</v>
      </c>
      <c r="F99">
        <v>64.8</v>
      </c>
      <c r="G99">
        <v>59.1</v>
      </c>
      <c r="H99">
        <v>65.5</v>
      </c>
      <c r="I99">
        <v>60</v>
      </c>
      <c r="J99" t="s">
        <v>9</v>
      </c>
      <c r="K99" t="s">
        <v>9</v>
      </c>
      <c r="L99" t="s">
        <v>9</v>
      </c>
      <c r="M99" t="s">
        <v>9</v>
      </c>
      <c r="N99" t="s">
        <v>9</v>
      </c>
      <c r="O99" t="s">
        <v>9</v>
      </c>
      <c r="P99" t="s">
        <v>9</v>
      </c>
      <c r="Q99" t="s">
        <v>9</v>
      </c>
      <c r="R99" t="s">
        <v>9</v>
      </c>
    </row>
    <row r="100" spans="1:18">
      <c r="A100" t="s">
        <v>9986</v>
      </c>
      <c r="B100" t="s">
        <v>9</v>
      </c>
      <c r="C100">
        <v>87</v>
      </c>
      <c r="D100" t="s">
        <v>1498</v>
      </c>
      <c r="E100" t="s">
        <v>5</v>
      </c>
      <c r="F100">
        <v>57.9</v>
      </c>
      <c r="G100">
        <v>61.6</v>
      </c>
      <c r="H100">
        <v>77.1</v>
      </c>
      <c r="I100">
        <v>75.3</v>
      </c>
      <c r="J100">
        <v>27.4</v>
      </c>
      <c r="K100" t="s">
        <v>9</v>
      </c>
      <c r="L100" t="s">
        <v>9</v>
      </c>
      <c r="M100" t="s">
        <v>9</v>
      </c>
      <c r="N100" t="s">
        <v>9</v>
      </c>
      <c r="O100" t="s">
        <v>9</v>
      </c>
      <c r="P100" t="s">
        <v>9</v>
      </c>
      <c r="Q100" t="s">
        <v>9</v>
      </c>
      <c r="R100" t="s">
        <v>9</v>
      </c>
    </row>
    <row r="101" spans="1:18">
      <c r="A101" t="s">
        <v>9986</v>
      </c>
      <c r="B101" t="s">
        <v>9980</v>
      </c>
      <c r="C101">
        <v>88</v>
      </c>
      <c r="D101" t="s">
        <v>1161</v>
      </c>
      <c r="E101" t="s">
        <v>5</v>
      </c>
      <c r="F101">
        <v>60.3</v>
      </c>
      <c r="G101">
        <v>50.6</v>
      </c>
      <c r="H101">
        <v>84.1</v>
      </c>
      <c r="I101">
        <v>78.7</v>
      </c>
      <c r="J101">
        <v>32.9</v>
      </c>
      <c r="K101" t="s">
        <v>9</v>
      </c>
      <c r="L101" t="s">
        <v>9</v>
      </c>
      <c r="M101" t="s">
        <v>9</v>
      </c>
      <c r="N101" t="s">
        <v>9</v>
      </c>
      <c r="O101" t="s">
        <v>9</v>
      </c>
      <c r="P101" t="s">
        <v>9</v>
      </c>
      <c r="Q101" t="s">
        <v>9</v>
      </c>
      <c r="R101" t="s">
        <v>9</v>
      </c>
    </row>
    <row r="102" spans="1:18">
      <c r="A102" t="s">
        <v>9986</v>
      </c>
      <c r="B102" t="s">
        <v>9980</v>
      </c>
      <c r="C102">
        <v>89</v>
      </c>
      <c r="D102" t="s">
        <v>8918</v>
      </c>
      <c r="E102" t="s">
        <v>5</v>
      </c>
      <c r="F102">
        <v>61.5</v>
      </c>
      <c r="G102">
        <v>49.8</v>
      </c>
      <c r="H102">
        <v>75.8</v>
      </c>
      <c r="I102">
        <v>76.2</v>
      </c>
      <c r="J102">
        <v>36</v>
      </c>
      <c r="K102" t="s">
        <v>9</v>
      </c>
      <c r="L102" t="s">
        <v>9</v>
      </c>
      <c r="M102" t="s">
        <v>9</v>
      </c>
      <c r="N102" t="s">
        <v>9</v>
      </c>
      <c r="O102" t="s">
        <v>9</v>
      </c>
      <c r="P102" t="s">
        <v>9</v>
      </c>
      <c r="Q102" t="s">
        <v>9</v>
      </c>
      <c r="R102" t="s">
        <v>9</v>
      </c>
    </row>
    <row r="103" spans="1:18">
      <c r="A103" t="s">
        <v>9986</v>
      </c>
      <c r="B103" t="s">
        <v>9</v>
      </c>
      <c r="C103">
        <v>90</v>
      </c>
      <c r="D103" t="s">
        <v>1616</v>
      </c>
      <c r="E103" t="s">
        <v>5</v>
      </c>
      <c r="F103">
        <v>62.6</v>
      </c>
      <c r="G103">
        <v>48.4</v>
      </c>
      <c r="H103">
        <v>77.9</v>
      </c>
      <c r="I103">
        <v>77.1</v>
      </c>
      <c r="J103">
        <v>15.8</v>
      </c>
      <c r="K103" t="s">
        <v>9</v>
      </c>
      <c r="L103" t="s">
        <v>9</v>
      </c>
      <c r="M103" t="s">
        <v>9</v>
      </c>
      <c r="N103" t="s">
        <v>9</v>
      </c>
      <c r="O103" t="s">
        <v>9</v>
      </c>
      <c r="P103" t="s">
        <v>9</v>
      </c>
      <c r="Q103" t="s">
        <v>9</v>
      </c>
      <c r="R103" t="s">
        <v>9</v>
      </c>
    </row>
    <row r="104" spans="1:18">
      <c r="A104" t="s">
        <v>9986</v>
      </c>
      <c r="B104" t="s">
        <v>9974</v>
      </c>
      <c r="C104">
        <v>91</v>
      </c>
      <c r="D104" t="s">
        <v>8639</v>
      </c>
      <c r="E104" t="s">
        <v>5</v>
      </c>
      <c r="F104">
        <v>61.3</v>
      </c>
      <c r="G104">
        <v>52.6</v>
      </c>
      <c r="H104">
        <v>79.2</v>
      </c>
      <c r="I104">
        <v>75.3</v>
      </c>
      <c r="J104">
        <v>22.8</v>
      </c>
      <c r="K104" t="s">
        <v>9</v>
      </c>
      <c r="L104" t="s">
        <v>9</v>
      </c>
      <c r="M104" t="s">
        <v>9</v>
      </c>
      <c r="N104" t="s">
        <v>9</v>
      </c>
      <c r="O104" t="s">
        <v>9</v>
      </c>
      <c r="P104" t="s">
        <v>9</v>
      </c>
      <c r="Q104" t="s">
        <v>9</v>
      </c>
      <c r="R104" t="s">
        <v>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1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3790</v>
      </c>
    </row>
    <row r="2" spans="1:6">
      <c r="A2" t="s">
        <v>396</v>
      </c>
      <c r="B2" t="s">
        <v>397</v>
      </c>
      <c r="C2">
        <v>500437</v>
      </c>
      <c r="D2" t="s">
        <v>9987</v>
      </c>
      <c r="E2">
        <v>1</v>
      </c>
      <c r="F2" t="s">
        <v>3963</v>
      </c>
    </row>
    <row r="3" spans="1:6">
      <c r="A3" t="s">
        <v>880</v>
      </c>
      <c r="B3" t="s">
        <v>397</v>
      </c>
      <c r="C3">
        <v>504975</v>
      </c>
      <c r="D3" t="s">
        <v>881</v>
      </c>
      <c r="E3">
        <v>2</v>
      </c>
      <c r="F3" t="s">
        <v>4185</v>
      </c>
    </row>
    <row r="4" spans="1:6">
      <c r="A4" t="s">
        <v>108</v>
      </c>
      <c r="B4" t="s">
        <v>931</v>
      </c>
      <c r="C4">
        <v>506168</v>
      </c>
      <c r="D4" t="s">
        <v>932</v>
      </c>
      <c r="E4">
        <v>3</v>
      </c>
      <c r="F4" t="s">
        <v>4204</v>
      </c>
    </row>
    <row r="5" spans="1:6">
      <c r="A5" t="s">
        <v>1089</v>
      </c>
      <c r="B5" t="s">
        <v>1090</v>
      </c>
      <c r="C5">
        <v>502101</v>
      </c>
      <c r="D5" t="s">
        <v>1091</v>
      </c>
      <c r="E5">
        <v>4</v>
      </c>
      <c r="F5" t="s">
        <v>4279</v>
      </c>
    </row>
    <row r="6" spans="1:6">
      <c r="A6" t="s">
        <v>1098</v>
      </c>
      <c r="B6" t="s">
        <v>397</v>
      </c>
      <c r="C6">
        <v>500468</v>
      </c>
      <c r="D6" t="s">
        <v>1099</v>
      </c>
      <c r="E6">
        <v>5</v>
      </c>
      <c r="F6" t="s">
        <v>4282</v>
      </c>
    </row>
    <row r="7" spans="1:6">
      <c r="A7" t="s">
        <v>108</v>
      </c>
      <c r="B7" t="s">
        <v>931</v>
      </c>
      <c r="C7">
        <v>502207</v>
      </c>
      <c r="D7" t="s">
        <v>1119</v>
      </c>
      <c r="E7">
        <v>6</v>
      </c>
      <c r="F7" t="s">
        <v>4290</v>
      </c>
    </row>
    <row r="8" spans="1:6">
      <c r="A8" t="s">
        <v>1130</v>
      </c>
      <c r="B8" t="s">
        <v>1131</v>
      </c>
      <c r="C8">
        <v>504821</v>
      </c>
      <c r="D8" t="s">
        <v>1132</v>
      </c>
      <c r="E8">
        <v>7</v>
      </c>
      <c r="F8" t="s">
        <v>4301</v>
      </c>
    </row>
    <row r="9" spans="1:6">
      <c r="A9" t="s">
        <v>1211</v>
      </c>
      <c r="B9" t="s">
        <v>397</v>
      </c>
      <c r="C9">
        <v>504608</v>
      </c>
      <c r="D9" t="s">
        <v>1212</v>
      </c>
      <c r="E9">
        <v>8</v>
      </c>
      <c r="F9" t="s">
        <v>4337</v>
      </c>
    </row>
    <row r="10" spans="1:6">
      <c r="A10" t="s">
        <v>1296</v>
      </c>
      <c r="B10" t="s">
        <v>397</v>
      </c>
      <c r="C10">
        <v>506043</v>
      </c>
      <c r="D10" t="s">
        <v>1297</v>
      </c>
      <c r="E10">
        <v>9</v>
      </c>
      <c r="F10" t="s">
        <v>4377</v>
      </c>
    </row>
    <row r="11" spans="1:6">
      <c r="A11" t="s">
        <v>396</v>
      </c>
      <c r="B11" t="s">
        <v>397</v>
      </c>
      <c r="C11">
        <v>503331</v>
      </c>
      <c r="D11" t="s">
        <v>1406</v>
      </c>
      <c r="E11">
        <v>10</v>
      </c>
      <c r="F11" t="s">
        <v>4439</v>
      </c>
    </row>
    <row r="12" spans="1:6">
      <c r="A12" t="s">
        <v>396</v>
      </c>
      <c r="B12" t="s">
        <v>397</v>
      </c>
      <c r="C12">
        <v>501953</v>
      </c>
      <c r="D12" t="s">
        <v>1461</v>
      </c>
      <c r="E12">
        <v>11</v>
      </c>
      <c r="F12" t="s">
        <v>4468</v>
      </c>
    </row>
    <row r="13" spans="1:6">
      <c r="A13" t="s">
        <v>1526</v>
      </c>
      <c r="B13" t="s">
        <v>1090</v>
      </c>
      <c r="C13">
        <v>529343</v>
      </c>
      <c r="D13" t="s">
        <v>1527</v>
      </c>
      <c r="E13">
        <v>12</v>
      </c>
      <c r="F13" t="s">
        <v>4505</v>
      </c>
    </row>
    <row r="14" spans="1:6">
      <c r="A14" t="s">
        <v>1617</v>
      </c>
      <c r="B14" t="s">
        <v>1095</v>
      </c>
      <c r="C14">
        <v>505620</v>
      </c>
      <c r="D14" t="s">
        <v>1618</v>
      </c>
      <c r="E14">
        <v>13</v>
      </c>
      <c r="F14" t="s">
        <v>4553</v>
      </c>
    </row>
    <row r="15" spans="1:6">
      <c r="A15" t="s">
        <v>1617</v>
      </c>
      <c r="B15" t="s">
        <v>1095</v>
      </c>
      <c r="C15">
        <v>528846</v>
      </c>
      <c r="D15" t="s">
        <v>1628</v>
      </c>
      <c r="E15">
        <v>14</v>
      </c>
      <c r="F15" t="s">
        <v>4561</v>
      </c>
    </row>
    <row r="16" spans="1:6">
      <c r="A16" t="s">
        <v>1656</v>
      </c>
      <c r="B16" t="s">
        <v>397</v>
      </c>
      <c r="C16">
        <v>500204</v>
      </c>
      <c r="D16" t="s">
        <v>1657</v>
      </c>
      <c r="E16">
        <v>15</v>
      </c>
      <c r="F16" t="s">
        <v>4571</v>
      </c>
    </row>
    <row r="17" spans="1:6">
      <c r="A17" t="s">
        <v>1803</v>
      </c>
      <c r="B17" t="s">
        <v>931</v>
      </c>
      <c r="C17">
        <v>506070</v>
      </c>
      <c r="D17" t="s">
        <v>1804</v>
      </c>
      <c r="E17">
        <v>16</v>
      </c>
      <c r="F17" t="s">
        <v>4658</v>
      </c>
    </row>
    <row r="18" spans="1:6">
      <c r="A18" t="s">
        <v>1820</v>
      </c>
      <c r="B18" t="s">
        <v>397</v>
      </c>
      <c r="C18">
        <v>504217</v>
      </c>
      <c r="D18" t="s">
        <v>1821</v>
      </c>
      <c r="E18">
        <v>17</v>
      </c>
      <c r="F18" t="s">
        <v>4661</v>
      </c>
    </row>
    <row r="19" spans="1:6">
      <c r="A19" t="s">
        <v>1811</v>
      </c>
      <c r="B19" t="s">
        <v>1812</v>
      </c>
      <c r="C19">
        <v>529357</v>
      </c>
      <c r="D19" t="s">
        <v>1813</v>
      </c>
      <c r="E19">
        <v>17</v>
      </c>
      <c r="F19" t="s">
        <v>4662</v>
      </c>
    </row>
    <row r="20" spans="1:6">
      <c r="A20" t="s">
        <v>1897</v>
      </c>
      <c r="B20" t="s">
        <v>1095</v>
      </c>
      <c r="C20">
        <v>528980</v>
      </c>
      <c r="D20" t="s">
        <v>1898</v>
      </c>
      <c r="E20">
        <v>19</v>
      </c>
      <c r="F20" t="s">
        <v>4702</v>
      </c>
    </row>
    <row r="21" spans="1:6">
      <c r="A21" t="s">
        <v>2031</v>
      </c>
      <c r="B21" t="s">
        <v>397</v>
      </c>
      <c r="C21">
        <v>503933</v>
      </c>
      <c r="D21" t="s">
        <v>2032</v>
      </c>
      <c r="E21">
        <v>20</v>
      </c>
      <c r="F21" t="s">
        <v>4782</v>
      </c>
    </row>
    <row r="22" spans="1:6">
      <c r="A22" t="s">
        <v>2070</v>
      </c>
      <c r="B22" t="s">
        <v>2071</v>
      </c>
      <c r="C22">
        <v>530030</v>
      </c>
      <c r="D22" t="s">
        <v>2072</v>
      </c>
      <c r="E22">
        <v>21</v>
      </c>
      <c r="F22" t="s">
        <v>4802</v>
      </c>
    </row>
    <row r="23" spans="1:6">
      <c r="A23" t="s">
        <v>2086</v>
      </c>
      <c r="B23" t="s">
        <v>397</v>
      </c>
      <c r="C23">
        <v>529407</v>
      </c>
      <c r="D23" t="s">
        <v>2087</v>
      </c>
      <c r="E23">
        <v>22</v>
      </c>
      <c r="F23" t="s">
        <v>4809</v>
      </c>
    </row>
    <row r="24" spans="1:6">
      <c r="A24" t="s">
        <v>2099</v>
      </c>
      <c r="B24" t="s">
        <v>397</v>
      </c>
      <c r="C24">
        <v>505014</v>
      </c>
      <c r="D24" t="s">
        <v>2100</v>
      </c>
      <c r="E24">
        <v>23</v>
      </c>
      <c r="F24" t="s">
        <v>4818</v>
      </c>
    </row>
    <row r="25" spans="1:6">
      <c r="A25" t="s">
        <v>1130</v>
      </c>
      <c r="B25" t="s">
        <v>1131</v>
      </c>
      <c r="C25">
        <v>502752</v>
      </c>
      <c r="D25" t="s">
        <v>2137</v>
      </c>
      <c r="E25">
        <v>24</v>
      </c>
      <c r="F25" t="s">
        <v>4839</v>
      </c>
    </row>
    <row r="26" spans="1:6">
      <c r="A26" t="s">
        <v>2147</v>
      </c>
      <c r="B26" t="s">
        <v>397</v>
      </c>
      <c r="C26">
        <v>528920</v>
      </c>
      <c r="D26" t="s">
        <v>2148</v>
      </c>
      <c r="E26">
        <v>25</v>
      </c>
      <c r="F26" t="s">
        <v>4844</v>
      </c>
    </row>
    <row r="27" spans="1:6">
      <c r="A27" t="s">
        <v>2177</v>
      </c>
      <c r="B27" t="s">
        <v>2178</v>
      </c>
      <c r="C27">
        <v>529589</v>
      </c>
      <c r="D27" t="s">
        <v>2179</v>
      </c>
      <c r="E27">
        <v>26</v>
      </c>
      <c r="F27" t="s">
        <v>4860</v>
      </c>
    </row>
    <row r="28" spans="1:6">
      <c r="A28" t="s">
        <v>2207</v>
      </c>
      <c r="B28" t="s">
        <v>397</v>
      </c>
      <c r="C28">
        <v>506633</v>
      </c>
      <c r="D28" t="s">
        <v>2208</v>
      </c>
      <c r="E28">
        <v>27</v>
      </c>
      <c r="F28" t="s">
        <v>4875</v>
      </c>
    </row>
    <row r="29" spans="1:6">
      <c r="A29" t="s">
        <v>2256</v>
      </c>
      <c r="B29" t="s">
        <v>397</v>
      </c>
      <c r="C29">
        <v>502771</v>
      </c>
      <c r="D29" t="s">
        <v>2257</v>
      </c>
      <c r="E29">
        <v>28</v>
      </c>
      <c r="F29" t="s">
        <v>4903</v>
      </c>
    </row>
    <row r="30" spans="1:6">
      <c r="A30" t="s">
        <v>2276</v>
      </c>
      <c r="B30" t="s">
        <v>2277</v>
      </c>
      <c r="C30">
        <v>530217</v>
      </c>
      <c r="D30" t="s">
        <v>2278</v>
      </c>
      <c r="E30">
        <v>29</v>
      </c>
      <c r="F30" t="s">
        <v>4913</v>
      </c>
    </row>
    <row r="31" spans="1:6">
      <c r="A31" t="s">
        <v>2332</v>
      </c>
      <c r="B31" t="s">
        <v>1131</v>
      </c>
      <c r="C31">
        <v>502638</v>
      </c>
      <c r="D31" t="s">
        <v>2333</v>
      </c>
      <c r="E31">
        <v>30</v>
      </c>
      <c r="F31" t="s">
        <v>4944</v>
      </c>
    </row>
    <row r="32" spans="1:6">
      <c r="A32" t="s">
        <v>2345</v>
      </c>
      <c r="B32" t="s">
        <v>397</v>
      </c>
      <c r="C32">
        <v>528977</v>
      </c>
      <c r="D32" t="s">
        <v>2346</v>
      </c>
      <c r="E32">
        <v>30</v>
      </c>
      <c r="F32" t="s">
        <v>4940</v>
      </c>
    </row>
    <row r="33" spans="1:6">
      <c r="A33" t="s">
        <v>2372</v>
      </c>
      <c r="B33" t="s">
        <v>931</v>
      </c>
      <c r="C33">
        <v>529688</v>
      </c>
      <c r="D33" t="s">
        <v>2373</v>
      </c>
      <c r="E33">
        <v>32</v>
      </c>
      <c r="F33" t="s">
        <v>4961</v>
      </c>
    </row>
    <row r="34" spans="1:6">
      <c r="A34" t="s">
        <v>2378</v>
      </c>
      <c r="B34" t="s">
        <v>931</v>
      </c>
      <c r="C34">
        <v>528919</v>
      </c>
      <c r="D34" t="s">
        <v>2379</v>
      </c>
      <c r="E34">
        <v>33</v>
      </c>
      <c r="F34" t="s">
        <v>4970</v>
      </c>
    </row>
    <row r="35" spans="1:6">
      <c r="A35" t="s">
        <v>1098</v>
      </c>
      <c r="B35" t="s">
        <v>397</v>
      </c>
      <c r="C35">
        <v>529583</v>
      </c>
      <c r="D35" t="s">
        <v>2442</v>
      </c>
      <c r="E35">
        <v>34</v>
      </c>
      <c r="F35" t="s">
        <v>4995</v>
      </c>
    </row>
    <row r="36" spans="1:6">
      <c r="A36" t="s">
        <v>2443</v>
      </c>
      <c r="B36" t="s">
        <v>397</v>
      </c>
      <c r="C36">
        <v>500881</v>
      </c>
      <c r="D36" t="s">
        <v>2444</v>
      </c>
      <c r="E36">
        <v>34</v>
      </c>
      <c r="F36" t="s">
        <v>4996</v>
      </c>
    </row>
    <row r="37" spans="1:6">
      <c r="A37" t="s">
        <v>108</v>
      </c>
      <c r="B37" t="s">
        <v>931</v>
      </c>
      <c r="C37">
        <v>529669</v>
      </c>
      <c r="D37" t="s">
        <v>2432</v>
      </c>
      <c r="E37">
        <v>34</v>
      </c>
      <c r="F37" t="s">
        <v>4999</v>
      </c>
    </row>
    <row r="38" spans="1:6">
      <c r="A38" t="s">
        <v>2462</v>
      </c>
      <c r="B38" t="s">
        <v>397</v>
      </c>
      <c r="C38">
        <v>506244</v>
      </c>
      <c r="D38" t="s">
        <v>2463</v>
      </c>
      <c r="E38">
        <v>37</v>
      </c>
      <c r="F38" t="s">
        <v>5004</v>
      </c>
    </row>
    <row r="39" spans="1:6">
      <c r="A39" t="s">
        <v>2490</v>
      </c>
      <c r="B39" t="s">
        <v>397</v>
      </c>
      <c r="C39">
        <v>528834</v>
      </c>
      <c r="D39" t="s">
        <v>2491</v>
      </c>
      <c r="E39">
        <v>38</v>
      </c>
      <c r="F39" t="s">
        <v>5016</v>
      </c>
    </row>
    <row r="40" spans="1:6">
      <c r="A40" t="s">
        <v>2477</v>
      </c>
      <c r="B40" t="s">
        <v>397</v>
      </c>
      <c r="C40">
        <v>503817</v>
      </c>
      <c r="D40" t="s">
        <v>2478</v>
      </c>
      <c r="E40">
        <v>38</v>
      </c>
      <c r="F40" t="s">
        <v>5023</v>
      </c>
    </row>
    <row r="41" spans="1:6">
      <c r="A41" t="s">
        <v>1811</v>
      </c>
      <c r="B41" t="s">
        <v>1812</v>
      </c>
      <c r="C41">
        <v>529791</v>
      </c>
      <c r="D41" t="s">
        <v>2517</v>
      </c>
      <c r="E41">
        <v>40</v>
      </c>
      <c r="F41" t="s">
        <v>5042</v>
      </c>
    </row>
    <row r="42" spans="1:6">
      <c r="A42" t="s">
        <v>2378</v>
      </c>
      <c r="B42" t="s">
        <v>931</v>
      </c>
      <c r="C42">
        <v>529219</v>
      </c>
      <c r="D42" t="s">
        <v>2523</v>
      </c>
      <c r="E42">
        <v>40</v>
      </c>
      <c r="F42" t="s">
        <v>5043</v>
      </c>
    </row>
    <row r="43" spans="1:6">
      <c r="A43" t="s">
        <v>108</v>
      </c>
      <c r="B43" t="s">
        <v>931</v>
      </c>
      <c r="C43">
        <v>529202</v>
      </c>
      <c r="D43" t="s">
        <v>2574</v>
      </c>
      <c r="E43">
        <v>42</v>
      </c>
      <c r="F43" t="s">
        <v>5071</v>
      </c>
    </row>
    <row r="44" spans="1:6">
      <c r="A44" t="s">
        <v>1617</v>
      </c>
      <c r="B44" t="s">
        <v>1095</v>
      </c>
      <c r="C44">
        <v>529596</v>
      </c>
      <c r="D44" t="s">
        <v>2601</v>
      </c>
      <c r="E44">
        <v>43</v>
      </c>
      <c r="F44" t="s">
        <v>5089</v>
      </c>
    </row>
    <row r="45" spans="1:6">
      <c r="A45" t="s">
        <v>2607</v>
      </c>
      <c r="B45" t="s">
        <v>2608</v>
      </c>
      <c r="C45">
        <v>529749</v>
      </c>
      <c r="D45" t="s">
        <v>2609</v>
      </c>
      <c r="E45">
        <v>43</v>
      </c>
      <c r="F45" t="s">
        <v>5096</v>
      </c>
    </row>
    <row r="46" spans="1:6">
      <c r="A46" t="s">
        <v>2674</v>
      </c>
      <c r="B46" t="s">
        <v>1090</v>
      </c>
      <c r="C46">
        <v>528925</v>
      </c>
      <c r="D46" t="s">
        <v>2675</v>
      </c>
      <c r="E46">
        <v>45</v>
      </c>
      <c r="F46" t="s">
        <v>5124</v>
      </c>
    </row>
    <row r="47" spans="1:6">
      <c r="A47" t="s">
        <v>2672</v>
      </c>
      <c r="B47" t="s">
        <v>931</v>
      </c>
      <c r="C47">
        <v>529048</v>
      </c>
      <c r="D47" t="s">
        <v>2673</v>
      </c>
      <c r="E47">
        <v>45</v>
      </c>
      <c r="F47" t="s">
        <v>5122</v>
      </c>
    </row>
    <row r="48" spans="1:6">
      <c r="A48" t="s">
        <v>108</v>
      </c>
      <c r="B48" t="s">
        <v>931</v>
      </c>
      <c r="C48">
        <v>529177</v>
      </c>
      <c r="D48" t="s">
        <v>2677</v>
      </c>
      <c r="E48">
        <v>47</v>
      </c>
      <c r="F48" t="s">
        <v>5133</v>
      </c>
    </row>
    <row r="49" spans="1:6">
      <c r="A49" t="s">
        <v>2690</v>
      </c>
      <c r="B49" t="s">
        <v>397</v>
      </c>
      <c r="C49">
        <v>529175</v>
      </c>
      <c r="D49" t="s">
        <v>2691</v>
      </c>
      <c r="E49">
        <v>48</v>
      </c>
      <c r="F49" t="s">
        <v>5140</v>
      </c>
    </row>
    <row r="50" spans="1:6">
      <c r="A50" t="s">
        <v>1211</v>
      </c>
      <c r="B50" t="s">
        <v>397</v>
      </c>
      <c r="C50">
        <v>529811</v>
      </c>
      <c r="D50" t="s">
        <v>2727</v>
      </c>
      <c r="E50">
        <v>49</v>
      </c>
      <c r="F50" t="s">
        <v>5164</v>
      </c>
    </row>
    <row r="51" spans="1:6">
      <c r="A51" t="s">
        <v>1089</v>
      </c>
      <c r="B51" t="s">
        <v>1090</v>
      </c>
      <c r="C51">
        <v>506818</v>
      </c>
      <c r="D51" t="s">
        <v>2736</v>
      </c>
      <c r="E51">
        <v>50</v>
      </c>
      <c r="F51" t="s">
        <v>5169</v>
      </c>
    </row>
    <row r="52" spans="1:6">
      <c r="A52" t="s">
        <v>2760</v>
      </c>
      <c r="B52" t="s">
        <v>397</v>
      </c>
      <c r="C52">
        <v>503863</v>
      </c>
      <c r="D52" t="s">
        <v>2761</v>
      </c>
      <c r="E52">
        <v>51</v>
      </c>
      <c r="F52" t="s">
        <v>5182</v>
      </c>
    </row>
    <row r="53" spans="1:6">
      <c r="A53" t="s">
        <v>2791</v>
      </c>
      <c r="B53" t="s">
        <v>397</v>
      </c>
      <c r="C53">
        <v>529150</v>
      </c>
      <c r="D53" t="s">
        <v>2792</v>
      </c>
      <c r="E53">
        <v>52</v>
      </c>
      <c r="F53" t="s">
        <v>5203</v>
      </c>
    </row>
    <row r="54" spans="1:6">
      <c r="A54" t="s">
        <v>2815</v>
      </c>
      <c r="B54" t="s">
        <v>397</v>
      </c>
      <c r="C54">
        <v>529244</v>
      </c>
      <c r="D54" t="s">
        <v>2816</v>
      </c>
      <c r="E54">
        <v>53</v>
      </c>
      <c r="F54" t="s">
        <v>5217</v>
      </c>
    </row>
    <row r="55" spans="1:6">
      <c r="A55" t="s">
        <v>1803</v>
      </c>
      <c r="B55" t="s">
        <v>931</v>
      </c>
      <c r="C55">
        <v>529632</v>
      </c>
      <c r="D55" t="s">
        <v>2843</v>
      </c>
      <c r="E55">
        <v>54</v>
      </c>
      <c r="F55" t="s">
        <v>5235</v>
      </c>
    </row>
    <row r="56" spans="1:6">
      <c r="A56" t="s">
        <v>2904</v>
      </c>
      <c r="B56" t="s">
        <v>931</v>
      </c>
      <c r="C56">
        <v>529588</v>
      </c>
      <c r="D56" t="s">
        <v>2905</v>
      </c>
      <c r="E56">
        <v>55</v>
      </c>
      <c r="F56" t="s">
        <v>5271</v>
      </c>
    </row>
    <row r="57" spans="1:6">
      <c r="A57" t="s">
        <v>2031</v>
      </c>
      <c r="B57" t="s">
        <v>397</v>
      </c>
      <c r="C57">
        <v>529597</v>
      </c>
      <c r="D57" t="s">
        <v>2916</v>
      </c>
      <c r="E57">
        <v>56</v>
      </c>
      <c r="F57" t="s">
        <v>5275</v>
      </c>
    </row>
    <row r="58" spans="1:6">
      <c r="A58" t="s">
        <v>2959</v>
      </c>
      <c r="B58" t="s">
        <v>397</v>
      </c>
      <c r="C58">
        <v>529105</v>
      </c>
      <c r="D58" t="s">
        <v>2960</v>
      </c>
      <c r="E58">
        <v>57</v>
      </c>
      <c r="F58" t="s">
        <v>5301</v>
      </c>
    </row>
    <row r="59" spans="1:6">
      <c r="A59" t="s">
        <v>984</v>
      </c>
      <c r="B59" t="s">
        <v>397</v>
      </c>
      <c r="C59">
        <v>529299</v>
      </c>
      <c r="D59" t="s">
        <v>2974</v>
      </c>
      <c r="E59">
        <v>58</v>
      </c>
      <c r="F59" t="s">
        <v>5308</v>
      </c>
    </row>
    <row r="60" spans="1:6">
      <c r="A60" t="s">
        <v>1089</v>
      </c>
      <c r="B60" t="s">
        <v>1090</v>
      </c>
      <c r="C60">
        <v>500675</v>
      </c>
      <c r="D60" t="s">
        <v>1091</v>
      </c>
      <c r="E60">
        <v>59</v>
      </c>
      <c r="F60" t="s">
        <v>5334</v>
      </c>
    </row>
    <row r="61" spans="1:6">
      <c r="A61" t="s">
        <v>1617</v>
      </c>
      <c r="B61" t="s">
        <v>1095</v>
      </c>
      <c r="C61">
        <v>530009</v>
      </c>
      <c r="D61" t="s">
        <v>3029</v>
      </c>
      <c r="E61">
        <v>60</v>
      </c>
      <c r="F61" t="s">
        <v>5341</v>
      </c>
    </row>
    <row r="62" spans="1:6">
      <c r="A62" t="s">
        <v>2378</v>
      </c>
      <c r="B62" t="s">
        <v>931</v>
      </c>
      <c r="C62">
        <v>529585</v>
      </c>
      <c r="D62" t="s">
        <v>3025</v>
      </c>
      <c r="E62">
        <v>60</v>
      </c>
      <c r="F62" t="s">
        <v>5342</v>
      </c>
    </row>
    <row r="63" spans="1:6">
      <c r="A63" t="s">
        <v>3032</v>
      </c>
      <c r="B63" t="s">
        <v>1090</v>
      </c>
      <c r="C63">
        <v>529203</v>
      </c>
      <c r="D63" t="s">
        <v>3033</v>
      </c>
      <c r="E63">
        <v>62</v>
      </c>
      <c r="F63" t="s">
        <v>5349</v>
      </c>
    </row>
    <row r="64" spans="1:6">
      <c r="A64" t="s">
        <v>3048</v>
      </c>
      <c r="B64" t="s">
        <v>397</v>
      </c>
      <c r="C64">
        <v>529218</v>
      </c>
      <c r="D64" t="s">
        <v>3049</v>
      </c>
      <c r="E64">
        <v>63</v>
      </c>
      <c r="F64" t="s">
        <v>5358</v>
      </c>
    </row>
    <row r="65" spans="1:6">
      <c r="A65" t="s">
        <v>2372</v>
      </c>
      <c r="B65" t="s">
        <v>931</v>
      </c>
      <c r="C65">
        <v>529409</v>
      </c>
      <c r="D65" t="s">
        <v>3054</v>
      </c>
      <c r="E65">
        <v>64</v>
      </c>
      <c r="F65" t="s">
        <v>5365</v>
      </c>
    </row>
    <row r="66" spans="1:6">
      <c r="A66" t="s">
        <v>1526</v>
      </c>
      <c r="B66" t="s">
        <v>1090</v>
      </c>
      <c r="C66">
        <v>529185</v>
      </c>
      <c r="D66" t="s">
        <v>3089</v>
      </c>
      <c r="E66">
        <v>65</v>
      </c>
      <c r="F66" t="s">
        <v>5378</v>
      </c>
    </row>
    <row r="67" spans="1:6">
      <c r="A67" t="s">
        <v>3087</v>
      </c>
      <c r="B67" t="s">
        <v>931</v>
      </c>
      <c r="C67">
        <v>529584</v>
      </c>
      <c r="D67" t="s">
        <v>3088</v>
      </c>
      <c r="E67">
        <v>65</v>
      </c>
      <c r="F67" t="s">
        <v>5375</v>
      </c>
    </row>
    <row r="68" spans="1:6">
      <c r="A68" t="s">
        <v>3114</v>
      </c>
      <c r="B68" t="s">
        <v>397</v>
      </c>
      <c r="C68">
        <v>529248</v>
      </c>
      <c r="D68" t="s">
        <v>3115</v>
      </c>
      <c r="E68">
        <v>67</v>
      </c>
      <c r="F68" t="s">
        <v>5392</v>
      </c>
    </row>
    <row r="69" spans="1:6">
      <c r="A69" t="s">
        <v>3124</v>
      </c>
      <c r="B69" t="s">
        <v>931</v>
      </c>
      <c r="C69">
        <v>530243</v>
      </c>
      <c r="D69" t="s">
        <v>3125</v>
      </c>
      <c r="E69">
        <v>68</v>
      </c>
      <c r="F69" t="s">
        <v>5396</v>
      </c>
    </row>
    <row r="70" spans="1:6">
      <c r="A70" t="s">
        <v>3154</v>
      </c>
      <c r="B70" t="s">
        <v>397</v>
      </c>
      <c r="C70">
        <v>529586</v>
      </c>
      <c r="D70" t="s">
        <v>3155</v>
      </c>
      <c r="E70">
        <v>69</v>
      </c>
      <c r="F70" t="s">
        <v>5418</v>
      </c>
    </row>
    <row r="71" spans="1:6">
      <c r="A71" t="s">
        <v>1089</v>
      </c>
      <c r="B71" t="s">
        <v>1090</v>
      </c>
      <c r="C71">
        <v>528932</v>
      </c>
      <c r="D71" t="s">
        <v>3258</v>
      </c>
      <c r="E71">
        <v>70</v>
      </c>
      <c r="F71" t="s">
        <v>5481</v>
      </c>
    </row>
    <row r="72" spans="1:6">
      <c r="A72" t="s">
        <v>3265</v>
      </c>
      <c r="B72" t="s">
        <v>1095</v>
      </c>
      <c r="C72">
        <v>530035</v>
      </c>
      <c r="D72" t="s">
        <v>3266</v>
      </c>
      <c r="E72">
        <v>71</v>
      </c>
      <c r="F72" t="s">
        <v>5485</v>
      </c>
    </row>
    <row r="73" spans="1:6">
      <c r="A73" t="s">
        <v>9988</v>
      </c>
      <c r="B73" t="s">
        <v>931</v>
      </c>
      <c r="C73">
        <v>530252</v>
      </c>
      <c r="D73" t="s">
        <v>9989</v>
      </c>
      <c r="E73">
        <v>72</v>
      </c>
      <c r="F73" t="s">
        <v>9990</v>
      </c>
    </row>
    <row r="74" spans="1:6">
      <c r="A74" t="s">
        <v>3296</v>
      </c>
      <c r="B74" t="s">
        <v>397</v>
      </c>
      <c r="C74">
        <v>529322</v>
      </c>
      <c r="D74" t="s">
        <v>3297</v>
      </c>
      <c r="E74">
        <v>73</v>
      </c>
      <c r="F74" t="s">
        <v>5502</v>
      </c>
    </row>
    <row r="75" spans="1:6">
      <c r="A75" t="s">
        <v>3294</v>
      </c>
      <c r="B75" t="s">
        <v>397</v>
      </c>
      <c r="C75">
        <v>529672</v>
      </c>
      <c r="D75" t="s">
        <v>3295</v>
      </c>
      <c r="E75">
        <v>73</v>
      </c>
      <c r="F75" t="s">
        <v>5503</v>
      </c>
    </row>
    <row r="76" spans="1:6">
      <c r="A76" t="s">
        <v>2904</v>
      </c>
      <c r="B76" t="s">
        <v>931</v>
      </c>
      <c r="C76">
        <v>529879</v>
      </c>
      <c r="D76" t="s">
        <v>3298</v>
      </c>
      <c r="E76">
        <v>75</v>
      </c>
      <c r="F76" t="s">
        <v>5506</v>
      </c>
    </row>
    <row r="77" spans="1:6">
      <c r="A77" t="s">
        <v>3318</v>
      </c>
      <c r="B77" t="s">
        <v>397</v>
      </c>
      <c r="C77">
        <v>529115</v>
      </c>
      <c r="D77" t="s">
        <v>3319</v>
      </c>
      <c r="E77">
        <v>76</v>
      </c>
      <c r="F77" t="s">
        <v>5512</v>
      </c>
    </row>
    <row r="78" spans="1:6">
      <c r="A78" t="s">
        <v>3371</v>
      </c>
      <c r="B78" t="s">
        <v>397</v>
      </c>
      <c r="C78">
        <v>530198</v>
      </c>
      <c r="D78" t="s">
        <v>3372</v>
      </c>
      <c r="E78">
        <v>77</v>
      </c>
      <c r="F78" t="s">
        <v>5545</v>
      </c>
    </row>
    <row r="79" spans="1:6">
      <c r="A79" t="s">
        <v>9991</v>
      </c>
      <c r="B79" t="s">
        <v>1095</v>
      </c>
      <c r="C79">
        <v>529595</v>
      </c>
      <c r="D79" t="s">
        <v>9992</v>
      </c>
      <c r="E79">
        <v>78</v>
      </c>
      <c r="F79" t="s">
        <v>9993</v>
      </c>
    </row>
    <row r="80" spans="1:6">
      <c r="A80" t="s">
        <v>3398</v>
      </c>
      <c r="B80" t="s">
        <v>1131</v>
      </c>
      <c r="C80">
        <v>529046</v>
      </c>
      <c r="D80" t="s">
        <v>3399</v>
      </c>
      <c r="E80">
        <v>79</v>
      </c>
      <c r="F80" t="s">
        <v>5561</v>
      </c>
    </row>
    <row r="81" spans="1:6">
      <c r="A81" t="s">
        <v>3413</v>
      </c>
      <c r="B81" t="s">
        <v>1095</v>
      </c>
      <c r="C81">
        <v>530266</v>
      </c>
      <c r="D81" t="s">
        <v>3414</v>
      </c>
      <c r="E81">
        <v>80</v>
      </c>
      <c r="F81" t="s">
        <v>5570</v>
      </c>
    </row>
    <row r="82" spans="1:6">
      <c r="A82" t="s">
        <v>3425</v>
      </c>
      <c r="B82" t="s">
        <v>397</v>
      </c>
      <c r="C82">
        <v>529117</v>
      </c>
      <c r="D82" t="s">
        <v>3426</v>
      </c>
      <c r="E82">
        <v>81</v>
      </c>
      <c r="F82" t="s">
        <v>5575</v>
      </c>
    </row>
    <row r="83" spans="1:6">
      <c r="A83" t="s">
        <v>1130</v>
      </c>
      <c r="B83" t="s">
        <v>1131</v>
      </c>
      <c r="C83">
        <v>529217</v>
      </c>
      <c r="D83" t="s">
        <v>9994</v>
      </c>
      <c r="E83">
        <v>82</v>
      </c>
      <c r="F83" t="s">
        <v>9995</v>
      </c>
    </row>
    <row r="84" spans="1:6">
      <c r="A84" t="s">
        <v>1811</v>
      </c>
      <c r="B84" t="s">
        <v>1812</v>
      </c>
      <c r="C84">
        <v>530272</v>
      </c>
      <c r="D84" t="s">
        <v>3440</v>
      </c>
      <c r="E84">
        <v>82</v>
      </c>
      <c r="F84" t="s">
        <v>5582</v>
      </c>
    </row>
    <row r="85" spans="1:6">
      <c r="A85" t="s">
        <v>3446</v>
      </c>
      <c r="B85" t="s">
        <v>1090</v>
      </c>
      <c r="C85">
        <v>530176</v>
      </c>
      <c r="D85" t="s">
        <v>3447</v>
      </c>
      <c r="E85">
        <v>84</v>
      </c>
      <c r="F85" t="s">
        <v>5588</v>
      </c>
    </row>
    <row r="86" spans="1:6">
      <c r="A86" t="s">
        <v>3472</v>
      </c>
      <c r="B86" t="s">
        <v>1131</v>
      </c>
      <c r="C86">
        <v>529408</v>
      </c>
      <c r="D86" t="s">
        <v>3473</v>
      </c>
      <c r="E86">
        <v>85</v>
      </c>
      <c r="F86" t="s">
        <v>5605</v>
      </c>
    </row>
    <row r="87" spans="1:6">
      <c r="A87" t="s">
        <v>2031</v>
      </c>
      <c r="B87" t="s">
        <v>397</v>
      </c>
      <c r="C87">
        <v>529590</v>
      </c>
      <c r="D87" t="s">
        <v>3494</v>
      </c>
      <c r="E87">
        <v>86</v>
      </c>
      <c r="F87" t="s">
        <v>5617</v>
      </c>
    </row>
    <row r="88" spans="1:6">
      <c r="A88" t="s">
        <v>3604</v>
      </c>
      <c r="B88" t="s">
        <v>1131</v>
      </c>
      <c r="C88">
        <v>529608</v>
      </c>
      <c r="D88" t="s">
        <v>3605</v>
      </c>
      <c r="E88">
        <v>87</v>
      </c>
      <c r="F88" t="s">
        <v>5679</v>
      </c>
    </row>
    <row r="89" spans="1:6">
      <c r="A89" t="s">
        <v>3612</v>
      </c>
      <c r="B89" t="s">
        <v>397</v>
      </c>
      <c r="C89">
        <v>530023</v>
      </c>
      <c r="D89" t="s">
        <v>3613</v>
      </c>
      <c r="E89">
        <v>88</v>
      </c>
      <c r="F89" t="s">
        <v>5685</v>
      </c>
    </row>
    <row r="90" spans="1:6">
      <c r="A90" t="s">
        <v>3614</v>
      </c>
      <c r="B90" t="s">
        <v>397</v>
      </c>
      <c r="C90">
        <v>529580</v>
      </c>
      <c r="D90" t="s">
        <v>3615</v>
      </c>
      <c r="E90">
        <v>89</v>
      </c>
      <c r="F90" t="s">
        <v>5692</v>
      </c>
    </row>
    <row r="91" spans="1:6">
      <c r="A91" t="s">
        <v>2207</v>
      </c>
      <c r="B91" t="s">
        <v>397</v>
      </c>
      <c r="C91">
        <v>529592</v>
      </c>
      <c r="D91" t="s">
        <v>3616</v>
      </c>
      <c r="E91">
        <v>89</v>
      </c>
      <c r="F91" t="s">
        <v>5693</v>
      </c>
    </row>
    <row r="92" spans="1:6">
      <c r="A92" t="s">
        <v>9996</v>
      </c>
      <c r="B92" t="s">
        <v>1090</v>
      </c>
      <c r="C92">
        <v>529416</v>
      </c>
      <c r="D92" t="s">
        <v>9997</v>
      </c>
      <c r="E92">
        <v>91</v>
      </c>
      <c r="F92" t="s">
        <v>9998</v>
      </c>
    </row>
    <row r="93" spans="1:6">
      <c r="A93" t="s">
        <v>1803</v>
      </c>
      <c r="B93" t="s">
        <v>931</v>
      </c>
      <c r="C93">
        <v>530285</v>
      </c>
      <c r="D93" t="s">
        <v>3643</v>
      </c>
      <c r="E93">
        <v>92</v>
      </c>
      <c r="F93" t="s">
        <v>5704</v>
      </c>
    </row>
    <row r="94" spans="1:6">
      <c r="A94" t="s">
        <v>3398</v>
      </c>
      <c r="B94" t="s">
        <v>1131</v>
      </c>
      <c r="C94">
        <v>529233</v>
      </c>
      <c r="D94" t="s">
        <v>3646</v>
      </c>
      <c r="E94">
        <v>93</v>
      </c>
      <c r="F94" t="s">
        <v>5707</v>
      </c>
    </row>
    <row r="95" spans="1:6">
      <c r="A95" t="s">
        <v>3649</v>
      </c>
      <c r="B95" t="s">
        <v>397</v>
      </c>
      <c r="C95">
        <v>529468</v>
      </c>
      <c r="D95" t="s">
        <v>3372</v>
      </c>
      <c r="E95">
        <v>93</v>
      </c>
      <c r="F95" t="s">
        <v>5708</v>
      </c>
    </row>
    <row r="96" spans="1:6">
      <c r="A96" t="s">
        <v>3658</v>
      </c>
      <c r="B96" t="s">
        <v>1090</v>
      </c>
      <c r="C96">
        <v>529594</v>
      </c>
      <c r="D96" t="s">
        <v>3659</v>
      </c>
      <c r="E96">
        <v>95</v>
      </c>
      <c r="F96" t="s">
        <v>5714</v>
      </c>
    </row>
    <row r="97" spans="1:6">
      <c r="A97" t="s">
        <v>1656</v>
      </c>
      <c r="B97" t="s">
        <v>397</v>
      </c>
      <c r="C97">
        <v>530008</v>
      </c>
      <c r="D97" t="s">
        <v>3699</v>
      </c>
      <c r="E97">
        <v>96</v>
      </c>
      <c r="F97" t="s">
        <v>5730</v>
      </c>
    </row>
    <row r="98" spans="1:6">
      <c r="A98" t="s">
        <v>1130</v>
      </c>
      <c r="B98" t="s">
        <v>1131</v>
      </c>
      <c r="C98">
        <v>529267</v>
      </c>
      <c r="D98" t="s">
        <v>3702</v>
      </c>
      <c r="E98">
        <v>97</v>
      </c>
      <c r="F98" t="s">
        <v>5740</v>
      </c>
    </row>
    <row r="99" spans="1:6">
      <c r="A99" t="s">
        <v>3705</v>
      </c>
      <c r="B99" t="s">
        <v>397</v>
      </c>
      <c r="C99">
        <v>530010</v>
      </c>
      <c r="D99" t="s">
        <v>3706</v>
      </c>
      <c r="E99">
        <v>97</v>
      </c>
      <c r="F99" t="s">
        <v>5742</v>
      </c>
    </row>
    <row r="100" spans="1:6">
      <c r="A100" t="s">
        <v>3711</v>
      </c>
      <c r="B100" t="s">
        <v>931</v>
      </c>
      <c r="C100">
        <v>530294</v>
      </c>
      <c r="D100" t="s">
        <v>3712</v>
      </c>
      <c r="E100">
        <v>99</v>
      </c>
      <c r="F100" t="s">
        <v>5748</v>
      </c>
    </row>
    <row r="101" spans="1:6">
      <c r="A101" t="s">
        <v>3732</v>
      </c>
      <c r="B101" t="s">
        <v>397</v>
      </c>
      <c r="C101">
        <v>529757</v>
      </c>
      <c r="D101" t="s">
        <v>3733</v>
      </c>
      <c r="E101">
        <v>100</v>
      </c>
      <c r="F101" t="s">
        <v>5762</v>
      </c>
    </row>
    <row r="102" spans="1:6">
      <c r="A102" t="s">
        <v>9999</v>
      </c>
      <c r="B102" t="s">
        <v>931</v>
      </c>
      <c r="C102">
        <v>530302</v>
      </c>
      <c r="D102" t="s">
        <v>10000</v>
      </c>
      <c r="E102">
        <v>101</v>
      </c>
      <c r="F102" t="s">
        <v>10001</v>
      </c>
    </row>
    <row r="103" spans="1:6">
      <c r="A103" t="s">
        <v>10002</v>
      </c>
      <c r="B103" t="s">
        <v>397</v>
      </c>
      <c r="C103">
        <v>529582</v>
      </c>
      <c r="D103" t="s">
        <v>10003</v>
      </c>
      <c r="E103">
        <v>101</v>
      </c>
      <c r="F103" t="s">
        <v>10004</v>
      </c>
    </row>
    <row r="104" spans="1:6">
      <c r="A104" t="s">
        <v>3774</v>
      </c>
      <c r="B104" t="s">
        <v>1090</v>
      </c>
      <c r="C104">
        <v>529598</v>
      </c>
      <c r="D104" t="s">
        <v>3775</v>
      </c>
      <c r="E104">
        <v>103</v>
      </c>
      <c r="F104" t="s">
        <v>5783</v>
      </c>
    </row>
    <row r="105" spans="1:6">
      <c r="A105" t="s">
        <v>3776</v>
      </c>
      <c r="B105" t="s">
        <v>397</v>
      </c>
      <c r="C105">
        <v>529591</v>
      </c>
      <c r="D105" t="s">
        <v>3777</v>
      </c>
      <c r="E105">
        <v>104</v>
      </c>
      <c r="F105" t="s">
        <v>5789</v>
      </c>
    </row>
    <row r="106" spans="1:6">
      <c r="A106" t="s">
        <v>3781</v>
      </c>
      <c r="B106" t="s">
        <v>1090</v>
      </c>
      <c r="C106">
        <v>529330</v>
      </c>
      <c r="D106" t="s">
        <v>3782</v>
      </c>
      <c r="E106">
        <v>104</v>
      </c>
      <c r="F106" t="s">
        <v>5790</v>
      </c>
    </row>
    <row r="107" spans="1:6">
      <c r="A107" t="s">
        <v>10005</v>
      </c>
      <c r="B107" t="s">
        <v>1090</v>
      </c>
      <c r="C107">
        <v>530019</v>
      </c>
      <c r="D107" t="s">
        <v>10006</v>
      </c>
      <c r="E107">
        <v>106</v>
      </c>
      <c r="F107" t="s">
        <v>10007</v>
      </c>
    </row>
    <row r="108" spans="1:6">
      <c r="A108" t="s">
        <v>2311</v>
      </c>
      <c r="B108" t="s">
        <v>1090</v>
      </c>
      <c r="C108">
        <v>529761</v>
      </c>
      <c r="D108" t="s">
        <v>10008</v>
      </c>
      <c r="E108">
        <v>107</v>
      </c>
      <c r="F108" t="s">
        <v>10009</v>
      </c>
    </row>
    <row r="109" spans="1:6">
      <c r="A109" t="s">
        <v>10010</v>
      </c>
      <c r="B109" t="s">
        <v>397</v>
      </c>
      <c r="C109">
        <v>529733</v>
      </c>
      <c r="D109" t="s">
        <v>10011</v>
      </c>
      <c r="E109">
        <v>108</v>
      </c>
      <c r="F109" t="s">
        <v>10012</v>
      </c>
    </row>
    <row r="110" spans="1:6">
      <c r="A110" t="s">
        <v>136</v>
      </c>
      <c r="B110" t="s">
        <v>397</v>
      </c>
      <c r="C110">
        <v>530082</v>
      </c>
      <c r="D110" t="s">
        <v>10013</v>
      </c>
      <c r="E110">
        <v>109</v>
      </c>
      <c r="F110" t="s">
        <v>10014</v>
      </c>
    </row>
    <row r="111" spans="1:6">
      <c r="A111" t="s">
        <v>10015</v>
      </c>
      <c r="B111" t="s">
        <v>397</v>
      </c>
      <c r="C111">
        <v>529587</v>
      </c>
      <c r="D111" t="s">
        <v>10016</v>
      </c>
      <c r="E111">
        <v>110</v>
      </c>
      <c r="F111" t="s">
        <v>10017</v>
      </c>
    </row>
    <row r="112" spans="1:6">
      <c r="A112" t="s">
        <v>10018</v>
      </c>
      <c r="B112" t="s">
        <v>1131</v>
      </c>
      <c r="C112">
        <v>530016</v>
      </c>
      <c r="D112" t="s">
        <v>10019</v>
      </c>
      <c r="E112">
        <v>110</v>
      </c>
      <c r="F112" t="s">
        <v>10020</v>
      </c>
    </row>
    <row r="113" spans="1:6">
      <c r="A113" t="s">
        <v>1098</v>
      </c>
      <c r="B113" t="s">
        <v>397</v>
      </c>
      <c r="C113">
        <v>530319</v>
      </c>
      <c r="D113" t="s">
        <v>10021</v>
      </c>
      <c r="E113">
        <v>112</v>
      </c>
      <c r="F113" t="s">
        <v>10022</v>
      </c>
    </row>
    <row r="114" spans="1:6">
      <c r="A114" t="s">
        <v>2207</v>
      </c>
      <c r="B114" t="s">
        <v>397</v>
      </c>
      <c r="C114">
        <v>530325</v>
      </c>
      <c r="D114" t="s">
        <v>10023</v>
      </c>
      <c r="E114">
        <v>113</v>
      </c>
      <c r="F114" t="s">
        <v>10024</v>
      </c>
    </row>
    <row r="115" spans="1:6">
      <c r="A115" t="s">
        <v>10025</v>
      </c>
      <c r="B115" t="s">
        <v>1090</v>
      </c>
      <c r="C115">
        <v>530081</v>
      </c>
      <c r="D115" t="s">
        <v>10026</v>
      </c>
      <c r="E115">
        <v>114</v>
      </c>
      <c r="F115" t="s">
        <v>10027</v>
      </c>
    </row>
    <row r="116" spans="1:6">
      <c r="A116" t="s">
        <v>10028</v>
      </c>
      <c r="B116" t="s">
        <v>1090</v>
      </c>
      <c r="C116">
        <v>530094</v>
      </c>
      <c r="D116" t="s">
        <v>10029</v>
      </c>
      <c r="E116">
        <v>115</v>
      </c>
      <c r="F116" t="s">
        <v>10030</v>
      </c>
    </row>
    <row r="117" spans="1:6">
      <c r="A117" t="s">
        <v>10031</v>
      </c>
      <c r="B117" t="s">
        <v>1090</v>
      </c>
      <c r="C117">
        <v>530114</v>
      </c>
      <c r="D117" t="s">
        <v>10032</v>
      </c>
      <c r="E117">
        <v>116</v>
      </c>
      <c r="F117" t="s">
        <v>10033</v>
      </c>
    </row>
    <row r="118" spans="1:6">
      <c r="A118" t="s">
        <v>10034</v>
      </c>
      <c r="B118" t="s">
        <v>931</v>
      </c>
      <c r="C118">
        <v>530349</v>
      </c>
      <c r="D118" t="s">
        <v>10035</v>
      </c>
      <c r="E118">
        <v>117</v>
      </c>
      <c r="F118" t="s">
        <v>10036</v>
      </c>
    </row>
    <row r="119" spans="1:6">
      <c r="A119" t="s">
        <v>10037</v>
      </c>
      <c r="B119" t="s">
        <v>1090</v>
      </c>
      <c r="C119">
        <v>529667</v>
      </c>
      <c r="D119" t="s">
        <v>10038</v>
      </c>
      <c r="E119">
        <v>118</v>
      </c>
      <c r="F119" t="s">
        <v>10039</v>
      </c>
    </row>
    <row r="120" spans="1:6">
      <c r="A120" t="s">
        <v>10040</v>
      </c>
      <c r="B120" t="s">
        <v>397</v>
      </c>
      <c r="C120">
        <v>530354</v>
      </c>
      <c r="D120" t="s">
        <v>10041</v>
      </c>
      <c r="E120">
        <v>119</v>
      </c>
      <c r="F120" t="s">
        <v>10042</v>
      </c>
    </row>
    <row r="121" spans="1:6">
      <c r="A121" t="s">
        <v>2477</v>
      </c>
      <c r="B121" t="s">
        <v>397</v>
      </c>
      <c r="C121">
        <v>530370</v>
      </c>
      <c r="D121" t="s">
        <v>10043</v>
      </c>
      <c r="E121">
        <v>120</v>
      </c>
      <c r="F121" t="s">
        <v>10044</v>
      </c>
    </row>
    <row r="122" spans="1:6">
      <c r="A122" t="s">
        <v>2086</v>
      </c>
      <c r="B122" t="s">
        <v>397</v>
      </c>
      <c r="C122">
        <v>530376</v>
      </c>
      <c r="D122" t="s">
        <v>10045</v>
      </c>
      <c r="E122">
        <v>121</v>
      </c>
      <c r="F122" t="s">
        <v>10046</v>
      </c>
    </row>
    <row r="123" spans="1:6">
      <c r="A123" t="s">
        <v>10047</v>
      </c>
      <c r="B123" t="s">
        <v>397</v>
      </c>
      <c r="C123">
        <v>530143</v>
      </c>
      <c r="D123" t="s">
        <v>10048</v>
      </c>
      <c r="E123">
        <v>122</v>
      </c>
      <c r="F123" t="s">
        <v>10049</v>
      </c>
    </row>
    <row r="124" spans="1:6">
      <c r="A124" t="s">
        <v>1130</v>
      </c>
      <c r="B124" t="s">
        <v>1131</v>
      </c>
      <c r="C124">
        <v>530407</v>
      </c>
      <c r="D124" t="s">
        <v>10050</v>
      </c>
      <c r="E124" t="s">
        <v>6361</v>
      </c>
      <c r="F124" t="s">
        <v>10051</v>
      </c>
    </row>
    <row r="125" spans="1:6">
      <c r="A125" t="s">
        <v>10052</v>
      </c>
      <c r="B125" t="s">
        <v>1090</v>
      </c>
      <c r="C125">
        <v>529668</v>
      </c>
      <c r="D125" t="s">
        <v>10053</v>
      </c>
      <c r="E125" t="s">
        <v>6361</v>
      </c>
      <c r="F125" t="s">
        <v>10054</v>
      </c>
    </row>
    <row r="126" spans="1:6">
      <c r="A126" t="s">
        <v>2276</v>
      </c>
      <c r="B126" t="s">
        <v>2277</v>
      </c>
      <c r="C126">
        <v>530418</v>
      </c>
      <c r="D126" t="s">
        <v>10055</v>
      </c>
      <c r="E126" t="s">
        <v>6361</v>
      </c>
      <c r="F126" t="s">
        <v>10056</v>
      </c>
    </row>
    <row r="127" spans="1:6">
      <c r="A127" t="s">
        <v>1211</v>
      </c>
      <c r="B127" t="s">
        <v>397</v>
      </c>
      <c r="C127">
        <v>530470</v>
      </c>
      <c r="D127" t="s">
        <v>10057</v>
      </c>
      <c r="E127" t="s">
        <v>6361</v>
      </c>
      <c r="F127" t="s">
        <v>10058</v>
      </c>
    </row>
    <row r="128" spans="1:6">
      <c r="A128" t="s">
        <v>1617</v>
      </c>
      <c r="B128" t="s">
        <v>1095</v>
      </c>
      <c r="C128">
        <v>529437</v>
      </c>
      <c r="D128" t="s">
        <v>10059</v>
      </c>
      <c r="E128" t="s">
        <v>6361</v>
      </c>
      <c r="F128" t="s">
        <v>10060</v>
      </c>
    </row>
    <row r="129" spans="1:6">
      <c r="A129" t="s">
        <v>10061</v>
      </c>
      <c r="B129" t="s">
        <v>1095</v>
      </c>
      <c r="C129">
        <v>530465</v>
      </c>
      <c r="D129" t="s">
        <v>10062</v>
      </c>
      <c r="E129" t="s">
        <v>6361</v>
      </c>
      <c r="F129" t="s">
        <v>10063</v>
      </c>
    </row>
    <row r="130" spans="1:6">
      <c r="A130" t="s">
        <v>10064</v>
      </c>
      <c r="B130" t="s">
        <v>931</v>
      </c>
      <c r="C130">
        <v>529880</v>
      </c>
      <c r="D130" t="s">
        <v>10065</v>
      </c>
      <c r="E130" t="s">
        <v>6361</v>
      </c>
      <c r="F130" t="s">
        <v>10066</v>
      </c>
    </row>
    <row r="131" spans="1:6">
      <c r="A131" t="s">
        <v>108</v>
      </c>
      <c r="B131" t="s">
        <v>931</v>
      </c>
      <c r="C131">
        <v>529953</v>
      </c>
      <c r="D131" t="s">
        <v>10067</v>
      </c>
      <c r="E131" t="s">
        <v>6361</v>
      </c>
      <c r="F131" t="s">
        <v>10068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A1" sqref="A1"/>
    </sheetView>
  </sheetViews>
  <sheetFormatPr defaultColWidth="9" defaultRowHeight="13.5" outlineLevelCol="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3788</v>
      </c>
      <c r="F1" s="1" t="s">
        <v>3790</v>
      </c>
    </row>
    <row r="2" spans="1:6">
      <c r="A2" t="s">
        <v>366</v>
      </c>
      <c r="B2" t="s">
        <v>367</v>
      </c>
      <c r="C2">
        <v>504187</v>
      </c>
      <c r="D2" t="s">
        <v>368</v>
      </c>
      <c r="E2">
        <v>1</v>
      </c>
      <c r="F2" t="s">
        <v>3948</v>
      </c>
    </row>
    <row r="3" spans="1:6">
      <c r="A3" t="s">
        <v>712</v>
      </c>
      <c r="B3" t="s">
        <v>367</v>
      </c>
      <c r="C3">
        <v>500909</v>
      </c>
      <c r="D3" t="s">
        <v>713</v>
      </c>
      <c r="E3">
        <v>2</v>
      </c>
      <c r="F3" t="s">
        <v>4108</v>
      </c>
    </row>
    <row r="4" spans="1:6">
      <c r="A4" t="s">
        <v>730</v>
      </c>
      <c r="B4" t="s">
        <v>731</v>
      </c>
      <c r="C4">
        <v>501834</v>
      </c>
      <c r="D4" t="s">
        <v>732</v>
      </c>
      <c r="E4">
        <v>3</v>
      </c>
      <c r="F4" t="s">
        <v>4116</v>
      </c>
    </row>
    <row r="5" spans="1:6">
      <c r="A5" t="s">
        <v>823</v>
      </c>
      <c r="B5" t="s">
        <v>367</v>
      </c>
      <c r="C5">
        <v>500980</v>
      </c>
      <c r="D5" t="s">
        <v>824</v>
      </c>
      <c r="E5">
        <v>4</v>
      </c>
      <c r="F5" t="s">
        <v>4158</v>
      </c>
    </row>
    <row r="6" spans="1:6">
      <c r="A6" t="s">
        <v>850</v>
      </c>
      <c r="B6" t="s">
        <v>851</v>
      </c>
      <c r="C6">
        <v>529618</v>
      </c>
      <c r="D6" t="s">
        <v>852</v>
      </c>
      <c r="E6">
        <v>5</v>
      </c>
      <c r="F6" t="s">
        <v>4170</v>
      </c>
    </row>
    <row r="7" spans="1:6">
      <c r="A7" t="s">
        <v>857</v>
      </c>
      <c r="B7" t="s">
        <v>731</v>
      </c>
      <c r="C7">
        <v>508017</v>
      </c>
      <c r="D7" t="s">
        <v>858</v>
      </c>
      <c r="E7">
        <v>6</v>
      </c>
      <c r="F7" t="s">
        <v>4174</v>
      </c>
    </row>
    <row r="8" spans="1:6">
      <c r="A8" t="s">
        <v>874</v>
      </c>
      <c r="B8" t="s">
        <v>731</v>
      </c>
      <c r="C8">
        <v>508398</v>
      </c>
      <c r="D8" t="s">
        <v>875</v>
      </c>
      <c r="E8">
        <v>7</v>
      </c>
      <c r="F8" t="s">
        <v>4180</v>
      </c>
    </row>
    <row r="9" spans="1:6">
      <c r="A9" t="s">
        <v>908</v>
      </c>
      <c r="B9" t="s">
        <v>851</v>
      </c>
      <c r="C9">
        <v>529052</v>
      </c>
      <c r="D9" t="s">
        <v>909</v>
      </c>
      <c r="E9">
        <v>8</v>
      </c>
      <c r="F9" t="s">
        <v>4195</v>
      </c>
    </row>
    <row r="10" spans="1:6">
      <c r="A10" t="s">
        <v>712</v>
      </c>
      <c r="B10" t="s">
        <v>367</v>
      </c>
      <c r="C10">
        <v>528854</v>
      </c>
      <c r="D10" t="s">
        <v>925</v>
      </c>
      <c r="E10">
        <v>9</v>
      </c>
      <c r="F10" t="s">
        <v>4203</v>
      </c>
    </row>
    <row r="11" spans="1:6">
      <c r="A11" t="s">
        <v>937</v>
      </c>
      <c r="B11" t="s">
        <v>731</v>
      </c>
      <c r="C11">
        <v>514033</v>
      </c>
      <c r="D11" t="s">
        <v>938</v>
      </c>
      <c r="E11">
        <v>10</v>
      </c>
      <c r="F11" t="s">
        <v>4208</v>
      </c>
    </row>
    <row r="12" spans="1:6">
      <c r="A12" t="s">
        <v>1015</v>
      </c>
      <c r="B12" t="s">
        <v>731</v>
      </c>
      <c r="C12">
        <v>509708</v>
      </c>
      <c r="D12" t="s">
        <v>1016</v>
      </c>
      <c r="E12">
        <v>11</v>
      </c>
      <c r="F12" t="s">
        <v>4242</v>
      </c>
    </row>
    <row r="13" spans="1:6">
      <c r="A13" t="s">
        <v>857</v>
      </c>
      <c r="B13" t="s">
        <v>731</v>
      </c>
      <c r="C13">
        <v>500744</v>
      </c>
      <c r="D13" t="s">
        <v>1035</v>
      </c>
      <c r="E13">
        <v>12</v>
      </c>
      <c r="F13" t="s">
        <v>4248</v>
      </c>
    </row>
    <row r="14" spans="1:6">
      <c r="A14" t="s">
        <v>1027</v>
      </c>
      <c r="B14" t="s">
        <v>367</v>
      </c>
      <c r="C14">
        <v>504296</v>
      </c>
      <c r="D14" t="s">
        <v>1028</v>
      </c>
      <c r="E14">
        <v>12</v>
      </c>
      <c r="F14" t="s">
        <v>4251</v>
      </c>
    </row>
    <row r="15" spans="1:6">
      <c r="A15" t="s">
        <v>1107</v>
      </c>
      <c r="B15" t="s">
        <v>367</v>
      </c>
      <c r="C15">
        <v>501543</v>
      </c>
      <c r="D15" t="s">
        <v>1108</v>
      </c>
      <c r="E15">
        <v>14</v>
      </c>
      <c r="F15" t="s">
        <v>4286</v>
      </c>
    </row>
    <row r="16" spans="1:6">
      <c r="A16" t="s">
        <v>1153</v>
      </c>
      <c r="B16" t="s">
        <v>731</v>
      </c>
      <c r="C16">
        <v>529690</v>
      </c>
      <c r="D16" t="s">
        <v>1154</v>
      </c>
      <c r="E16">
        <v>15</v>
      </c>
      <c r="F16" t="s">
        <v>4307</v>
      </c>
    </row>
    <row r="17" spans="1:6">
      <c r="A17" t="s">
        <v>1206</v>
      </c>
      <c r="B17" t="s">
        <v>731</v>
      </c>
      <c r="C17">
        <v>513421</v>
      </c>
      <c r="D17" t="s">
        <v>1207</v>
      </c>
      <c r="E17">
        <v>16</v>
      </c>
      <c r="F17" t="s">
        <v>4334</v>
      </c>
    </row>
    <row r="18" spans="1:6">
      <c r="A18" t="s">
        <v>1317</v>
      </c>
      <c r="B18" t="s">
        <v>367</v>
      </c>
      <c r="C18">
        <v>528970</v>
      </c>
      <c r="D18" t="s">
        <v>1318</v>
      </c>
      <c r="E18">
        <v>17</v>
      </c>
      <c r="F18" t="s">
        <v>4388</v>
      </c>
    </row>
    <row r="19" spans="1:6">
      <c r="A19" t="s">
        <v>1336</v>
      </c>
      <c r="B19" t="s">
        <v>1337</v>
      </c>
      <c r="C19">
        <v>530027</v>
      </c>
      <c r="D19" t="s">
        <v>1338</v>
      </c>
      <c r="E19">
        <v>18</v>
      </c>
      <c r="F19" t="s">
        <v>4398</v>
      </c>
    </row>
    <row r="20" spans="1:6">
      <c r="A20" t="s">
        <v>1373</v>
      </c>
      <c r="B20" t="s">
        <v>851</v>
      </c>
      <c r="C20">
        <v>530203</v>
      </c>
      <c r="D20" t="s">
        <v>1374</v>
      </c>
      <c r="E20">
        <v>19</v>
      </c>
      <c r="F20" t="s">
        <v>4420</v>
      </c>
    </row>
    <row r="21" spans="1:6">
      <c r="A21" t="s">
        <v>1375</v>
      </c>
      <c r="B21" t="s">
        <v>731</v>
      </c>
      <c r="C21">
        <v>514104</v>
      </c>
      <c r="D21" t="s">
        <v>1376</v>
      </c>
      <c r="E21">
        <v>19</v>
      </c>
      <c r="F21" t="s">
        <v>4421</v>
      </c>
    </row>
    <row r="22" spans="1:6">
      <c r="A22" t="s">
        <v>1409</v>
      </c>
      <c r="B22" t="s">
        <v>731</v>
      </c>
      <c r="C22">
        <v>529188</v>
      </c>
      <c r="D22" t="s">
        <v>1410</v>
      </c>
      <c r="E22">
        <v>21</v>
      </c>
      <c r="F22" t="s">
        <v>4443</v>
      </c>
    </row>
    <row r="23" spans="1:6">
      <c r="A23" t="s">
        <v>1474</v>
      </c>
      <c r="B23" t="s">
        <v>731</v>
      </c>
      <c r="C23">
        <v>514678</v>
      </c>
      <c r="D23" t="s">
        <v>1475</v>
      </c>
      <c r="E23">
        <v>22</v>
      </c>
      <c r="F23" t="s">
        <v>4475</v>
      </c>
    </row>
    <row r="24" spans="1:6">
      <c r="A24" t="s">
        <v>1538</v>
      </c>
      <c r="B24" t="s">
        <v>731</v>
      </c>
      <c r="C24">
        <v>513862</v>
      </c>
      <c r="D24" t="s">
        <v>1539</v>
      </c>
      <c r="E24">
        <v>23</v>
      </c>
      <c r="F24" t="s">
        <v>4507</v>
      </c>
    </row>
    <row r="25" spans="1:6">
      <c r="A25" t="s">
        <v>1544</v>
      </c>
      <c r="B25" t="s">
        <v>1337</v>
      </c>
      <c r="C25">
        <v>529036</v>
      </c>
      <c r="D25" t="s">
        <v>1545</v>
      </c>
      <c r="E25">
        <v>24</v>
      </c>
      <c r="F25" t="s">
        <v>4511</v>
      </c>
    </row>
    <row r="26" spans="1:6">
      <c r="A26" t="s">
        <v>1572</v>
      </c>
      <c r="B26" t="s">
        <v>731</v>
      </c>
      <c r="C26">
        <v>529235</v>
      </c>
      <c r="D26" t="s">
        <v>1573</v>
      </c>
      <c r="E26">
        <v>25</v>
      </c>
      <c r="F26" t="s">
        <v>4530</v>
      </c>
    </row>
    <row r="27" spans="1:6">
      <c r="A27" t="s">
        <v>1638</v>
      </c>
      <c r="B27" t="s">
        <v>1639</v>
      </c>
      <c r="C27">
        <v>513540</v>
      </c>
      <c r="D27" t="s">
        <v>1640</v>
      </c>
      <c r="E27">
        <v>26</v>
      </c>
      <c r="F27" t="s">
        <v>4564</v>
      </c>
    </row>
    <row r="28" spans="1:6">
      <c r="A28" t="s">
        <v>1664</v>
      </c>
      <c r="B28" t="s">
        <v>367</v>
      </c>
      <c r="C28">
        <v>528949</v>
      </c>
      <c r="D28" t="s">
        <v>1665</v>
      </c>
      <c r="E28">
        <v>27</v>
      </c>
      <c r="F28" t="s">
        <v>4576</v>
      </c>
    </row>
    <row r="29" spans="1:6">
      <c r="A29" t="s">
        <v>1669</v>
      </c>
      <c r="B29" t="s">
        <v>731</v>
      </c>
      <c r="C29">
        <v>511205</v>
      </c>
      <c r="D29" t="s">
        <v>1670</v>
      </c>
      <c r="E29">
        <v>28</v>
      </c>
      <c r="F29" t="s">
        <v>4582</v>
      </c>
    </row>
    <row r="30" spans="1:6">
      <c r="A30" t="s">
        <v>1680</v>
      </c>
      <c r="B30" t="s">
        <v>1681</v>
      </c>
      <c r="C30">
        <v>530205</v>
      </c>
      <c r="D30" t="s">
        <v>1682</v>
      </c>
      <c r="E30">
        <v>29</v>
      </c>
      <c r="F30" t="s">
        <v>4590</v>
      </c>
    </row>
    <row r="31" spans="1:6">
      <c r="A31" t="s">
        <v>1702</v>
      </c>
      <c r="B31" t="s">
        <v>1681</v>
      </c>
      <c r="C31">
        <v>529441</v>
      </c>
      <c r="D31" t="s">
        <v>1703</v>
      </c>
      <c r="E31">
        <v>30</v>
      </c>
      <c r="F31" t="s">
        <v>4601</v>
      </c>
    </row>
    <row r="32" spans="1:6">
      <c r="A32" t="s">
        <v>1806</v>
      </c>
      <c r="B32" t="s">
        <v>1807</v>
      </c>
      <c r="C32">
        <v>528833</v>
      </c>
      <c r="D32" t="s">
        <v>1808</v>
      </c>
      <c r="E32">
        <v>31</v>
      </c>
      <c r="F32" t="s">
        <v>4655</v>
      </c>
    </row>
    <row r="33" spans="1:6">
      <c r="A33" t="s">
        <v>1814</v>
      </c>
      <c r="B33" t="s">
        <v>1815</v>
      </c>
      <c r="C33">
        <v>529444</v>
      </c>
      <c r="D33" t="s">
        <v>1816</v>
      </c>
      <c r="E33">
        <v>32</v>
      </c>
      <c r="F33" t="s">
        <v>4660</v>
      </c>
    </row>
    <row r="34" spans="1:6">
      <c r="A34" t="s">
        <v>1872</v>
      </c>
      <c r="B34" t="s">
        <v>1681</v>
      </c>
      <c r="C34">
        <v>529375</v>
      </c>
      <c r="D34" t="s">
        <v>1873</v>
      </c>
      <c r="E34">
        <v>33</v>
      </c>
      <c r="F34" t="s">
        <v>4690</v>
      </c>
    </row>
    <row r="35" spans="1:6">
      <c r="A35" t="s">
        <v>1876</v>
      </c>
      <c r="B35" t="s">
        <v>1337</v>
      </c>
      <c r="C35">
        <v>529904</v>
      </c>
      <c r="D35" t="s">
        <v>1877</v>
      </c>
      <c r="E35">
        <v>34</v>
      </c>
      <c r="F35" t="s">
        <v>4697</v>
      </c>
    </row>
    <row r="36" spans="1:6">
      <c r="A36" t="s">
        <v>1892</v>
      </c>
      <c r="B36" t="s">
        <v>1893</v>
      </c>
      <c r="C36">
        <v>530208</v>
      </c>
      <c r="D36" t="s">
        <v>1894</v>
      </c>
      <c r="E36">
        <v>35</v>
      </c>
      <c r="F36" t="s">
        <v>4704</v>
      </c>
    </row>
    <row r="37" spans="1:6">
      <c r="A37" t="s">
        <v>1906</v>
      </c>
      <c r="B37" t="s">
        <v>1893</v>
      </c>
      <c r="C37">
        <v>529470</v>
      </c>
      <c r="D37" t="s">
        <v>1907</v>
      </c>
      <c r="E37">
        <v>36</v>
      </c>
      <c r="F37" t="s">
        <v>4707</v>
      </c>
    </row>
    <row r="38" spans="1:6">
      <c r="A38" t="s">
        <v>1914</v>
      </c>
      <c r="B38" t="s">
        <v>367</v>
      </c>
      <c r="C38">
        <v>529170</v>
      </c>
      <c r="D38" t="s">
        <v>1915</v>
      </c>
      <c r="E38">
        <v>37</v>
      </c>
      <c r="F38" t="s">
        <v>4712</v>
      </c>
    </row>
    <row r="39" spans="1:6">
      <c r="A39" t="s">
        <v>1925</v>
      </c>
      <c r="B39" t="s">
        <v>731</v>
      </c>
      <c r="C39">
        <v>514394</v>
      </c>
      <c r="D39" t="s">
        <v>1926</v>
      </c>
      <c r="E39">
        <v>38</v>
      </c>
      <c r="F39" t="s">
        <v>4728</v>
      </c>
    </row>
    <row r="40" spans="1:6">
      <c r="A40" t="s">
        <v>857</v>
      </c>
      <c r="B40" t="s">
        <v>731</v>
      </c>
      <c r="C40">
        <v>530210</v>
      </c>
      <c r="D40" t="s">
        <v>1994</v>
      </c>
      <c r="E40">
        <v>39</v>
      </c>
      <c r="F40" t="s">
        <v>4759</v>
      </c>
    </row>
    <row r="41" spans="1:6">
      <c r="A41" t="s">
        <v>1998</v>
      </c>
      <c r="B41" t="s">
        <v>367</v>
      </c>
      <c r="C41">
        <v>529166</v>
      </c>
      <c r="D41" t="s">
        <v>1999</v>
      </c>
      <c r="E41">
        <v>40</v>
      </c>
      <c r="F41" t="s">
        <v>4762</v>
      </c>
    </row>
    <row r="42" spans="1:6">
      <c r="A42" t="s">
        <v>2089</v>
      </c>
      <c r="B42" t="s">
        <v>367</v>
      </c>
      <c r="C42">
        <v>528999</v>
      </c>
      <c r="D42" t="s">
        <v>2090</v>
      </c>
      <c r="E42">
        <v>41</v>
      </c>
      <c r="F42" t="s">
        <v>4806</v>
      </c>
    </row>
    <row r="43" spans="1:6">
      <c r="A43" t="s">
        <v>2104</v>
      </c>
      <c r="B43" t="s">
        <v>2105</v>
      </c>
      <c r="C43">
        <v>529029</v>
      </c>
      <c r="D43" t="s">
        <v>2106</v>
      </c>
      <c r="E43">
        <v>42</v>
      </c>
      <c r="F43" t="s">
        <v>4819</v>
      </c>
    </row>
    <row r="44" spans="1:6">
      <c r="A44" t="s">
        <v>2105</v>
      </c>
      <c r="B44" t="s">
        <v>2105</v>
      </c>
      <c r="C44">
        <v>529027</v>
      </c>
      <c r="D44" t="s">
        <v>2222</v>
      </c>
      <c r="E44">
        <v>43</v>
      </c>
      <c r="F44" t="s">
        <v>4882</v>
      </c>
    </row>
    <row r="45" spans="1:6">
      <c r="A45" t="s">
        <v>857</v>
      </c>
      <c r="B45" t="s">
        <v>731</v>
      </c>
      <c r="C45">
        <v>512943</v>
      </c>
      <c r="D45" t="s">
        <v>2231</v>
      </c>
      <c r="E45">
        <v>44</v>
      </c>
      <c r="F45" t="s">
        <v>4886</v>
      </c>
    </row>
    <row r="46" spans="1:6">
      <c r="A46" t="s">
        <v>2243</v>
      </c>
      <c r="B46" t="s">
        <v>731</v>
      </c>
      <c r="C46">
        <v>529724</v>
      </c>
      <c r="D46" t="s">
        <v>2244</v>
      </c>
      <c r="E46">
        <v>45</v>
      </c>
      <c r="F46" t="s">
        <v>4896</v>
      </c>
    </row>
    <row r="47" spans="1:6">
      <c r="A47" t="s">
        <v>2254</v>
      </c>
      <c r="B47" t="s">
        <v>731</v>
      </c>
      <c r="C47">
        <v>530041</v>
      </c>
      <c r="D47" t="s">
        <v>2255</v>
      </c>
      <c r="E47">
        <v>46</v>
      </c>
      <c r="F47" t="s">
        <v>4902</v>
      </c>
    </row>
    <row r="48" spans="1:6">
      <c r="A48" t="s">
        <v>2274</v>
      </c>
      <c r="B48" t="s">
        <v>1337</v>
      </c>
      <c r="C48">
        <v>529442</v>
      </c>
      <c r="D48" t="s">
        <v>2275</v>
      </c>
      <c r="E48">
        <v>47</v>
      </c>
      <c r="F48" t="s">
        <v>4914</v>
      </c>
    </row>
    <row r="49" spans="1:6">
      <c r="A49" t="s">
        <v>2313</v>
      </c>
      <c r="B49" t="s">
        <v>851</v>
      </c>
      <c r="C49">
        <v>529694</v>
      </c>
      <c r="D49" t="s">
        <v>2314</v>
      </c>
      <c r="E49">
        <v>48</v>
      </c>
      <c r="F49" t="s">
        <v>4934</v>
      </c>
    </row>
    <row r="50" spans="1:6">
      <c r="A50" t="s">
        <v>2342</v>
      </c>
      <c r="B50" t="s">
        <v>2343</v>
      </c>
      <c r="C50">
        <v>529161</v>
      </c>
      <c r="D50" t="s">
        <v>2344</v>
      </c>
      <c r="E50">
        <v>49</v>
      </c>
      <c r="F50" t="s">
        <v>4950</v>
      </c>
    </row>
    <row r="51" spans="1:6">
      <c r="A51" t="s">
        <v>857</v>
      </c>
      <c r="B51" t="s">
        <v>731</v>
      </c>
      <c r="C51">
        <v>512792</v>
      </c>
      <c r="D51" t="s">
        <v>2370</v>
      </c>
      <c r="E51">
        <v>50</v>
      </c>
      <c r="F51" t="s">
        <v>4957</v>
      </c>
    </row>
    <row r="52" spans="1:6">
      <c r="A52" t="s">
        <v>2394</v>
      </c>
      <c r="B52" t="s">
        <v>1893</v>
      </c>
      <c r="C52">
        <v>529144</v>
      </c>
      <c r="D52" t="s">
        <v>2395</v>
      </c>
      <c r="E52">
        <v>51</v>
      </c>
      <c r="F52" t="s">
        <v>4975</v>
      </c>
    </row>
    <row r="53" spans="1:6">
      <c r="A53" t="s">
        <v>2448</v>
      </c>
      <c r="B53" t="s">
        <v>731</v>
      </c>
      <c r="C53">
        <v>511764</v>
      </c>
      <c r="D53" t="s">
        <v>2449</v>
      </c>
      <c r="E53">
        <v>52</v>
      </c>
      <c r="F53" t="s">
        <v>5001</v>
      </c>
    </row>
    <row r="54" spans="1:6">
      <c r="A54" t="s">
        <v>2446</v>
      </c>
      <c r="B54" t="s">
        <v>851</v>
      </c>
      <c r="C54">
        <v>529471</v>
      </c>
      <c r="D54" t="s">
        <v>2447</v>
      </c>
      <c r="E54">
        <v>52</v>
      </c>
      <c r="F54" t="s">
        <v>5002</v>
      </c>
    </row>
    <row r="55" spans="1:6">
      <c r="A55" t="s">
        <v>2452</v>
      </c>
      <c r="B55" t="s">
        <v>731</v>
      </c>
      <c r="C55">
        <v>508412</v>
      </c>
      <c r="D55" t="s">
        <v>2453</v>
      </c>
      <c r="E55">
        <v>54</v>
      </c>
      <c r="F55" t="s">
        <v>5007</v>
      </c>
    </row>
    <row r="56" spans="1:6">
      <c r="A56" t="s">
        <v>2472</v>
      </c>
      <c r="B56" t="s">
        <v>1337</v>
      </c>
      <c r="C56">
        <v>530158</v>
      </c>
      <c r="D56" t="s">
        <v>2473</v>
      </c>
      <c r="E56">
        <v>55</v>
      </c>
      <c r="F56" t="s">
        <v>5019</v>
      </c>
    </row>
    <row r="57" spans="1:6">
      <c r="A57" t="s">
        <v>2484</v>
      </c>
      <c r="B57" t="s">
        <v>2485</v>
      </c>
      <c r="C57">
        <v>529619</v>
      </c>
      <c r="D57" t="s">
        <v>2486</v>
      </c>
      <c r="E57">
        <v>55</v>
      </c>
      <c r="F57" t="s">
        <v>5026</v>
      </c>
    </row>
    <row r="58" spans="1:6">
      <c r="A58" t="s">
        <v>1914</v>
      </c>
      <c r="B58" t="s">
        <v>367</v>
      </c>
      <c r="C58">
        <v>529469</v>
      </c>
      <c r="D58" t="s">
        <v>2508</v>
      </c>
      <c r="E58">
        <v>57</v>
      </c>
      <c r="F58" t="s">
        <v>5036</v>
      </c>
    </row>
    <row r="59" spans="1:6">
      <c r="A59" t="s">
        <v>2543</v>
      </c>
      <c r="B59" t="s">
        <v>2105</v>
      </c>
      <c r="C59">
        <v>529198</v>
      </c>
      <c r="D59" t="s">
        <v>2544</v>
      </c>
      <c r="E59">
        <v>58</v>
      </c>
      <c r="F59" t="s">
        <v>5058</v>
      </c>
    </row>
    <row r="60" spans="1:6">
      <c r="A60" t="s">
        <v>1027</v>
      </c>
      <c r="B60" t="s">
        <v>367</v>
      </c>
      <c r="C60">
        <v>530223</v>
      </c>
      <c r="D60" t="s">
        <v>2578</v>
      </c>
      <c r="E60">
        <v>59</v>
      </c>
      <c r="F60" t="s">
        <v>5074</v>
      </c>
    </row>
    <row r="61" spans="1:6">
      <c r="A61" t="s">
        <v>2105</v>
      </c>
      <c r="B61" t="s">
        <v>2105</v>
      </c>
      <c r="C61">
        <v>529240</v>
      </c>
      <c r="D61" t="s">
        <v>2623</v>
      </c>
      <c r="E61">
        <v>60</v>
      </c>
      <c r="F61" t="s">
        <v>5101</v>
      </c>
    </row>
    <row r="62" spans="1:6">
      <c r="A62" t="s">
        <v>2658</v>
      </c>
      <c r="B62" t="s">
        <v>367</v>
      </c>
      <c r="C62">
        <v>529355</v>
      </c>
      <c r="D62" t="s">
        <v>2659</v>
      </c>
      <c r="E62">
        <v>61</v>
      </c>
      <c r="F62" t="s">
        <v>5119</v>
      </c>
    </row>
    <row r="63" spans="1:6">
      <c r="A63" t="s">
        <v>2669</v>
      </c>
      <c r="B63" t="s">
        <v>1893</v>
      </c>
      <c r="C63">
        <v>529326</v>
      </c>
      <c r="D63" t="s">
        <v>2670</v>
      </c>
      <c r="E63">
        <v>62</v>
      </c>
      <c r="F63" t="s">
        <v>5129</v>
      </c>
    </row>
    <row r="64" spans="1:6">
      <c r="A64" t="s">
        <v>2756</v>
      </c>
      <c r="B64" t="s">
        <v>2757</v>
      </c>
      <c r="C64">
        <v>529992</v>
      </c>
      <c r="D64" t="s">
        <v>2758</v>
      </c>
      <c r="E64">
        <v>63</v>
      </c>
      <c r="F64" t="s">
        <v>5184</v>
      </c>
    </row>
    <row r="65" spans="1:6">
      <c r="A65" t="s">
        <v>2777</v>
      </c>
      <c r="B65" t="s">
        <v>851</v>
      </c>
      <c r="C65">
        <v>530228</v>
      </c>
      <c r="D65" t="s">
        <v>2778</v>
      </c>
      <c r="E65">
        <v>64</v>
      </c>
      <c r="F65" t="s">
        <v>5193</v>
      </c>
    </row>
    <row r="66" spans="1:6">
      <c r="A66" t="s">
        <v>2832</v>
      </c>
      <c r="B66" t="s">
        <v>2105</v>
      </c>
      <c r="C66">
        <v>529717</v>
      </c>
      <c r="D66" t="s">
        <v>2833</v>
      </c>
      <c r="E66">
        <v>65</v>
      </c>
      <c r="F66" t="s">
        <v>5229</v>
      </c>
    </row>
    <row r="67" spans="1:6">
      <c r="A67" t="s">
        <v>2840</v>
      </c>
      <c r="B67" t="s">
        <v>2105</v>
      </c>
      <c r="C67">
        <v>529855</v>
      </c>
      <c r="D67" t="s">
        <v>2841</v>
      </c>
      <c r="E67">
        <v>65</v>
      </c>
      <c r="F67" t="s">
        <v>5230</v>
      </c>
    </row>
    <row r="68" spans="1:6">
      <c r="A68" t="s">
        <v>2873</v>
      </c>
      <c r="B68" t="s">
        <v>1893</v>
      </c>
      <c r="C68">
        <v>530231</v>
      </c>
      <c r="D68" t="s">
        <v>2874</v>
      </c>
      <c r="E68">
        <v>67</v>
      </c>
      <c r="F68" t="s">
        <v>5254</v>
      </c>
    </row>
    <row r="69" spans="1:6">
      <c r="A69" t="s">
        <v>2888</v>
      </c>
      <c r="B69" t="s">
        <v>731</v>
      </c>
      <c r="C69">
        <v>509246</v>
      </c>
      <c r="D69" t="s">
        <v>2889</v>
      </c>
      <c r="E69">
        <v>68</v>
      </c>
      <c r="F69" t="s">
        <v>5260</v>
      </c>
    </row>
    <row r="70" spans="1:6">
      <c r="A70" t="s">
        <v>2914</v>
      </c>
      <c r="B70" t="s">
        <v>731</v>
      </c>
      <c r="C70">
        <v>530234</v>
      </c>
      <c r="D70" t="s">
        <v>2915</v>
      </c>
      <c r="E70">
        <v>69</v>
      </c>
      <c r="F70" t="s">
        <v>5273</v>
      </c>
    </row>
    <row r="71" spans="1:6">
      <c r="A71" t="s">
        <v>2927</v>
      </c>
      <c r="B71" t="s">
        <v>731</v>
      </c>
      <c r="C71">
        <v>529787</v>
      </c>
      <c r="D71" t="s">
        <v>2928</v>
      </c>
      <c r="E71">
        <v>70</v>
      </c>
      <c r="F71" t="s">
        <v>5282</v>
      </c>
    </row>
    <row r="72" spans="1:6">
      <c r="A72" t="s">
        <v>2942</v>
      </c>
      <c r="B72" t="s">
        <v>2943</v>
      </c>
      <c r="C72">
        <v>530237</v>
      </c>
      <c r="D72" t="s">
        <v>2944</v>
      </c>
      <c r="E72">
        <v>71</v>
      </c>
      <c r="F72" t="s">
        <v>5295</v>
      </c>
    </row>
    <row r="73" spans="1:6">
      <c r="A73" t="s">
        <v>3080</v>
      </c>
      <c r="B73" t="s">
        <v>731</v>
      </c>
      <c r="C73">
        <v>508118</v>
      </c>
      <c r="D73" t="s">
        <v>3081</v>
      </c>
      <c r="E73">
        <v>72</v>
      </c>
      <c r="F73" t="s">
        <v>5377</v>
      </c>
    </row>
    <row r="74" spans="1:6">
      <c r="A74" t="s">
        <v>3105</v>
      </c>
      <c r="B74" t="s">
        <v>3106</v>
      </c>
      <c r="C74">
        <v>529362</v>
      </c>
      <c r="D74" t="s">
        <v>3107</v>
      </c>
      <c r="E74">
        <v>73</v>
      </c>
      <c r="F74" t="s">
        <v>5394</v>
      </c>
    </row>
    <row r="75" spans="1:6">
      <c r="A75" t="s">
        <v>3118</v>
      </c>
      <c r="B75" t="s">
        <v>1639</v>
      </c>
      <c r="C75">
        <v>509582</v>
      </c>
      <c r="D75" t="s">
        <v>3119</v>
      </c>
      <c r="E75">
        <v>74</v>
      </c>
      <c r="F75" t="s">
        <v>5399</v>
      </c>
    </row>
    <row r="76" spans="1:6">
      <c r="A76" t="s">
        <v>3147</v>
      </c>
      <c r="B76" t="s">
        <v>1893</v>
      </c>
      <c r="C76">
        <v>530071</v>
      </c>
      <c r="D76" t="s">
        <v>3148</v>
      </c>
      <c r="E76">
        <v>75</v>
      </c>
      <c r="F76" t="s">
        <v>5416</v>
      </c>
    </row>
    <row r="77" spans="1:6">
      <c r="A77" t="s">
        <v>3198</v>
      </c>
      <c r="B77" t="s">
        <v>1893</v>
      </c>
      <c r="C77">
        <v>530248</v>
      </c>
      <c r="D77" t="s">
        <v>3199</v>
      </c>
      <c r="E77">
        <v>76</v>
      </c>
      <c r="F77" t="s">
        <v>5444</v>
      </c>
    </row>
    <row r="78" spans="1:6">
      <c r="A78" t="s">
        <v>3306</v>
      </c>
      <c r="B78" t="s">
        <v>1893</v>
      </c>
      <c r="C78">
        <v>530253</v>
      </c>
      <c r="D78" t="s">
        <v>3307</v>
      </c>
      <c r="E78">
        <v>77</v>
      </c>
      <c r="F78" t="s">
        <v>5509</v>
      </c>
    </row>
    <row r="79" spans="1:6">
      <c r="A79" t="s">
        <v>3320</v>
      </c>
      <c r="B79" t="s">
        <v>3321</v>
      </c>
      <c r="C79">
        <v>530256</v>
      </c>
      <c r="D79" t="s">
        <v>3322</v>
      </c>
      <c r="E79">
        <v>78</v>
      </c>
      <c r="F79" t="s">
        <v>5521</v>
      </c>
    </row>
    <row r="80" spans="1:6">
      <c r="A80" t="s">
        <v>10069</v>
      </c>
      <c r="B80" t="s">
        <v>1337</v>
      </c>
      <c r="C80">
        <v>530262</v>
      </c>
      <c r="D80" t="s">
        <v>10070</v>
      </c>
      <c r="E80">
        <v>79</v>
      </c>
      <c r="F80" t="s">
        <v>10071</v>
      </c>
    </row>
    <row r="81" spans="1:6">
      <c r="A81" t="s">
        <v>3377</v>
      </c>
      <c r="B81" t="s">
        <v>2105</v>
      </c>
      <c r="C81">
        <v>530056</v>
      </c>
      <c r="D81" t="s">
        <v>3378</v>
      </c>
      <c r="E81">
        <v>80</v>
      </c>
      <c r="F81" t="s">
        <v>5550</v>
      </c>
    </row>
    <row r="82" spans="1:6">
      <c r="A82" t="s">
        <v>3382</v>
      </c>
      <c r="B82" t="s">
        <v>3383</v>
      </c>
      <c r="C82">
        <v>512401</v>
      </c>
      <c r="D82" t="s">
        <v>3384</v>
      </c>
      <c r="E82">
        <v>80</v>
      </c>
      <c r="F82" t="s">
        <v>5549</v>
      </c>
    </row>
    <row r="83" spans="1:6">
      <c r="A83" t="s">
        <v>3415</v>
      </c>
      <c r="B83" t="s">
        <v>3416</v>
      </c>
      <c r="C83">
        <v>530267</v>
      </c>
      <c r="D83" t="s">
        <v>3417</v>
      </c>
      <c r="E83">
        <v>82</v>
      </c>
      <c r="F83" t="s">
        <v>5571</v>
      </c>
    </row>
    <row r="84" spans="1:6">
      <c r="A84" t="s">
        <v>3428</v>
      </c>
      <c r="B84" t="s">
        <v>1893</v>
      </c>
      <c r="C84">
        <v>530268</v>
      </c>
      <c r="D84" t="s">
        <v>3429</v>
      </c>
      <c r="E84">
        <v>83</v>
      </c>
      <c r="F84" t="s">
        <v>5573</v>
      </c>
    </row>
    <row r="85" spans="1:6">
      <c r="A85" t="s">
        <v>1015</v>
      </c>
      <c r="B85" t="s">
        <v>731</v>
      </c>
      <c r="C85">
        <v>512745</v>
      </c>
      <c r="D85" t="s">
        <v>3529</v>
      </c>
      <c r="E85">
        <v>84</v>
      </c>
      <c r="F85" t="s">
        <v>5634</v>
      </c>
    </row>
    <row r="86" spans="1:6">
      <c r="A86" t="s">
        <v>3546</v>
      </c>
      <c r="B86" t="s">
        <v>1639</v>
      </c>
      <c r="C86">
        <v>529722</v>
      </c>
      <c r="D86" t="s">
        <v>3547</v>
      </c>
      <c r="E86">
        <v>85</v>
      </c>
      <c r="F86" t="s">
        <v>5649</v>
      </c>
    </row>
    <row r="87" spans="1:6">
      <c r="A87" t="s">
        <v>3638</v>
      </c>
      <c r="B87" t="s">
        <v>1639</v>
      </c>
      <c r="C87">
        <v>529820</v>
      </c>
      <c r="D87" t="s">
        <v>3639</v>
      </c>
      <c r="E87">
        <v>86</v>
      </c>
      <c r="F87" t="s">
        <v>5706</v>
      </c>
    </row>
    <row r="88" spans="1:6">
      <c r="A88" t="s">
        <v>3751</v>
      </c>
      <c r="B88" t="s">
        <v>1893</v>
      </c>
      <c r="C88">
        <v>530298</v>
      </c>
      <c r="D88" t="s">
        <v>3752</v>
      </c>
      <c r="E88">
        <v>87</v>
      </c>
      <c r="F88" t="s">
        <v>5770</v>
      </c>
    </row>
    <row r="89" spans="1:6">
      <c r="A89" t="s">
        <v>10072</v>
      </c>
      <c r="B89" t="s">
        <v>367</v>
      </c>
      <c r="C89">
        <v>530345</v>
      </c>
      <c r="D89" t="s">
        <v>10073</v>
      </c>
      <c r="E89">
        <v>88</v>
      </c>
      <c r="F89" t="s">
        <v>10074</v>
      </c>
    </row>
    <row r="90" spans="1:6">
      <c r="A90" t="s">
        <v>1893</v>
      </c>
      <c r="B90" t="s">
        <v>1893</v>
      </c>
      <c r="C90">
        <v>530367</v>
      </c>
      <c r="D90" t="s">
        <v>10075</v>
      </c>
      <c r="E90">
        <v>89</v>
      </c>
      <c r="F90" t="s">
        <v>10076</v>
      </c>
    </row>
    <row r="91" spans="1:6">
      <c r="A91" t="s">
        <v>1015</v>
      </c>
      <c r="B91" t="s">
        <v>731</v>
      </c>
      <c r="C91">
        <v>530188</v>
      </c>
      <c r="D91" t="s">
        <v>10077</v>
      </c>
      <c r="E91" t="s">
        <v>6361</v>
      </c>
      <c r="F91" t="s">
        <v>10078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46"/>
  <sheetViews>
    <sheetView workbookViewId="0">
      <selection activeCell="A136" sqref="A136"/>
    </sheetView>
  </sheetViews>
  <sheetFormatPr defaultColWidth="9" defaultRowHeight="13.5" outlineLevelCol="7"/>
  <sheetData>
    <row r="1" spans="1:8">
      <c r="A1" s="1" t="s">
        <v>10079</v>
      </c>
      <c r="B1" s="1" t="s">
        <v>10080</v>
      </c>
      <c r="C1" s="1" t="s">
        <v>10081</v>
      </c>
      <c r="D1" s="1" t="s">
        <v>10082</v>
      </c>
      <c r="E1" s="1" t="s">
        <v>10083</v>
      </c>
      <c r="F1" s="1" t="s">
        <v>9895</v>
      </c>
      <c r="G1" s="1" t="s">
        <v>10084</v>
      </c>
      <c r="H1" s="1" t="s">
        <v>10085</v>
      </c>
    </row>
    <row r="2" spans="1:8">
      <c r="A2" t="s">
        <v>55</v>
      </c>
      <c r="B2">
        <v>1</v>
      </c>
      <c r="C2">
        <v>96.4</v>
      </c>
      <c r="D2">
        <v>92.3</v>
      </c>
      <c r="E2">
        <v>99.7</v>
      </c>
      <c r="F2">
        <v>99</v>
      </c>
      <c r="G2">
        <v>74.9</v>
      </c>
      <c r="H2">
        <v>96.2</v>
      </c>
    </row>
    <row r="3" spans="1:8">
      <c r="A3" t="s">
        <v>44</v>
      </c>
      <c r="B3">
        <v>2</v>
      </c>
      <c r="C3">
        <v>95.2</v>
      </c>
      <c r="D3">
        <v>94.8</v>
      </c>
      <c r="E3">
        <v>99</v>
      </c>
      <c r="F3">
        <v>99.3</v>
      </c>
      <c r="G3">
        <v>49.5</v>
      </c>
      <c r="H3">
        <v>80.5</v>
      </c>
    </row>
    <row r="4" spans="1:8">
      <c r="A4" t="s">
        <v>61</v>
      </c>
      <c r="B4">
        <v>3</v>
      </c>
      <c r="C4">
        <v>94.8</v>
      </c>
      <c r="D4">
        <v>90.9</v>
      </c>
      <c r="E4">
        <v>99.5</v>
      </c>
      <c r="F4">
        <v>97</v>
      </c>
      <c r="G4">
        <v>54.2</v>
      </c>
      <c r="H4">
        <v>95.8</v>
      </c>
    </row>
    <row r="5" spans="1:8">
      <c r="A5" t="s">
        <v>50</v>
      </c>
      <c r="B5">
        <v>3</v>
      </c>
      <c r="C5">
        <v>94.8</v>
      </c>
      <c r="D5">
        <v>94.2</v>
      </c>
      <c r="E5">
        <v>96.7</v>
      </c>
      <c r="F5">
        <v>99.8</v>
      </c>
      <c r="G5">
        <v>65</v>
      </c>
      <c r="H5">
        <v>79.8</v>
      </c>
    </row>
    <row r="6" spans="1:8">
      <c r="A6" t="s">
        <v>3792</v>
      </c>
      <c r="B6">
        <v>5</v>
      </c>
      <c r="C6">
        <v>94.2</v>
      </c>
      <c r="D6">
        <v>90.7</v>
      </c>
      <c r="E6">
        <v>93.6</v>
      </c>
      <c r="F6">
        <v>99.8</v>
      </c>
      <c r="G6">
        <v>90.9</v>
      </c>
      <c r="H6">
        <v>89.3</v>
      </c>
    </row>
    <row r="7" spans="1:8">
      <c r="A7" t="s">
        <v>7016</v>
      </c>
      <c r="B7">
        <v>6</v>
      </c>
      <c r="C7">
        <v>94.1</v>
      </c>
      <c r="D7">
        <v>90.9</v>
      </c>
      <c r="E7">
        <v>97</v>
      </c>
      <c r="F7">
        <v>97.3</v>
      </c>
      <c r="G7">
        <v>89.8</v>
      </c>
      <c r="H7">
        <v>83.6</v>
      </c>
    </row>
    <row r="8" spans="1:8">
      <c r="A8" t="s">
        <v>101</v>
      </c>
      <c r="B8">
        <v>7</v>
      </c>
      <c r="C8">
        <v>92.4</v>
      </c>
      <c r="D8">
        <v>87.6</v>
      </c>
      <c r="E8">
        <v>95.9</v>
      </c>
      <c r="F8">
        <v>99.1</v>
      </c>
      <c r="G8">
        <v>66</v>
      </c>
      <c r="H8">
        <v>80.3</v>
      </c>
    </row>
    <row r="9" spans="1:8">
      <c r="A9" t="s">
        <v>7189</v>
      </c>
      <c r="B9">
        <v>8</v>
      </c>
      <c r="C9">
        <v>92.1</v>
      </c>
      <c r="D9">
        <v>86.4</v>
      </c>
      <c r="E9">
        <v>95.8</v>
      </c>
      <c r="F9">
        <v>99</v>
      </c>
      <c r="G9">
        <v>76.8</v>
      </c>
      <c r="H9">
        <v>78.4</v>
      </c>
    </row>
    <row r="10" spans="1:8">
      <c r="A10" t="s">
        <v>74</v>
      </c>
      <c r="B10">
        <v>9</v>
      </c>
      <c r="C10">
        <v>91.4</v>
      </c>
      <c r="D10">
        <v>92.6</v>
      </c>
      <c r="E10">
        <v>92.7</v>
      </c>
      <c r="F10">
        <v>97</v>
      </c>
      <c r="G10">
        <v>55</v>
      </c>
      <c r="H10">
        <v>70.9</v>
      </c>
    </row>
    <row r="11" spans="1:8">
      <c r="A11" t="s">
        <v>81</v>
      </c>
      <c r="B11">
        <v>10</v>
      </c>
      <c r="C11">
        <v>90.4</v>
      </c>
      <c r="D11">
        <v>82.8</v>
      </c>
      <c r="E11">
        <v>90.8</v>
      </c>
      <c r="F11">
        <v>98.3</v>
      </c>
      <c r="G11">
        <v>59.8</v>
      </c>
      <c r="H11">
        <v>97.5</v>
      </c>
    </row>
    <row r="12" spans="1:8">
      <c r="A12" t="s">
        <v>70</v>
      </c>
      <c r="B12">
        <v>11</v>
      </c>
      <c r="C12">
        <v>89.4</v>
      </c>
      <c r="D12">
        <v>89.4</v>
      </c>
      <c r="E12">
        <v>87.7</v>
      </c>
      <c r="F12">
        <v>97.1</v>
      </c>
      <c r="G12">
        <v>44.8</v>
      </c>
      <c r="H12">
        <v>79.9</v>
      </c>
    </row>
    <row r="13" spans="1:8">
      <c r="A13" t="s">
        <v>148</v>
      </c>
      <c r="B13">
        <v>11</v>
      </c>
      <c r="C13">
        <v>89.4</v>
      </c>
      <c r="D13">
        <v>82.6</v>
      </c>
      <c r="E13">
        <v>95.4</v>
      </c>
      <c r="F13">
        <v>90.7</v>
      </c>
      <c r="G13">
        <v>59.1</v>
      </c>
      <c r="H13">
        <v>97.7</v>
      </c>
    </row>
    <row r="14" spans="1:8">
      <c r="A14" t="s">
        <v>10086</v>
      </c>
      <c r="B14">
        <v>13</v>
      </c>
      <c r="C14">
        <v>88.9</v>
      </c>
      <c r="D14">
        <v>86.5</v>
      </c>
      <c r="E14">
        <v>88.8</v>
      </c>
      <c r="F14">
        <v>97.7</v>
      </c>
      <c r="G14">
        <v>56.2</v>
      </c>
      <c r="H14">
        <v>74.2</v>
      </c>
    </row>
    <row r="15" spans="1:8">
      <c r="A15" t="s">
        <v>86</v>
      </c>
      <c r="B15">
        <v>14</v>
      </c>
      <c r="C15">
        <v>88.8</v>
      </c>
      <c r="D15">
        <v>86</v>
      </c>
      <c r="E15">
        <v>88.8</v>
      </c>
      <c r="F15">
        <v>97</v>
      </c>
      <c r="G15">
        <v>75.8</v>
      </c>
      <c r="H15">
        <v>71.5</v>
      </c>
    </row>
    <row r="16" spans="1:8">
      <c r="A16" t="s">
        <v>84</v>
      </c>
      <c r="B16">
        <v>15</v>
      </c>
      <c r="C16">
        <v>88.3</v>
      </c>
      <c r="D16">
        <v>79.4</v>
      </c>
      <c r="E16">
        <v>91.5</v>
      </c>
      <c r="F16">
        <v>97</v>
      </c>
      <c r="G16">
        <v>89.5</v>
      </c>
      <c r="H16">
        <v>75.3</v>
      </c>
    </row>
    <row r="17" spans="1:8">
      <c r="A17" t="s">
        <v>94</v>
      </c>
      <c r="B17">
        <v>16</v>
      </c>
      <c r="C17">
        <v>88.2</v>
      </c>
      <c r="D17">
        <v>90.1</v>
      </c>
      <c r="E17">
        <v>97.4</v>
      </c>
      <c r="F17">
        <v>88</v>
      </c>
      <c r="G17">
        <v>100</v>
      </c>
      <c r="H17">
        <v>40.3</v>
      </c>
    </row>
    <row r="18" spans="1:8">
      <c r="A18" t="s">
        <v>138</v>
      </c>
      <c r="B18">
        <v>17</v>
      </c>
      <c r="C18">
        <v>88.1</v>
      </c>
      <c r="D18">
        <v>92.5</v>
      </c>
      <c r="E18">
        <v>96.7</v>
      </c>
      <c r="F18">
        <v>80.4</v>
      </c>
      <c r="G18">
        <v>91.8</v>
      </c>
      <c r="H18">
        <v>65</v>
      </c>
    </row>
    <row r="19" spans="1:8">
      <c r="A19" t="s">
        <v>98</v>
      </c>
      <c r="B19">
        <v>18</v>
      </c>
      <c r="C19">
        <v>87.4</v>
      </c>
      <c r="D19">
        <v>77.3</v>
      </c>
      <c r="E19">
        <v>93.3</v>
      </c>
      <c r="F19">
        <v>92.8</v>
      </c>
      <c r="G19">
        <v>65.5</v>
      </c>
      <c r="H19">
        <v>89.7</v>
      </c>
    </row>
    <row r="20" spans="1:8">
      <c r="A20" t="s">
        <v>112</v>
      </c>
      <c r="B20">
        <v>19</v>
      </c>
      <c r="C20">
        <v>87.1</v>
      </c>
      <c r="D20">
        <v>76.4</v>
      </c>
      <c r="E20">
        <v>93</v>
      </c>
      <c r="F20">
        <v>90.2</v>
      </c>
      <c r="G20">
        <v>87</v>
      </c>
      <c r="H20">
        <v>94</v>
      </c>
    </row>
    <row r="21" spans="1:8">
      <c r="A21" t="s">
        <v>103</v>
      </c>
      <c r="B21">
        <v>20</v>
      </c>
      <c r="C21">
        <v>85.9</v>
      </c>
      <c r="D21">
        <v>80.2</v>
      </c>
      <c r="E21">
        <v>86.1</v>
      </c>
      <c r="F21">
        <v>97.3</v>
      </c>
      <c r="G21">
        <v>40.4</v>
      </c>
      <c r="H21">
        <v>76.9</v>
      </c>
    </row>
    <row r="22" spans="1:8">
      <c r="A22" t="s">
        <v>7191</v>
      </c>
      <c r="B22">
        <v>21</v>
      </c>
      <c r="C22">
        <v>85.8</v>
      </c>
      <c r="D22">
        <v>80.4</v>
      </c>
      <c r="E22">
        <v>88.9</v>
      </c>
      <c r="F22">
        <v>95.4</v>
      </c>
      <c r="G22">
        <v>58.8</v>
      </c>
      <c r="H22">
        <v>65</v>
      </c>
    </row>
    <row r="23" spans="1:8">
      <c r="A23" t="s">
        <v>10087</v>
      </c>
      <c r="B23">
        <v>22</v>
      </c>
      <c r="C23">
        <v>85.7</v>
      </c>
      <c r="D23">
        <v>74.5</v>
      </c>
      <c r="E23">
        <v>85.4</v>
      </c>
      <c r="F23">
        <v>97.9</v>
      </c>
      <c r="G23">
        <v>44.5</v>
      </c>
      <c r="H23">
        <v>96.7</v>
      </c>
    </row>
    <row r="24" spans="1:8">
      <c r="A24" t="s">
        <v>3816</v>
      </c>
      <c r="B24">
        <v>23</v>
      </c>
      <c r="C24">
        <v>82.9</v>
      </c>
      <c r="D24">
        <v>79.3</v>
      </c>
      <c r="E24">
        <v>84.6</v>
      </c>
      <c r="F24">
        <v>93.6</v>
      </c>
      <c r="G24">
        <v>48.7</v>
      </c>
      <c r="H24">
        <v>59.2</v>
      </c>
    </row>
    <row r="25" spans="1:8">
      <c r="A25" t="s">
        <v>139</v>
      </c>
      <c r="B25">
        <v>24</v>
      </c>
      <c r="C25">
        <v>82.7</v>
      </c>
      <c r="D25">
        <v>74.2</v>
      </c>
      <c r="E25">
        <v>84</v>
      </c>
      <c r="F25">
        <v>95</v>
      </c>
      <c r="G25">
        <v>44.6</v>
      </c>
      <c r="H25">
        <v>74.7</v>
      </c>
    </row>
    <row r="26" spans="1:8">
      <c r="A26" t="s">
        <v>124</v>
      </c>
      <c r="B26">
        <v>25</v>
      </c>
      <c r="C26">
        <v>82.6</v>
      </c>
      <c r="D26">
        <v>78.1</v>
      </c>
      <c r="E26">
        <v>76.2</v>
      </c>
      <c r="F26">
        <v>95.7</v>
      </c>
      <c r="G26">
        <v>99.6</v>
      </c>
      <c r="H26">
        <v>68</v>
      </c>
    </row>
    <row r="27" spans="1:8">
      <c r="A27" t="s">
        <v>119</v>
      </c>
      <c r="B27">
        <v>26</v>
      </c>
      <c r="C27">
        <v>82.1</v>
      </c>
      <c r="D27">
        <v>71.7</v>
      </c>
      <c r="E27">
        <v>80.7</v>
      </c>
      <c r="F27">
        <v>97.5</v>
      </c>
      <c r="G27">
        <v>85</v>
      </c>
      <c r="H27">
        <v>67</v>
      </c>
    </row>
    <row r="28" spans="1:8">
      <c r="A28" t="s">
        <v>3800</v>
      </c>
      <c r="B28">
        <v>26</v>
      </c>
      <c r="C28">
        <v>82.1</v>
      </c>
      <c r="D28">
        <v>71.6</v>
      </c>
      <c r="E28">
        <v>82.8</v>
      </c>
      <c r="F28">
        <v>98.9</v>
      </c>
      <c r="G28">
        <v>53.9</v>
      </c>
      <c r="H28">
        <v>63</v>
      </c>
    </row>
    <row r="29" spans="1:8">
      <c r="A29" t="s">
        <v>413</v>
      </c>
      <c r="B29">
        <v>28</v>
      </c>
      <c r="C29">
        <v>81.1</v>
      </c>
      <c r="D29">
        <v>65.4</v>
      </c>
      <c r="E29">
        <v>81.8</v>
      </c>
      <c r="F29">
        <v>98.7</v>
      </c>
      <c r="G29">
        <v>55.2</v>
      </c>
      <c r="H29">
        <v>80.1</v>
      </c>
    </row>
    <row r="30" spans="1:8">
      <c r="A30" t="s">
        <v>162</v>
      </c>
      <c r="B30">
        <v>29</v>
      </c>
      <c r="C30">
        <v>79.8</v>
      </c>
      <c r="D30">
        <v>66.9</v>
      </c>
      <c r="E30">
        <v>74.5</v>
      </c>
      <c r="F30">
        <v>97.1</v>
      </c>
      <c r="G30">
        <v>40.9</v>
      </c>
      <c r="H30">
        <v>95.6</v>
      </c>
    </row>
    <row r="31" spans="1:8">
      <c r="A31" t="s">
        <v>211</v>
      </c>
      <c r="B31">
        <v>30</v>
      </c>
      <c r="C31">
        <v>79.3</v>
      </c>
      <c r="D31">
        <v>69.8</v>
      </c>
      <c r="E31">
        <v>82.2</v>
      </c>
      <c r="F31">
        <v>84.5</v>
      </c>
      <c r="G31">
        <v>100</v>
      </c>
      <c r="H31">
        <v>77.7</v>
      </c>
    </row>
    <row r="32" spans="1:8">
      <c r="A32" t="s">
        <v>180</v>
      </c>
      <c r="B32">
        <v>31</v>
      </c>
      <c r="C32">
        <v>78.5</v>
      </c>
      <c r="D32">
        <v>65.6</v>
      </c>
      <c r="E32">
        <v>74.1</v>
      </c>
      <c r="F32">
        <v>92.4</v>
      </c>
      <c r="G32">
        <v>60.6</v>
      </c>
      <c r="H32">
        <v>98.7</v>
      </c>
    </row>
    <row r="33" spans="1:8">
      <c r="A33" t="s">
        <v>7424</v>
      </c>
      <c r="B33">
        <v>32</v>
      </c>
      <c r="C33">
        <v>78.1</v>
      </c>
      <c r="D33">
        <v>60.2</v>
      </c>
      <c r="E33">
        <v>77.2</v>
      </c>
      <c r="F33">
        <v>98.2</v>
      </c>
      <c r="G33">
        <v>93</v>
      </c>
      <c r="H33">
        <v>67.8</v>
      </c>
    </row>
    <row r="34" spans="1:8">
      <c r="A34" t="s">
        <v>10088</v>
      </c>
      <c r="B34">
        <v>33</v>
      </c>
      <c r="C34">
        <v>77.7</v>
      </c>
      <c r="D34">
        <v>67.3</v>
      </c>
      <c r="E34">
        <v>78.3</v>
      </c>
      <c r="F34">
        <v>87.4</v>
      </c>
      <c r="G34">
        <v>100</v>
      </c>
      <c r="H34">
        <v>70.5</v>
      </c>
    </row>
    <row r="35" spans="1:8">
      <c r="A35" t="s">
        <v>131</v>
      </c>
      <c r="B35">
        <v>34</v>
      </c>
      <c r="C35">
        <v>77.6</v>
      </c>
      <c r="D35">
        <v>67.1</v>
      </c>
      <c r="E35">
        <v>75.9</v>
      </c>
      <c r="F35">
        <v>85.8</v>
      </c>
      <c r="G35">
        <v>78.1</v>
      </c>
      <c r="H35">
        <v>93.6</v>
      </c>
    </row>
    <row r="36" spans="1:8">
      <c r="A36" t="s">
        <v>10089</v>
      </c>
      <c r="B36">
        <v>35</v>
      </c>
      <c r="C36">
        <v>77.1</v>
      </c>
      <c r="D36">
        <v>58</v>
      </c>
      <c r="E36">
        <v>72.9</v>
      </c>
      <c r="F36">
        <v>98.2</v>
      </c>
      <c r="G36">
        <v>45.6</v>
      </c>
      <c r="H36">
        <v>96.1</v>
      </c>
    </row>
    <row r="37" spans="1:8">
      <c r="A37" t="s">
        <v>10090</v>
      </c>
      <c r="B37">
        <v>36</v>
      </c>
      <c r="C37">
        <v>77</v>
      </c>
      <c r="D37">
        <v>60.9</v>
      </c>
      <c r="E37">
        <v>77.9</v>
      </c>
      <c r="F37">
        <v>87.2</v>
      </c>
      <c r="G37">
        <v>84.5</v>
      </c>
      <c r="H37">
        <v>94.5</v>
      </c>
    </row>
    <row r="38" spans="1:8">
      <c r="A38" t="s">
        <v>10091</v>
      </c>
      <c r="B38">
        <v>37</v>
      </c>
      <c r="C38">
        <v>76.5</v>
      </c>
      <c r="D38">
        <v>59.2</v>
      </c>
      <c r="E38">
        <v>74.3</v>
      </c>
      <c r="F38">
        <v>95.1</v>
      </c>
      <c r="G38">
        <v>37.8</v>
      </c>
      <c r="H38">
        <v>92.8</v>
      </c>
    </row>
    <row r="39" spans="1:8">
      <c r="A39" t="s">
        <v>252</v>
      </c>
      <c r="B39">
        <v>38</v>
      </c>
      <c r="C39">
        <v>76</v>
      </c>
      <c r="D39">
        <v>60.2</v>
      </c>
      <c r="E39">
        <v>75.9</v>
      </c>
      <c r="F39">
        <v>91.4</v>
      </c>
      <c r="G39">
        <v>64.9</v>
      </c>
      <c r="H39">
        <v>81.2</v>
      </c>
    </row>
    <row r="40" spans="1:8">
      <c r="A40" t="s">
        <v>3905</v>
      </c>
      <c r="B40">
        <v>39</v>
      </c>
      <c r="C40">
        <v>75.9</v>
      </c>
      <c r="D40">
        <v>88.1</v>
      </c>
      <c r="E40">
        <v>91.4</v>
      </c>
      <c r="F40">
        <v>55.5</v>
      </c>
      <c r="G40">
        <v>86.7</v>
      </c>
      <c r="H40">
        <v>43.3</v>
      </c>
    </row>
    <row r="41" spans="1:8">
      <c r="A41" t="s">
        <v>165</v>
      </c>
      <c r="B41">
        <v>40</v>
      </c>
      <c r="C41">
        <v>75.7</v>
      </c>
      <c r="D41">
        <v>62.9</v>
      </c>
      <c r="E41">
        <v>73.1</v>
      </c>
      <c r="F41">
        <v>88.8</v>
      </c>
      <c r="G41">
        <v>47.9</v>
      </c>
      <c r="H41">
        <v>94.8</v>
      </c>
    </row>
    <row r="42" spans="1:8">
      <c r="A42" t="s">
        <v>10092</v>
      </c>
      <c r="B42">
        <v>41</v>
      </c>
      <c r="C42">
        <v>75.4</v>
      </c>
      <c r="D42">
        <v>65.6</v>
      </c>
      <c r="E42">
        <v>70.7</v>
      </c>
      <c r="F42">
        <v>84.5</v>
      </c>
      <c r="G42">
        <v>71.7</v>
      </c>
      <c r="H42">
        <v>98</v>
      </c>
    </row>
    <row r="43" spans="1:8">
      <c r="A43" t="s">
        <v>199</v>
      </c>
      <c r="B43">
        <v>42</v>
      </c>
      <c r="C43">
        <v>74.6</v>
      </c>
      <c r="D43">
        <v>59.7</v>
      </c>
      <c r="E43">
        <v>74.9</v>
      </c>
      <c r="F43">
        <v>86.7</v>
      </c>
      <c r="G43">
        <v>99.2</v>
      </c>
      <c r="H43">
        <v>76.8</v>
      </c>
    </row>
    <row r="44" spans="1:8">
      <c r="A44" t="s">
        <v>10093</v>
      </c>
      <c r="B44">
        <v>43</v>
      </c>
      <c r="C44">
        <v>74.1</v>
      </c>
      <c r="D44">
        <v>67.2</v>
      </c>
      <c r="E44">
        <v>61.5</v>
      </c>
      <c r="F44">
        <v>96</v>
      </c>
      <c r="G44">
        <v>55.7</v>
      </c>
      <c r="H44">
        <v>71.2</v>
      </c>
    </row>
    <row r="45" spans="1:8">
      <c r="A45" t="s">
        <v>151</v>
      </c>
      <c r="B45">
        <v>44</v>
      </c>
      <c r="C45">
        <v>73.6</v>
      </c>
      <c r="D45">
        <v>56.9</v>
      </c>
      <c r="E45">
        <v>68.7</v>
      </c>
      <c r="F45">
        <v>90.4</v>
      </c>
      <c r="G45">
        <v>78.4</v>
      </c>
      <c r="H45">
        <v>91</v>
      </c>
    </row>
    <row r="46" spans="1:8">
      <c r="A46" t="s">
        <v>10094</v>
      </c>
      <c r="B46">
        <v>45</v>
      </c>
      <c r="C46">
        <v>73.2</v>
      </c>
      <c r="D46">
        <v>59.1</v>
      </c>
      <c r="E46">
        <v>61.1</v>
      </c>
      <c r="F46">
        <v>95.7</v>
      </c>
      <c r="G46">
        <v>60.9</v>
      </c>
      <c r="H46">
        <v>92.5</v>
      </c>
    </row>
    <row r="47" spans="1:8">
      <c r="A47" t="s">
        <v>221</v>
      </c>
      <c r="B47">
        <v>46</v>
      </c>
      <c r="C47">
        <v>73</v>
      </c>
      <c r="D47">
        <v>62</v>
      </c>
      <c r="E47">
        <v>72.4</v>
      </c>
      <c r="F47">
        <v>82.5</v>
      </c>
      <c r="G47">
        <v>43.5</v>
      </c>
      <c r="H47">
        <v>91</v>
      </c>
    </row>
    <row r="48" spans="1:8">
      <c r="A48" t="s">
        <v>10095</v>
      </c>
      <c r="B48">
        <v>47</v>
      </c>
      <c r="C48">
        <v>72.9</v>
      </c>
      <c r="D48">
        <v>68.2</v>
      </c>
      <c r="E48">
        <v>73.5</v>
      </c>
      <c r="F48">
        <v>75.5</v>
      </c>
      <c r="G48">
        <v>78.8</v>
      </c>
      <c r="H48">
        <v>76.3</v>
      </c>
    </row>
    <row r="49" spans="1:8">
      <c r="A49" t="s">
        <v>333</v>
      </c>
      <c r="B49">
        <v>48</v>
      </c>
      <c r="C49">
        <v>72.7</v>
      </c>
      <c r="D49">
        <v>67.1</v>
      </c>
      <c r="E49">
        <v>78.9</v>
      </c>
      <c r="F49">
        <v>78.1</v>
      </c>
      <c r="G49">
        <v>50.1</v>
      </c>
      <c r="H49">
        <v>56.2</v>
      </c>
    </row>
    <row r="50" spans="1:8">
      <c r="A50" t="s">
        <v>10096</v>
      </c>
      <c r="B50">
        <v>49</v>
      </c>
      <c r="C50">
        <v>72.4</v>
      </c>
      <c r="D50">
        <v>51.1</v>
      </c>
      <c r="E50">
        <v>68.8</v>
      </c>
      <c r="F50">
        <v>94</v>
      </c>
      <c r="G50">
        <v>66.4</v>
      </c>
      <c r="H50">
        <v>87.3</v>
      </c>
    </row>
    <row r="51" spans="1:8">
      <c r="A51" t="s">
        <v>224</v>
      </c>
      <c r="B51">
        <v>50</v>
      </c>
      <c r="C51">
        <v>72.3</v>
      </c>
      <c r="D51">
        <v>66.2</v>
      </c>
      <c r="E51">
        <v>73.1</v>
      </c>
      <c r="F51">
        <v>87.5</v>
      </c>
      <c r="G51">
        <v>51.3</v>
      </c>
      <c r="H51">
        <v>40.1</v>
      </c>
    </row>
    <row r="52" spans="1:8">
      <c r="A52" t="s">
        <v>290</v>
      </c>
      <c r="B52">
        <v>51</v>
      </c>
      <c r="C52">
        <v>72</v>
      </c>
      <c r="D52">
        <v>71.8</v>
      </c>
      <c r="E52">
        <v>75.8</v>
      </c>
      <c r="F52">
        <v>74.5</v>
      </c>
      <c r="G52">
        <v>77.3</v>
      </c>
      <c r="H52">
        <v>45.2</v>
      </c>
    </row>
    <row r="53" spans="1:8">
      <c r="A53" t="s">
        <v>213</v>
      </c>
      <c r="B53">
        <v>52</v>
      </c>
      <c r="C53">
        <v>71.2</v>
      </c>
      <c r="D53">
        <v>75.3</v>
      </c>
      <c r="E53">
        <v>82.9</v>
      </c>
      <c r="F53">
        <v>59.9</v>
      </c>
      <c r="G53">
        <v>100</v>
      </c>
      <c r="H53">
        <v>43.7</v>
      </c>
    </row>
    <row r="54" spans="1:8">
      <c r="A54" t="s">
        <v>3850</v>
      </c>
      <c r="B54">
        <v>53</v>
      </c>
      <c r="C54">
        <v>71.1</v>
      </c>
      <c r="D54">
        <v>55.9</v>
      </c>
      <c r="E54">
        <v>66.5</v>
      </c>
      <c r="F54">
        <v>84.3</v>
      </c>
      <c r="G54">
        <v>82</v>
      </c>
      <c r="H54">
        <v>93.2</v>
      </c>
    </row>
    <row r="55" spans="1:8">
      <c r="A55" t="s">
        <v>247</v>
      </c>
      <c r="B55">
        <v>54</v>
      </c>
      <c r="C55">
        <v>70.9</v>
      </c>
      <c r="D55">
        <v>54.5</v>
      </c>
      <c r="E55">
        <v>63.7</v>
      </c>
      <c r="F55">
        <v>91.3</v>
      </c>
      <c r="G55">
        <v>45.3</v>
      </c>
      <c r="H55">
        <v>92.7</v>
      </c>
    </row>
    <row r="56" spans="1:8">
      <c r="A56" t="s">
        <v>3832</v>
      </c>
      <c r="B56">
        <v>54</v>
      </c>
      <c r="C56">
        <v>70.9</v>
      </c>
      <c r="D56">
        <v>53.1</v>
      </c>
      <c r="E56">
        <v>65.8</v>
      </c>
      <c r="F56">
        <v>88.5</v>
      </c>
      <c r="G56">
        <v>73.2</v>
      </c>
      <c r="H56">
        <v>90.6</v>
      </c>
    </row>
    <row r="57" spans="1:8">
      <c r="A57" t="s">
        <v>418</v>
      </c>
      <c r="B57">
        <v>56</v>
      </c>
      <c r="C57">
        <v>70.8</v>
      </c>
      <c r="D57">
        <v>75.2</v>
      </c>
      <c r="E57">
        <v>76.2</v>
      </c>
      <c r="F57">
        <v>67.6</v>
      </c>
      <c r="G57">
        <v>96.6</v>
      </c>
      <c r="H57">
        <v>35.9</v>
      </c>
    </row>
    <row r="58" spans="1:8">
      <c r="A58" t="s">
        <v>10097</v>
      </c>
      <c r="B58">
        <v>57</v>
      </c>
      <c r="C58">
        <v>70.6</v>
      </c>
      <c r="D58">
        <v>60.3</v>
      </c>
      <c r="E58">
        <v>56.8</v>
      </c>
      <c r="F58">
        <v>98.2</v>
      </c>
      <c r="G58">
        <v>47.5</v>
      </c>
      <c r="H58">
        <v>64</v>
      </c>
    </row>
    <row r="59" spans="1:8">
      <c r="A59" t="s">
        <v>340</v>
      </c>
      <c r="B59">
        <v>58</v>
      </c>
      <c r="C59">
        <v>70.5</v>
      </c>
      <c r="D59">
        <v>51.4</v>
      </c>
      <c r="E59">
        <v>63.4</v>
      </c>
      <c r="F59">
        <v>87.7</v>
      </c>
      <c r="G59">
        <v>95</v>
      </c>
      <c r="H59">
        <v>97.7</v>
      </c>
    </row>
    <row r="60" spans="1:8">
      <c r="A60" t="s">
        <v>359</v>
      </c>
      <c r="B60">
        <v>59</v>
      </c>
      <c r="C60">
        <v>70.3</v>
      </c>
      <c r="D60">
        <v>50.4</v>
      </c>
      <c r="E60">
        <v>60.2</v>
      </c>
      <c r="F60">
        <v>93.2</v>
      </c>
      <c r="G60">
        <v>100</v>
      </c>
      <c r="H60">
        <v>88.8</v>
      </c>
    </row>
    <row r="61" spans="1:8">
      <c r="A61" t="s">
        <v>143</v>
      </c>
      <c r="B61">
        <v>60</v>
      </c>
      <c r="C61">
        <v>69.6</v>
      </c>
      <c r="D61">
        <v>48</v>
      </c>
      <c r="E61">
        <v>64.1</v>
      </c>
      <c r="F61">
        <v>93.3</v>
      </c>
      <c r="G61">
        <v>44.4</v>
      </c>
      <c r="H61">
        <v>91.9</v>
      </c>
    </row>
    <row r="62" spans="1:8">
      <c r="A62" t="s">
        <v>460</v>
      </c>
      <c r="B62">
        <v>61</v>
      </c>
      <c r="C62">
        <v>69.3</v>
      </c>
      <c r="D62">
        <v>64.5</v>
      </c>
      <c r="E62">
        <v>58</v>
      </c>
      <c r="F62">
        <v>89.5</v>
      </c>
      <c r="G62">
        <v>39</v>
      </c>
      <c r="H62">
        <v>63.3</v>
      </c>
    </row>
    <row r="63" spans="1:8">
      <c r="A63" t="s">
        <v>288</v>
      </c>
      <c r="B63">
        <v>62</v>
      </c>
      <c r="C63">
        <v>69</v>
      </c>
      <c r="D63">
        <v>51.3</v>
      </c>
      <c r="E63">
        <v>69.2</v>
      </c>
      <c r="F63">
        <v>81.8</v>
      </c>
      <c r="G63">
        <v>45.6</v>
      </c>
      <c r="H63">
        <v>96</v>
      </c>
    </row>
    <row r="64" spans="1:8">
      <c r="A64" t="s">
        <v>3912</v>
      </c>
      <c r="B64">
        <v>63</v>
      </c>
      <c r="C64">
        <v>68.5</v>
      </c>
      <c r="D64">
        <v>59.7</v>
      </c>
      <c r="E64">
        <v>66.3</v>
      </c>
      <c r="F64">
        <v>80.9</v>
      </c>
      <c r="G64">
        <v>52.4</v>
      </c>
      <c r="H64">
        <v>68.7</v>
      </c>
    </row>
    <row r="65" spans="1:8">
      <c r="A65" t="s">
        <v>7567</v>
      </c>
      <c r="B65">
        <v>64</v>
      </c>
      <c r="C65">
        <v>68.4</v>
      </c>
      <c r="D65">
        <v>44.6</v>
      </c>
      <c r="E65">
        <v>61.5</v>
      </c>
      <c r="F65">
        <v>96.2</v>
      </c>
      <c r="G65">
        <v>80.1</v>
      </c>
      <c r="H65">
        <v>76</v>
      </c>
    </row>
    <row r="66" spans="1:8">
      <c r="A66" t="s">
        <v>276</v>
      </c>
      <c r="B66">
        <v>65</v>
      </c>
      <c r="C66">
        <v>68.3</v>
      </c>
      <c r="D66">
        <v>58.9</v>
      </c>
      <c r="E66">
        <v>58.6</v>
      </c>
      <c r="F66">
        <v>90.4</v>
      </c>
      <c r="G66">
        <v>43.8</v>
      </c>
      <c r="H66">
        <v>63.7</v>
      </c>
    </row>
    <row r="67" spans="1:8">
      <c r="A67" t="s">
        <v>188</v>
      </c>
      <c r="B67">
        <v>66</v>
      </c>
      <c r="C67">
        <v>68.2</v>
      </c>
      <c r="D67">
        <v>44.3</v>
      </c>
      <c r="E67">
        <v>66</v>
      </c>
      <c r="F67">
        <v>91.2</v>
      </c>
      <c r="G67">
        <v>72.7</v>
      </c>
      <c r="H67">
        <v>78.8</v>
      </c>
    </row>
    <row r="68" spans="1:8">
      <c r="A68" t="s">
        <v>205</v>
      </c>
      <c r="B68">
        <v>67</v>
      </c>
      <c r="C68">
        <v>68.1</v>
      </c>
      <c r="D68">
        <v>67.3</v>
      </c>
      <c r="E68">
        <v>74.8</v>
      </c>
      <c r="F68">
        <v>62.8</v>
      </c>
      <c r="G68">
        <v>100</v>
      </c>
      <c r="H68">
        <v>55.1</v>
      </c>
    </row>
    <row r="69" spans="1:8">
      <c r="A69" t="s">
        <v>502</v>
      </c>
      <c r="B69">
        <v>68</v>
      </c>
      <c r="C69">
        <v>68</v>
      </c>
      <c r="D69">
        <v>77.5</v>
      </c>
      <c r="E69">
        <v>79.1</v>
      </c>
      <c r="F69">
        <v>52.3</v>
      </c>
      <c r="G69">
        <v>88.6</v>
      </c>
      <c r="H69">
        <v>40.5</v>
      </c>
    </row>
    <row r="70" spans="1:8">
      <c r="A70" t="s">
        <v>7322</v>
      </c>
      <c r="B70">
        <v>69</v>
      </c>
      <c r="C70">
        <v>67.8</v>
      </c>
      <c r="D70">
        <v>58.9</v>
      </c>
      <c r="E70">
        <v>59.7</v>
      </c>
      <c r="F70">
        <v>93.3</v>
      </c>
      <c r="G70">
        <v>46</v>
      </c>
      <c r="H70">
        <v>41.7</v>
      </c>
    </row>
    <row r="71" spans="1:8">
      <c r="A71" t="s">
        <v>537</v>
      </c>
      <c r="B71">
        <v>70</v>
      </c>
      <c r="C71">
        <v>67.7</v>
      </c>
      <c r="D71">
        <v>58.8</v>
      </c>
      <c r="E71">
        <v>76.4</v>
      </c>
      <c r="F71">
        <v>59.1</v>
      </c>
      <c r="G71">
        <v>93.4</v>
      </c>
      <c r="H71">
        <v>94.2</v>
      </c>
    </row>
    <row r="72" spans="1:8">
      <c r="A72" t="s">
        <v>258</v>
      </c>
      <c r="B72">
        <v>71</v>
      </c>
      <c r="C72">
        <v>67.5</v>
      </c>
      <c r="D72">
        <v>55.9</v>
      </c>
      <c r="E72">
        <v>56.1</v>
      </c>
      <c r="F72">
        <v>92.9</v>
      </c>
      <c r="G72">
        <v>41.1</v>
      </c>
      <c r="H72">
        <v>65.9</v>
      </c>
    </row>
    <row r="73" spans="1:8">
      <c r="A73" t="s">
        <v>10098</v>
      </c>
      <c r="B73">
        <v>71</v>
      </c>
      <c r="C73">
        <v>67.5</v>
      </c>
      <c r="D73">
        <v>51.1</v>
      </c>
      <c r="E73">
        <v>59</v>
      </c>
      <c r="F73">
        <v>85.9</v>
      </c>
      <c r="G73">
        <v>63.5</v>
      </c>
      <c r="H73">
        <v>95.1</v>
      </c>
    </row>
    <row r="74" spans="1:8">
      <c r="A74" t="s">
        <v>10099</v>
      </c>
      <c r="B74">
        <v>73</v>
      </c>
      <c r="C74">
        <v>67.2</v>
      </c>
      <c r="D74">
        <v>48.5</v>
      </c>
      <c r="E74">
        <v>52.2</v>
      </c>
      <c r="F74">
        <v>98.8</v>
      </c>
      <c r="G74">
        <v>87.1</v>
      </c>
      <c r="H74">
        <v>69.3</v>
      </c>
    </row>
    <row r="75" spans="1:8">
      <c r="A75" t="s">
        <v>280</v>
      </c>
      <c r="B75">
        <v>74</v>
      </c>
      <c r="C75">
        <v>67.1</v>
      </c>
      <c r="D75">
        <v>65</v>
      </c>
      <c r="E75">
        <v>64.9</v>
      </c>
      <c r="F75">
        <v>78.8</v>
      </c>
      <c r="G75">
        <v>69.4</v>
      </c>
      <c r="H75">
        <v>36.9</v>
      </c>
    </row>
    <row r="76" spans="1:8">
      <c r="A76" t="s">
        <v>266</v>
      </c>
      <c r="B76">
        <v>75</v>
      </c>
      <c r="C76">
        <v>66.6</v>
      </c>
      <c r="D76">
        <v>45.4</v>
      </c>
      <c r="E76">
        <v>57.6</v>
      </c>
      <c r="F76">
        <v>90.4</v>
      </c>
      <c r="G76">
        <v>75.8</v>
      </c>
      <c r="H76">
        <v>89.8</v>
      </c>
    </row>
    <row r="77" spans="1:8">
      <c r="A77" t="s">
        <v>315</v>
      </c>
      <c r="B77">
        <v>76</v>
      </c>
      <c r="C77">
        <v>66.5</v>
      </c>
      <c r="D77">
        <v>43.8</v>
      </c>
      <c r="E77">
        <v>53.4</v>
      </c>
      <c r="F77">
        <v>98.6</v>
      </c>
      <c r="G77">
        <v>43.5</v>
      </c>
      <c r="H77">
        <v>89.4</v>
      </c>
    </row>
    <row r="78" spans="1:8">
      <c r="A78" t="s">
        <v>219</v>
      </c>
      <c r="B78">
        <v>77</v>
      </c>
      <c r="C78">
        <v>66.4</v>
      </c>
      <c r="D78">
        <v>43.2</v>
      </c>
      <c r="E78">
        <v>64.4</v>
      </c>
      <c r="F78">
        <v>86.6</v>
      </c>
      <c r="G78">
        <v>68.4</v>
      </c>
      <c r="H78">
        <v>85.4</v>
      </c>
    </row>
    <row r="79" spans="1:8">
      <c r="A79" t="s">
        <v>10100</v>
      </c>
      <c r="B79">
        <v>78</v>
      </c>
      <c r="C79">
        <v>66.3</v>
      </c>
      <c r="D79">
        <v>67</v>
      </c>
      <c r="E79">
        <v>68.9</v>
      </c>
      <c r="F79">
        <v>63.9</v>
      </c>
      <c r="G79">
        <v>94.8</v>
      </c>
      <c r="H79">
        <v>52.8</v>
      </c>
    </row>
    <row r="80" spans="1:8">
      <c r="A80" t="s">
        <v>3882</v>
      </c>
      <c r="B80">
        <v>79</v>
      </c>
      <c r="C80">
        <v>65.8</v>
      </c>
      <c r="D80">
        <v>46.6</v>
      </c>
      <c r="E80">
        <v>57</v>
      </c>
      <c r="F80">
        <v>86.7</v>
      </c>
      <c r="G80">
        <v>56</v>
      </c>
      <c r="H80">
        <v>97.6</v>
      </c>
    </row>
    <row r="81" spans="1:8">
      <c r="A81" t="s">
        <v>6585</v>
      </c>
      <c r="B81">
        <v>80</v>
      </c>
      <c r="C81">
        <v>65.7</v>
      </c>
      <c r="D81">
        <v>38.6</v>
      </c>
      <c r="E81">
        <v>57.1</v>
      </c>
      <c r="F81">
        <v>95.6</v>
      </c>
      <c r="G81">
        <v>64.4</v>
      </c>
      <c r="H81">
        <v>89.7</v>
      </c>
    </row>
    <row r="82" spans="1:8">
      <c r="A82" t="s">
        <v>263</v>
      </c>
      <c r="B82">
        <v>81</v>
      </c>
      <c r="C82">
        <v>65.5</v>
      </c>
      <c r="D82">
        <v>59.7</v>
      </c>
      <c r="E82">
        <v>62.9</v>
      </c>
      <c r="F82">
        <v>78.7</v>
      </c>
      <c r="G82">
        <v>48.4</v>
      </c>
      <c r="H82">
        <v>51.8</v>
      </c>
    </row>
    <row r="83" spans="1:8">
      <c r="A83" t="s">
        <v>233</v>
      </c>
      <c r="B83">
        <v>82</v>
      </c>
      <c r="C83">
        <v>65.3</v>
      </c>
      <c r="D83">
        <v>54.8</v>
      </c>
      <c r="E83">
        <v>46</v>
      </c>
      <c r="F83">
        <v>98</v>
      </c>
      <c r="G83">
        <v>48.6</v>
      </c>
      <c r="H83">
        <v>59.8</v>
      </c>
    </row>
    <row r="84" spans="1:8">
      <c r="A84" t="s">
        <v>229</v>
      </c>
      <c r="B84">
        <v>82</v>
      </c>
      <c r="C84">
        <v>65.3</v>
      </c>
      <c r="D84">
        <v>43.3</v>
      </c>
      <c r="E84">
        <v>50.8</v>
      </c>
      <c r="F84">
        <v>96.5</v>
      </c>
      <c r="G84">
        <v>41.9</v>
      </c>
      <c r="H84">
        <v>93.8</v>
      </c>
    </row>
    <row r="85" spans="1:8">
      <c r="A85" t="s">
        <v>227</v>
      </c>
      <c r="B85">
        <v>82</v>
      </c>
      <c r="C85">
        <v>65.3</v>
      </c>
      <c r="D85">
        <v>51.5</v>
      </c>
      <c r="E85">
        <v>50.7</v>
      </c>
      <c r="F85">
        <v>87.5</v>
      </c>
      <c r="G85">
        <v>57.6</v>
      </c>
      <c r="H85">
        <v>93</v>
      </c>
    </row>
    <row r="86" spans="1:8">
      <c r="A86" t="s">
        <v>400</v>
      </c>
      <c r="B86">
        <v>85</v>
      </c>
      <c r="C86">
        <v>65.1</v>
      </c>
      <c r="D86">
        <v>42.7</v>
      </c>
      <c r="E86">
        <v>51.1</v>
      </c>
      <c r="F86">
        <v>94.6</v>
      </c>
      <c r="G86">
        <v>89.9</v>
      </c>
      <c r="H86">
        <v>84.7</v>
      </c>
    </row>
    <row r="87" spans="1:8">
      <c r="A87" t="s">
        <v>6582</v>
      </c>
      <c r="B87">
        <v>86</v>
      </c>
      <c r="C87">
        <v>64.9</v>
      </c>
      <c r="D87">
        <v>55.2</v>
      </c>
      <c r="E87">
        <v>64.3</v>
      </c>
      <c r="F87">
        <v>75.6</v>
      </c>
      <c r="G87">
        <v>42.8</v>
      </c>
      <c r="H87">
        <v>70.5</v>
      </c>
    </row>
    <row r="88" spans="1:8">
      <c r="A88" t="s">
        <v>10101</v>
      </c>
      <c r="B88">
        <v>86</v>
      </c>
      <c r="C88">
        <v>64.9</v>
      </c>
      <c r="D88">
        <v>51.1</v>
      </c>
      <c r="E88">
        <v>58.2</v>
      </c>
      <c r="F88">
        <v>84.5</v>
      </c>
      <c r="G88">
        <v>79.9</v>
      </c>
      <c r="H88">
        <v>64.1</v>
      </c>
    </row>
    <row r="89" spans="1:8">
      <c r="A89" t="s">
        <v>9871</v>
      </c>
      <c r="B89">
        <v>88</v>
      </c>
      <c r="C89">
        <v>64.7</v>
      </c>
      <c r="D89">
        <v>42.7</v>
      </c>
      <c r="E89">
        <v>51.8</v>
      </c>
      <c r="F89">
        <v>92.2</v>
      </c>
      <c r="G89">
        <v>65.3</v>
      </c>
      <c r="H89">
        <v>93.6</v>
      </c>
    </row>
    <row r="90" spans="1:8">
      <c r="A90" t="s">
        <v>468</v>
      </c>
      <c r="B90">
        <v>89</v>
      </c>
      <c r="C90">
        <v>64.6</v>
      </c>
      <c r="D90">
        <v>51.6</v>
      </c>
      <c r="E90">
        <v>56.1</v>
      </c>
      <c r="F90">
        <v>86</v>
      </c>
      <c r="G90">
        <v>55</v>
      </c>
      <c r="H90">
        <v>68.7</v>
      </c>
    </row>
    <row r="91" spans="1:8">
      <c r="A91" t="s">
        <v>3871</v>
      </c>
      <c r="B91">
        <v>90</v>
      </c>
      <c r="C91">
        <v>64.5</v>
      </c>
      <c r="D91">
        <v>58.7</v>
      </c>
      <c r="E91">
        <v>58.3</v>
      </c>
      <c r="F91">
        <v>76.6</v>
      </c>
      <c r="G91">
        <v>40</v>
      </c>
      <c r="H91">
        <v>72.3</v>
      </c>
    </row>
    <row r="92" spans="1:8">
      <c r="A92" t="s">
        <v>6584</v>
      </c>
      <c r="B92">
        <v>91</v>
      </c>
      <c r="C92">
        <v>64.2</v>
      </c>
      <c r="D92">
        <v>54.2</v>
      </c>
      <c r="E92">
        <v>62.4</v>
      </c>
      <c r="F92">
        <v>74.8</v>
      </c>
      <c r="G92">
        <v>41.7</v>
      </c>
      <c r="H92">
        <v>76.4</v>
      </c>
    </row>
    <row r="93" spans="1:8">
      <c r="A93" t="s">
        <v>10102</v>
      </c>
      <c r="B93">
        <v>91</v>
      </c>
      <c r="C93">
        <v>64.2</v>
      </c>
      <c r="D93">
        <v>64.5</v>
      </c>
      <c r="E93">
        <v>66</v>
      </c>
      <c r="F93">
        <v>65.7</v>
      </c>
      <c r="G93">
        <v>100</v>
      </c>
      <c r="H93">
        <v>38.2</v>
      </c>
    </row>
    <row r="94" spans="1:8">
      <c r="A94" t="s">
        <v>3897</v>
      </c>
      <c r="B94">
        <v>93</v>
      </c>
      <c r="C94">
        <v>63.9</v>
      </c>
      <c r="D94">
        <v>56.7</v>
      </c>
      <c r="E94">
        <v>55.2</v>
      </c>
      <c r="F94">
        <v>79.1</v>
      </c>
      <c r="G94">
        <v>54.6</v>
      </c>
      <c r="H94">
        <v>69.7</v>
      </c>
    </row>
    <row r="95" spans="1:8">
      <c r="A95" t="s">
        <v>355</v>
      </c>
      <c r="B95">
        <v>94</v>
      </c>
      <c r="C95">
        <v>63.7</v>
      </c>
      <c r="D95">
        <v>46</v>
      </c>
      <c r="E95">
        <v>46.5</v>
      </c>
      <c r="F95">
        <v>90.7</v>
      </c>
      <c r="G95">
        <v>86.3</v>
      </c>
      <c r="H95">
        <v>88.2</v>
      </c>
    </row>
    <row r="96" spans="1:8">
      <c r="A96" t="s">
        <v>3931</v>
      </c>
      <c r="B96">
        <v>95</v>
      </c>
      <c r="C96">
        <v>63.6</v>
      </c>
      <c r="D96">
        <v>43.5</v>
      </c>
      <c r="E96">
        <v>51.6</v>
      </c>
      <c r="F96">
        <v>93.6</v>
      </c>
      <c r="G96">
        <v>59.4</v>
      </c>
      <c r="H96">
        <v>73.2</v>
      </c>
    </row>
    <row r="97" spans="1:8">
      <c r="A97" t="s">
        <v>10103</v>
      </c>
      <c r="B97">
        <v>95</v>
      </c>
      <c r="C97">
        <v>63.6</v>
      </c>
      <c r="D97">
        <v>58.5</v>
      </c>
      <c r="E97">
        <v>58.8</v>
      </c>
      <c r="F97">
        <v>64.8</v>
      </c>
      <c r="G97">
        <v>72.7</v>
      </c>
      <c r="H97">
        <v>95.6</v>
      </c>
    </row>
    <row r="98" spans="1:8">
      <c r="A98" t="s">
        <v>319</v>
      </c>
      <c r="B98">
        <v>95</v>
      </c>
      <c r="C98">
        <v>63.6</v>
      </c>
      <c r="D98">
        <v>58.4</v>
      </c>
      <c r="E98">
        <v>58.2</v>
      </c>
      <c r="F98">
        <v>74.3</v>
      </c>
      <c r="G98">
        <v>87.3</v>
      </c>
      <c r="H98">
        <v>55.2</v>
      </c>
    </row>
    <row r="99" spans="1:8">
      <c r="A99" t="s">
        <v>238</v>
      </c>
      <c r="B99">
        <v>98</v>
      </c>
      <c r="C99">
        <v>63.5</v>
      </c>
      <c r="D99">
        <v>49.5</v>
      </c>
      <c r="E99">
        <v>47.5</v>
      </c>
      <c r="F99">
        <v>96.5</v>
      </c>
      <c r="G99">
        <v>66.7</v>
      </c>
      <c r="H99">
        <v>50.6</v>
      </c>
    </row>
    <row r="100" spans="1:8">
      <c r="A100" t="s">
        <v>278</v>
      </c>
      <c r="B100">
        <v>99</v>
      </c>
      <c r="C100">
        <v>63.4</v>
      </c>
      <c r="D100">
        <v>47.2</v>
      </c>
      <c r="E100">
        <v>53</v>
      </c>
      <c r="F100">
        <v>79.9</v>
      </c>
      <c r="G100">
        <v>76.6</v>
      </c>
      <c r="H100">
        <v>99.6</v>
      </c>
    </row>
    <row r="101" spans="1:8">
      <c r="A101" t="s">
        <v>614</v>
      </c>
      <c r="B101">
        <v>99</v>
      </c>
      <c r="C101">
        <v>63.4</v>
      </c>
      <c r="D101">
        <v>56.8</v>
      </c>
      <c r="E101">
        <v>64.5</v>
      </c>
      <c r="F101">
        <v>66.1</v>
      </c>
      <c r="G101">
        <v>93.8</v>
      </c>
      <c r="H101">
        <v>65.1</v>
      </c>
    </row>
    <row r="102" spans="1:8">
      <c r="A102" t="s">
        <v>497</v>
      </c>
      <c r="B102">
        <v>101</v>
      </c>
      <c r="C102">
        <v>63</v>
      </c>
      <c r="D102">
        <v>47</v>
      </c>
      <c r="E102">
        <v>44.1</v>
      </c>
      <c r="F102">
        <v>86.5</v>
      </c>
      <c r="G102">
        <v>99.2</v>
      </c>
      <c r="H102">
        <v>96.8</v>
      </c>
    </row>
    <row r="103" spans="1:8">
      <c r="A103" t="s">
        <v>261</v>
      </c>
      <c r="B103">
        <v>101</v>
      </c>
      <c r="C103">
        <v>63</v>
      </c>
      <c r="D103">
        <v>51.7</v>
      </c>
      <c r="E103">
        <v>36.7</v>
      </c>
      <c r="F103">
        <v>91.9</v>
      </c>
      <c r="G103">
        <v>74.2</v>
      </c>
      <c r="H103">
        <v>93.6</v>
      </c>
    </row>
    <row r="104" spans="1:8">
      <c r="A104" t="s">
        <v>10104</v>
      </c>
      <c r="B104">
        <v>101</v>
      </c>
      <c r="C104">
        <v>63</v>
      </c>
      <c r="D104">
        <v>55.1</v>
      </c>
      <c r="E104">
        <v>56.9</v>
      </c>
      <c r="F104">
        <v>81.2</v>
      </c>
      <c r="G104">
        <v>77.8</v>
      </c>
      <c r="H104">
        <v>41.7</v>
      </c>
    </row>
    <row r="105" spans="1:8">
      <c r="A105" t="s">
        <v>3890</v>
      </c>
      <c r="B105">
        <v>104</v>
      </c>
      <c r="C105">
        <v>62.9</v>
      </c>
      <c r="D105">
        <v>48.1</v>
      </c>
      <c r="E105">
        <v>57.7</v>
      </c>
      <c r="F105">
        <v>89.7</v>
      </c>
      <c r="G105">
        <v>40</v>
      </c>
      <c r="H105">
        <v>42.6</v>
      </c>
    </row>
    <row r="106" spans="1:8">
      <c r="A106" t="s">
        <v>506</v>
      </c>
      <c r="B106">
        <v>104</v>
      </c>
      <c r="C106">
        <v>62.9</v>
      </c>
      <c r="D106">
        <v>44.8</v>
      </c>
      <c r="E106">
        <v>49.6</v>
      </c>
      <c r="F106">
        <v>88.1</v>
      </c>
      <c r="G106">
        <v>42.7</v>
      </c>
      <c r="H106">
        <v>94.9</v>
      </c>
    </row>
    <row r="107" spans="1:8">
      <c r="A107" t="s">
        <v>389</v>
      </c>
      <c r="B107">
        <v>106</v>
      </c>
      <c r="C107">
        <v>62.8</v>
      </c>
      <c r="D107">
        <v>56.2</v>
      </c>
      <c r="E107">
        <v>55.6</v>
      </c>
      <c r="F107">
        <v>78.8</v>
      </c>
      <c r="G107">
        <v>39.9</v>
      </c>
      <c r="H107">
        <v>61.9</v>
      </c>
    </row>
    <row r="108" spans="1:8">
      <c r="A108" t="s">
        <v>350</v>
      </c>
      <c r="B108">
        <v>107</v>
      </c>
      <c r="C108">
        <v>62.7</v>
      </c>
      <c r="D108">
        <v>48.6</v>
      </c>
      <c r="E108">
        <v>60.1</v>
      </c>
      <c r="F108">
        <v>77.8</v>
      </c>
      <c r="G108">
        <v>80</v>
      </c>
      <c r="H108">
        <v>63.9</v>
      </c>
    </row>
    <row r="109" spans="1:8">
      <c r="A109" t="s">
        <v>313</v>
      </c>
      <c r="B109">
        <v>108</v>
      </c>
      <c r="C109">
        <v>62.6</v>
      </c>
      <c r="D109">
        <v>40.5</v>
      </c>
      <c r="E109">
        <v>46.2</v>
      </c>
      <c r="F109">
        <v>95.2</v>
      </c>
      <c r="G109">
        <v>42.3</v>
      </c>
      <c r="H109">
        <v>92.2</v>
      </c>
    </row>
    <row r="110" spans="1:8">
      <c r="A110" t="s">
        <v>387</v>
      </c>
      <c r="B110">
        <v>108</v>
      </c>
      <c r="C110">
        <v>62.6</v>
      </c>
      <c r="D110">
        <v>41.4</v>
      </c>
      <c r="E110">
        <v>47.5</v>
      </c>
      <c r="F110">
        <v>92.3</v>
      </c>
      <c r="G110">
        <v>44.1</v>
      </c>
      <c r="H110">
        <v>94.6</v>
      </c>
    </row>
    <row r="111" spans="1:8">
      <c r="A111" t="s">
        <v>362</v>
      </c>
      <c r="B111">
        <v>110</v>
      </c>
      <c r="C111">
        <v>62.5</v>
      </c>
      <c r="D111">
        <v>45.9</v>
      </c>
      <c r="E111">
        <v>58.5</v>
      </c>
      <c r="F111">
        <v>86.6</v>
      </c>
      <c r="G111">
        <v>39.1</v>
      </c>
      <c r="H111">
        <v>57</v>
      </c>
    </row>
    <row r="112" spans="1:8">
      <c r="A112" t="s">
        <v>10105</v>
      </c>
      <c r="B112">
        <v>111</v>
      </c>
      <c r="C112">
        <v>62.3</v>
      </c>
      <c r="D112">
        <v>50.9</v>
      </c>
      <c r="E112">
        <v>53.2</v>
      </c>
      <c r="F112">
        <v>75.8</v>
      </c>
      <c r="G112">
        <v>76.5</v>
      </c>
      <c r="H112">
        <v>85.5</v>
      </c>
    </row>
    <row r="113" spans="1:8">
      <c r="A113" t="s">
        <v>10106</v>
      </c>
      <c r="B113">
        <v>112</v>
      </c>
      <c r="C113">
        <v>62.2</v>
      </c>
      <c r="D113">
        <v>53</v>
      </c>
      <c r="E113">
        <v>51.2</v>
      </c>
      <c r="F113">
        <v>83.4</v>
      </c>
      <c r="G113">
        <v>55.3</v>
      </c>
      <c r="H113">
        <v>60.3</v>
      </c>
    </row>
    <row r="114" spans="1:8">
      <c r="A114" t="s">
        <v>594</v>
      </c>
      <c r="B114">
        <v>113</v>
      </c>
      <c r="C114">
        <v>61.9</v>
      </c>
      <c r="D114">
        <v>47.8</v>
      </c>
      <c r="E114">
        <v>52.8</v>
      </c>
      <c r="F114">
        <v>80.8</v>
      </c>
      <c r="G114">
        <v>96.2</v>
      </c>
      <c r="H114">
        <v>67.3</v>
      </c>
    </row>
    <row r="115" spans="1:8">
      <c r="A115" t="s">
        <v>185</v>
      </c>
      <c r="B115">
        <v>114</v>
      </c>
      <c r="C115">
        <v>61.7</v>
      </c>
      <c r="D115">
        <v>45.1</v>
      </c>
      <c r="E115">
        <v>47.5</v>
      </c>
      <c r="F115">
        <v>87.2</v>
      </c>
      <c r="G115">
        <v>55</v>
      </c>
      <c r="H115">
        <v>84.7</v>
      </c>
    </row>
    <row r="116" spans="1:8">
      <c r="A116" t="s">
        <v>10107</v>
      </c>
      <c r="B116">
        <v>114</v>
      </c>
      <c r="C116">
        <v>61.7</v>
      </c>
      <c r="D116">
        <v>51.5</v>
      </c>
      <c r="E116">
        <v>44.8</v>
      </c>
      <c r="F116">
        <v>89.3</v>
      </c>
      <c r="G116">
        <v>37.3</v>
      </c>
      <c r="H116">
        <v>68.3</v>
      </c>
    </row>
    <row r="117" spans="1:8">
      <c r="A117" t="s">
        <v>478</v>
      </c>
      <c r="B117">
        <v>114</v>
      </c>
      <c r="C117">
        <v>61.7</v>
      </c>
      <c r="D117">
        <v>43.6</v>
      </c>
      <c r="E117">
        <v>46.4</v>
      </c>
      <c r="F117">
        <v>89.5</v>
      </c>
      <c r="G117">
        <v>47.4</v>
      </c>
      <c r="H117">
        <v>88.5</v>
      </c>
    </row>
    <row r="118" spans="1:8">
      <c r="A118" t="s">
        <v>370</v>
      </c>
      <c r="B118">
        <v>117</v>
      </c>
      <c r="C118">
        <v>61.2</v>
      </c>
      <c r="D118">
        <v>40.6</v>
      </c>
      <c r="E118">
        <v>60</v>
      </c>
      <c r="F118">
        <v>77.6</v>
      </c>
      <c r="G118">
        <v>74.1</v>
      </c>
      <c r="H118">
        <v>77.9</v>
      </c>
    </row>
    <row r="119" spans="1:8">
      <c r="A119" t="s">
        <v>457</v>
      </c>
      <c r="B119">
        <v>118</v>
      </c>
      <c r="C119">
        <v>61.1</v>
      </c>
      <c r="D119">
        <v>48.8</v>
      </c>
      <c r="E119">
        <v>52.7</v>
      </c>
      <c r="F119">
        <v>72.9</v>
      </c>
      <c r="G119">
        <v>82.7</v>
      </c>
      <c r="H119">
        <v>89.2</v>
      </c>
    </row>
    <row r="120" spans="1:8">
      <c r="A120" t="s">
        <v>10108</v>
      </c>
      <c r="B120">
        <v>119</v>
      </c>
      <c r="C120">
        <v>61</v>
      </c>
      <c r="D120">
        <v>46.3</v>
      </c>
      <c r="E120">
        <v>53.8</v>
      </c>
      <c r="F120">
        <v>83.9</v>
      </c>
      <c r="G120">
        <v>40.1</v>
      </c>
      <c r="H120">
        <v>63</v>
      </c>
    </row>
    <row r="121" spans="1:8">
      <c r="A121" t="s">
        <v>392</v>
      </c>
      <c r="B121">
        <v>119</v>
      </c>
      <c r="C121">
        <v>61</v>
      </c>
      <c r="D121">
        <v>40.5</v>
      </c>
      <c r="E121">
        <v>55.5</v>
      </c>
      <c r="F121">
        <v>81</v>
      </c>
      <c r="G121">
        <v>79.5</v>
      </c>
      <c r="H121">
        <v>78.5</v>
      </c>
    </row>
    <row r="122" spans="1:8">
      <c r="A122" t="s">
        <v>271</v>
      </c>
      <c r="B122">
        <v>121</v>
      </c>
      <c r="C122">
        <v>60.9</v>
      </c>
      <c r="D122">
        <v>38.4</v>
      </c>
      <c r="E122">
        <v>52.2</v>
      </c>
      <c r="F122">
        <v>87.5</v>
      </c>
      <c r="G122">
        <v>59.1</v>
      </c>
      <c r="H122">
        <v>79.4</v>
      </c>
    </row>
    <row r="123" spans="1:8">
      <c r="A123" t="s">
        <v>638</v>
      </c>
      <c r="B123">
        <v>122</v>
      </c>
      <c r="C123">
        <v>60.8</v>
      </c>
      <c r="D123">
        <v>38.7</v>
      </c>
      <c r="E123">
        <v>40</v>
      </c>
      <c r="F123">
        <v>96.9</v>
      </c>
      <c r="G123">
        <v>38.3</v>
      </c>
      <c r="H123">
        <v>94.9</v>
      </c>
    </row>
    <row r="124" spans="1:8">
      <c r="A124" t="s">
        <v>839</v>
      </c>
      <c r="B124">
        <v>123</v>
      </c>
      <c r="C124">
        <v>60.7</v>
      </c>
      <c r="D124">
        <v>59.8</v>
      </c>
      <c r="E124">
        <v>40.4</v>
      </c>
      <c r="F124">
        <v>88.2</v>
      </c>
      <c r="G124">
        <v>40</v>
      </c>
      <c r="H124">
        <v>42</v>
      </c>
    </row>
    <row r="125" spans="1:8">
      <c r="A125" t="s">
        <v>306</v>
      </c>
      <c r="B125">
        <v>124</v>
      </c>
      <c r="C125">
        <v>60.4</v>
      </c>
      <c r="D125">
        <v>34.3</v>
      </c>
      <c r="E125">
        <v>41.3</v>
      </c>
      <c r="F125">
        <v>97.7</v>
      </c>
      <c r="G125">
        <v>44</v>
      </c>
      <c r="H125">
        <v>97.1</v>
      </c>
    </row>
    <row r="126" spans="1:8">
      <c r="A126" t="s">
        <v>603</v>
      </c>
      <c r="B126">
        <v>124</v>
      </c>
      <c r="C126">
        <v>60.4</v>
      </c>
      <c r="D126">
        <v>49.4</v>
      </c>
      <c r="E126">
        <v>59.3</v>
      </c>
      <c r="F126">
        <v>65.1</v>
      </c>
      <c r="G126">
        <v>44.8</v>
      </c>
      <c r="H126">
        <v>95.8</v>
      </c>
    </row>
    <row r="127" spans="1:8">
      <c r="A127" t="s">
        <v>336</v>
      </c>
      <c r="B127">
        <v>126</v>
      </c>
      <c r="C127">
        <v>60.2</v>
      </c>
      <c r="D127">
        <v>40.1</v>
      </c>
      <c r="E127">
        <v>48.5</v>
      </c>
      <c r="F127">
        <v>89</v>
      </c>
      <c r="G127">
        <v>44.5</v>
      </c>
      <c r="H127">
        <v>77</v>
      </c>
    </row>
    <row r="128" spans="1:8">
      <c r="A128" t="s">
        <v>10109</v>
      </c>
      <c r="B128">
        <v>127</v>
      </c>
      <c r="C128">
        <v>60.1</v>
      </c>
      <c r="D128">
        <v>55.9</v>
      </c>
      <c r="E128">
        <v>64.2</v>
      </c>
      <c r="F128">
        <v>56.9</v>
      </c>
      <c r="G128">
        <v>67.8</v>
      </c>
      <c r="H128">
        <v>71.1</v>
      </c>
    </row>
    <row r="129" spans="1:8">
      <c r="A129" t="s">
        <v>444</v>
      </c>
      <c r="B129">
        <v>128</v>
      </c>
      <c r="C129">
        <v>59.8</v>
      </c>
      <c r="D129">
        <v>46.5</v>
      </c>
      <c r="E129">
        <v>54.4</v>
      </c>
      <c r="F129">
        <v>75.4</v>
      </c>
      <c r="G129">
        <v>96.1</v>
      </c>
      <c r="H129">
        <v>60.4</v>
      </c>
    </row>
    <row r="130" spans="1:8">
      <c r="A130" t="s">
        <v>430</v>
      </c>
      <c r="B130">
        <v>128</v>
      </c>
      <c r="C130">
        <v>59.8</v>
      </c>
      <c r="D130">
        <v>46</v>
      </c>
      <c r="E130">
        <v>47.8</v>
      </c>
      <c r="F130">
        <v>79.3</v>
      </c>
      <c r="G130">
        <v>40.5</v>
      </c>
      <c r="H130">
        <v>91.8</v>
      </c>
    </row>
    <row r="131" spans="1:8">
      <c r="A131" t="s">
        <v>433</v>
      </c>
      <c r="B131">
        <v>130</v>
      </c>
      <c r="C131">
        <v>59.6</v>
      </c>
      <c r="D131">
        <v>41.8</v>
      </c>
      <c r="E131">
        <v>44.1</v>
      </c>
      <c r="F131">
        <v>86.6</v>
      </c>
      <c r="G131">
        <v>41.7</v>
      </c>
      <c r="H131">
        <v>90.4</v>
      </c>
    </row>
    <row r="132" spans="1:8">
      <c r="A132" t="s">
        <v>599</v>
      </c>
      <c r="B132">
        <v>131</v>
      </c>
      <c r="C132">
        <v>59.4</v>
      </c>
      <c r="D132">
        <v>36.4</v>
      </c>
      <c r="E132">
        <v>46.2</v>
      </c>
      <c r="F132">
        <v>90.4</v>
      </c>
      <c r="G132">
        <v>83.5</v>
      </c>
      <c r="H132">
        <v>71.8</v>
      </c>
    </row>
    <row r="133" spans="1:8">
      <c r="A133" t="s">
        <v>3916</v>
      </c>
      <c r="B133">
        <v>131</v>
      </c>
      <c r="C133">
        <v>59.4</v>
      </c>
      <c r="D133">
        <v>34.9</v>
      </c>
      <c r="E133">
        <v>48.1</v>
      </c>
      <c r="F133">
        <v>85.6</v>
      </c>
      <c r="G133">
        <v>69.2</v>
      </c>
      <c r="H133">
        <v>94.4</v>
      </c>
    </row>
    <row r="134" spans="1:8">
      <c r="A134" t="s">
        <v>293</v>
      </c>
      <c r="B134">
        <v>133</v>
      </c>
      <c r="C134">
        <v>59.3</v>
      </c>
      <c r="D134">
        <v>36.9</v>
      </c>
      <c r="E134">
        <v>42.1</v>
      </c>
      <c r="F134">
        <v>90.5</v>
      </c>
      <c r="G134">
        <v>49.7</v>
      </c>
      <c r="H134">
        <v>96</v>
      </c>
    </row>
    <row r="135" spans="1:8">
      <c r="A135" t="s">
        <v>483</v>
      </c>
      <c r="B135">
        <v>134</v>
      </c>
      <c r="C135">
        <v>59</v>
      </c>
      <c r="D135">
        <v>48.4</v>
      </c>
      <c r="E135">
        <v>40.6</v>
      </c>
      <c r="F135">
        <v>90.7</v>
      </c>
      <c r="G135">
        <v>43.4</v>
      </c>
      <c r="H135">
        <v>52.9</v>
      </c>
    </row>
    <row r="136" spans="1:8">
      <c r="A136" t="s">
        <v>511</v>
      </c>
      <c r="B136">
        <v>135</v>
      </c>
      <c r="C136">
        <v>58.7</v>
      </c>
      <c r="D136">
        <v>35.8</v>
      </c>
      <c r="E136">
        <v>47.6</v>
      </c>
      <c r="F136">
        <v>83</v>
      </c>
      <c r="G136">
        <v>72.3</v>
      </c>
      <c r="H136">
        <v>92.3</v>
      </c>
    </row>
    <row r="137" spans="1:8">
      <c r="A137" t="s">
        <v>814</v>
      </c>
      <c r="B137">
        <v>136</v>
      </c>
      <c r="C137">
        <v>58.6</v>
      </c>
      <c r="D137">
        <v>55.5</v>
      </c>
      <c r="E137">
        <v>35</v>
      </c>
      <c r="F137">
        <v>88</v>
      </c>
      <c r="G137">
        <v>54</v>
      </c>
      <c r="H137">
        <v>49.1</v>
      </c>
    </row>
    <row r="138" spans="1:8">
      <c r="A138" t="s">
        <v>384</v>
      </c>
      <c r="B138">
        <v>137</v>
      </c>
      <c r="C138">
        <v>58.5</v>
      </c>
      <c r="D138">
        <v>32.4</v>
      </c>
      <c r="E138">
        <v>41.3</v>
      </c>
      <c r="F138">
        <v>94.8</v>
      </c>
      <c r="G138">
        <v>39.2</v>
      </c>
      <c r="H138">
        <v>92.7</v>
      </c>
    </row>
    <row r="139" spans="1:8">
      <c r="A139" t="s">
        <v>609</v>
      </c>
      <c r="B139">
        <v>137</v>
      </c>
      <c r="C139">
        <v>58.5</v>
      </c>
      <c r="D139">
        <v>41.7</v>
      </c>
      <c r="E139">
        <v>45.4</v>
      </c>
      <c r="F139">
        <v>82.6</v>
      </c>
      <c r="G139">
        <v>51</v>
      </c>
      <c r="H139">
        <v>84.1</v>
      </c>
    </row>
    <row r="140" spans="1:8">
      <c r="A140" t="s">
        <v>3252</v>
      </c>
      <c r="B140">
        <v>139</v>
      </c>
      <c r="C140">
        <v>58.4</v>
      </c>
      <c r="D140">
        <v>36.8</v>
      </c>
      <c r="E140">
        <v>44.3</v>
      </c>
      <c r="F140">
        <v>85.4</v>
      </c>
      <c r="G140">
        <v>56.4</v>
      </c>
      <c r="H140">
        <v>94.3</v>
      </c>
    </row>
    <row r="141" spans="1:8">
      <c r="A141" t="s">
        <v>10110</v>
      </c>
      <c r="B141">
        <v>139</v>
      </c>
      <c r="C141">
        <v>58.4</v>
      </c>
      <c r="D141">
        <v>33.3</v>
      </c>
      <c r="E141">
        <v>40</v>
      </c>
      <c r="F141">
        <v>96</v>
      </c>
      <c r="G141">
        <v>41.8</v>
      </c>
      <c r="H141">
        <v>87.8</v>
      </c>
    </row>
    <row r="142" spans="1:8">
      <c r="A142" t="s">
        <v>373</v>
      </c>
      <c r="B142">
        <v>139</v>
      </c>
      <c r="C142">
        <v>58.4</v>
      </c>
      <c r="D142">
        <v>34.9</v>
      </c>
      <c r="E142">
        <v>51.6</v>
      </c>
      <c r="F142">
        <v>85.5</v>
      </c>
      <c r="G142">
        <v>48</v>
      </c>
      <c r="H142">
        <v>74.7</v>
      </c>
    </row>
    <row r="143" spans="1:8">
      <c r="A143" t="s">
        <v>597</v>
      </c>
      <c r="B143">
        <v>139</v>
      </c>
      <c r="C143">
        <v>58.4</v>
      </c>
      <c r="D143">
        <v>40.7</v>
      </c>
      <c r="E143">
        <v>45.2</v>
      </c>
      <c r="F143">
        <v>87.8</v>
      </c>
      <c r="G143">
        <v>79.4</v>
      </c>
      <c r="H143">
        <v>57.3</v>
      </c>
    </row>
    <row r="144" spans="1:8">
      <c r="A144" t="s">
        <v>10111</v>
      </c>
      <c r="B144">
        <v>139</v>
      </c>
      <c r="C144">
        <v>58.4</v>
      </c>
      <c r="D144">
        <v>39.3</v>
      </c>
      <c r="E144">
        <v>44</v>
      </c>
      <c r="F144">
        <v>85.9</v>
      </c>
      <c r="G144">
        <v>38.4</v>
      </c>
      <c r="H144">
        <v>88.7</v>
      </c>
    </row>
    <row r="145" spans="1:8">
      <c r="A145" t="s">
        <v>10112</v>
      </c>
      <c r="B145">
        <v>144</v>
      </c>
      <c r="C145">
        <v>58.3</v>
      </c>
      <c r="D145">
        <v>46.2</v>
      </c>
      <c r="E145">
        <v>42.9</v>
      </c>
      <c r="F145">
        <v>90.6</v>
      </c>
      <c r="G145">
        <v>44.2</v>
      </c>
      <c r="H145">
        <v>43.4</v>
      </c>
    </row>
    <row r="146" spans="1:8">
      <c r="A146" t="s">
        <v>521</v>
      </c>
      <c r="B146">
        <v>145</v>
      </c>
      <c r="C146">
        <v>58.2</v>
      </c>
      <c r="D146">
        <v>38.4</v>
      </c>
      <c r="E146">
        <v>49.6</v>
      </c>
      <c r="F146">
        <v>75.5</v>
      </c>
      <c r="G146">
        <v>73.2</v>
      </c>
      <c r="H146">
        <v>98.1</v>
      </c>
    </row>
    <row r="147" spans="1:8">
      <c r="A147" t="s">
        <v>659</v>
      </c>
      <c r="B147">
        <v>146</v>
      </c>
      <c r="C147">
        <v>58</v>
      </c>
      <c r="D147">
        <v>44.5</v>
      </c>
      <c r="E147">
        <v>46.5</v>
      </c>
      <c r="F147">
        <v>80</v>
      </c>
      <c r="G147">
        <v>77.3</v>
      </c>
      <c r="H147">
        <v>64.4</v>
      </c>
    </row>
    <row r="148" spans="1:8">
      <c r="A148" t="s">
        <v>620</v>
      </c>
      <c r="B148">
        <v>147</v>
      </c>
      <c r="C148">
        <v>57.9</v>
      </c>
      <c r="D148">
        <v>46.5</v>
      </c>
      <c r="E148">
        <v>39.7</v>
      </c>
      <c r="F148">
        <v>84.4</v>
      </c>
      <c r="G148">
        <v>44.5</v>
      </c>
      <c r="H148">
        <v>75.3</v>
      </c>
    </row>
    <row r="149" spans="1:8">
      <c r="A149" t="s">
        <v>322</v>
      </c>
      <c r="B149">
        <v>148</v>
      </c>
      <c r="C149">
        <v>57.8</v>
      </c>
      <c r="D149">
        <v>45.6</v>
      </c>
      <c r="E149">
        <v>46.3</v>
      </c>
      <c r="F149">
        <v>85.5</v>
      </c>
      <c r="G149">
        <v>44.6</v>
      </c>
      <c r="H149">
        <v>45.6</v>
      </c>
    </row>
    <row r="150" spans="1:8">
      <c r="A150" t="s">
        <v>917</v>
      </c>
      <c r="B150">
        <v>148</v>
      </c>
      <c r="C150">
        <v>57.8</v>
      </c>
      <c r="D150">
        <v>41.6</v>
      </c>
      <c r="E150">
        <v>41.2</v>
      </c>
      <c r="F150">
        <v>89.3</v>
      </c>
      <c r="G150">
        <v>77.6</v>
      </c>
      <c r="H150">
        <v>56.1</v>
      </c>
    </row>
    <row r="151" spans="1:8">
      <c r="A151" t="s">
        <v>453</v>
      </c>
      <c r="B151">
        <v>148</v>
      </c>
      <c r="C151">
        <v>57.8</v>
      </c>
      <c r="D151">
        <v>37.6</v>
      </c>
      <c r="E151">
        <v>55.7</v>
      </c>
      <c r="F151">
        <v>75.2</v>
      </c>
      <c r="G151">
        <v>71.5</v>
      </c>
      <c r="H151">
        <v>72.6</v>
      </c>
    </row>
    <row r="152" spans="1:8">
      <c r="A152" t="s">
        <v>345</v>
      </c>
      <c r="B152">
        <v>151</v>
      </c>
      <c r="C152">
        <v>57.7</v>
      </c>
      <c r="D152">
        <v>55</v>
      </c>
      <c r="E152">
        <v>58.7</v>
      </c>
      <c r="F152">
        <v>64.2</v>
      </c>
      <c r="G152">
        <v>51.4</v>
      </c>
      <c r="H152">
        <v>41.4</v>
      </c>
    </row>
    <row r="153" spans="1:8">
      <c r="A153" t="s">
        <v>10113</v>
      </c>
      <c r="B153">
        <v>151</v>
      </c>
      <c r="C153">
        <v>57.7</v>
      </c>
      <c r="D153">
        <v>47.8</v>
      </c>
      <c r="E153">
        <v>53.8</v>
      </c>
      <c r="F153">
        <v>75.2</v>
      </c>
      <c r="G153">
        <v>41.6</v>
      </c>
      <c r="H153">
        <v>48.3</v>
      </c>
    </row>
    <row r="154" spans="1:8">
      <c r="A154" t="s">
        <v>736</v>
      </c>
      <c r="B154">
        <v>151</v>
      </c>
      <c r="C154">
        <v>57.7</v>
      </c>
      <c r="D154">
        <v>47.1</v>
      </c>
      <c r="E154">
        <v>36.7</v>
      </c>
      <c r="F154">
        <v>92.2</v>
      </c>
      <c r="G154">
        <v>43.4</v>
      </c>
      <c r="H154">
        <v>51.4</v>
      </c>
    </row>
    <row r="155" spans="1:8">
      <c r="A155" t="s">
        <v>567</v>
      </c>
      <c r="B155">
        <v>154</v>
      </c>
      <c r="C155">
        <v>57.6</v>
      </c>
      <c r="D155">
        <v>42</v>
      </c>
      <c r="E155">
        <v>40.5</v>
      </c>
      <c r="F155">
        <v>87</v>
      </c>
      <c r="G155">
        <v>49.3</v>
      </c>
      <c r="H155">
        <v>73.8</v>
      </c>
    </row>
    <row r="156" spans="1:8">
      <c r="A156" t="s">
        <v>10114</v>
      </c>
      <c r="B156">
        <v>155</v>
      </c>
      <c r="C156">
        <v>57.5</v>
      </c>
      <c r="D156">
        <v>43.5</v>
      </c>
      <c r="E156">
        <v>53.8</v>
      </c>
      <c r="F156">
        <v>68.4</v>
      </c>
      <c r="G156">
        <v>68.1</v>
      </c>
      <c r="H156">
        <v>81.1</v>
      </c>
    </row>
    <row r="157" spans="1:8">
      <c r="A157" t="s">
        <v>10115</v>
      </c>
      <c r="B157">
        <v>156</v>
      </c>
      <c r="C157">
        <v>57.4</v>
      </c>
      <c r="D157">
        <v>44.8</v>
      </c>
      <c r="E157">
        <v>47.9</v>
      </c>
      <c r="F157">
        <v>79.6</v>
      </c>
      <c r="G157">
        <v>40.2</v>
      </c>
      <c r="H157">
        <v>62.5</v>
      </c>
    </row>
    <row r="158" spans="1:8">
      <c r="A158" t="s">
        <v>783</v>
      </c>
      <c r="B158">
        <v>156</v>
      </c>
      <c r="C158">
        <v>57.4</v>
      </c>
      <c r="D158">
        <v>48.8</v>
      </c>
      <c r="E158">
        <v>55.7</v>
      </c>
      <c r="F158">
        <v>62</v>
      </c>
      <c r="G158">
        <v>92.6</v>
      </c>
      <c r="H158">
        <v>67.8</v>
      </c>
    </row>
    <row r="159" spans="1:8">
      <c r="A159" t="s">
        <v>10116</v>
      </c>
      <c r="B159">
        <v>156</v>
      </c>
      <c r="C159">
        <v>57.4</v>
      </c>
      <c r="D159">
        <v>48.8</v>
      </c>
      <c r="E159">
        <v>50.7</v>
      </c>
      <c r="F159">
        <v>69.1</v>
      </c>
      <c r="G159">
        <v>92.4</v>
      </c>
      <c r="H159">
        <v>60.5</v>
      </c>
    </row>
    <row r="160" spans="1:8">
      <c r="A160" t="s">
        <v>10117</v>
      </c>
      <c r="B160">
        <v>156</v>
      </c>
      <c r="C160">
        <v>57.4</v>
      </c>
      <c r="D160">
        <v>48.1</v>
      </c>
      <c r="E160">
        <v>39.8</v>
      </c>
      <c r="F160">
        <v>86.6</v>
      </c>
      <c r="G160">
        <v>45.8</v>
      </c>
      <c r="H160">
        <v>52.5</v>
      </c>
    </row>
    <row r="161" spans="1:8">
      <c r="A161" t="s">
        <v>368</v>
      </c>
      <c r="B161">
        <v>160</v>
      </c>
      <c r="C161">
        <v>57.2</v>
      </c>
      <c r="D161">
        <v>33.9</v>
      </c>
      <c r="E161">
        <v>43.8</v>
      </c>
      <c r="F161">
        <v>88.7</v>
      </c>
      <c r="G161">
        <v>53.3</v>
      </c>
      <c r="H161">
        <v>78.8</v>
      </c>
    </row>
    <row r="162" spans="1:8">
      <c r="A162" t="s">
        <v>6588</v>
      </c>
      <c r="B162">
        <v>161</v>
      </c>
      <c r="C162">
        <v>57</v>
      </c>
      <c r="D162">
        <v>52.1</v>
      </c>
      <c r="E162">
        <v>40.8</v>
      </c>
      <c r="F162">
        <v>80.2</v>
      </c>
      <c r="G162">
        <v>46.4</v>
      </c>
      <c r="H162">
        <v>51.6</v>
      </c>
    </row>
    <row r="163" spans="1:8">
      <c r="A163" t="s">
        <v>585</v>
      </c>
      <c r="B163">
        <v>161</v>
      </c>
      <c r="C163">
        <v>57</v>
      </c>
      <c r="D163">
        <v>36</v>
      </c>
      <c r="E163">
        <v>47.3</v>
      </c>
      <c r="F163">
        <v>79.4</v>
      </c>
      <c r="G163">
        <v>47.1</v>
      </c>
      <c r="H163">
        <v>93.7</v>
      </c>
    </row>
    <row r="164" spans="1:8">
      <c r="A164" t="s">
        <v>552</v>
      </c>
      <c r="B164">
        <v>163</v>
      </c>
      <c r="C164">
        <v>56.9</v>
      </c>
      <c r="D164">
        <v>31.4</v>
      </c>
      <c r="E164">
        <v>32.9</v>
      </c>
      <c r="F164">
        <v>98.7</v>
      </c>
      <c r="G164">
        <v>41.9</v>
      </c>
      <c r="H164">
        <v>92.5</v>
      </c>
    </row>
    <row r="165" spans="1:8">
      <c r="A165" t="s">
        <v>1128</v>
      </c>
      <c r="B165">
        <v>163</v>
      </c>
      <c r="C165">
        <v>56.9</v>
      </c>
      <c r="D165">
        <v>81</v>
      </c>
      <c r="E165">
        <v>72.9</v>
      </c>
      <c r="F165">
        <v>9.3</v>
      </c>
      <c r="G165">
        <v>99.1</v>
      </c>
      <c r="H165">
        <v>72.4</v>
      </c>
    </row>
    <row r="166" spans="1:8">
      <c r="A166" t="s">
        <v>10118</v>
      </c>
      <c r="B166">
        <v>163</v>
      </c>
      <c r="C166">
        <v>56.9</v>
      </c>
      <c r="D166">
        <v>54.7</v>
      </c>
      <c r="E166">
        <v>51.4</v>
      </c>
      <c r="F166">
        <v>67.7</v>
      </c>
      <c r="G166">
        <v>96.2</v>
      </c>
      <c r="H166">
        <v>31.8</v>
      </c>
    </row>
    <row r="167" spans="1:8">
      <c r="A167" t="s">
        <v>10119</v>
      </c>
      <c r="B167">
        <v>166</v>
      </c>
      <c r="C167">
        <v>56.8</v>
      </c>
      <c r="D167">
        <v>29.8</v>
      </c>
      <c r="E167">
        <v>42.9</v>
      </c>
      <c r="F167">
        <v>95.5</v>
      </c>
      <c r="G167">
        <v>77.9</v>
      </c>
      <c r="H167">
        <v>59</v>
      </c>
    </row>
    <row r="168" spans="1:8">
      <c r="A168" t="s">
        <v>534</v>
      </c>
      <c r="B168">
        <v>166</v>
      </c>
      <c r="C168">
        <v>56.8</v>
      </c>
      <c r="D168">
        <v>40.4</v>
      </c>
      <c r="E168">
        <v>44.9</v>
      </c>
      <c r="F168">
        <v>73.2</v>
      </c>
      <c r="G168">
        <v>86</v>
      </c>
      <c r="H168">
        <v>94</v>
      </c>
    </row>
    <row r="169" spans="1:8">
      <c r="A169" t="s">
        <v>960</v>
      </c>
      <c r="B169">
        <v>168</v>
      </c>
      <c r="C169">
        <v>56.6</v>
      </c>
      <c r="D169">
        <v>29.4</v>
      </c>
      <c r="E169">
        <v>34.4</v>
      </c>
      <c r="F169">
        <v>96.8</v>
      </c>
      <c r="G169">
        <v>98.1</v>
      </c>
      <c r="H169">
        <v>79</v>
      </c>
    </row>
    <row r="170" spans="1:8">
      <c r="A170" t="s">
        <v>10120</v>
      </c>
      <c r="B170">
        <v>168</v>
      </c>
      <c r="C170">
        <v>56.6</v>
      </c>
      <c r="D170">
        <v>39.9</v>
      </c>
      <c r="E170">
        <v>30.2</v>
      </c>
      <c r="F170">
        <v>96.2</v>
      </c>
      <c r="G170">
        <v>40.1</v>
      </c>
      <c r="H170">
        <v>76.3</v>
      </c>
    </row>
    <row r="171" spans="1:8">
      <c r="A171" t="s">
        <v>10121</v>
      </c>
      <c r="B171">
        <v>170</v>
      </c>
      <c r="C171">
        <v>56.5</v>
      </c>
      <c r="D171">
        <v>45.5</v>
      </c>
      <c r="E171">
        <v>39.4</v>
      </c>
      <c r="F171">
        <v>85.5</v>
      </c>
      <c r="G171">
        <v>53.6</v>
      </c>
      <c r="H171">
        <v>54.3</v>
      </c>
    </row>
    <row r="172" spans="1:8">
      <c r="A172" t="s">
        <v>10122</v>
      </c>
      <c r="B172">
        <v>170</v>
      </c>
      <c r="C172">
        <v>56.5</v>
      </c>
      <c r="D172">
        <v>39.9</v>
      </c>
      <c r="E172">
        <v>50.4</v>
      </c>
      <c r="F172">
        <v>72.8</v>
      </c>
      <c r="G172">
        <v>57.7</v>
      </c>
      <c r="H172">
        <v>82.3</v>
      </c>
    </row>
    <row r="173" spans="1:8">
      <c r="A173" t="s">
        <v>738</v>
      </c>
      <c r="B173">
        <v>170</v>
      </c>
      <c r="C173">
        <v>56.5</v>
      </c>
      <c r="D173">
        <v>52.8</v>
      </c>
      <c r="E173">
        <v>54</v>
      </c>
      <c r="F173">
        <v>59.4</v>
      </c>
      <c r="G173">
        <v>98.3</v>
      </c>
      <c r="H173">
        <v>56.4</v>
      </c>
    </row>
    <row r="174" spans="1:8">
      <c r="A174" t="s">
        <v>347</v>
      </c>
      <c r="B174">
        <v>173</v>
      </c>
      <c r="C174">
        <v>56.4</v>
      </c>
      <c r="D174">
        <v>43.5</v>
      </c>
      <c r="E174">
        <v>40.5</v>
      </c>
      <c r="F174">
        <v>89.2</v>
      </c>
      <c r="G174">
        <v>69.4</v>
      </c>
      <c r="H174">
        <v>35.3</v>
      </c>
    </row>
    <row r="175" spans="1:8">
      <c r="A175" t="s">
        <v>10123</v>
      </c>
      <c r="B175">
        <v>174</v>
      </c>
      <c r="C175">
        <v>56.3</v>
      </c>
      <c r="D175">
        <v>41.3</v>
      </c>
      <c r="E175">
        <v>42</v>
      </c>
      <c r="F175">
        <v>85.9</v>
      </c>
      <c r="G175">
        <v>89.9</v>
      </c>
      <c r="H175">
        <v>43.7</v>
      </c>
    </row>
    <row r="176" spans="1:8">
      <c r="A176" t="s">
        <v>547</v>
      </c>
      <c r="B176">
        <v>175</v>
      </c>
      <c r="C176">
        <v>56.2</v>
      </c>
      <c r="D176">
        <v>38.7</v>
      </c>
      <c r="E176">
        <v>44.6</v>
      </c>
      <c r="F176">
        <v>76.1</v>
      </c>
      <c r="G176">
        <v>64.9</v>
      </c>
      <c r="H176">
        <v>89.8</v>
      </c>
    </row>
    <row r="177" spans="1:8">
      <c r="A177" t="s">
        <v>3928</v>
      </c>
      <c r="B177">
        <v>176</v>
      </c>
      <c r="C177">
        <v>56.1</v>
      </c>
      <c r="D177">
        <v>42.2</v>
      </c>
      <c r="E177">
        <v>42.6</v>
      </c>
      <c r="F177">
        <v>88.8</v>
      </c>
      <c r="G177">
        <v>83.2</v>
      </c>
      <c r="H177">
        <v>25.5</v>
      </c>
    </row>
    <row r="178" spans="1:8">
      <c r="A178" t="s">
        <v>420</v>
      </c>
      <c r="B178">
        <v>176</v>
      </c>
      <c r="C178">
        <v>56.1</v>
      </c>
      <c r="D178">
        <v>33.2</v>
      </c>
      <c r="E178">
        <v>37.7</v>
      </c>
      <c r="F178">
        <v>89.4</v>
      </c>
      <c r="G178">
        <v>39.6</v>
      </c>
      <c r="H178">
        <v>94.1</v>
      </c>
    </row>
    <row r="179" spans="1:8">
      <c r="A179" t="s">
        <v>463</v>
      </c>
      <c r="B179">
        <v>176</v>
      </c>
      <c r="C179">
        <v>56.1</v>
      </c>
      <c r="D179">
        <v>29.7</v>
      </c>
      <c r="E179">
        <v>50.4</v>
      </c>
      <c r="F179">
        <v>87.1</v>
      </c>
      <c r="G179">
        <v>38.3</v>
      </c>
      <c r="H179">
        <v>66.3</v>
      </c>
    </row>
    <row r="180" spans="1:8">
      <c r="A180" t="s">
        <v>1759</v>
      </c>
      <c r="B180">
        <v>179</v>
      </c>
      <c r="C180">
        <v>56</v>
      </c>
      <c r="D180">
        <v>40</v>
      </c>
      <c r="E180">
        <v>48.2</v>
      </c>
      <c r="F180">
        <v>79</v>
      </c>
      <c r="G180">
        <v>61</v>
      </c>
      <c r="H180">
        <v>57.4</v>
      </c>
    </row>
    <row r="181" spans="1:8">
      <c r="A181" t="s">
        <v>8531</v>
      </c>
      <c r="B181">
        <v>180</v>
      </c>
      <c r="C181">
        <v>55.9</v>
      </c>
      <c r="D181">
        <v>45.8</v>
      </c>
      <c r="E181">
        <v>47</v>
      </c>
      <c r="F181">
        <v>78.7</v>
      </c>
      <c r="G181">
        <v>52.1</v>
      </c>
      <c r="H181">
        <v>41.3</v>
      </c>
    </row>
    <row r="182" spans="1:8">
      <c r="A182" t="s">
        <v>7772</v>
      </c>
      <c r="B182">
        <v>181</v>
      </c>
      <c r="C182">
        <v>55.8</v>
      </c>
      <c r="D182">
        <v>50.2</v>
      </c>
      <c r="E182">
        <v>54.8</v>
      </c>
      <c r="F182">
        <v>63.2</v>
      </c>
      <c r="G182">
        <v>45.1</v>
      </c>
      <c r="H182">
        <v>56</v>
      </c>
    </row>
    <row r="183" spans="1:8">
      <c r="A183" t="s">
        <v>6586</v>
      </c>
      <c r="B183">
        <v>182</v>
      </c>
      <c r="C183">
        <v>55.7</v>
      </c>
      <c r="D183">
        <v>33.1</v>
      </c>
      <c r="E183">
        <v>43.4</v>
      </c>
      <c r="F183">
        <v>89.9</v>
      </c>
      <c r="G183">
        <v>50.2</v>
      </c>
      <c r="H183">
        <v>59.9</v>
      </c>
    </row>
    <row r="184" spans="1:8">
      <c r="A184" t="s">
        <v>412</v>
      </c>
      <c r="B184">
        <v>183</v>
      </c>
      <c r="C184">
        <v>55.6</v>
      </c>
      <c r="D184">
        <v>35.1</v>
      </c>
      <c r="E184">
        <v>38.8</v>
      </c>
      <c r="F184">
        <v>91.1</v>
      </c>
      <c r="G184">
        <v>43</v>
      </c>
      <c r="H184">
        <v>67.1</v>
      </c>
    </row>
    <row r="185" spans="1:8">
      <c r="A185" t="s">
        <v>1129</v>
      </c>
      <c r="B185">
        <v>183</v>
      </c>
      <c r="C185">
        <v>55.6</v>
      </c>
      <c r="D185">
        <v>56.7</v>
      </c>
      <c r="E185">
        <v>36.5</v>
      </c>
      <c r="F185">
        <v>74.8</v>
      </c>
      <c r="G185">
        <v>38.2</v>
      </c>
      <c r="H185">
        <v>56.4</v>
      </c>
    </row>
    <row r="186" spans="1:8">
      <c r="A186" t="s">
        <v>10124</v>
      </c>
      <c r="B186">
        <v>185</v>
      </c>
      <c r="C186">
        <v>55.5</v>
      </c>
      <c r="D186">
        <v>43.4</v>
      </c>
      <c r="E186">
        <v>43.9</v>
      </c>
      <c r="F186">
        <v>81.4</v>
      </c>
      <c r="G186">
        <v>48.9</v>
      </c>
      <c r="H186">
        <v>49.2</v>
      </c>
    </row>
    <row r="187" spans="1:8">
      <c r="A187" t="s">
        <v>727</v>
      </c>
      <c r="B187">
        <v>186</v>
      </c>
      <c r="C187">
        <v>55.4</v>
      </c>
      <c r="D187">
        <v>32.6</v>
      </c>
      <c r="E187">
        <v>39.4</v>
      </c>
      <c r="F187">
        <v>91.5</v>
      </c>
      <c r="G187">
        <v>46.2</v>
      </c>
      <c r="H187">
        <v>68.9</v>
      </c>
    </row>
    <row r="188" spans="1:8">
      <c r="A188" t="s">
        <v>531</v>
      </c>
      <c r="B188">
        <v>187</v>
      </c>
      <c r="C188">
        <v>55.2</v>
      </c>
      <c r="D188">
        <v>31.1</v>
      </c>
      <c r="E188">
        <v>38.9</v>
      </c>
      <c r="F188">
        <v>88.5</v>
      </c>
      <c r="G188">
        <v>41.5</v>
      </c>
      <c r="H188">
        <v>88.3</v>
      </c>
    </row>
    <row r="189" spans="1:8">
      <c r="A189" t="s">
        <v>10125</v>
      </c>
      <c r="B189">
        <v>187</v>
      </c>
      <c r="C189">
        <v>55.2</v>
      </c>
      <c r="D189">
        <v>50.2</v>
      </c>
      <c r="E189">
        <v>55.5</v>
      </c>
      <c r="F189">
        <v>60.1</v>
      </c>
      <c r="G189">
        <v>75.1</v>
      </c>
      <c r="H189">
        <v>47.2</v>
      </c>
    </row>
    <row r="190" spans="1:8">
      <c r="A190" t="s">
        <v>988</v>
      </c>
      <c r="B190">
        <v>189</v>
      </c>
      <c r="C190">
        <v>55</v>
      </c>
      <c r="D190">
        <v>42.4</v>
      </c>
      <c r="E190">
        <v>39.9</v>
      </c>
      <c r="F190">
        <v>81.3</v>
      </c>
      <c r="G190">
        <v>49.7</v>
      </c>
      <c r="H190">
        <v>62.8</v>
      </c>
    </row>
    <row r="191" spans="1:8">
      <c r="A191" t="s">
        <v>771</v>
      </c>
      <c r="B191">
        <v>189</v>
      </c>
      <c r="C191">
        <v>55</v>
      </c>
      <c r="D191">
        <v>46.7</v>
      </c>
      <c r="E191">
        <v>54.2</v>
      </c>
      <c r="F191">
        <v>57.8</v>
      </c>
      <c r="G191">
        <v>89.7</v>
      </c>
      <c r="H191">
        <v>68.6</v>
      </c>
    </row>
    <row r="192" spans="1:8">
      <c r="A192" t="s">
        <v>10126</v>
      </c>
      <c r="B192">
        <v>191</v>
      </c>
      <c r="C192">
        <v>54.9</v>
      </c>
      <c r="D192">
        <v>41.2</v>
      </c>
      <c r="E192">
        <v>33.5</v>
      </c>
      <c r="F192">
        <v>87.8</v>
      </c>
      <c r="G192">
        <v>51.7</v>
      </c>
      <c r="H192">
        <v>65</v>
      </c>
    </row>
    <row r="193" spans="1:8">
      <c r="A193" t="s">
        <v>949</v>
      </c>
      <c r="B193">
        <v>192</v>
      </c>
      <c r="C193">
        <v>54.8</v>
      </c>
      <c r="D193">
        <v>30.7</v>
      </c>
      <c r="E193">
        <v>34.1</v>
      </c>
      <c r="F193">
        <v>89.8</v>
      </c>
      <c r="G193">
        <v>47.5</v>
      </c>
      <c r="H193">
        <v>95.9</v>
      </c>
    </row>
    <row r="194" spans="1:8">
      <c r="A194" t="s">
        <v>3964</v>
      </c>
      <c r="B194">
        <v>192</v>
      </c>
      <c r="C194">
        <v>54.8</v>
      </c>
      <c r="D194">
        <v>32.6</v>
      </c>
      <c r="E194">
        <v>33.3</v>
      </c>
      <c r="F194">
        <v>95.9</v>
      </c>
      <c r="G194">
        <v>46.2</v>
      </c>
      <c r="H194">
        <v>67.9</v>
      </c>
    </row>
    <row r="195" spans="1:8">
      <c r="A195" t="s">
        <v>576</v>
      </c>
      <c r="B195">
        <v>194</v>
      </c>
      <c r="C195">
        <v>54.6</v>
      </c>
      <c r="D195">
        <v>35</v>
      </c>
      <c r="E195">
        <v>27.6</v>
      </c>
      <c r="F195">
        <v>94</v>
      </c>
      <c r="G195">
        <v>61.2</v>
      </c>
      <c r="H195">
        <v>81.7</v>
      </c>
    </row>
    <row r="196" spans="1:8">
      <c r="A196" t="s">
        <v>661</v>
      </c>
      <c r="B196">
        <v>194</v>
      </c>
      <c r="C196">
        <v>54.6</v>
      </c>
      <c r="D196">
        <v>48.4</v>
      </c>
      <c r="E196">
        <v>33.5</v>
      </c>
      <c r="F196">
        <v>81</v>
      </c>
      <c r="G196">
        <v>48.3</v>
      </c>
      <c r="H196">
        <v>60.2</v>
      </c>
    </row>
    <row r="197" spans="1:8">
      <c r="A197" t="s">
        <v>753</v>
      </c>
      <c r="B197">
        <v>196</v>
      </c>
      <c r="C197">
        <v>54.5</v>
      </c>
      <c r="D197">
        <v>44.6</v>
      </c>
      <c r="E197">
        <v>47.5</v>
      </c>
      <c r="F197">
        <v>68.8</v>
      </c>
      <c r="G197">
        <v>90.7</v>
      </c>
      <c r="H197">
        <v>53.5</v>
      </c>
    </row>
    <row r="198" spans="1:8">
      <c r="A198" t="s">
        <v>607</v>
      </c>
      <c r="B198">
        <v>196</v>
      </c>
      <c r="C198">
        <v>54.5</v>
      </c>
      <c r="D198">
        <v>57.1</v>
      </c>
      <c r="E198">
        <v>58.6</v>
      </c>
      <c r="F198">
        <v>48.6</v>
      </c>
      <c r="G198">
        <v>93.4</v>
      </c>
      <c r="H198">
        <v>38.7</v>
      </c>
    </row>
    <row r="199" spans="1:8">
      <c r="A199" t="s">
        <v>813</v>
      </c>
      <c r="B199">
        <v>198</v>
      </c>
      <c r="C199">
        <v>54.4</v>
      </c>
      <c r="D199">
        <v>40</v>
      </c>
      <c r="E199">
        <v>44.6</v>
      </c>
      <c r="F199">
        <v>70</v>
      </c>
      <c r="G199">
        <v>39.4</v>
      </c>
      <c r="H199">
        <v>94.3</v>
      </c>
    </row>
    <row r="200" spans="1:8">
      <c r="A200" t="s">
        <v>721</v>
      </c>
      <c r="B200">
        <v>198</v>
      </c>
      <c r="C200">
        <v>54.4</v>
      </c>
      <c r="D200">
        <v>31.1</v>
      </c>
      <c r="E200">
        <v>37.9</v>
      </c>
      <c r="F200">
        <v>84.4</v>
      </c>
      <c r="G200">
        <v>41.6</v>
      </c>
      <c r="H200">
        <v>97.4</v>
      </c>
    </row>
    <row r="201" spans="1:8">
      <c r="A201" t="s">
        <v>969</v>
      </c>
      <c r="B201">
        <v>198</v>
      </c>
      <c r="C201">
        <v>54.4</v>
      </c>
      <c r="D201">
        <v>36.5</v>
      </c>
      <c r="E201">
        <v>39.6</v>
      </c>
      <c r="F201">
        <v>78.5</v>
      </c>
      <c r="G201">
        <v>42.2</v>
      </c>
      <c r="H201">
        <v>93.3</v>
      </c>
    </row>
    <row r="202" spans="1:8">
      <c r="A202" t="s">
        <v>788</v>
      </c>
      <c r="B202" t="s">
        <v>380</v>
      </c>
      <c r="C202" t="s">
        <v>10127</v>
      </c>
      <c r="D202">
        <v>38.3</v>
      </c>
      <c r="E202">
        <v>40.4</v>
      </c>
      <c r="F202">
        <v>67.5</v>
      </c>
      <c r="G202">
        <v>53.2</v>
      </c>
      <c r="H202">
        <v>81.9</v>
      </c>
    </row>
    <row r="203" spans="1:8">
      <c r="A203" t="s">
        <v>698</v>
      </c>
      <c r="B203" t="s">
        <v>380</v>
      </c>
      <c r="C203" t="s">
        <v>10127</v>
      </c>
      <c r="D203">
        <v>30.2</v>
      </c>
      <c r="E203">
        <v>32.7</v>
      </c>
      <c r="F203">
        <v>85.7</v>
      </c>
      <c r="G203">
        <v>41.7</v>
      </c>
      <c r="H203">
        <v>76.4</v>
      </c>
    </row>
    <row r="204" spans="1:8">
      <c r="A204" t="s">
        <v>10128</v>
      </c>
      <c r="B204" t="s">
        <v>380</v>
      </c>
      <c r="C204" t="s">
        <v>10127</v>
      </c>
      <c r="D204">
        <v>33.1</v>
      </c>
      <c r="E204">
        <v>42.4</v>
      </c>
      <c r="F204">
        <v>84.2</v>
      </c>
      <c r="G204">
        <v>42.9</v>
      </c>
      <c r="H204">
        <v>48.5</v>
      </c>
    </row>
    <row r="205" spans="1:8">
      <c r="A205" t="s">
        <v>587</v>
      </c>
      <c r="B205" t="s">
        <v>380</v>
      </c>
      <c r="C205" t="s">
        <v>10127</v>
      </c>
      <c r="D205">
        <v>36.8</v>
      </c>
      <c r="E205">
        <v>40.2</v>
      </c>
      <c r="F205">
        <v>75.9</v>
      </c>
      <c r="G205">
        <v>61.6</v>
      </c>
      <c r="H205">
        <v>79.9</v>
      </c>
    </row>
    <row r="206" spans="1:8">
      <c r="A206" t="s">
        <v>492</v>
      </c>
      <c r="B206" t="s">
        <v>380</v>
      </c>
      <c r="C206" t="s">
        <v>10127</v>
      </c>
      <c r="D206">
        <v>26.5</v>
      </c>
      <c r="E206">
        <v>33.5</v>
      </c>
      <c r="F206">
        <v>83</v>
      </c>
      <c r="G206">
        <v>48.5</v>
      </c>
      <c r="H206">
        <v>95.2</v>
      </c>
    </row>
    <row r="207" spans="1:8">
      <c r="A207" t="s">
        <v>935</v>
      </c>
      <c r="B207" t="s">
        <v>380</v>
      </c>
      <c r="C207" t="s">
        <v>10127</v>
      </c>
      <c r="D207">
        <v>25.8</v>
      </c>
      <c r="E207">
        <v>30.5</v>
      </c>
      <c r="F207">
        <v>90.3</v>
      </c>
      <c r="G207">
        <v>49.5</v>
      </c>
      <c r="H207">
        <v>85.4</v>
      </c>
    </row>
    <row r="208" spans="1:8">
      <c r="A208" t="s">
        <v>1013</v>
      </c>
      <c r="B208" t="s">
        <v>380</v>
      </c>
      <c r="C208" t="s">
        <v>10127</v>
      </c>
      <c r="D208">
        <v>27</v>
      </c>
      <c r="E208">
        <v>29.7</v>
      </c>
      <c r="F208">
        <v>95</v>
      </c>
      <c r="G208">
        <v>37.7</v>
      </c>
      <c r="H208">
        <v>86.4</v>
      </c>
    </row>
    <row r="209" spans="1:8">
      <c r="A209" t="s">
        <v>962</v>
      </c>
      <c r="B209" t="s">
        <v>380</v>
      </c>
      <c r="C209" t="s">
        <v>10127</v>
      </c>
      <c r="D209">
        <v>45.5</v>
      </c>
      <c r="E209">
        <v>49.8</v>
      </c>
      <c r="F209">
        <v>55.5</v>
      </c>
      <c r="G209">
        <v>99.2</v>
      </c>
      <c r="H209">
        <v>86.4</v>
      </c>
    </row>
    <row r="210" spans="1:8">
      <c r="A210" t="s">
        <v>378</v>
      </c>
      <c r="B210" t="s">
        <v>380</v>
      </c>
      <c r="C210" t="s">
        <v>10127</v>
      </c>
      <c r="D210">
        <v>34.7</v>
      </c>
      <c r="E210">
        <v>35.4</v>
      </c>
      <c r="F210">
        <v>81.8</v>
      </c>
      <c r="G210">
        <v>48.2</v>
      </c>
      <c r="H210">
        <v>98.6</v>
      </c>
    </row>
    <row r="211" spans="1:8">
      <c r="A211" t="s">
        <v>729</v>
      </c>
      <c r="B211" t="s">
        <v>380</v>
      </c>
      <c r="C211" t="s">
        <v>10127</v>
      </c>
      <c r="D211">
        <v>47</v>
      </c>
      <c r="E211">
        <v>32.8</v>
      </c>
      <c r="F211">
        <v>83.2</v>
      </c>
      <c r="G211">
        <v>38.7</v>
      </c>
      <c r="H211">
        <v>56.9</v>
      </c>
    </row>
    <row r="212" spans="1:8">
      <c r="A212" t="s">
        <v>480</v>
      </c>
      <c r="B212" t="s">
        <v>380</v>
      </c>
      <c r="C212" t="s">
        <v>10127</v>
      </c>
      <c r="D212">
        <v>29.3</v>
      </c>
      <c r="E212">
        <v>43.6</v>
      </c>
      <c r="F212">
        <v>87.9</v>
      </c>
      <c r="G212">
        <v>47.1</v>
      </c>
      <c r="H212">
        <v>65.1</v>
      </c>
    </row>
    <row r="213" spans="1:8">
      <c r="A213" t="s">
        <v>10129</v>
      </c>
      <c r="B213" t="s">
        <v>380</v>
      </c>
      <c r="C213" t="s">
        <v>10127</v>
      </c>
      <c r="D213">
        <v>33.6</v>
      </c>
      <c r="E213">
        <v>32.2</v>
      </c>
      <c r="F213">
        <v>95.2</v>
      </c>
      <c r="G213">
        <v>49.6</v>
      </c>
      <c r="H213">
        <v>55.8</v>
      </c>
    </row>
    <row r="214" spans="1:8">
      <c r="A214" t="s">
        <v>1069</v>
      </c>
      <c r="B214" t="s">
        <v>380</v>
      </c>
      <c r="C214" t="s">
        <v>10127</v>
      </c>
      <c r="D214">
        <v>28.3</v>
      </c>
      <c r="E214">
        <v>28.8</v>
      </c>
      <c r="F214">
        <v>99.7</v>
      </c>
      <c r="G214">
        <v>39.4</v>
      </c>
      <c r="H214">
        <v>62.9</v>
      </c>
    </row>
    <row r="215" spans="1:8">
      <c r="A215" t="s">
        <v>10130</v>
      </c>
      <c r="B215" t="s">
        <v>380</v>
      </c>
      <c r="C215" t="s">
        <v>10127</v>
      </c>
      <c r="D215">
        <v>31.4</v>
      </c>
      <c r="E215">
        <v>35.9</v>
      </c>
      <c r="F215">
        <v>80.3</v>
      </c>
      <c r="G215">
        <v>91.8</v>
      </c>
      <c r="H215">
        <v>76.7</v>
      </c>
    </row>
    <row r="216" spans="1:8">
      <c r="A216" t="s">
        <v>1432</v>
      </c>
      <c r="B216" t="s">
        <v>380</v>
      </c>
      <c r="C216" t="s">
        <v>10127</v>
      </c>
      <c r="D216">
        <v>42</v>
      </c>
      <c r="E216">
        <v>46.4</v>
      </c>
      <c r="F216">
        <v>62.9</v>
      </c>
      <c r="G216">
        <v>62.6</v>
      </c>
      <c r="H216">
        <v>67.9</v>
      </c>
    </row>
    <row r="217" spans="1:8">
      <c r="A217" t="s">
        <v>797</v>
      </c>
      <c r="B217" t="s">
        <v>380</v>
      </c>
      <c r="C217" t="s">
        <v>10127</v>
      </c>
      <c r="D217">
        <v>46.8</v>
      </c>
      <c r="E217">
        <v>48.7</v>
      </c>
      <c r="F217">
        <v>61.5</v>
      </c>
      <c r="G217">
        <v>95.3</v>
      </c>
      <c r="H217">
        <v>55.8</v>
      </c>
    </row>
    <row r="218" spans="1:8">
      <c r="A218" t="s">
        <v>702</v>
      </c>
      <c r="B218" t="s">
        <v>380</v>
      </c>
      <c r="C218" t="s">
        <v>10127</v>
      </c>
      <c r="D218">
        <v>32.6</v>
      </c>
      <c r="E218">
        <v>44.1</v>
      </c>
      <c r="F218">
        <v>77.3</v>
      </c>
      <c r="G218">
        <v>44.8</v>
      </c>
      <c r="H218">
        <v>88.9</v>
      </c>
    </row>
    <row r="219" spans="1:8">
      <c r="A219" t="s">
        <v>1260</v>
      </c>
      <c r="B219" t="s">
        <v>380</v>
      </c>
      <c r="C219" t="s">
        <v>10127</v>
      </c>
      <c r="D219">
        <v>38.2</v>
      </c>
      <c r="E219">
        <v>39.8</v>
      </c>
      <c r="F219">
        <v>64.5</v>
      </c>
      <c r="G219">
        <v>51.2</v>
      </c>
      <c r="H219">
        <v>99.4</v>
      </c>
    </row>
    <row r="220" spans="1:8">
      <c r="A220" t="s">
        <v>710</v>
      </c>
      <c r="B220" t="s">
        <v>380</v>
      </c>
      <c r="C220" t="s">
        <v>10127</v>
      </c>
      <c r="D220">
        <v>31.6</v>
      </c>
      <c r="E220">
        <v>36</v>
      </c>
      <c r="F220">
        <v>78.5</v>
      </c>
      <c r="G220">
        <v>44.2</v>
      </c>
      <c r="H220">
        <v>99.3</v>
      </c>
    </row>
    <row r="221" spans="1:8">
      <c r="A221" t="s">
        <v>10131</v>
      </c>
      <c r="B221" t="s">
        <v>380</v>
      </c>
      <c r="C221" t="s">
        <v>10127</v>
      </c>
      <c r="D221">
        <v>35.4</v>
      </c>
      <c r="E221">
        <v>30.7</v>
      </c>
      <c r="F221">
        <v>79.2</v>
      </c>
      <c r="G221">
        <v>50.1</v>
      </c>
      <c r="H221">
        <v>99.7</v>
      </c>
    </row>
    <row r="222" spans="1:8">
      <c r="A222" t="s">
        <v>1125</v>
      </c>
      <c r="B222" t="s">
        <v>380</v>
      </c>
      <c r="C222" t="s">
        <v>10127</v>
      </c>
      <c r="D222">
        <v>29.9</v>
      </c>
      <c r="E222">
        <v>30.2</v>
      </c>
      <c r="F222">
        <v>88.8</v>
      </c>
      <c r="G222">
        <v>95.3</v>
      </c>
      <c r="H222">
        <v>88.4</v>
      </c>
    </row>
    <row r="223" spans="1:8">
      <c r="A223" t="s">
        <v>10132</v>
      </c>
      <c r="B223" t="s">
        <v>380</v>
      </c>
      <c r="C223" t="s">
        <v>10127</v>
      </c>
      <c r="D223">
        <v>55.7</v>
      </c>
      <c r="E223">
        <v>46.8</v>
      </c>
      <c r="F223">
        <v>51.4</v>
      </c>
      <c r="G223">
        <v>99.1</v>
      </c>
      <c r="H223">
        <v>62.2</v>
      </c>
    </row>
    <row r="224" spans="1:8">
      <c r="A224" t="s">
        <v>473</v>
      </c>
      <c r="B224" t="s">
        <v>380</v>
      </c>
      <c r="C224" t="s">
        <v>10127</v>
      </c>
      <c r="D224">
        <v>30</v>
      </c>
      <c r="E224">
        <v>35.8</v>
      </c>
      <c r="F224">
        <v>79.3</v>
      </c>
      <c r="G224">
        <v>61.9</v>
      </c>
      <c r="H224">
        <v>84.3</v>
      </c>
    </row>
    <row r="225" spans="1:8">
      <c r="A225" t="s">
        <v>971</v>
      </c>
      <c r="B225" t="s">
        <v>380</v>
      </c>
      <c r="C225" t="s">
        <v>10127</v>
      </c>
      <c r="D225">
        <v>51</v>
      </c>
      <c r="E225">
        <v>40.5</v>
      </c>
      <c r="F225">
        <v>67.7</v>
      </c>
      <c r="G225">
        <v>39.7</v>
      </c>
      <c r="H225">
        <v>59.3</v>
      </c>
    </row>
    <row r="226" spans="1:8">
      <c r="A226" t="s">
        <v>407</v>
      </c>
      <c r="B226" t="s">
        <v>380</v>
      </c>
      <c r="C226" t="s">
        <v>10127</v>
      </c>
      <c r="D226">
        <v>47.2</v>
      </c>
      <c r="E226">
        <v>36.5</v>
      </c>
      <c r="F226">
        <v>80.9</v>
      </c>
      <c r="G226">
        <v>46.4</v>
      </c>
      <c r="H226">
        <v>49.3</v>
      </c>
    </row>
    <row r="227" spans="1:8">
      <c r="A227" t="s">
        <v>964</v>
      </c>
      <c r="B227" t="s">
        <v>380</v>
      </c>
      <c r="C227" t="s">
        <v>10127</v>
      </c>
      <c r="D227">
        <v>39.2</v>
      </c>
      <c r="E227">
        <v>44.6</v>
      </c>
      <c r="F227">
        <v>70.4</v>
      </c>
      <c r="G227">
        <v>60.2</v>
      </c>
      <c r="H227">
        <v>59.6</v>
      </c>
    </row>
    <row r="228" spans="1:8">
      <c r="A228" t="s">
        <v>879</v>
      </c>
      <c r="B228" t="s">
        <v>380</v>
      </c>
      <c r="C228" t="s">
        <v>10127</v>
      </c>
      <c r="D228">
        <v>27</v>
      </c>
      <c r="E228">
        <v>38.7</v>
      </c>
      <c r="F228">
        <v>79.6</v>
      </c>
      <c r="G228">
        <v>61.4</v>
      </c>
      <c r="H228">
        <v>98.9</v>
      </c>
    </row>
    <row r="229" spans="1:8">
      <c r="A229" t="s">
        <v>10133</v>
      </c>
      <c r="B229" t="s">
        <v>380</v>
      </c>
      <c r="C229" t="s">
        <v>10127</v>
      </c>
      <c r="D229">
        <v>29.2</v>
      </c>
      <c r="E229">
        <v>39.7</v>
      </c>
      <c r="F229">
        <v>86</v>
      </c>
      <c r="G229">
        <v>50.1</v>
      </c>
      <c r="H229">
        <v>83.9</v>
      </c>
    </row>
    <row r="230" spans="1:8">
      <c r="A230" t="s">
        <v>10134</v>
      </c>
      <c r="B230" t="s">
        <v>380</v>
      </c>
      <c r="C230" t="s">
        <v>10127</v>
      </c>
      <c r="D230">
        <v>31.4</v>
      </c>
      <c r="E230">
        <v>37.3</v>
      </c>
      <c r="F230">
        <v>76.9</v>
      </c>
      <c r="G230">
        <v>50.7</v>
      </c>
      <c r="H230">
        <v>94.7</v>
      </c>
    </row>
    <row r="231" spans="1:8">
      <c r="A231" t="s">
        <v>10135</v>
      </c>
      <c r="B231" t="s">
        <v>380</v>
      </c>
      <c r="C231" t="s">
        <v>10127</v>
      </c>
      <c r="D231">
        <v>43.5</v>
      </c>
      <c r="E231">
        <v>43.6</v>
      </c>
      <c r="F231">
        <v>73</v>
      </c>
      <c r="G231">
        <v>43.1</v>
      </c>
      <c r="H231">
        <v>53.9</v>
      </c>
    </row>
    <row r="232" spans="1:8">
      <c r="A232" t="s">
        <v>10136</v>
      </c>
      <c r="B232" t="s">
        <v>380</v>
      </c>
      <c r="C232" t="s">
        <v>10127</v>
      </c>
      <c r="D232">
        <v>20.4</v>
      </c>
      <c r="E232">
        <v>28.3</v>
      </c>
      <c r="F232">
        <v>99.9</v>
      </c>
      <c r="G232">
        <v>40.5</v>
      </c>
      <c r="H232">
        <v>74.9</v>
      </c>
    </row>
    <row r="233" spans="1:8">
      <c r="A233" t="s">
        <v>10137</v>
      </c>
      <c r="B233" t="s">
        <v>380</v>
      </c>
      <c r="C233" t="s">
        <v>10127</v>
      </c>
      <c r="D233">
        <v>43.3</v>
      </c>
      <c r="E233">
        <v>40.2</v>
      </c>
      <c r="F233">
        <v>69.4</v>
      </c>
      <c r="G233">
        <v>81</v>
      </c>
      <c r="H233">
        <v>56.7</v>
      </c>
    </row>
    <row r="234" spans="1:8">
      <c r="A234" t="s">
        <v>10138</v>
      </c>
      <c r="B234" t="s">
        <v>380</v>
      </c>
      <c r="C234" t="s">
        <v>10127</v>
      </c>
      <c r="D234">
        <v>54.5</v>
      </c>
      <c r="E234">
        <v>61.5</v>
      </c>
      <c r="F234">
        <v>43.3</v>
      </c>
      <c r="G234">
        <v>43</v>
      </c>
      <c r="H234">
        <v>37.2</v>
      </c>
    </row>
    <row r="235" spans="1:8">
      <c r="A235" t="s">
        <v>428</v>
      </c>
      <c r="B235" t="s">
        <v>380</v>
      </c>
      <c r="C235" t="s">
        <v>10127</v>
      </c>
      <c r="D235">
        <v>52.4</v>
      </c>
      <c r="E235">
        <v>44.9</v>
      </c>
      <c r="F235">
        <v>67.7</v>
      </c>
      <c r="G235">
        <v>53</v>
      </c>
      <c r="H235">
        <v>43.5</v>
      </c>
    </row>
    <row r="236" spans="1:8">
      <c r="A236" t="s">
        <v>1405</v>
      </c>
      <c r="B236" t="s">
        <v>380</v>
      </c>
      <c r="C236" t="s">
        <v>10127</v>
      </c>
      <c r="D236">
        <v>44.7</v>
      </c>
      <c r="E236">
        <v>18</v>
      </c>
      <c r="F236">
        <v>87.9</v>
      </c>
      <c r="G236">
        <v>43.3</v>
      </c>
      <c r="H236">
        <v>77.1</v>
      </c>
    </row>
    <row r="237" spans="1:8">
      <c r="A237" t="s">
        <v>873</v>
      </c>
      <c r="B237" t="s">
        <v>380</v>
      </c>
      <c r="C237" t="s">
        <v>10127</v>
      </c>
      <c r="D237">
        <v>31.1</v>
      </c>
      <c r="E237">
        <v>36.9</v>
      </c>
      <c r="F237">
        <v>85.1</v>
      </c>
      <c r="G237">
        <v>85</v>
      </c>
      <c r="H237">
        <v>56.2</v>
      </c>
    </row>
    <row r="238" spans="1:8">
      <c r="A238" t="s">
        <v>1005</v>
      </c>
      <c r="B238" t="s">
        <v>380</v>
      </c>
      <c r="C238" t="s">
        <v>10127</v>
      </c>
      <c r="D238">
        <v>40</v>
      </c>
      <c r="E238">
        <v>41.4</v>
      </c>
      <c r="F238">
        <v>67.8</v>
      </c>
      <c r="G238">
        <v>38.9</v>
      </c>
      <c r="H238">
        <v>94.9</v>
      </c>
    </row>
    <row r="239" spans="1:8">
      <c r="A239" t="s">
        <v>862</v>
      </c>
      <c r="B239" t="s">
        <v>380</v>
      </c>
      <c r="C239" t="s">
        <v>10127</v>
      </c>
      <c r="D239">
        <v>31.3</v>
      </c>
      <c r="E239">
        <v>33.9</v>
      </c>
      <c r="F239">
        <v>79.5</v>
      </c>
      <c r="G239">
        <v>45.8</v>
      </c>
      <c r="H239">
        <v>94.8</v>
      </c>
    </row>
    <row r="240" spans="1:8">
      <c r="A240" t="s">
        <v>679</v>
      </c>
      <c r="B240" t="s">
        <v>380</v>
      </c>
      <c r="C240" t="s">
        <v>10127</v>
      </c>
      <c r="D240">
        <v>28</v>
      </c>
      <c r="E240">
        <v>34.2</v>
      </c>
      <c r="F240">
        <v>89</v>
      </c>
      <c r="G240">
        <v>39</v>
      </c>
      <c r="H240">
        <v>93.1</v>
      </c>
    </row>
    <row r="241" spans="1:8">
      <c r="A241" t="s">
        <v>1396</v>
      </c>
      <c r="B241" t="s">
        <v>380</v>
      </c>
      <c r="C241" t="s">
        <v>10127</v>
      </c>
      <c r="D241">
        <v>28</v>
      </c>
      <c r="E241">
        <v>23.3</v>
      </c>
      <c r="F241">
        <v>91.4</v>
      </c>
      <c r="G241">
        <v>55.7</v>
      </c>
      <c r="H241">
        <v>99.5</v>
      </c>
    </row>
    <row r="242" spans="1:8">
      <c r="A242" t="s">
        <v>666</v>
      </c>
      <c r="B242" t="s">
        <v>380</v>
      </c>
      <c r="C242" t="s">
        <v>10127</v>
      </c>
      <c r="D242">
        <v>26.8</v>
      </c>
      <c r="E242">
        <v>33.1</v>
      </c>
      <c r="F242">
        <v>92.4</v>
      </c>
      <c r="G242">
        <v>45.6</v>
      </c>
      <c r="H242">
        <v>65.4</v>
      </c>
    </row>
    <row r="243" spans="1:8">
      <c r="A243" t="s">
        <v>518</v>
      </c>
      <c r="B243" t="s">
        <v>380</v>
      </c>
      <c r="C243" t="s">
        <v>10127</v>
      </c>
      <c r="D243">
        <v>39.4</v>
      </c>
      <c r="E243">
        <v>51.2</v>
      </c>
      <c r="F243">
        <v>72</v>
      </c>
      <c r="G243">
        <v>43.8</v>
      </c>
      <c r="H243">
        <v>56</v>
      </c>
    </row>
    <row r="244" spans="1:8">
      <c r="A244" t="s">
        <v>629</v>
      </c>
      <c r="B244" t="s">
        <v>380</v>
      </c>
      <c r="C244" t="s">
        <v>10127</v>
      </c>
      <c r="D244">
        <v>59.1</v>
      </c>
      <c r="E244">
        <v>62.3</v>
      </c>
      <c r="F244">
        <v>36.8</v>
      </c>
      <c r="G244">
        <v>94.5</v>
      </c>
      <c r="H244">
        <v>51.1</v>
      </c>
    </row>
    <row r="245" spans="1:8">
      <c r="A245" t="s">
        <v>684</v>
      </c>
      <c r="B245" t="s">
        <v>380</v>
      </c>
      <c r="C245" t="s">
        <v>10127</v>
      </c>
      <c r="D245">
        <v>32.6</v>
      </c>
      <c r="E245">
        <v>40.3</v>
      </c>
      <c r="F245">
        <v>73.9</v>
      </c>
      <c r="G245">
        <v>46.9</v>
      </c>
      <c r="H245">
        <v>94.2</v>
      </c>
    </row>
    <row r="246" spans="1:8">
      <c r="A246" t="s">
        <v>589</v>
      </c>
      <c r="B246" t="s">
        <v>380</v>
      </c>
      <c r="C246" t="s">
        <v>10127</v>
      </c>
      <c r="D246">
        <v>37.6</v>
      </c>
      <c r="E246">
        <v>27.8</v>
      </c>
      <c r="F246">
        <v>99.7</v>
      </c>
      <c r="G246">
        <v>38.2</v>
      </c>
      <c r="H246">
        <v>45.2</v>
      </c>
    </row>
    <row r="247" spans="1:8">
      <c r="A247" t="s">
        <v>700</v>
      </c>
      <c r="B247" t="s">
        <v>380</v>
      </c>
      <c r="C247" t="s">
        <v>10127</v>
      </c>
      <c r="D247">
        <v>36.6</v>
      </c>
      <c r="E247">
        <v>43.6</v>
      </c>
      <c r="F247">
        <v>67.4</v>
      </c>
      <c r="G247">
        <v>60.1</v>
      </c>
      <c r="H247">
        <v>77.3</v>
      </c>
    </row>
    <row r="248" spans="1:8">
      <c r="A248" t="s">
        <v>549</v>
      </c>
      <c r="B248" t="s">
        <v>380</v>
      </c>
      <c r="C248" t="s">
        <v>10127</v>
      </c>
      <c r="D248">
        <v>36.8</v>
      </c>
      <c r="E248">
        <v>46.4</v>
      </c>
      <c r="F248">
        <v>71</v>
      </c>
      <c r="G248">
        <v>47.3</v>
      </c>
      <c r="H248">
        <v>87.5</v>
      </c>
    </row>
    <row r="249" spans="1:8">
      <c r="A249" t="s">
        <v>10139</v>
      </c>
      <c r="B249" t="s">
        <v>380</v>
      </c>
      <c r="C249" t="s">
        <v>10127</v>
      </c>
      <c r="D249">
        <v>40.7</v>
      </c>
      <c r="E249">
        <v>42.1</v>
      </c>
      <c r="F249">
        <v>67.9</v>
      </c>
      <c r="G249">
        <v>79.9</v>
      </c>
      <c r="H249">
        <v>85.6</v>
      </c>
    </row>
    <row r="250" spans="1:8">
      <c r="A250" t="s">
        <v>749</v>
      </c>
      <c r="B250" t="s">
        <v>380</v>
      </c>
      <c r="C250" t="s">
        <v>10127</v>
      </c>
      <c r="D250">
        <v>25.8</v>
      </c>
      <c r="E250">
        <v>31.7</v>
      </c>
      <c r="F250">
        <v>87.6</v>
      </c>
      <c r="G250">
        <v>44.1</v>
      </c>
      <c r="H250">
        <v>87.9</v>
      </c>
    </row>
    <row r="251" spans="1:8">
      <c r="A251" t="s">
        <v>578</v>
      </c>
      <c r="B251" t="s">
        <v>380</v>
      </c>
      <c r="C251" t="s">
        <v>10127</v>
      </c>
      <c r="D251">
        <v>31.4</v>
      </c>
      <c r="E251">
        <v>38.2</v>
      </c>
      <c r="F251">
        <v>74.8</v>
      </c>
      <c r="G251">
        <v>57.2</v>
      </c>
      <c r="H251">
        <v>94</v>
      </c>
    </row>
    <row r="252" spans="1:8">
      <c r="A252" t="s">
        <v>747</v>
      </c>
      <c r="B252" t="s">
        <v>343</v>
      </c>
      <c r="C252" t="s">
        <v>10140</v>
      </c>
      <c r="D252">
        <v>29.5</v>
      </c>
      <c r="E252">
        <v>43.3</v>
      </c>
      <c r="F252">
        <v>73.2</v>
      </c>
      <c r="G252">
        <v>51.5</v>
      </c>
      <c r="H252">
        <v>76.4</v>
      </c>
    </row>
    <row r="253" spans="1:8">
      <c r="A253" t="s">
        <v>1270</v>
      </c>
      <c r="B253" t="s">
        <v>343</v>
      </c>
      <c r="C253" t="s">
        <v>10140</v>
      </c>
      <c r="D253">
        <v>20.8</v>
      </c>
      <c r="E253">
        <v>21.3</v>
      </c>
      <c r="F253">
        <v>97.4</v>
      </c>
      <c r="G253">
        <v>39.4</v>
      </c>
      <c r="H253">
        <v>96.4</v>
      </c>
    </row>
    <row r="254" spans="1:8">
      <c r="A254" t="s">
        <v>939</v>
      </c>
      <c r="B254" t="s">
        <v>343</v>
      </c>
      <c r="C254" t="s">
        <v>10140</v>
      </c>
      <c r="D254">
        <v>18.3</v>
      </c>
      <c r="E254">
        <v>25.9</v>
      </c>
      <c r="F254">
        <v>98.3</v>
      </c>
      <c r="G254">
        <v>38.4</v>
      </c>
      <c r="H254">
        <v>79.9</v>
      </c>
    </row>
    <row r="255" spans="1:8">
      <c r="A255" t="s">
        <v>1093</v>
      </c>
      <c r="B255" t="s">
        <v>343</v>
      </c>
      <c r="C255" t="s">
        <v>10140</v>
      </c>
      <c r="D255">
        <v>32.2</v>
      </c>
      <c r="E255">
        <v>33.8</v>
      </c>
      <c r="F255">
        <v>73.8</v>
      </c>
      <c r="G255">
        <v>39.9</v>
      </c>
      <c r="H255">
        <v>93.4</v>
      </c>
    </row>
    <row r="256" spans="1:8">
      <c r="A256" t="s">
        <v>581</v>
      </c>
      <c r="B256" t="s">
        <v>343</v>
      </c>
      <c r="C256" t="s">
        <v>10140</v>
      </c>
      <c r="D256">
        <v>50.7</v>
      </c>
      <c r="E256">
        <v>43.8</v>
      </c>
      <c r="F256">
        <v>59.5</v>
      </c>
      <c r="G256">
        <v>64.3</v>
      </c>
      <c r="H256">
        <v>41.4</v>
      </c>
    </row>
    <row r="257" spans="1:8">
      <c r="A257" t="s">
        <v>2217</v>
      </c>
      <c r="B257" t="s">
        <v>343</v>
      </c>
      <c r="C257" t="s">
        <v>10140</v>
      </c>
      <c r="D257">
        <v>21.6</v>
      </c>
      <c r="E257">
        <v>21.8</v>
      </c>
      <c r="F257">
        <v>99.9</v>
      </c>
      <c r="G257">
        <v>38.3</v>
      </c>
      <c r="H257">
        <v>81.8</v>
      </c>
    </row>
    <row r="258" spans="1:8">
      <c r="A258" t="s">
        <v>1310</v>
      </c>
      <c r="B258" t="s">
        <v>343</v>
      </c>
      <c r="C258" t="s">
        <v>10140</v>
      </c>
      <c r="D258">
        <v>48.6</v>
      </c>
      <c r="E258">
        <v>31.5</v>
      </c>
      <c r="F258">
        <v>74.9</v>
      </c>
      <c r="G258">
        <v>37.4</v>
      </c>
      <c r="H258">
        <v>48.5</v>
      </c>
    </row>
    <row r="259" spans="1:8">
      <c r="A259" t="s">
        <v>1567</v>
      </c>
      <c r="B259" t="s">
        <v>343</v>
      </c>
      <c r="C259" t="s">
        <v>10140</v>
      </c>
      <c r="D259">
        <v>32.6</v>
      </c>
      <c r="E259">
        <v>20.7</v>
      </c>
      <c r="F259">
        <v>88.4</v>
      </c>
      <c r="G259">
        <v>37.5</v>
      </c>
      <c r="H259">
        <v>84</v>
      </c>
    </row>
    <row r="260" spans="1:8">
      <c r="A260" t="s">
        <v>10141</v>
      </c>
      <c r="B260" t="s">
        <v>343</v>
      </c>
      <c r="C260" t="s">
        <v>10140</v>
      </c>
      <c r="D260">
        <v>15.7</v>
      </c>
      <c r="E260">
        <v>25.4</v>
      </c>
      <c r="F260">
        <v>99.8</v>
      </c>
      <c r="G260">
        <v>36.9</v>
      </c>
      <c r="H260">
        <v>81.1</v>
      </c>
    </row>
    <row r="261" spans="1:8">
      <c r="A261" t="s">
        <v>623</v>
      </c>
      <c r="B261" t="s">
        <v>343</v>
      </c>
      <c r="C261" t="s">
        <v>10140</v>
      </c>
      <c r="D261">
        <v>33</v>
      </c>
      <c r="E261">
        <v>32.7</v>
      </c>
      <c r="F261">
        <v>81.4</v>
      </c>
      <c r="G261">
        <v>41.7</v>
      </c>
      <c r="H261">
        <v>65.3</v>
      </c>
    </row>
    <row r="262" spans="1:8">
      <c r="A262" t="s">
        <v>1600</v>
      </c>
      <c r="B262" t="s">
        <v>343</v>
      </c>
      <c r="C262" t="s">
        <v>10140</v>
      </c>
      <c r="D262">
        <v>20</v>
      </c>
      <c r="E262">
        <v>32</v>
      </c>
      <c r="F262">
        <v>92.6</v>
      </c>
      <c r="G262">
        <v>43</v>
      </c>
      <c r="H262">
        <v>88.1</v>
      </c>
    </row>
    <row r="263" spans="1:8">
      <c r="A263" t="s">
        <v>888</v>
      </c>
      <c r="B263" t="s">
        <v>343</v>
      </c>
      <c r="C263" t="s">
        <v>10140</v>
      </c>
      <c r="D263">
        <v>34.9</v>
      </c>
      <c r="E263">
        <v>44.5</v>
      </c>
      <c r="F263">
        <v>64.4</v>
      </c>
      <c r="G263">
        <v>66</v>
      </c>
      <c r="H263">
        <v>77.4</v>
      </c>
    </row>
    <row r="264" spans="1:8">
      <c r="A264" t="s">
        <v>766</v>
      </c>
      <c r="B264" t="s">
        <v>343</v>
      </c>
      <c r="C264" t="s">
        <v>10140</v>
      </c>
      <c r="D264">
        <v>24.1</v>
      </c>
      <c r="E264">
        <v>32</v>
      </c>
      <c r="F264">
        <v>92.8</v>
      </c>
      <c r="G264">
        <v>93.1</v>
      </c>
      <c r="H264">
        <v>47.6</v>
      </c>
    </row>
    <row r="265" spans="1:8">
      <c r="A265" t="s">
        <v>1492</v>
      </c>
      <c r="B265" t="s">
        <v>343</v>
      </c>
      <c r="C265" t="s">
        <v>10140</v>
      </c>
      <c r="D265">
        <v>21.5</v>
      </c>
      <c r="E265">
        <v>31</v>
      </c>
      <c r="F265">
        <v>90.9</v>
      </c>
      <c r="G265">
        <v>43.9</v>
      </c>
      <c r="H265">
        <v>93.6</v>
      </c>
    </row>
    <row r="266" spans="1:8">
      <c r="A266" t="s">
        <v>516</v>
      </c>
      <c r="B266" t="s">
        <v>343</v>
      </c>
      <c r="C266" t="s">
        <v>10140</v>
      </c>
      <c r="D266">
        <v>25</v>
      </c>
      <c r="E266">
        <v>33</v>
      </c>
      <c r="F266">
        <v>83.2</v>
      </c>
      <c r="G266">
        <v>44.6</v>
      </c>
      <c r="H266">
        <v>88.7</v>
      </c>
    </row>
    <row r="267" spans="1:8">
      <c r="A267" t="s">
        <v>809</v>
      </c>
      <c r="B267" t="s">
        <v>343</v>
      </c>
      <c r="C267" t="s">
        <v>10140</v>
      </c>
      <c r="D267">
        <v>34</v>
      </c>
      <c r="E267">
        <v>35.5</v>
      </c>
      <c r="F267">
        <v>79.9</v>
      </c>
      <c r="G267">
        <v>64.5</v>
      </c>
      <c r="H267">
        <v>60.9</v>
      </c>
    </row>
    <row r="268" spans="1:8">
      <c r="A268" t="s">
        <v>1082</v>
      </c>
      <c r="B268" t="s">
        <v>343</v>
      </c>
      <c r="C268" t="s">
        <v>10140</v>
      </c>
      <c r="D268">
        <v>34.7</v>
      </c>
      <c r="E268">
        <v>32.3</v>
      </c>
      <c r="F268">
        <v>80.1</v>
      </c>
      <c r="G268">
        <v>44.1</v>
      </c>
      <c r="H268">
        <v>59.3</v>
      </c>
    </row>
    <row r="269" spans="1:8">
      <c r="A269" t="s">
        <v>2173</v>
      </c>
      <c r="B269" t="s">
        <v>343</v>
      </c>
      <c r="C269" t="s">
        <v>10140</v>
      </c>
      <c r="D269">
        <v>34.4</v>
      </c>
      <c r="E269">
        <v>29.4</v>
      </c>
      <c r="F269">
        <v>79.5</v>
      </c>
      <c r="G269">
        <v>50.1</v>
      </c>
      <c r="H269">
        <v>83.6</v>
      </c>
    </row>
    <row r="270" spans="1:8">
      <c r="A270" t="s">
        <v>632</v>
      </c>
      <c r="B270" t="s">
        <v>343</v>
      </c>
      <c r="C270" t="s">
        <v>10140</v>
      </c>
      <c r="D270">
        <v>33.7</v>
      </c>
      <c r="E270">
        <v>32.9</v>
      </c>
      <c r="F270">
        <v>76.4</v>
      </c>
      <c r="G270">
        <v>44.8</v>
      </c>
      <c r="H270">
        <v>65.6</v>
      </c>
    </row>
    <row r="271" spans="1:8">
      <c r="A271" t="s">
        <v>656</v>
      </c>
      <c r="B271" t="s">
        <v>343</v>
      </c>
      <c r="C271" t="s">
        <v>10140</v>
      </c>
      <c r="D271">
        <v>27.1</v>
      </c>
      <c r="E271">
        <v>35.8</v>
      </c>
      <c r="F271">
        <v>76.4</v>
      </c>
      <c r="G271">
        <v>52.8</v>
      </c>
      <c r="H271">
        <v>83.2</v>
      </c>
    </row>
    <row r="272" spans="1:8">
      <c r="A272" t="s">
        <v>1179</v>
      </c>
      <c r="B272" t="s">
        <v>343</v>
      </c>
      <c r="C272" t="s">
        <v>10140</v>
      </c>
      <c r="D272">
        <v>39.8</v>
      </c>
      <c r="E272">
        <v>41.7</v>
      </c>
      <c r="F272">
        <v>66</v>
      </c>
      <c r="G272">
        <v>40.4</v>
      </c>
      <c r="H272">
        <v>66.9</v>
      </c>
    </row>
    <row r="273" spans="1:8">
      <c r="A273" t="s">
        <v>715</v>
      </c>
      <c r="B273" t="s">
        <v>343</v>
      </c>
      <c r="C273" t="s">
        <v>10140</v>
      </c>
      <c r="D273">
        <v>42.1</v>
      </c>
      <c r="E273">
        <v>41.8</v>
      </c>
      <c r="F273">
        <v>65.3</v>
      </c>
      <c r="G273">
        <v>42.8</v>
      </c>
      <c r="H273">
        <v>59.5</v>
      </c>
    </row>
    <row r="274" spans="1:8">
      <c r="A274" t="s">
        <v>724</v>
      </c>
      <c r="B274" t="s">
        <v>343</v>
      </c>
      <c r="C274" t="s">
        <v>10140</v>
      </c>
      <c r="D274">
        <v>43</v>
      </c>
      <c r="E274">
        <v>32.4</v>
      </c>
      <c r="F274">
        <v>74.6</v>
      </c>
      <c r="G274">
        <v>45.4</v>
      </c>
      <c r="H274">
        <v>53.1</v>
      </c>
    </row>
    <row r="275" spans="1:8">
      <c r="A275" t="s">
        <v>10142</v>
      </c>
      <c r="B275" t="s">
        <v>343</v>
      </c>
      <c r="C275" t="s">
        <v>10140</v>
      </c>
      <c r="D275">
        <v>60.5</v>
      </c>
      <c r="E275">
        <v>56.9</v>
      </c>
      <c r="F275">
        <v>33.1</v>
      </c>
      <c r="G275">
        <v>80.1</v>
      </c>
      <c r="H275">
        <v>28</v>
      </c>
    </row>
    <row r="276" spans="1:8">
      <c r="A276" t="s">
        <v>644</v>
      </c>
      <c r="B276" t="s">
        <v>343</v>
      </c>
      <c r="C276" t="s">
        <v>10140</v>
      </c>
      <c r="D276">
        <v>36.7</v>
      </c>
      <c r="E276">
        <v>28.8</v>
      </c>
      <c r="F276">
        <v>80.5</v>
      </c>
      <c r="G276">
        <v>57.6</v>
      </c>
      <c r="H276">
        <v>58.5</v>
      </c>
    </row>
    <row r="277" spans="1:8">
      <c r="A277" t="s">
        <v>849</v>
      </c>
      <c r="B277" t="s">
        <v>343</v>
      </c>
      <c r="C277" t="s">
        <v>10140</v>
      </c>
      <c r="D277">
        <v>31.5</v>
      </c>
      <c r="E277">
        <v>32.7</v>
      </c>
      <c r="F277">
        <v>84.5</v>
      </c>
      <c r="G277">
        <v>36.9</v>
      </c>
      <c r="H277">
        <v>57.1</v>
      </c>
    </row>
    <row r="278" spans="1:8">
      <c r="A278" t="s">
        <v>435</v>
      </c>
      <c r="B278" t="s">
        <v>343</v>
      </c>
      <c r="C278" t="s">
        <v>10140</v>
      </c>
      <c r="D278">
        <v>27</v>
      </c>
      <c r="E278">
        <v>32.9</v>
      </c>
      <c r="F278">
        <v>76.3</v>
      </c>
      <c r="G278">
        <v>86.3</v>
      </c>
      <c r="H278">
        <v>85.4</v>
      </c>
    </row>
    <row r="279" spans="1:8">
      <c r="A279" t="s">
        <v>1266</v>
      </c>
      <c r="B279" t="s">
        <v>343</v>
      </c>
      <c r="C279" t="s">
        <v>10140</v>
      </c>
      <c r="D279">
        <v>37.4</v>
      </c>
      <c r="E279">
        <v>41.8</v>
      </c>
      <c r="F279">
        <v>62.9</v>
      </c>
      <c r="G279">
        <v>89.6</v>
      </c>
      <c r="H279">
        <v>67.8</v>
      </c>
    </row>
    <row r="280" spans="1:8">
      <c r="A280" t="s">
        <v>759</v>
      </c>
      <c r="B280" t="s">
        <v>343</v>
      </c>
      <c r="C280" t="s">
        <v>10140</v>
      </c>
      <c r="D280">
        <v>25.9</v>
      </c>
      <c r="E280">
        <v>32.9</v>
      </c>
      <c r="F280">
        <v>83.2</v>
      </c>
      <c r="G280">
        <v>51.8</v>
      </c>
      <c r="H280">
        <v>88.4</v>
      </c>
    </row>
    <row r="281" spans="1:8">
      <c r="A281" t="s">
        <v>1111</v>
      </c>
      <c r="B281" t="s">
        <v>343</v>
      </c>
      <c r="C281" t="s">
        <v>10140</v>
      </c>
      <c r="D281">
        <v>40.1</v>
      </c>
      <c r="E281">
        <v>35.8</v>
      </c>
      <c r="F281">
        <v>67.8</v>
      </c>
      <c r="G281">
        <v>68.7</v>
      </c>
      <c r="H281">
        <v>72.4</v>
      </c>
    </row>
    <row r="282" spans="1:8">
      <c r="A282" t="s">
        <v>795</v>
      </c>
      <c r="B282" t="s">
        <v>343</v>
      </c>
      <c r="C282" t="s">
        <v>10140</v>
      </c>
      <c r="D282">
        <v>23.5</v>
      </c>
      <c r="E282">
        <v>39.8</v>
      </c>
      <c r="F282">
        <v>78</v>
      </c>
      <c r="G282">
        <v>61.8</v>
      </c>
      <c r="H282">
        <v>70.8</v>
      </c>
    </row>
    <row r="283" spans="1:8">
      <c r="A283" t="s">
        <v>990</v>
      </c>
      <c r="B283" t="s">
        <v>343</v>
      </c>
      <c r="C283" t="s">
        <v>10140</v>
      </c>
      <c r="D283">
        <v>30.7</v>
      </c>
      <c r="E283">
        <v>30.3</v>
      </c>
      <c r="F283">
        <v>84.7</v>
      </c>
      <c r="G283">
        <v>66.2</v>
      </c>
      <c r="H283">
        <v>72.5</v>
      </c>
    </row>
    <row r="284" spans="1:8">
      <c r="A284" t="s">
        <v>9669</v>
      </c>
      <c r="B284" t="s">
        <v>343</v>
      </c>
      <c r="C284" t="s">
        <v>10140</v>
      </c>
      <c r="D284">
        <v>36.4</v>
      </c>
      <c r="E284">
        <v>19.8</v>
      </c>
      <c r="F284">
        <v>99.4</v>
      </c>
      <c r="G284">
        <v>52</v>
      </c>
      <c r="H284">
        <v>29.4</v>
      </c>
    </row>
    <row r="285" spans="1:8">
      <c r="A285" t="s">
        <v>829</v>
      </c>
      <c r="B285" t="s">
        <v>343</v>
      </c>
      <c r="C285" t="s">
        <v>10140</v>
      </c>
      <c r="D285">
        <v>54.3</v>
      </c>
      <c r="E285">
        <v>60.9</v>
      </c>
      <c r="F285">
        <v>31.8</v>
      </c>
      <c r="G285">
        <v>96.4</v>
      </c>
      <c r="H285">
        <v>42.2</v>
      </c>
    </row>
    <row r="286" spans="1:8">
      <c r="A286" t="s">
        <v>811</v>
      </c>
      <c r="B286" t="s">
        <v>343</v>
      </c>
      <c r="C286" t="s">
        <v>10140</v>
      </c>
      <c r="D286">
        <v>38.6</v>
      </c>
      <c r="E286">
        <v>33.7</v>
      </c>
      <c r="F286">
        <v>75</v>
      </c>
      <c r="G286">
        <v>46.5</v>
      </c>
      <c r="H286">
        <v>47.2</v>
      </c>
    </row>
    <row r="287" spans="1:8">
      <c r="A287" t="s">
        <v>10143</v>
      </c>
      <c r="B287" t="s">
        <v>343</v>
      </c>
      <c r="C287" t="s">
        <v>10140</v>
      </c>
      <c r="D287">
        <v>39.9</v>
      </c>
      <c r="E287">
        <v>38</v>
      </c>
      <c r="F287">
        <v>60.9</v>
      </c>
      <c r="G287">
        <v>72</v>
      </c>
      <c r="H287">
        <v>72.7</v>
      </c>
    </row>
    <row r="288" spans="1:8">
      <c r="A288" t="s">
        <v>993</v>
      </c>
      <c r="B288" t="s">
        <v>343</v>
      </c>
      <c r="C288" t="s">
        <v>10140</v>
      </c>
      <c r="D288">
        <v>40.4</v>
      </c>
      <c r="E288">
        <v>47.2</v>
      </c>
      <c r="F288">
        <v>57.6</v>
      </c>
      <c r="G288">
        <v>52.3</v>
      </c>
      <c r="H288">
        <v>54.1</v>
      </c>
    </row>
    <row r="289" spans="1:8">
      <c r="A289" t="s">
        <v>662</v>
      </c>
      <c r="B289" t="s">
        <v>343</v>
      </c>
      <c r="C289" t="s">
        <v>10140</v>
      </c>
      <c r="D289">
        <v>27.3</v>
      </c>
      <c r="E289">
        <v>29.3</v>
      </c>
      <c r="F289">
        <v>93.8</v>
      </c>
      <c r="G289">
        <v>55.6</v>
      </c>
      <c r="H289">
        <v>58.8</v>
      </c>
    </row>
    <row r="290" spans="1:8">
      <c r="A290" t="s">
        <v>705</v>
      </c>
      <c r="B290" t="s">
        <v>343</v>
      </c>
      <c r="C290" t="s">
        <v>10140</v>
      </c>
      <c r="D290">
        <v>20.5</v>
      </c>
      <c r="E290">
        <v>21.3</v>
      </c>
      <c r="F290">
        <v>96.8</v>
      </c>
      <c r="G290">
        <v>41.4</v>
      </c>
      <c r="H290">
        <v>99.3</v>
      </c>
    </row>
    <row r="291" spans="1:8">
      <c r="A291" t="s">
        <v>1045</v>
      </c>
      <c r="B291" t="s">
        <v>343</v>
      </c>
      <c r="C291" t="s">
        <v>10140</v>
      </c>
      <c r="D291">
        <v>27.8</v>
      </c>
      <c r="E291">
        <v>36.8</v>
      </c>
      <c r="F291">
        <v>76.3</v>
      </c>
      <c r="G291">
        <v>52</v>
      </c>
      <c r="H291">
        <v>92</v>
      </c>
    </row>
    <row r="292" spans="1:8">
      <c r="A292" t="s">
        <v>634</v>
      </c>
      <c r="B292" t="s">
        <v>343</v>
      </c>
      <c r="C292" t="s">
        <v>10140</v>
      </c>
      <c r="D292">
        <v>24.7</v>
      </c>
      <c r="E292">
        <v>32.4</v>
      </c>
      <c r="F292">
        <v>85.3</v>
      </c>
      <c r="G292">
        <v>72.3</v>
      </c>
      <c r="H292">
        <v>78.9</v>
      </c>
    </row>
    <row r="293" spans="1:8">
      <c r="A293" t="s">
        <v>824</v>
      </c>
      <c r="B293" t="s">
        <v>343</v>
      </c>
      <c r="C293" t="s">
        <v>10140</v>
      </c>
      <c r="D293">
        <v>30.5</v>
      </c>
      <c r="E293">
        <v>36.9</v>
      </c>
      <c r="F293">
        <v>82.2</v>
      </c>
      <c r="G293">
        <v>71</v>
      </c>
      <c r="H293">
        <v>54</v>
      </c>
    </row>
    <row r="294" spans="1:8">
      <c r="A294" t="s">
        <v>342</v>
      </c>
      <c r="B294" t="s">
        <v>343</v>
      </c>
      <c r="C294" t="s">
        <v>10140</v>
      </c>
      <c r="D294">
        <v>44.9</v>
      </c>
      <c r="E294">
        <v>37.4</v>
      </c>
      <c r="F294">
        <v>74.8</v>
      </c>
      <c r="G294">
        <v>59.3</v>
      </c>
      <c r="H294">
        <v>31.3</v>
      </c>
    </row>
    <row r="295" spans="1:8">
      <c r="A295" t="s">
        <v>1106</v>
      </c>
      <c r="B295" t="s">
        <v>343</v>
      </c>
      <c r="C295" t="s">
        <v>10140</v>
      </c>
      <c r="D295">
        <v>24.9</v>
      </c>
      <c r="E295">
        <v>28.2</v>
      </c>
      <c r="F295">
        <v>91.5</v>
      </c>
      <c r="G295">
        <v>39.3</v>
      </c>
      <c r="H295">
        <v>83.6</v>
      </c>
    </row>
    <row r="296" spans="1:8">
      <c r="A296" t="s">
        <v>1479</v>
      </c>
      <c r="B296" t="s">
        <v>343</v>
      </c>
      <c r="C296" t="s">
        <v>10140</v>
      </c>
      <c r="D296">
        <v>34.3</v>
      </c>
      <c r="E296">
        <v>46.6</v>
      </c>
      <c r="F296">
        <v>61.7</v>
      </c>
      <c r="G296">
        <v>50.6</v>
      </c>
      <c r="H296">
        <v>84.5</v>
      </c>
    </row>
    <row r="297" spans="1:8">
      <c r="A297" t="s">
        <v>465</v>
      </c>
      <c r="B297" t="s">
        <v>343</v>
      </c>
      <c r="C297" t="s">
        <v>10140</v>
      </c>
      <c r="D297">
        <v>43.4</v>
      </c>
      <c r="E297">
        <v>52.3</v>
      </c>
      <c r="F297">
        <v>46.1</v>
      </c>
      <c r="G297">
        <v>97.8</v>
      </c>
      <c r="H297">
        <v>53.1</v>
      </c>
    </row>
    <row r="298" spans="1:8">
      <c r="A298" t="s">
        <v>1056</v>
      </c>
      <c r="B298" t="s">
        <v>343</v>
      </c>
      <c r="C298" t="s">
        <v>10140</v>
      </c>
      <c r="D298">
        <v>34.3</v>
      </c>
      <c r="E298">
        <v>46.4</v>
      </c>
      <c r="F298">
        <v>57.2</v>
      </c>
      <c r="G298">
        <v>80.5</v>
      </c>
      <c r="H298">
        <v>94.5</v>
      </c>
    </row>
    <row r="299" spans="1:8">
      <c r="A299" t="s">
        <v>1025</v>
      </c>
      <c r="B299" t="s">
        <v>343</v>
      </c>
      <c r="C299" t="s">
        <v>10140</v>
      </c>
      <c r="D299">
        <v>24.7</v>
      </c>
      <c r="E299">
        <v>29.8</v>
      </c>
      <c r="F299">
        <v>82.3</v>
      </c>
      <c r="G299">
        <v>72.5</v>
      </c>
      <c r="H299">
        <v>88.8</v>
      </c>
    </row>
    <row r="300" spans="1:8">
      <c r="A300" t="s">
        <v>451</v>
      </c>
      <c r="B300" t="s">
        <v>343</v>
      </c>
      <c r="C300" t="s">
        <v>10140</v>
      </c>
      <c r="D300">
        <v>39.9</v>
      </c>
      <c r="E300">
        <v>34.9</v>
      </c>
      <c r="F300">
        <v>81.7</v>
      </c>
      <c r="G300">
        <v>57.5</v>
      </c>
      <c r="H300">
        <v>33.9</v>
      </c>
    </row>
    <row r="301" spans="1:8">
      <c r="A301" t="s">
        <v>745</v>
      </c>
      <c r="B301" t="s">
        <v>343</v>
      </c>
      <c r="C301" t="s">
        <v>10140</v>
      </c>
      <c r="D301">
        <v>39.3</v>
      </c>
      <c r="E301">
        <v>36.2</v>
      </c>
      <c r="F301">
        <v>73.7</v>
      </c>
      <c r="G301">
        <v>47.4</v>
      </c>
      <c r="H301">
        <v>56.8</v>
      </c>
    </row>
    <row r="302" spans="1:8">
      <c r="A302" t="s">
        <v>10144</v>
      </c>
      <c r="B302" t="s">
        <v>343</v>
      </c>
      <c r="C302" t="s">
        <v>10140</v>
      </c>
      <c r="D302">
        <v>31.5</v>
      </c>
      <c r="E302">
        <v>44.3</v>
      </c>
      <c r="F302">
        <v>67.9</v>
      </c>
      <c r="G302">
        <v>100</v>
      </c>
      <c r="H302">
        <v>73.1</v>
      </c>
    </row>
    <row r="303" spans="1:8">
      <c r="A303" t="s">
        <v>10145</v>
      </c>
      <c r="B303" t="s">
        <v>440</v>
      </c>
      <c r="C303" t="s">
        <v>10146</v>
      </c>
      <c r="D303">
        <v>32.3</v>
      </c>
      <c r="E303">
        <v>15.4</v>
      </c>
      <c r="F303">
        <v>83.1</v>
      </c>
      <c r="G303">
        <v>36.9</v>
      </c>
      <c r="H303">
        <v>98.5</v>
      </c>
    </row>
    <row r="304" spans="1:8">
      <c r="A304" t="s">
        <v>565</v>
      </c>
      <c r="B304" t="s">
        <v>440</v>
      </c>
      <c r="C304" t="s">
        <v>10146</v>
      </c>
      <c r="D304">
        <v>40.5</v>
      </c>
      <c r="E304">
        <v>24.9</v>
      </c>
      <c r="F304">
        <v>72.3</v>
      </c>
      <c r="G304">
        <v>41.5</v>
      </c>
      <c r="H304">
        <v>63.2</v>
      </c>
    </row>
    <row r="305" spans="1:8">
      <c r="A305" t="s">
        <v>1512</v>
      </c>
      <c r="B305" t="s">
        <v>440</v>
      </c>
      <c r="C305" t="s">
        <v>10146</v>
      </c>
      <c r="D305">
        <v>20.2</v>
      </c>
      <c r="E305">
        <v>22.1</v>
      </c>
      <c r="F305">
        <v>91.6</v>
      </c>
      <c r="G305">
        <v>43.4</v>
      </c>
      <c r="H305">
        <v>96.7</v>
      </c>
    </row>
    <row r="306" spans="1:8">
      <c r="A306" t="s">
        <v>10147</v>
      </c>
      <c r="B306" t="s">
        <v>440</v>
      </c>
      <c r="C306" t="s">
        <v>10146</v>
      </c>
      <c r="D306">
        <v>18.2</v>
      </c>
      <c r="E306">
        <v>16.3</v>
      </c>
      <c r="F306">
        <v>99</v>
      </c>
      <c r="G306">
        <v>37.2</v>
      </c>
      <c r="H306">
        <v>91.1</v>
      </c>
    </row>
    <row r="307" spans="1:8">
      <c r="A307" t="s">
        <v>743</v>
      </c>
      <c r="B307" t="s">
        <v>440</v>
      </c>
      <c r="C307" t="s">
        <v>10146</v>
      </c>
      <c r="D307">
        <v>31.3</v>
      </c>
      <c r="E307">
        <v>31.2</v>
      </c>
      <c r="F307">
        <v>80.8</v>
      </c>
      <c r="G307">
        <v>40</v>
      </c>
      <c r="H307">
        <v>51.2</v>
      </c>
    </row>
    <row r="308" spans="1:8">
      <c r="A308" t="s">
        <v>10148</v>
      </c>
      <c r="B308" t="s">
        <v>440</v>
      </c>
      <c r="C308" t="s">
        <v>10146</v>
      </c>
      <c r="D308">
        <v>31.6</v>
      </c>
      <c r="E308">
        <v>27.8</v>
      </c>
      <c r="F308">
        <v>79.5</v>
      </c>
      <c r="G308">
        <v>39.5</v>
      </c>
      <c r="H308">
        <v>59.9</v>
      </c>
    </row>
    <row r="309" spans="1:8">
      <c r="A309" t="s">
        <v>1442</v>
      </c>
      <c r="B309" t="s">
        <v>440</v>
      </c>
      <c r="C309" t="s">
        <v>10146</v>
      </c>
      <c r="D309">
        <v>28.5</v>
      </c>
      <c r="E309">
        <v>23.1</v>
      </c>
      <c r="F309">
        <v>90.3</v>
      </c>
      <c r="G309">
        <v>37.3</v>
      </c>
      <c r="H309">
        <v>55.5</v>
      </c>
    </row>
    <row r="310" spans="1:8">
      <c r="A310" t="s">
        <v>1854</v>
      </c>
      <c r="B310" t="s">
        <v>440</v>
      </c>
      <c r="C310" t="s">
        <v>10146</v>
      </c>
      <c r="D310">
        <v>26</v>
      </c>
      <c r="E310">
        <v>22.6</v>
      </c>
      <c r="F310">
        <v>83.2</v>
      </c>
      <c r="G310">
        <v>40.1</v>
      </c>
      <c r="H310">
        <v>85.2</v>
      </c>
    </row>
    <row r="311" spans="1:8">
      <c r="A311" t="s">
        <v>10149</v>
      </c>
      <c r="B311" t="s">
        <v>440</v>
      </c>
      <c r="C311" t="s">
        <v>10146</v>
      </c>
      <c r="D311">
        <v>38.7</v>
      </c>
      <c r="E311">
        <v>33.7</v>
      </c>
      <c r="F311">
        <v>67.7</v>
      </c>
      <c r="G311">
        <v>47.1</v>
      </c>
      <c r="H311">
        <v>63.7</v>
      </c>
    </row>
    <row r="312" spans="1:8">
      <c r="A312" t="s">
        <v>1612</v>
      </c>
      <c r="B312" t="s">
        <v>440</v>
      </c>
      <c r="C312" t="s">
        <v>10146</v>
      </c>
      <c r="D312">
        <v>22.9</v>
      </c>
      <c r="E312">
        <v>23.5</v>
      </c>
      <c r="F312">
        <v>96</v>
      </c>
      <c r="G312">
        <v>42.2</v>
      </c>
      <c r="H312">
        <v>47.3</v>
      </c>
    </row>
    <row r="313" spans="1:8">
      <c r="A313" t="s">
        <v>439</v>
      </c>
      <c r="B313" t="s">
        <v>440</v>
      </c>
      <c r="C313" t="s">
        <v>10146</v>
      </c>
      <c r="D313">
        <v>30.1</v>
      </c>
      <c r="E313">
        <v>20.3</v>
      </c>
      <c r="F313">
        <v>97</v>
      </c>
      <c r="G313">
        <v>42.9</v>
      </c>
      <c r="H313">
        <v>31.5</v>
      </c>
    </row>
    <row r="314" spans="1:8">
      <c r="A314" t="s">
        <v>911</v>
      </c>
      <c r="B314" t="s">
        <v>440</v>
      </c>
      <c r="C314" t="s">
        <v>10146</v>
      </c>
      <c r="D314">
        <v>28.1</v>
      </c>
      <c r="E314">
        <v>30.9</v>
      </c>
      <c r="F314">
        <v>74.3</v>
      </c>
      <c r="G314">
        <v>45</v>
      </c>
      <c r="H314">
        <v>89</v>
      </c>
    </row>
    <row r="315" spans="1:8">
      <c r="A315" t="s">
        <v>1084</v>
      </c>
      <c r="B315" t="s">
        <v>440</v>
      </c>
      <c r="C315" t="s">
        <v>10146</v>
      </c>
      <c r="D315">
        <v>40.8</v>
      </c>
      <c r="E315">
        <v>26</v>
      </c>
      <c r="F315">
        <v>76.4</v>
      </c>
      <c r="G315">
        <v>48.8</v>
      </c>
      <c r="H315">
        <v>50.1</v>
      </c>
    </row>
    <row r="316" spans="1:8">
      <c r="A316" t="s">
        <v>10150</v>
      </c>
      <c r="B316" t="s">
        <v>440</v>
      </c>
      <c r="C316" t="s">
        <v>10146</v>
      </c>
      <c r="D316">
        <v>46.9</v>
      </c>
      <c r="E316">
        <v>46.2</v>
      </c>
      <c r="F316">
        <v>47.4</v>
      </c>
      <c r="G316">
        <v>56.6</v>
      </c>
      <c r="H316">
        <v>62.1</v>
      </c>
    </row>
    <row r="317" spans="1:8">
      <c r="A317" t="s">
        <v>1434</v>
      </c>
      <c r="B317" t="s">
        <v>440</v>
      </c>
      <c r="C317" t="s">
        <v>10146</v>
      </c>
      <c r="D317">
        <v>31</v>
      </c>
      <c r="E317">
        <v>32.4</v>
      </c>
      <c r="F317">
        <v>71</v>
      </c>
      <c r="G317">
        <v>37.9</v>
      </c>
      <c r="H317">
        <v>96.4</v>
      </c>
    </row>
    <row r="318" spans="1:8">
      <c r="A318" t="s">
        <v>10151</v>
      </c>
      <c r="B318" t="s">
        <v>440</v>
      </c>
      <c r="C318" t="s">
        <v>10146</v>
      </c>
      <c r="D318">
        <v>27.3</v>
      </c>
      <c r="E318">
        <v>33.1</v>
      </c>
      <c r="F318">
        <v>75.8</v>
      </c>
      <c r="G318">
        <v>43</v>
      </c>
      <c r="H318">
        <v>89.8</v>
      </c>
    </row>
    <row r="319" spans="1:8">
      <c r="A319" t="s">
        <v>805</v>
      </c>
      <c r="B319" t="s">
        <v>440</v>
      </c>
      <c r="C319" t="s">
        <v>10146</v>
      </c>
      <c r="D319">
        <v>40.2</v>
      </c>
      <c r="E319">
        <v>37.3</v>
      </c>
      <c r="F319">
        <v>67.5</v>
      </c>
      <c r="G319">
        <v>40.1</v>
      </c>
      <c r="H319">
        <v>47.8</v>
      </c>
    </row>
    <row r="320" spans="1:8">
      <c r="A320" t="s">
        <v>10152</v>
      </c>
      <c r="B320" t="s">
        <v>440</v>
      </c>
      <c r="C320" t="s">
        <v>10146</v>
      </c>
      <c r="D320">
        <v>29.7</v>
      </c>
      <c r="E320">
        <v>32.7</v>
      </c>
      <c r="F320">
        <v>71.2</v>
      </c>
      <c r="G320">
        <v>45.7</v>
      </c>
      <c r="H320">
        <v>82.8</v>
      </c>
    </row>
    <row r="321" spans="1:8">
      <c r="A321" t="s">
        <v>1248</v>
      </c>
      <c r="B321" t="s">
        <v>440</v>
      </c>
      <c r="C321" t="s">
        <v>10146</v>
      </c>
      <c r="D321">
        <v>30.7</v>
      </c>
      <c r="E321">
        <v>26.8</v>
      </c>
      <c r="F321">
        <v>84</v>
      </c>
      <c r="G321">
        <v>37.8</v>
      </c>
      <c r="H321">
        <v>50</v>
      </c>
    </row>
    <row r="322" spans="1:8">
      <c r="A322" t="s">
        <v>1727</v>
      </c>
      <c r="B322" t="s">
        <v>440</v>
      </c>
      <c r="C322" t="s">
        <v>10146</v>
      </c>
      <c r="D322">
        <v>33.4</v>
      </c>
      <c r="E322">
        <v>39.5</v>
      </c>
      <c r="F322">
        <v>63.3</v>
      </c>
      <c r="G322">
        <v>57.3</v>
      </c>
      <c r="H322">
        <v>70.2</v>
      </c>
    </row>
    <row r="323" spans="1:8">
      <c r="A323" t="s">
        <v>625</v>
      </c>
      <c r="B323" t="s">
        <v>440</v>
      </c>
      <c r="C323" t="s">
        <v>10146</v>
      </c>
      <c r="D323">
        <v>42.5</v>
      </c>
      <c r="E323">
        <v>31.6</v>
      </c>
      <c r="F323">
        <v>70.7</v>
      </c>
      <c r="G323">
        <v>51</v>
      </c>
      <c r="H323">
        <v>46.2</v>
      </c>
    </row>
    <row r="324" spans="1:8">
      <c r="A324" t="s">
        <v>1543</v>
      </c>
      <c r="B324" t="s">
        <v>440</v>
      </c>
      <c r="C324" t="s">
        <v>10146</v>
      </c>
      <c r="D324">
        <v>27.8</v>
      </c>
      <c r="E324">
        <v>32.7</v>
      </c>
      <c r="F324">
        <v>77.2</v>
      </c>
      <c r="G324">
        <v>52.1</v>
      </c>
      <c r="H324">
        <v>59.8</v>
      </c>
    </row>
    <row r="325" spans="1:8">
      <c r="A325" t="s">
        <v>442</v>
      </c>
      <c r="B325" t="s">
        <v>440</v>
      </c>
      <c r="C325" t="s">
        <v>10146</v>
      </c>
      <c r="D325">
        <v>32.6</v>
      </c>
      <c r="E325">
        <v>30.4</v>
      </c>
      <c r="F325">
        <v>82.5</v>
      </c>
      <c r="G325">
        <v>40.5</v>
      </c>
      <c r="H325">
        <v>43.5</v>
      </c>
    </row>
    <row r="326" spans="1:8">
      <c r="A326" t="s">
        <v>687</v>
      </c>
      <c r="B326" t="s">
        <v>440</v>
      </c>
      <c r="C326" t="s">
        <v>10146</v>
      </c>
      <c r="D326">
        <v>24.9</v>
      </c>
      <c r="E326">
        <v>25.9</v>
      </c>
      <c r="F326">
        <v>93.6</v>
      </c>
      <c r="G326">
        <v>40.8</v>
      </c>
      <c r="H326">
        <v>43</v>
      </c>
    </row>
    <row r="327" spans="1:8">
      <c r="A327" t="s">
        <v>10153</v>
      </c>
      <c r="B327" t="s">
        <v>440</v>
      </c>
      <c r="C327" t="s">
        <v>10146</v>
      </c>
      <c r="D327">
        <v>35.2</v>
      </c>
      <c r="E327">
        <v>33.6</v>
      </c>
      <c r="F327">
        <v>72.1</v>
      </c>
      <c r="G327">
        <v>39.9</v>
      </c>
      <c r="H327">
        <v>62.2</v>
      </c>
    </row>
    <row r="328" spans="1:8">
      <c r="A328" t="s">
        <v>947</v>
      </c>
      <c r="B328" t="s">
        <v>440</v>
      </c>
      <c r="C328" t="s">
        <v>10146</v>
      </c>
      <c r="D328">
        <v>48.4</v>
      </c>
      <c r="E328">
        <v>54.1</v>
      </c>
      <c r="F328">
        <v>39.7</v>
      </c>
      <c r="G328">
        <v>99.2</v>
      </c>
      <c r="H328">
        <v>35.8</v>
      </c>
    </row>
    <row r="329" spans="1:8">
      <c r="A329" t="s">
        <v>545</v>
      </c>
      <c r="B329" t="s">
        <v>440</v>
      </c>
      <c r="C329" t="s">
        <v>10146</v>
      </c>
      <c r="D329">
        <v>39.7</v>
      </c>
      <c r="E329">
        <v>24.9</v>
      </c>
      <c r="F329">
        <v>79.4</v>
      </c>
      <c r="G329">
        <v>46.2</v>
      </c>
      <c r="H329">
        <v>40.7</v>
      </c>
    </row>
    <row r="330" spans="1:8">
      <c r="A330" t="s">
        <v>768</v>
      </c>
      <c r="B330" t="s">
        <v>440</v>
      </c>
      <c r="C330" t="s">
        <v>10146</v>
      </c>
      <c r="D330">
        <v>32.4</v>
      </c>
      <c r="E330">
        <v>34.5</v>
      </c>
      <c r="F330">
        <v>70.2</v>
      </c>
      <c r="G330">
        <v>38.8</v>
      </c>
      <c r="H330">
        <v>88</v>
      </c>
    </row>
    <row r="331" spans="1:8">
      <c r="A331" t="s">
        <v>1066</v>
      </c>
      <c r="B331" t="s">
        <v>440</v>
      </c>
      <c r="C331" t="s">
        <v>10146</v>
      </c>
      <c r="D331">
        <v>28.4</v>
      </c>
      <c r="E331">
        <v>35.8</v>
      </c>
      <c r="F331">
        <v>75.2</v>
      </c>
      <c r="G331">
        <v>46.9</v>
      </c>
      <c r="H331">
        <v>57.5</v>
      </c>
    </row>
    <row r="332" spans="1:8">
      <c r="A332" t="s">
        <v>1810</v>
      </c>
      <c r="B332" t="s">
        <v>440</v>
      </c>
      <c r="C332" t="s">
        <v>10146</v>
      </c>
      <c r="D332">
        <v>31.1</v>
      </c>
      <c r="E332">
        <v>23.7</v>
      </c>
      <c r="F332">
        <v>83</v>
      </c>
      <c r="G332">
        <v>75.5</v>
      </c>
      <c r="H332">
        <v>57.4</v>
      </c>
    </row>
    <row r="333" spans="1:8">
      <c r="A333" t="s">
        <v>10154</v>
      </c>
      <c r="B333" t="s">
        <v>440</v>
      </c>
      <c r="C333" t="s">
        <v>10146</v>
      </c>
      <c r="D333">
        <v>39</v>
      </c>
      <c r="E333">
        <v>45.3</v>
      </c>
      <c r="F333">
        <v>56.4</v>
      </c>
      <c r="G333">
        <v>74.6</v>
      </c>
      <c r="H333">
        <v>62</v>
      </c>
    </row>
    <row r="334" spans="1:8">
      <c r="A334" t="s">
        <v>10155</v>
      </c>
      <c r="B334" t="s">
        <v>440</v>
      </c>
      <c r="C334" t="s">
        <v>10146</v>
      </c>
      <c r="D334">
        <v>15.5</v>
      </c>
      <c r="E334">
        <v>21.5</v>
      </c>
      <c r="F334">
        <v>99.9</v>
      </c>
      <c r="G334">
        <v>38.1</v>
      </c>
      <c r="H334">
        <v>71.4</v>
      </c>
    </row>
    <row r="335" spans="1:8">
      <c r="A335" t="s">
        <v>10156</v>
      </c>
      <c r="B335" t="s">
        <v>440</v>
      </c>
      <c r="C335" t="s">
        <v>10146</v>
      </c>
      <c r="D335">
        <v>29.4</v>
      </c>
      <c r="E335">
        <v>32.7</v>
      </c>
      <c r="F335">
        <v>71.8</v>
      </c>
      <c r="G335">
        <v>47.6</v>
      </c>
      <c r="H335">
        <v>93.6</v>
      </c>
    </row>
    <row r="336" spans="1:8">
      <c r="A336" t="s">
        <v>2367</v>
      </c>
      <c r="B336" t="s">
        <v>440</v>
      </c>
      <c r="C336" t="s">
        <v>10146</v>
      </c>
      <c r="D336">
        <v>28.2</v>
      </c>
      <c r="E336">
        <v>20.4</v>
      </c>
      <c r="F336">
        <v>80</v>
      </c>
      <c r="G336">
        <v>47.4</v>
      </c>
      <c r="H336">
        <v>95.9</v>
      </c>
    </row>
    <row r="337" spans="1:8">
      <c r="A337" t="s">
        <v>1477</v>
      </c>
      <c r="B337" t="s">
        <v>440</v>
      </c>
      <c r="C337" t="s">
        <v>10146</v>
      </c>
      <c r="D337">
        <v>39.6</v>
      </c>
      <c r="E337">
        <v>15.8</v>
      </c>
      <c r="F337">
        <v>89.4</v>
      </c>
      <c r="G337">
        <v>39.8</v>
      </c>
      <c r="H337">
        <v>34.7</v>
      </c>
    </row>
    <row r="338" spans="1:8">
      <c r="A338" t="s">
        <v>972</v>
      </c>
      <c r="B338" t="s">
        <v>440</v>
      </c>
      <c r="C338" t="s">
        <v>10146</v>
      </c>
      <c r="D338">
        <v>23</v>
      </c>
      <c r="E338">
        <v>36.1</v>
      </c>
      <c r="F338">
        <v>70.4</v>
      </c>
      <c r="G338">
        <v>79.5</v>
      </c>
      <c r="H338">
        <v>87.5</v>
      </c>
    </row>
    <row r="339" spans="1:8">
      <c r="A339" t="s">
        <v>802</v>
      </c>
      <c r="B339" t="s">
        <v>440</v>
      </c>
      <c r="C339" t="s">
        <v>10146</v>
      </c>
      <c r="D339">
        <v>24.6</v>
      </c>
      <c r="E339">
        <v>24.3</v>
      </c>
      <c r="F339">
        <v>85.5</v>
      </c>
      <c r="G339">
        <v>41.5</v>
      </c>
      <c r="H339">
        <v>79.8</v>
      </c>
    </row>
    <row r="340" spans="1:8">
      <c r="A340" t="s">
        <v>10157</v>
      </c>
      <c r="B340" t="s">
        <v>440</v>
      </c>
      <c r="C340" t="s">
        <v>10146</v>
      </c>
      <c r="D340">
        <v>33.8</v>
      </c>
      <c r="E340">
        <v>26.8</v>
      </c>
      <c r="F340">
        <v>76.1</v>
      </c>
      <c r="G340">
        <v>38.1</v>
      </c>
      <c r="H340">
        <v>69.5</v>
      </c>
    </row>
    <row r="341" spans="1:8">
      <c r="A341" t="s">
        <v>1687</v>
      </c>
      <c r="B341" t="s">
        <v>440</v>
      </c>
      <c r="C341" t="s">
        <v>10146</v>
      </c>
      <c r="D341">
        <v>44.8</v>
      </c>
      <c r="E341">
        <v>48.6</v>
      </c>
      <c r="F341">
        <v>47.5</v>
      </c>
      <c r="G341">
        <v>88</v>
      </c>
      <c r="H341">
        <v>53.5</v>
      </c>
    </row>
    <row r="342" spans="1:8">
      <c r="A342" t="s">
        <v>437</v>
      </c>
      <c r="B342" t="s">
        <v>440</v>
      </c>
      <c r="C342" t="s">
        <v>10146</v>
      </c>
      <c r="D342">
        <v>25.2</v>
      </c>
      <c r="E342">
        <v>31.1</v>
      </c>
      <c r="F342">
        <v>81.8</v>
      </c>
      <c r="G342">
        <v>45.2</v>
      </c>
      <c r="H342">
        <v>81.5</v>
      </c>
    </row>
    <row r="343" spans="1:8">
      <c r="A343" t="s">
        <v>2063</v>
      </c>
      <c r="B343" t="s">
        <v>440</v>
      </c>
      <c r="C343" t="s">
        <v>10146</v>
      </c>
      <c r="D343">
        <v>44.4</v>
      </c>
      <c r="E343">
        <v>32.2</v>
      </c>
      <c r="F343">
        <v>63.1</v>
      </c>
      <c r="G343">
        <v>93.1</v>
      </c>
      <c r="H343">
        <v>45.8</v>
      </c>
    </row>
    <row r="344" spans="1:8">
      <c r="A344" t="s">
        <v>1171</v>
      </c>
      <c r="B344" t="s">
        <v>440</v>
      </c>
      <c r="C344" t="s">
        <v>10146</v>
      </c>
      <c r="D344">
        <v>26.6</v>
      </c>
      <c r="E344">
        <v>35.9</v>
      </c>
      <c r="F344">
        <v>76.9</v>
      </c>
      <c r="G344">
        <v>56.1</v>
      </c>
      <c r="H344">
        <v>51.1</v>
      </c>
    </row>
    <row r="345" spans="1:8">
      <c r="A345" t="s">
        <v>762</v>
      </c>
      <c r="B345" t="s">
        <v>440</v>
      </c>
      <c r="C345" t="s">
        <v>10146</v>
      </c>
      <c r="D345">
        <v>27.1</v>
      </c>
      <c r="E345">
        <v>34.8</v>
      </c>
      <c r="F345">
        <v>71.5</v>
      </c>
      <c r="G345">
        <v>48.1</v>
      </c>
      <c r="H345">
        <v>91.1</v>
      </c>
    </row>
    <row r="346" spans="1:8">
      <c r="A346" t="s">
        <v>1557</v>
      </c>
      <c r="B346" t="s">
        <v>440</v>
      </c>
      <c r="C346" t="s">
        <v>10146</v>
      </c>
      <c r="D346">
        <v>43.3</v>
      </c>
      <c r="E346">
        <v>48.2</v>
      </c>
      <c r="F346">
        <v>43.8</v>
      </c>
      <c r="G346">
        <v>80.7</v>
      </c>
      <c r="H346">
        <v>59.6</v>
      </c>
    </row>
    <row r="347" spans="1:8">
      <c r="A347" t="s">
        <v>876</v>
      </c>
      <c r="B347" t="s">
        <v>440</v>
      </c>
      <c r="C347" t="s">
        <v>10146</v>
      </c>
      <c r="D347">
        <v>37.4</v>
      </c>
      <c r="E347">
        <v>23.1</v>
      </c>
      <c r="F347">
        <v>83.5</v>
      </c>
      <c r="G347">
        <v>40.2</v>
      </c>
      <c r="H347">
        <v>38.6</v>
      </c>
    </row>
    <row r="348" spans="1:8">
      <c r="A348" t="s">
        <v>672</v>
      </c>
      <c r="B348" t="s">
        <v>440</v>
      </c>
      <c r="C348" t="s">
        <v>10146</v>
      </c>
      <c r="D348">
        <v>35.6</v>
      </c>
      <c r="E348">
        <v>28.4</v>
      </c>
      <c r="F348">
        <v>79</v>
      </c>
      <c r="G348">
        <v>45.1</v>
      </c>
      <c r="H348">
        <v>46.7</v>
      </c>
    </row>
    <row r="349" spans="1:8">
      <c r="A349" t="s">
        <v>1121</v>
      </c>
      <c r="B349" t="s">
        <v>440</v>
      </c>
      <c r="C349" t="s">
        <v>10146</v>
      </c>
      <c r="D349">
        <v>49.7</v>
      </c>
      <c r="E349">
        <v>58.2</v>
      </c>
      <c r="F349">
        <v>31</v>
      </c>
      <c r="G349">
        <v>80</v>
      </c>
      <c r="H349">
        <v>50</v>
      </c>
    </row>
    <row r="350" spans="1:8">
      <c r="A350" t="s">
        <v>1048</v>
      </c>
      <c r="B350" t="s">
        <v>440</v>
      </c>
      <c r="C350" t="s">
        <v>10146</v>
      </c>
      <c r="D350">
        <v>24.2</v>
      </c>
      <c r="E350">
        <v>28.8</v>
      </c>
      <c r="F350">
        <v>83.7</v>
      </c>
      <c r="G350">
        <v>47.2</v>
      </c>
      <c r="H350">
        <v>84.3</v>
      </c>
    </row>
    <row r="351" spans="1:8">
      <c r="A351" t="s">
        <v>985</v>
      </c>
      <c r="B351" t="s">
        <v>440</v>
      </c>
      <c r="C351" t="s">
        <v>10146</v>
      </c>
      <c r="D351">
        <v>24.7</v>
      </c>
      <c r="E351">
        <v>33.7</v>
      </c>
      <c r="F351">
        <v>75.5</v>
      </c>
      <c r="G351">
        <v>45.7</v>
      </c>
      <c r="H351">
        <v>86.8</v>
      </c>
    </row>
    <row r="352" spans="1:8">
      <c r="A352" t="s">
        <v>978</v>
      </c>
      <c r="B352" t="s">
        <v>476</v>
      </c>
      <c r="C352" t="s">
        <v>10158</v>
      </c>
      <c r="D352">
        <v>24.7</v>
      </c>
      <c r="E352">
        <v>14.8</v>
      </c>
      <c r="F352">
        <v>89.6</v>
      </c>
      <c r="G352">
        <v>43</v>
      </c>
      <c r="H352">
        <v>78.7</v>
      </c>
    </row>
    <row r="353" spans="1:8">
      <c r="A353" t="s">
        <v>1721</v>
      </c>
      <c r="B353" t="s">
        <v>476</v>
      </c>
      <c r="C353" t="s">
        <v>10158</v>
      </c>
      <c r="D353">
        <v>18.2</v>
      </c>
      <c r="E353">
        <v>36.5</v>
      </c>
      <c r="F353">
        <v>76.1</v>
      </c>
      <c r="G353">
        <v>97.2</v>
      </c>
      <c r="H353">
        <v>52.5</v>
      </c>
    </row>
    <row r="354" spans="1:8">
      <c r="A354" t="s">
        <v>10159</v>
      </c>
      <c r="B354" t="s">
        <v>476</v>
      </c>
      <c r="C354" t="s">
        <v>10158</v>
      </c>
      <c r="D354">
        <v>32.4</v>
      </c>
      <c r="E354">
        <v>9.5</v>
      </c>
      <c r="F354">
        <v>97</v>
      </c>
      <c r="G354">
        <v>37.6</v>
      </c>
      <c r="H354">
        <v>31.8</v>
      </c>
    </row>
    <row r="355" spans="1:8">
      <c r="A355" t="s">
        <v>2026</v>
      </c>
      <c r="B355" t="s">
        <v>476</v>
      </c>
      <c r="C355" t="s">
        <v>10158</v>
      </c>
      <c r="D355">
        <v>30.4</v>
      </c>
      <c r="E355">
        <v>33.3</v>
      </c>
      <c r="F355">
        <v>66.8</v>
      </c>
      <c r="G355">
        <v>37.2</v>
      </c>
      <c r="H355">
        <v>90.7</v>
      </c>
    </row>
    <row r="356" spans="1:8">
      <c r="A356" t="s">
        <v>1430</v>
      </c>
      <c r="B356" t="s">
        <v>476</v>
      </c>
      <c r="C356" t="s">
        <v>10158</v>
      </c>
      <c r="D356">
        <v>36.4</v>
      </c>
      <c r="E356">
        <v>38.6</v>
      </c>
      <c r="F356">
        <v>59</v>
      </c>
      <c r="G356">
        <v>48.3</v>
      </c>
      <c r="H356">
        <v>59.7</v>
      </c>
    </row>
    <row r="357" spans="1:8">
      <c r="A357" t="s">
        <v>1158</v>
      </c>
      <c r="B357" t="s">
        <v>476</v>
      </c>
      <c r="C357" t="s">
        <v>10158</v>
      </c>
      <c r="D357">
        <v>26.4</v>
      </c>
      <c r="E357">
        <v>18.8</v>
      </c>
      <c r="F357">
        <v>95.2</v>
      </c>
      <c r="G357">
        <v>40.2</v>
      </c>
      <c r="H357">
        <v>42.5</v>
      </c>
    </row>
    <row r="358" spans="1:8">
      <c r="A358" t="s">
        <v>1682</v>
      </c>
      <c r="B358" t="s">
        <v>476</v>
      </c>
      <c r="C358" t="s">
        <v>10158</v>
      </c>
      <c r="D358">
        <v>17.4</v>
      </c>
      <c r="E358">
        <v>20.7</v>
      </c>
      <c r="F358">
        <v>99.1</v>
      </c>
      <c r="G358">
        <v>63.4</v>
      </c>
      <c r="H358">
        <v>44.7</v>
      </c>
    </row>
    <row r="359" spans="1:8">
      <c r="A359" t="s">
        <v>10160</v>
      </c>
      <c r="B359" t="s">
        <v>476</v>
      </c>
      <c r="C359" t="s">
        <v>10158</v>
      </c>
      <c r="D359">
        <v>20.2</v>
      </c>
      <c r="E359">
        <v>19.2</v>
      </c>
      <c r="F359">
        <v>97.8</v>
      </c>
      <c r="G359">
        <v>38.8</v>
      </c>
      <c r="H359">
        <v>62.8</v>
      </c>
    </row>
    <row r="360" spans="1:8">
      <c r="A360" t="s">
        <v>499</v>
      </c>
      <c r="B360" t="s">
        <v>476</v>
      </c>
      <c r="C360" t="s">
        <v>10158</v>
      </c>
      <c r="D360">
        <v>31.8</v>
      </c>
      <c r="E360">
        <v>41.2</v>
      </c>
      <c r="F360">
        <v>65.7</v>
      </c>
      <c r="G360">
        <v>93.4</v>
      </c>
      <c r="H360">
        <v>26.3</v>
      </c>
    </row>
    <row r="361" spans="1:8">
      <c r="A361" t="s">
        <v>1831</v>
      </c>
      <c r="B361" t="s">
        <v>476</v>
      </c>
      <c r="C361" t="s">
        <v>10158</v>
      </c>
      <c r="D361">
        <v>22.7</v>
      </c>
      <c r="E361">
        <v>33.2</v>
      </c>
      <c r="F361">
        <v>72.4</v>
      </c>
      <c r="G361">
        <v>45.9</v>
      </c>
      <c r="H361">
        <v>79.8</v>
      </c>
    </row>
    <row r="362" spans="1:8">
      <c r="A362" t="s">
        <v>2041</v>
      </c>
      <c r="B362" t="s">
        <v>476</v>
      </c>
      <c r="C362" t="s">
        <v>10158</v>
      </c>
      <c r="D362">
        <v>25.6</v>
      </c>
      <c r="E362">
        <v>29.3</v>
      </c>
      <c r="F362">
        <v>69</v>
      </c>
      <c r="G362">
        <v>38.3</v>
      </c>
      <c r="H362">
        <v>95</v>
      </c>
    </row>
    <row r="363" spans="1:8">
      <c r="A363" t="s">
        <v>1079</v>
      </c>
      <c r="B363" t="s">
        <v>476</v>
      </c>
      <c r="C363" t="s">
        <v>10158</v>
      </c>
      <c r="D363">
        <v>28.8</v>
      </c>
      <c r="E363">
        <v>39</v>
      </c>
      <c r="F363">
        <v>64.9</v>
      </c>
      <c r="G363">
        <v>91.4</v>
      </c>
      <c r="H363">
        <v>51.5</v>
      </c>
    </row>
    <row r="364" spans="1:8">
      <c r="A364" t="s">
        <v>688</v>
      </c>
      <c r="B364" t="s">
        <v>476</v>
      </c>
      <c r="C364" t="s">
        <v>10158</v>
      </c>
      <c r="D364">
        <v>37.5</v>
      </c>
      <c r="E364">
        <v>32.6</v>
      </c>
      <c r="F364">
        <v>62</v>
      </c>
      <c r="G364">
        <v>54.4</v>
      </c>
      <c r="H364">
        <v>54.7</v>
      </c>
    </row>
    <row r="365" spans="1:8">
      <c r="A365" t="s">
        <v>1142</v>
      </c>
      <c r="B365" t="s">
        <v>476</v>
      </c>
      <c r="C365" t="s">
        <v>10158</v>
      </c>
      <c r="D365">
        <v>20.1</v>
      </c>
      <c r="E365">
        <v>25.3</v>
      </c>
      <c r="F365">
        <v>80.4</v>
      </c>
      <c r="G365">
        <v>40.7</v>
      </c>
      <c r="H365">
        <v>87.4</v>
      </c>
    </row>
    <row r="366" spans="1:8">
      <c r="A366" t="s">
        <v>6394</v>
      </c>
      <c r="B366" t="s">
        <v>476</v>
      </c>
      <c r="C366" t="s">
        <v>10158</v>
      </c>
      <c r="D366">
        <v>33.7</v>
      </c>
      <c r="E366">
        <v>8.9</v>
      </c>
      <c r="F366">
        <v>100</v>
      </c>
      <c r="G366">
        <v>37</v>
      </c>
      <c r="H366">
        <v>33.3</v>
      </c>
    </row>
    <row r="367" spans="1:8">
      <c r="A367" t="s">
        <v>10161</v>
      </c>
      <c r="B367" t="s">
        <v>476</v>
      </c>
      <c r="C367" t="s">
        <v>10158</v>
      </c>
      <c r="D367">
        <v>31.9</v>
      </c>
      <c r="E367">
        <v>26.9</v>
      </c>
      <c r="F367">
        <v>77.6</v>
      </c>
      <c r="G367">
        <v>42</v>
      </c>
      <c r="H367">
        <v>56.7</v>
      </c>
    </row>
    <row r="368" spans="1:8">
      <c r="A368" t="s">
        <v>10162</v>
      </c>
      <c r="B368" t="s">
        <v>476</v>
      </c>
      <c r="C368" t="s">
        <v>10158</v>
      </c>
      <c r="D368">
        <v>18</v>
      </c>
      <c r="E368">
        <v>9.2</v>
      </c>
      <c r="F368">
        <v>98.7</v>
      </c>
      <c r="G368">
        <v>42.8</v>
      </c>
      <c r="H368">
        <v>82.3</v>
      </c>
    </row>
    <row r="369" spans="1:8">
      <c r="A369" t="s">
        <v>475</v>
      </c>
      <c r="B369" t="s">
        <v>476</v>
      </c>
      <c r="C369" t="s">
        <v>10158</v>
      </c>
      <c r="D369">
        <v>44.2</v>
      </c>
      <c r="E369">
        <v>46.9</v>
      </c>
      <c r="F369">
        <v>49</v>
      </c>
      <c r="G369">
        <v>99.6</v>
      </c>
      <c r="H369">
        <v>27.6</v>
      </c>
    </row>
    <row r="370" spans="1:8">
      <c r="A370" t="s">
        <v>2183</v>
      </c>
      <c r="B370" t="s">
        <v>476</v>
      </c>
      <c r="C370" t="s">
        <v>10158</v>
      </c>
      <c r="D370">
        <v>45.7</v>
      </c>
      <c r="E370">
        <v>17.6</v>
      </c>
      <c r="F370">
        <v>79.2</v>
      </c>
      <c r="G370">
        <v>36.9</v>
      </c>
      <c r="H370">
        <v>34.3</v>
      </c>
    </row>
    <row r="371" spans="1:8">
      <c r="A371" t="s">
        <v>10163</v>
      </c>
      <c r="B371" t="s">
        <v>476</v>
      </c>
      <c r="C371" t="s">
        <v>10158</v>
      </c>
      <c r="D371">
        <v>29.6</v>
      </c>
      <c r="E371">
        <v>17.7</v>
      </c>
      <c r="F371">
        <v>89.6</v>
      </c>
      <c r="G371">
        <v>40.6</v>
      </c>
      <c r="H371">
        <v>65.1</v>
      </c>
    </row>
    <row r="372" spans="1:8">
      <c r="A372" t="s">
        <v>2236</v>
      </c>
      <c r="B372" t="s">
        <v>476</v>
      </c>
      <c r="C372" t="s">
        <v>10158</v>
      </c>
      <c r="D372">
        <v>37.3</v>
      </c>
      <c r="E372">
        <v>35.8</v>
      </c>
      <c r="F372">
        <v>50.1</v>
      </c>
      <c r="G372">
        <v>90.6</v>
      </c>
      <c r="H372">
        <v>77.2</v>
      </c>
    </row>
    <row r="373" spans="1:8">
      <c r="A373" t="s">
        <v>1050</v>
      </c>
      <c r="B373" t="s">
        <v>476</v>
      </c>
      <c r="C373" t="s">
        <v>10158</v>
      </c>
      <c r="D373">
        <v>23.3</v>
      </c>
      <c r="E373">
        <v>28.2</v>
      </c>
      <c r="F373">
        <v>78</v>
      </c>
      <c r="G373">
        <v>43.4</v>
      </c>
      <c r="H373">
        <v>93.8</v>
      </c>
    </row>
    <row r="374" spans="1:8">
      <c r="A374" t="s">
        <v>10164</v>
      </c>
      <c r="B374" t="s">
        <v>476</v>
      </c>
      <c r="C374" t="s">
        <v>10158</v>
      </c>
      <c r="D374">
        <v>34.4</v>
      </c>
      <c r="E374">
        <v>9.4</v>
      </c>
      <c r="F374">
        <v>99.3</v>
      </c>
      <c r="G374">
        <v>38.4</v>
      </c>
      <c r="H374">
        <v>35.2</v>
      </c>
    </row>
    <row r="375" spans="1:8">
      <c r="A375" t="s">
        <v>1381</v>
      </c>
      <c r="B375" t="s">
        <v>476</v>
      </c>
      <c r="C375" t="s">
        <v>10158</v>
      </c>
      <c r="D375">
        <v>27.9</v>
      </c>
      <c r="E375">
        <v>29.5</v>
      </c>
      <c r="F375">
        <v>67.6</v>
      </c>
      <c r="G375">
        <v>37.4</v>
      </c>
      <c r="H375">
        <v>92</v>
      </c>
    </row>
    <row r="376" spans="1:8">
      <c r="A376" t="s">
        <v>10165</v>
      </c>
      <c r="B376" t="s">
        <v>476</v>
      </c>
      <c r="C376" t="s">
        <v>10158</v>
      </c>
      <c r="D376">
        <v>31.2</v>
      </c>
      <c r="E376">
        <v>37.1</v>
      </c>
      <c r="F376">
        <v>56.2</v>
      </c>
      <c r="G376">
        <v>94.2</v>
      </c>
      <c r="H376">
        <v>92.8</v>
      </c>
    </row>
    <row r="377" spans="1:8">
      <c r="A377" t="s">
        <v>6474</v>
      </c>
      <c r="B377" t="s">
        <v>476</v>
      </c>
      <c r="C377" t="s">
        <v>10158</v>
      </c>
      <c r="D377">
        <v>36.1</v>
      </c>
      <c r="E377">
        <v>9.8</v>
      </c>
      <c r="F377">
        <v>98.4</v>
      </c>
      <c r="G377">
        <v>37.6</v>
      </c>
      <c r="H377">
        <v>23.7</v>
      </c>
    </row>
    <row r="378" spans="1:8">
      <c r="A378" t="s">
        <v>2306</v>
      </c>
      <c r="B378" t="s">
        <v>476</v>
      </c>
      <c r="C378" t="s">
        <v>10158</v>
      </c>
      <c r="D378">
        <v>25.2</v>
      </c>
      <c r="E378">
        <v>22.1</v>
      </c>
      <c r="F378">
        <v>90</v>
      </c>
      <c r="G378">
        <v>38.9</v>
      </c>
      <c r="H378">
        <v>54.3</v>
      </c>
    </row>
    <row r="379" spans="1:8">
      <c r="A379" t="s">
        <v>981</v>
      </c>
      <c r="B379" t="s">
        <v>476</v>
      </c>
      <c r="C379" t="s">
        <v>10158</v>
      </c>
      <c r="D379">
        <v>26.8</v>
      </c>
      <c r="E379">
        <v>38.4</v>
      </c>
      <c r="F379">
        <v>62.2</v>
      </c>
      <c r="G379">
        <v>85.7</v>
      </c>
      <c r="H379">
        <v>72.4</v>
      </c>
    </row>
    <row r="380" spans="1:8">
      <c r="A380" t="s">
        <v>1291</v>
      </c>
      <c r="B380" t="s">
        <v>476</v>
      </c>
      <c r="C380" t="s">
        <v>10158</v>
      </c>
      <c r="D380">
        <v>32.2</v>
      </c>
      <c r="E380">
        <v>32.6</v>
      </c>
      <c r="F380">
        <v>61</v>
      </c>
      <c r="G380">
        <v>40.3</v>
      </c>
      <c r="H380">
        <v>88.6</v>
      </c>
    </row>
    <row r="381" spans="1:8">
      <c r="A381" t="s">
        <v>10166</v>
      </c>
      <c r="B381" t="s">
        <v>476</v>
      </c>
      <c r="C381" t="s">
        <v>10158</v>
      </c>
      <c r="D381">
        <v>37.4</v>
      </c>
      <c r="E381">
        <v>32.6</v>
      </c>
      <c r="F381">
        <v>61.2</v>
      </c>
      <c r="G381">
        <v>42.7</v>
      </c>
      <c r="H381">
        <v>82.7</v>
      </c>
    </row>
    <row r="382" spans="1:8">
      <c r="A382" t="s">
        <v>1063</v>
      </c>
      <c r="B382" t="s">
        <v>476</v>
      </c>
      <c r="C382" t="s">
        <v>10158</v>
      </c>
      <c r="D382">
        <v>32.7</v>
      </c>
      <c r="E382">
        <v>31.2</v>
      </c>
      <c r="F382">
        <v>75</v>
      </c>
      <c r="G382">
        <v>38.2</v>
      </c>
      <c r="H382">
        <v>56.6</v>
      </c>
    </row>
    <row r="383" spans="1:8">
      <c r="A383" t="s">
        <v>1838</v>
      </c>
      <c r="B383" t="s">
        <v>476</v>
      </c>
      <c r="C383" t="s">
        <v>10158</v>
      </c>
      <c r="D383">
        <v>41.8</v>
      </c>
      <c r="E383">
        <v>11.1</v>
      </c>
      <c r="F383">
        <v>93.3</v>
      </c>
      <c r="G383">
        <v>42.1</v>
      </c>
      <c r="H383">
        <v>21.4</v>
      </c>
    </row>
    <row r="384" spans="1:8">
      <c r="A384" t="s">
        <v>541</v>
      </c>
      <c r="B384" t="s">
        <v>476</v>
      </c>
      <c r="C384" t="s">
        <v>10158</v>
      </c>
      <c r="D384">
        <v>34</v>
      </c>
      <c r="E384">
        <v>28.3</v>
      </c>
      <c r="F384">
        <v>77.5</v>
      </c>
      <c r="G384">
        <v>42.6</v>
      </c>
      <c r="H384">
        <v>32.3</v>
      </c>
    </row>
    <row r="385" spans="1:8">
      <c r="A385" t="s">
        <v>1001</v>
      </c>
      <c r="B385" t="s">
        <v>476</v>
      </c>
      <c r="C385" t="s">
        <v>10158</v>
      </c>
      <c r="D385">
        <v>34.7</v>
      </c>
      <c r="E385">
        <v>29.3</v>
      </c>
      <c r="F385">
        <v>74.5</v>
      </c>
      <c r="G385">
        <v>39</v>
      </c>
      <c r="H385">
        <v>37.6</v>
      </c>
    </row>
    <row r="386" spans="1:8">
      <c r="A386" t="s">
        <v>7937</v>
      </c>
      <c r="B386" t="s">
        <v>476</v>
      </c>
      <c r="C386" t="s">
        <v>10158</v>
      </c>
      <c r="D386">
        <v>40.9</v>
      </c>
      <c r="E386">
        <v>38.2</v>
      </c>
      <c r="F386">
        <v>59.7</v>
      </c>
      <c r="G386">
        <v>47.5</v>
      </c>
      <c r="H386">
        <v>54.8</v>
      </c>
    </row>
    <row r="387" spans="1:8">
      <c r="A387" t="s">
        <v>10167</v>
      </c>
      <c r="B387" t="s">
        <v>476</v>
      </c>
      <c r="C387" t="s">
        <v>10158</v>
      </c>
      <c r="D387">
        <v>39.7</v>
      </c>
      <c r="E387">
        <v>28.8</v>
      </c>
      <c r="F387">
        <v>63.8</v>
      </c>
      <c r="G387">
        <v>45.8</v>
      </c>
      <c r="H387">
        <v>65.3</v>
      </c>
    </row>
    <row r="388" spans="1:8">
      <c r="A388" t="s">
        <v>1911</v>
      </c>
      <c r="B388" t="s">
        <v>476</v>
      </c>
      <c r="C388" t="s">
        <v>10158</v>
      </c>
      <c r="D388">
        <v>28.7</v>
      </c>
      <c r="E388">
        <v>28.4</v>
      </c>
      <c r="F388">
        <v>67.6</v>
      </c>
      <c r="G388">
        <v>39.5</v>
      </c>
      <c r="H388">
        <v>91.6</v>
      </c>
    </row>
    <row r="389" spans="1:8">
      <c r="A389" t="s">
        <v>10168</v>
      </c>
      <c r="B389" t="s">
        <v>476</v>
      </c>
      <c r="C389" t="s">
        <v>10158</v>
      </c>
      <c r="D389">
        <v>24.4</v>
      </c>
      <c r="E389">
        <v>20.1</v>
      </c>
      <c r="F389">
        <v>79.6</v>
      </c>
      <c r="G389">
        <v>46.6</v>
      </c>
      <c r="H389">
        <v>93.4</v>
      </c>
    </row>
    <row r="390" spans="1:8">
      <c r="A390" t="s">
        <v>1184</v>
      </c>
      <c r="B390" t="s">
        <v>476</v>
      </c>
      <c r="C390" t="s">
        <v>10158</v>
      </c>
      <c r="D390">
        <v>40.9</v>
      </c>
      <c r="E390">
        <v>15.3</v>
      </c>
      <c r="F390">
        <v>90.1</v>
      </c>
      <c r="G390">
        <v>44.1</v>
      </c>
      <c r="H390">
        <v>22.1</v>
      </c>
    </row>
    <row r="391" spans="1:8">
      <c r="A391" t="s">
        <v>10169</v>
      </c>
      <c r="B391" t="s">
        <v>476</v>
      </c>
      <c r="C391" t="s">
        <v>10158</v>
      </c>
      <c r="D391">
        <v>23.2</v>
      </c>
      <c r="E391">
        <v>14.4</v>
      </c>
      <c r="F391">
        <v>98.3</v>
      </c>
      <c r="G391">
        <v>37.9</v>
      </c>
      <c r="H391">
        <v>49.1</v>
      </c>
    </row>
    <row r="392" spans="1:8">
      <c r="A392" t="s">
        <v>1667</v>
      </c>
      <c r="B392" t="s">
        <v>476</v>
      </c>
      <c r="C392" t="s">
        <v>10158</v>
      </c>
      <c r="D392">
        <v>22.9</v>
      </c>
      <c r="E392">
        <v>25.9</v>
      </c>
      <c r="F392">
        <v>79.4</v>
      </c>
      <c r="G392">
        <v>37.3</v>
      </c>
      <c r="H392">
        <v>86.1</v>
      </c>
    </row>
    <row r="393" spans="1:8">
      <c r="A393" t="s">
        <v>1112</v>
      </c>
      <c r="B393" t="s">
        <v>476</v>
      </c>
      <c r="C393" t="s">
        <v>10158</v>
      </c>
      <c r="D393">
        <v>29.9</v>
      </c>
      <c r="E393">
        <v>31.4</v>
      </c>
      <c r="F393">
        <v>71.8</v>
      </c>
      <c r="G393">
        <v>89.2</v>
      </c>
      <c r="H393">
        <v>52.1</v>
      </c>
    </row>
    <row r="394" spans="1:8">
      <c r="A394" t="s">
        <v>10170</v>
      </c>
      <c r="B394" t="s">
        <v>476</v>
      </c>
      <c r="C394" t="s">
        <v>10158</v>
      </c>
      <c r="D394">
        <v>24.8</v>
      </c>
      <c r="E394">
        <v>27</v>
      </c>
      <c r="F394">
        <v>81.3</v>
      </c>
      <c r="G394">
        <v>42.7</v>
      </c>
      <c r="H394">
        <v>56.4</v>
      </c>
    </row>
    <row r="395" spans="1:8">
      <c r="A395" t="s">
        <v>8108</v>
      </c>
      <c r="B395" t="s">
        <v>476</v>
      </c>
      <c r="C395" t="s">
        <v>10158</v>
      </c>
      <c r="D395">
        <v>41.9</v>
      </c>
      <c r="E395">
        <v>23</v>
      </c>
      <c r="F395">
        <v>73.6</v>
      </c>
      <c r="G395">
        <v>38.8</v>
      </c>
      <c r="H395">
        <v>43.8</v>
      </c>
    </row>
    <row r="396" spans="1:8">
      <c r="A396" t="s">
        <v>920</v>
      </c>
      <c r="B396" t="s">
        <v>476</v>
      </c>
      <c r="C396" t="s">
        <v>10158</v>
      </c>
      <c r="D396">
        <v>27.7</v>
      </c>
      <c r="E396">
        <v>32.6</v>
      </c>
      <c r="F396">
        <v>73.9</v>
      </c>
      <c r="G396">
        <v>38.7</v>
      </c>
      <c r="H396">
        <v>53.5</v>
      </c>
    </row>
    <row r="397" spans="1:8">
      <c r="A397" t="s">
        <v>10171</v>
      </c>
      <c r="B397" t="s">
        <v>476</v>
      </c>
      <c r="C397" t="s">
        <v>10158</v>
      </c>
      <c r="D397">
        <v>19.6</v>
      </c>
      <c r="E397">
        <v>25.5</v>
      </c>
      <c r="F397">
        <v>88</v>
      </c>
      <c r="G397">
        <v>38.5</v>
      </c>
      <c r="H397">
        <v>66.2</v>
      </c>
    </row>
    <row r="398" spans="1:8">
      <c r="A398" t="s">
        <v>10172</v>
      </c>
      <c r="B398" t="s">
        <v>476</v>
      </c>
      <c r="C398" t="s">
        <v>10158</v>
      </c>
      <c r="D398">
        <v>31.4</v>
      </c>
      <c r="E398">
        <v>26</v>
      </c>
      <c r="F398">
        <v>80</v>
      </c>
      <c r="G398">
        <v>45.5</v>
      </c>
      <c r="H398">
        <v>42.4</v>
      </c>
    </row>
    <row r="399" spans="1:8">
      <c r="A399" t="s">
        <v>1192</v>
      </c>
      <c r="B399" t="s">
        <v>476</v>
      </c>
      <c r="C399" t="s">
        <v>10158</v>
      </c>
      <c r="D399">
        <v>39.4</v>
      </c>
      <c r="E399">
        <v>20.2</v>
      </c>
      <c r="F399">
        <v>81.9</v>
      </c>
      <c r="G399">
        <v>45.7</v>
      </c>
      <c r="H399">
        <v>33</v>
      </c>
    </row>
    <row r="400" spans="1:8">
      <c r="A400" t="s">
        <v>1011</v>
      </c>
      <c r="B400" t="s">
        <v>476</v>
      </c>
      <c r="C400" t="s">
        <v>10158</v>
      </c>
      <c r="D400">
        <v>33.4</v>
      </c>
      <c r="E400">
        <v>32.7</v>
      </c>
      <c r="F400">
        <v>69.6</v>
      </c>
      <c r="G400">
        <v>50.8</v>
      </c>
      <c r="H400">
        <v>50.1</v>
      </c>
    </row>
    <row r="401" spans="1:8">
      <c r="A401" t="s">
        <v>2081</v>
      </c>
      <c r="B401" t="s">
        <v>476</v>
      </c>
      <c r="C401" t="s">
        <v>10158</v>
      </c>
      <c r="D401">
        <v>39.6</v>
      </c>
      <c r="E401">
        <v>11.7</v>
      </c>
      <c r="F401">
        <v>89</v>
      </c>
      <c r="G401">
        <v>38.2</v>
      </c>
      <c r="H401">
        <v>37.5</v>
      </c>
    </row>
    <row r="402" spans="1:8">
      <c r="A402" t="s">
        <v>3292</v>
      </c>
      <c r="B402" t="s">
        <v>376</v>
      </c>
      <c r="C402" t="s">
        <v>10173</v>
      </c>
      <c r="D402">
        <v>34.6</v>
      </c>
      <c r="E402">
        <v>11</v>
      </c>
      <c r="F402">
        <v>82.8</v>
      </c>
      <c r="G402">
        <v>37.2</v>
      </c>
      <c r="H402">
        <v>35.1</v>
      </c>
    </row>
    <row r="403" spans="1:8">
      <c r="A403" t="s">
        <v>1937</v>
      </c>
      <c r="B403" t="s">
        <v>376</v>
      </c>
      <c r="C403" t="s">
        <v>10173</v>
      </c>
      <c r="D403">
        <v>29.1</v>
      </c>
      <c r="E403">
        <v>24.9</v>
      </c>
      <c r="F403">
        <v>70</v>
      </c>
      <c r="G403">
        <v>47.7</v>
      </c>
      <c r="H403">
        <v>60</v>
      </c>
    </row>
    <row r="404" spans="1:8">
      <c r="A404" t="s">
        <v>10174</v>
      </c>
      <c r="B404" t="s">
        <v>376</v>
      </c>
      <c r="C404" t="s">
        <v>10173</v>
      </c>
      <c r="D404">
        <v>24.6</v>
      </c>
      <c r="E404">
        <v>8.8</v>
      </c>
      <c r="F404">
        <v>100</v>
      </c>
      <c r="G404">
        <v>36.9</v>
      </c>
      <c r="H404">
        <v>17.9</v>
      </c>
    </row>
    <row r="405" spans="1:8">
      <c r="A405" t="s">
        <v>1535</v>
      </c>
      <c r="B405" t="s">
        <v>376</v>
      </c>
      <c r="C405" t="s">
        <v>10173</v>
      </c>
      <c r="D405">
        <v>20.5</v>
      </c>
      <c r="E405">
        <v>24.9</v>
      </c>
      <c r="F405">
        <v>76.8</v>
      </c>
      <c r="G405">
        <v>38.8</v>
      </c>
      <c r="H405">
        <v>92.6</v>
      </c>
    </row>
    <row r="406" spans="1:8">
      <c r="A406" t="s">
        <v>2453</v>
      </c>
      <c r="B406" t="s">
        <v>376</v>
      </c>
      <c r="C406" t="s">
        <v>10173</v>
      </c>
      <c r="D406">
        <v>16.7</v>
      </c>
      <c r="E406">
        <v>11.6</v>
      </c>
      <c r="F406">
        <v>98.5</v>
      </c>
      <c r="G406">
        <v>37</v>
      </c>
      <c r="H406">
        <v>47.8</v>
      </c>
    </row>
    <row r="407" spans="1:8">
      <c r="A407" t="s">
        <v>2002</v>
      </c>
      <c r="B407" t="s">
        <v>376</v>
      </c>
      <c r="C407" t="s">
        <v>10173</v>
      </c>
      <c r="D407">
        <v>32.3</v>
      </c>
      <c r="E407">
        <v>10.6</v>
      </c>
      <c r="F407">
        <v>97.3</v>
      </c>
      <c r="G407">
        <v>37.3</v>
      </c>
      <c r="H407">
        <v>18.4</v>
      </c>
    </row>
    <row r="408" spans="1:8">
      <c r="A408" t="s">
        <v>1743</v>
      </c>
      <c r="B408" t="s">
        <v>376</v>
      </c>
      <c r="C408" t="s">
        <v>10173</v>
      </c>
      <c r="D408">
        <v>20.3</v>
      </c>
      <c r="E408">
        <v>20.9</v>
      </c>
      <c r="F408">
        <v>98.4</v>
      </c>
      <c r="G408">
        <v>38.5</v>
      </c>
      <c r="H408">
        <v>22.9</v>
      </c>
    </row>
    <row r="409" spans="1:8">
      <c r="A409" t="s">
        <v>1977</v>
      </c>
      <c r="B409" t="s">
        <v>376</v>
      </c>
      <c r="C409" t="s">
        <v>10173</v>
      </c>
      <c r="D409">
        <v>28.3</v>
      </c>
      <c r="E409">
        <v>24.7</v>
      </c>
      <c r="F409">
        <v>72.6</v>
      </c>
      <c r="G409">
        <v>37.4</v>
      </c>
      <c r="H409">
        <v>84.3</v>
      </c>
    </row>
    <row r="410" spans="1:8">
      <c r="A410" t="s">
        <v>1799</v>
      </c>
      <c r="B410" t="s">
        <v>376</v>
      </c>
      <c r="C410" t="s">
        <v>10173</v>
      </c>
      <c r="D410">
        <v>36.4</v>
      </c>
      <c r="E410">
        <v>39.4</v>
      </c>
      <c r="F410">
        <v>55</v>
      </c>
      <c r="G410">
        <v>53.3</v>
      </c>
      <c r="H410">
        <v>58.3</v>
      </c>
    </row>
    <row r="411" spans="1:8">
      <c r="A411" t="s">
        <v>10175</v>
      </c>
      <c r="B411" t="s">
        <v>376</v>
      </c>
      <c r="C411" t="s">
        <v>10173</v>
      </c>
      <c r="D411">
        <v>24.3</v>
      </c>
      <c r="E411">
        <v>26.4</v>
      </c>
      <c r="F411">
        <v>69.9</v>
      </c>
      <c r="G411">
        <v>37.9</v>
      </c>
      <c r="H411">
        <v>96.9</v>
      </c>
    </row>
    <row r="412" spans="1:8">
      <c r="A412" t="s">
        <v>10176</v>
      </c>
      <c r="B412" t="s">
        <v>376</v>
      </c>
      <c r="C412" t="s">
        <v>10173</v>
      </c>
      <c r="D412">
        <v>47.9</v>
      </c>
      <c r="E412">
        <v>46.7</v>
      </c>
      <c r="F412">
        <v>38.4</v>
      </c>
      <c r="G412">
        <v>44.4</v>
      </c>
      <c r="H412">
        <v>34.1</v>
      </c>
    </row>
    <row r="413" spans="1:8">
      <c r="A413" t="s">
        <v>490</v>
      </c>
      <c r="B413" t="s">
        <v>376</v>
      </c>
      <c r="C413" t="s">
        <v>10173</v>
      </c>
      <c r="D413">
        <v>15.5</v>
      </c>
      <c r="E413">
        <v>13.2</v>
      </c>
      <c r="F413">
        <v>100</v>
      </c>
      <c r="G413">
        <v>37.7</v>
      </c>
      <c r="H413">
        <v>46.7</v>
      </c>
    </row>
    <row r="414" spans="1:8">
      <c r="A414" t="s">
        <v>1152</v>
      </c>
      <c r="B414" t="s">
        <v>376</v>
      </c>
      <c r="C414" t="s">
        <v>10173</v>
      </c>
      <c r="D414">
        <v>31.2</v>
      </c>
      <c r="E414">
        <v>21.5</v>
      </c>
      <c r="F414">
        <v>79.7</v>
      </c>
      <c r="G414">
        <v>39.4</v>
      </c>
      <c r="H414">
        <v>31.9</v>
      </c>
    </row>
    <row r="415" spans="1:8">
      <c r="A415" t="s">
        <v>898</v>
      </c>
      <c r="B415" t="s">
        <v>376</v>
      </c>
      <c r="C415" t="s">
        <v>10173</v>
      </c>
      <c r="D415">
        <v>36.1</v>
      </c>
      <c r="E415">
        <v>27.2</v>
      </c>
      <c r="F415">
        <v>65.5</v>
      </c>
      <c r="G415">
        <v>41.6</v>
      </c>
      <c r="H415">
        <v>59</v>
      </c>
    </row>
    <row r="416" spans="1:8">
      <c r="A416" t="s">
        <v>1584</v>
      </c>
      <c r="B416" t="s">
        <v>376</v>
      </c>
      <c r="C416" t="s">
        <v>10173</v>
      </c>
      <c r="D416">
        <v>34</v>
      </c>
      <c r="E416">
        <v>30.3</v>
      </c>
      <c r="F416">
        <v>63</v>
      </c>
      <c r="G416">
        <v>46.2</v>
      </c>
      <c r="H416">
        <v>37.1</v>
      </c>
    </row>
    <row r="417" spans="1:8">
      <c r="A417" t="s">
        <v>818</v>
      </c>
      <c r="B417" t="s">
        <v>376</v>
      </c>
      <c r="C417" t="s">
        <v>10173</v>
      </c>
      <c r="D417">
        <v>31.7</v>
      </c>
      <c r="E417">
        <v>29.6</v>
      </c>
      <c r="F417">
        <v>72.3</v>
      </c>
      <c r="G417">
        <v>43</v>
      </c>
      <c r="H417">
        <v>39.1</v>
      </c>
    </row>
    <row r="418" spans="1:8">
      <c r="A418" t="s">
        <v>845</v>
      </c>
      <c r="B418" t="s">
        <v>376</v>
      </c>
      <c r="C418" t="s">
        <v>10173</v>
      </c>
      <c r="D418">
        <v>31.4</v>
      </c>
      <c r="E418">
        <v>34.7</v>
      </c>
      <c r="F418">
        <v>60.5</v>
      </c>
      <c r="G418">
        <v>39.1</v>
      </c>
      <c r="H418">
        <v>44.7</v>
      </c>
    </row>
    <row r="419" spans="1:8">
      <c r="A419" t="s">
        <v>827</v>
      </c>
      <c r="B419" t="s">
        <v>376</v>
      </c>
      <c r="C419" t="s">
        <v>10173</v>
      </c>
      <c r="D419">
        <v>39.1</v>
      </c>
      <c r="E419">
        <v>29.3</v>
      </c>
      <c r="F419">
        <v>59.8</v>
      </c>
      <c r="G419">
        <v>40</v>
      </c>
      <c r="H419">
        <v>54.8</v>
      </c>
    </row>
    <row r="420" spans="1:8">
      <c r="A420" t="s">
        <v>1595</v>
      </c>
      <c r="B420" t="s">
        <v>376</v>
      </c>
      <c r="C420" t="s">
        <v>10173</v>
      </c>
      <c r="D420">
        <v>20.6</v>
      </c>
      <c r="E420">
        <v>26</v>
      </c>
      <c r="F420">
        <v>82.2</v>
      </c>
      <c r="G420">
        <v>51</v>
      </c>
      <c r="H420">
        <v>48.4</v>
      </c>
    </row>
    <row r="421" spans="1:8">
      <c r="A421" t="s">
        <v>1576</v>
      </c>
      <c r="B421" t="s">
        <v>376</v>
      </c>
      <c r="C421" t="s">
        <v>10173</v>
      </c>
      <c r="D421">
        <v>26</v>
      </c>
      <c r="E421">
        <v>23.1</v>
      </c>
      <c r="F421">
        <v>67</v>
      </c>
      <c r="G421">
        <v>55.5</v>
      </c>
      <c r="H421">
        <v>83.4</v>
      </c>
    </row>
    <row r="422" spans="1:8">
      <c r="A422" t="s">
        <v>2252</v>
      </c>
      <c r="B422" t="s">
        <v>376</v>
      </c>
      <c r="C422" t="s">
        <v>10173</v>
      </c>
      <c r="D422">
        <v>40.1</v>
      </c>
      <c r="E422">
        <v>24.7</v>
      </c>
      <c r="F422">
        <v>69.8</v>
      </c>
      <c r="G422">
        <v>37.9</v>
      </c>
      <c r="H422">
        <v>27.5</v>
      </c>
    </row>
    <row r="423" spans="1:8">
      <c r="A423" t="s">
        <v>1913</v>
      </c>
      <c r="B423" t="s">
        <v>376</v>
      </c>
      <c r="C423" t="s">
        <v>10173</v>
      </c>
      <c r="D423">
        <v>23.9</v>
      </c>
      <c r="E423">
        <v>33.8</v>
      </c>
      <c r="F423">
        <v>63.2</v>
      </c>
      <c r="G423">
        <v>42.6</v>
      </c>
      <c r="H423">
        <v>82.2</v>
      </c>
    </row>
    <row r="424" spans="1:8">
      <c r="A424" t="s">
        <v>785</v>
      </c>
      <c r="B424" t="s">
        <v>376</v>
      </c>
      <c r="C424" t="s">
        <v>10173</v>
      </c>
      <c r="D424">
        <v>14.4</v>
      </c>
      <c r="E424">
        <v>12.6</v>
      </c>
      <c r="F424">
        <v>100</v>
      </c>
      <c r="G424">
        <v>37.7</v>
      </c>
      <c r="H424">
        <v>48.6</v>
      </c>
    </row>
    <row r="425" spans="1:8">
      <c r="A425" t="s">
        <v>1826</v>
      </c>
      <c r="B425" t="s">
        <v>376</v>
      </c>
      <c r="C425" t="s">
        <v>10173</v>
      </c>
      <c r="D425">
        <v>17.9</v>
      </c>
      <c r="E425">
        <v>17</v>
      </c>
      <c r="F425">
        <v>81.3</v>
      </c>
      <c r="G425">
        <v>37</v>
      </c>
      <c r="H425">
        <v>87.8</v>
      </c>
    </row>
    <row r="426" spans="1:8">
      <c r="A426" t="s">
        <v>462</v>
      </c>
      <c r="B426" t="s">
        <v>376</v>
      </c>
      <c r="C426" t="s">
        <v>10173</v>
      </c>
      <c r="D426">
        <v>29.3</v>
      </c>
      <c r="E426">
        <v>31.2</v>
      </c>
      <c r="F426">
        <v>67.1</v>
      </c>
      <c r="G426">
        <v>67</v>
      </c>
      <c r="H426">
        <v>32.4</v>
      </c>
    </row>
    <row r="427" spans="1:8">
      <c r="A427" t="s">
        <v>10177</v>
      </c>
      <c r="B427" t="s">
        <v>376</v>
      </c>
      <c r="C427" t="s">
        <v>10173</v>
      </c>
      <c r="D427">
        <v>18.2</v>
      </c>
      <c r="E427">
        <v>19.8</v>
      </c>
      <c r="F427">
        <v>94.7</v>
      </c>
      <c r="G427">
        <v>36.9</v>
      </c>
      <c r="H427">
        <v>40</v>
      </c>
    </row>
    <row r="428" spans="1:8">
      <c r="A428" t="s">
        <v>1343</v>
      </c>
      <c r="B428" t="s">
        <v>376</v>
      </c>
      <c r="C428" t="s">
        <v>10173</v>
      </c>
      <c r="D428">
        <v>31.4</v>
      </c>
      <c r="E428">
        <v>24.7</v>
      </c>
      <c r="F428">
        <v>70.6</v>
      </c>
      <c r="G428">
        <v>43</v>
      </c>
      <c r="H428">
        <v>42.4</v>
      </c>
    </row>
    <row r="429" spans="1:8">
      <c r="A429" t="s">
        <v>670</v>
      </c>
      <c r="B429" t="s">
        <v>376</v>
      </c>
      <c r="C429" t="s">
        <v>10173</v>
      </c>
      <c r="D429">
        <v>34.8</v>
      </c>
      <c r="E429">
        <v>32.4</v>
      </c>
      <c r="F429">
        <v>65.6</v>
      </c>
      <c r="G429">
        <v>45</v>
      </c>
      <c r="H429">
        <v>44.7</v>
      </c>
    </row>
    <row r="430" spans="1:8">
      <c r="A430" t="s">
        <v>2048</v>
      </c>
      <c r="B430" t="s">
        <v>376</v>
      </c>
      <c r="C430" t="s">
        <v>10173</v>
      </c>
      <c r="D430">
        <v>23.5</v>
      </c>
      <c r="E430">
        <v>19.4</v>
      </c>
      <c r="F430">
        <v>83.3</v>
      </c>
      <c r="G430">
        <v>38.5</v>
      </c>
      <c r="H430">
        <v>74.2</v>
      </c>
    </row>
    <row r="431" spans="1:8">
      <c r="A431" t="s">
        <v>871</v>
      </c>
      <c r="B431" t="s">
        <v>376</v>
      </c>
      <c r="C431" t="s">
        <v>10173</v>
      </c>
      <c r="D431">
        <v>36.4</v>
      </c>
      <c r="E431">
        <v>28.3</v>
      </c>
      <c r="F431">
        <v>66.5</v>
      </c>
      <c r="G431">
        <v>48.3</v>
      </c>
      <c r="H431">
        <v>43.9</v>
      </c>
    </row>
    <row r="432" spans="1:8">
      <c r="A432" t="s">
        <v>1366</v>
      </c>
      <c r="B432" t="s">
        <v>376</v>
      </c>
      <c r="C432" t="s">
        <v>10173</v>
      </c>
      <c r="D432">
        <v>34.3</v>
      </c>
      <c r="E432">
        <v>26.9</v>
      </c>
      <c r="F432">
        <v>65.2</v>
      </c>
      <c r="G432">
        <v>38.1</v>
      </c>
      <c r="H432">
        <v>43.4</v>
      </c>
    </row>
    <row r="433" spans="1:8">
      <c r="A433" t="s">
        <v>10178</v>
      </c>
      <c r="B433" t="s">
        <v>376</v>
      </c>
      <c r="C433" t="s">
        <v>10173</v>
      </c>
      <c r="D433">
        <v>37.6</v>
      </c>
      <c r="E433">
        <v>35</v>
      </c>
      <c r="F433">
        <v>56.1</v>
      </c>
      <c r="G433">
        <v>40.4</v>
      </c>
      <c r="H433">
        <v>65.5</v>
      </c>
    </row>
    <row r="434" spans="1:8">
      <c r="A434" t="s">
        <v>1120</v>
      </c>
      <c r="B434" t="s">
        <v>376</v>
      </c>
      <c r="C434" t="s">
        <v>10173</v>
      </c>
      <c r="D434">
        <v>41.8</v>
      </c>
      <c r="E434">
        <v>40.8</v>
      </c>
      <c r="F434">
        <v>40.8</v>
      </c>
      <c r="G434">
        <v>89.8</v>
      </c>
      <c r="H434">
        <v>63.7</v>
      </c>
    </row>
    <row r="435" spans="1:8">
      <c r="A435" t="s">
        <v>10179</v>
      </c>
      <c r="B435" t="s">
        <v>376</v>
      </c>
      <c r="C435" t="s">
        <v>10173</v>
      </c>
      <c r="D435">
        <v>32.5</v>
      </c>
      <c r="E435">
        <v>45.3</v>
      </c>
      <c r="F435">
        <v>54.6</v>
      </c>
      <c r="G435">
        <v>61.6</v>
      </c>
      <c r="H435">
        <v>43.9</v>
      </c>
    </row>
    <row r="436" spans="1:8">
      <c r="A436" t="s">
        <v>375</v>
      </c>
      <c r="B436" t="s">
        <v>376</v>
      </c>
      <c r="C436" t="s">
        <v>10173</v>
      </c>
      <c r="D436">
        <v>24</v>
      </c>
      <c r="E436">
        <v>26.4</v>
      </c>
      <c r="F436">
        <v>87.6</v>
      </c>
      <c r="G436">
        <v>59.1</v>
      </c>
      <c r="H436">
        <v>25.6</v>
      </c>
    </row>
    <row r="437" spans="1:8">
      <c r="A437" t="s">
        <v>909</v>
      </c>
      <c r="B437" t="s">
        <v>376</v>
      </c>
      <c r="C437" t="s">
        <v>10173</v>
      </c>
      <c r="D437">
        <v>30.1</v>
      </c>
      <c r="E437">
        <v>15.7</v>
      </c>
      <c r="F437">
        <v>83.7</v>
      </c>
      <c r="G437">
        <v>37.4</v>
      </c>
      <c r="H437">
        <v>34.5</v>
      </c>
    </row>
    <row r="438" spans="1:8">
      <c r="A438" t="s">
        <v>1781</v>
      </c>
      <c r="B438" t="s">
        <v>376</v>
      </c>
      <c r="C438" t="s">
        <v>10173</v>
      </c>
      <c r="D438">
        <v>43.1</v>
      </c>
      <c r="E438">
        <v>21.8</v>
      </c>
      <c r="F438">
        <v>61</v>
      </c>
      <c r="G438">
        <v>39.7</v>
      </c>
      <c r="H438">
        <v>67.3</v>
      </c>
    </row>
    <row r="439" spans="1:8">
      <c r="A439" t="s">
        <v>1164</v>
      </c>
      <c r="B439" t="s">
        <v>376</v>
      </c>
      <c r="C439" t="s">
        <v>10173</v>
      </c>
      <c r="D439">
        <v>33.9</v>
      </c>
      <c r="E439">
        <v>30.1</v>
      </c>
      <c r="F439">
        <v>55.9</v>
      </c>
      <c r="G439">
        <v>52.5</v>
      </c>
      <c r="H439">
        <v>96.2</v>
      </c>
    </row>
    <row r="440" spans="1:8">
      <c r="A440" t="s">
        <v>1455</v>
      </c>
      <c r="B440" t="s">
        <v>376</v>
      </c>
      <c r="C440" t="s">
        <v>10173</v>
      </c>
      <c r="D440">
        <v>35.4</v>
      </c>
      <c r="E440">
        <v>30.5</v>
      </c>
      <c r="F440">
        <v>59.1</v>
      </c>
      <c r="G440">
        <v>46.7</v>
      </c>
      <c r="H440">
        <v>59.4</v>
      </c>
    </row>
    <row r="441" spans="1:8">
      <c r="A441" t="s">
        <v>10180</v>
      </c>
      <c r="B441" t="s">
        <v>376</v>
      </c>
      <c r="C441" t="s">
        <v>10173</v>
      </c>
      <c r="D441">
        <v>27.2</v>
      </c>
      <c r="E441">
        <v>15.6</v>
      </c>
      <c r="F441">
        <v>84</v>
      </c>
      <c r="G441">
        <v>38.1</v>
      </c>
      <c r="H441">
        <v>54.3</v>
      </c>
    </row>
    <row r="442" spans="1:8">
      <c r="A442" t="s">
        <v>894</v>
      </c>
      <c r="B442" t="s">
        <v>376</v>
      </c>
      <c r="C442" t="s">
        <v>10173</v>
      </c>
      <c r="D442">
        <v>35.5</v>
      </c>
      <c r="E442">
        <v>36.9</v>
      </c>
      <c r="F442">
        <v>56.5</v>
      </c>
      <c r="G442">
        <v>51</v>
      </c>
      <c r="H442">
        <v>39.5</v>
      </c>
    </row>
    <row r="443" spans="1:8">
      <c r="A443" t="s">
        <v>2406</v>
      </c>
      <c r="B443" t="s">
        <v>376</v>
      </c>
      <c r="C443" t="s">
        <v>10173</v>
      </c>
      <c r="D443">
        <v>17.5</v>
      </c>
      <c r="E443">
        <v>8.5</v>
      </c>
      <c r="F443">
        <v>97</v>
      </c>
      <c r="G443">
        <v>37.1</v>
      </c>
      <c r="H443">
        <v>74.8</v>
      </c>
    </row>
    <row r="444" spans="1:8">
      <c r="A444" t="s">
        <v>1253</v>
      </c>
      <c r="B444" t="s">
        <v>376</v>
      </c>
      <c r="C444" t="s">
        <v>10173</v>
      </c>
      <c r="D444">
        <v>33.1</v>
      </c>
      <c r="E444">
        <v>37.3</v>
      </c>
      <c r="F444">
        <v>60.2</v>
      </c>
      <c r="G444">
        <v>43.7</v>
      </c>
      <c r="H444">
        <v>51.8</v>
      </c>
    </row>
    <row r="445" spans="1:8">
      <c r="A445" t="s">
        <v>1420</v>
      </c>
      <c r="B445" t="s">
        <v>376</v>
      </c>
      <c r="C445" t="s">
        <v>10173</v>
      </c>
      <c r="D445">
        <v>28.5</v>
      </c>
      <c r="E445">
        <v>33.3</v>
      </c>
      <c r="F445">
        <v>68</v>
      </c>
      <c r="G445">
        <v>38.2</v>
      </c>
      <c r="H445">
        <v>51.2</v>
      </c>
    </row>
    <row r="446" spans="1:8">
      <c r="A446" t="s">
        <v>869</v>
      </c>
      <c r="B446" t="s">
        <v>376</v>
      </c>
      <c r="C446" t="s">
        <v>10173</v>
      </c>
      <c r="D446">
        <v>38.1</v>
      </c>
      <c r="E446">
        <v>24.4</v>
      </c>
      <c r="F446">
        <v>67.2</v>
      </c>
      <c r="G446">
        <v>46.3</v>
      </c>
      <c r="H446">
        <v>49.2</v>
      </c>
    </row>
    <row r="447" spans="1:8">
      <c r="A447" t="s">
        <v>10181</v>
      </c>
      <c r="B447" t="s">
        <v>376</v>
      </c>
      <c r="C447" t="s">
        <v>10173</v>
      </c>
      <c r="D447">
        <v>23.5</v>
      </c>
      <c r="E447">
        <v>18.2</v>
      </c>
      <c r="F447">
        <v>74.7</v>
      </c>
      <c r="G447">
        <v>38.5</v>
      </c>
      <c r="H447">
        <v>90.9</v>
      </c>
    </row>
    <row r="448" spans="1:8">
      <c r="A448" t="s">
        <v>1322</v>
      </c>
      <c r="B448" t="s">
        <v>376</v>
      </c>
      <c r="C448" t="s">
        <v>10173</v>
      </c>
      <c r="D448">
        <v>30.7</v>
      </c>
      <c r="E448">
        <v>42.3</v>
      </c>
      <c r="F448">
        <v>56.1</v>
      </c>
      <c r="G448">
        <v>100</v>
      </c>
      <c r="H448">
        <v>49.3</v>
      </c>
    </row>
    <row r="449" spans="1:8">
      <c r="A449" t="s">
        <v>1030</v>
      </c>
      <c r="B449" t="s">
        <v>376</v>
      </c>
      <c r="C449" t="s">
        <v>10173</v>
      </c>
      <c r="D449">
        <v>30.4</v>
      </c>
      <c r="E449">
        <v>34.4</v>
      </c>
      <c r="F449">
        <v>63.9</v>
      </c>
      <c r="G449">
        <v>38.2</v>
      </c>
      <c r="H449">
        <v>51.5</v>
      </c>
    </row>
    <row r="450" spans="1:8">
      <c r="A450" t="s">
        <v>852</v>
      </c>
      <c r="B450" t="s">
        <v>376</v>
      </c>
      <c r="C450" t="s">
        <v>10173</v>
      </c>
      <c r="D450">
        <v>18.5</v>
      </c>
      <c r="E450">
        <v>14</v>
      </c>
      <c r="F450">
        <v>97.7</v>
      </c>
      <c r="G450">
        <v>40.9</v>
      </c>
      <c r="H450">
        <v>34</v>
      </c>
    </row>
    <row r="451" spans="1:8">
      <c r="A451" t="s">
        <v>1390</v>
      </c>
      <c r="B451" t="s">
        <v>376</v>
      </c>
      <c r="C451" t="s">
        <v>10173</v>
      </c>
      <c r="D451">
        <v>39.1</v>
      </c>
      <c r="E451">
        <v>39.2</v>
      </c>
      <c r="F451">
        <v>46.2</v>
      </c>
      <c r="G451">
        <v>48.9</v>
      </c>
      <c r="H451">
        <v>54.7</v>
      </c>
    </row>
    <row r="452" spans="1:8">
      <c r="A452" t="s">
        <v>2426</v>
      </c>
      <c r="B452" t="s">
        <v>376</v>
      </c>
      <c r="C452" t="s">
        <v>10173</v>
      </c>
      <c r="D452">
        <v>29.7</v>
      </c>
      <c r="E452">
        <v>22.6</v>
      </c>
      <c r="F452">
        <v>59.9</v>
      </c>
      <c r="G452">
        <v>51.7</v>
      </c>
      <c r="H452">
        <v>96.4</v>
      </c>
    </row>
    <row r="453" spans="1:8">
      <c r="A453" t="s">
        <v>2170</v>
      </c>
      <c r="B453" t="s">
        <v>376</v>
      </c>
      <c r="C453" t="s">
        <v>10173</v>
      </c>
      <c r="D453">
        <v>17.8</v>
      </c>
      <c r="E453">
        <v>17.4</v>
      </c>
      <c r="F453">
        <v>85.8</v>
      </c>
      <c r="G453">
        <v>37.5</v>
      </c>
      <c r="H453">
        <v>75.4</v>
      </c>
    </row>
    <row r="454" spans="1:8">
      <c r="A454" t="s">
        <v>1379</v>
      </c>
      <c r="B454" t="s">
        <v>376</v>
      </c>
      <c r="C454" t="s">
        <v>10173</v>
      </c>
      <c r="D454">
        <v>20.9</v>
      </c>
      <c r="E454">
        <v>19</v>
      </c>
      <c r="F454">
        <v>81.2</v>
      </c>
      <c r="G454">
        <v>37.4</v>
      </c>
      <c r="H454">
        <v>77.2</v>
      </c>
    </row>
    <row r="455" spans="1:8">
      <c r="A455" t="s">
        <v>10182</v>
      </c>
      <c r="B455" t="s">
        <v>376</v>
      </c>
      <c r="C455" t="s">
        <v>10173</v>
      </c>
      <c r="D455">
        <v>42.5</v>
      </c>
      <c r="E455">
        <v>31.5</v>
      </c>
      <c r="F455">
        <v>58.1</v>
      </c>
      <c r="G455">
        <v>37.9</v>
      </c>
      <c r="H455">
        <v>21.9</v>
      </c>
    </row>
    <row r="456" spans="1:8">
      <c r="A456" t="s">
        <v>10183</v>
      </c>
      <c r="B456" t="s">
        <v>376</v>
      </c>
      <c r="C456" t="s">
        <v>10173</v>
      </c>
      <c r="D456">
        <v>36</v>
      </c>
      <c r="E456">
        <v>30.1</v>
      </c>
      <c r="F456">
        <v>64.1</v>
      </c>
      <c r="G456">
        <v>36.9</v>
      </c>
      <c r="H456">
        <v>53.9</v>
      </c>
    </row>
    <row r="457" spans="1:8">
      <c r="A457" t="s">
        <v>2388</v>
      </c>
      <c r="B457" t="s">
        <v>376</v>
      </c>
      <c r="C457" t="s">
        <v>10173</v>
      </c>
      <c r="D457">
        <v>21.7</v>
      </c>
      <c r="E457">
        <v>28.9</v>
      </c>
      <c r="F457">
        <v>71.7</v>
      </c>
      <c r="G457">
        <v>39.5</v>
      </c>
      <c r="H457">
        <v>82.5</v>
      </c>
    </row>
    <row r="458" spans="1:8">
      <c r="A458" t="s">
        <v>2514</v>
      </c>
      <c r="B458" t="s">
        <v>376</v>
      </c>
      <c r="C458" t="s">
        <v>10173</v>
      </c>
      <c r="D458">
        <v>21.3</v>
      </c>
      <c r="E458">
        <v>19.6</v>
      </c>
      <c r="F458">
        <v>75.3</v>
      </c>
      <c r="G458">
        <v>37.2</v>
      </c>
      <c r="H458">
        <v>91</v>
      </c>
    </row>
    <row r="459" spans="1:8">
      <c r="A459" t="s">
        <v>10184</v>
      </c>
      <c r="B459" t="s">
        <v>376</v>
      </c>
      <c r="C459" t="s">
        <v>10173</v>
      </c>
      <c r="D459">
        <v>32.7</v>
      </c>
      <c r="E459">
        <v>23.2</v>
      </c>
      <c r="F459">
        <v>72.1</v>
      </c>
      <c r="G459">
        <v>49.1</v>
      </c>
      <c r="H459">
        <v>37.6</v>
      </c>
    </row>
    <row r="460" spans="1:8">
      <c r="A460" t="s">
        <v>10185</v>
      </c>
      <c r="B460" t="s">
        <v>376</v>
      </c>
      <c r="C460" t="s">
        <v>10173</v>
      </c>
      <c r="D460">
        <v>17</v>
      </c>
      <c r="E460">
        <v>11</v>
      </c>
      <c r="F460">
        <v>99.9</v>
      </c>
      <c r="G460">
        <v>39.1</v>
      </c>
      <c r="H460">
        <v>49.2</v>
      </c>
    </row>
    <row r="461" spans="1:8">
      <c r="A461" t="s">
        <v>1301</v>
      </c>
      <c r="B461" t="s">
        <v>376</v>
      </c>
      <c r="C461" t="s">
        <v>10173</v>
      </c>
      <c r="D461">
        <v>21.6</v>
      </c>
      <c r="E461">
        <v>27.8</v>
      </c>
      <c r="F461">
        <v>70.6</v>
      </c>
      <c r="G461">
        <v>46.7</v>
      </c>
      <c r="H461">
        <v>93.2</v>
      </c>
    </row>
    <row r="462" spans="1:8">
      <c r="A462" t="s">
        <v>10186</v>
      </c>
      <c r="B462" t="s">
        <v>376</v>
      </c>
      <c r="C462" t="s">
        <v>10173</v>
      </c>
      <c r="D462">
        <v>22.1</v>
      </c>
      <c r="E462">
        <v>20.1</v>
      </c>
      <c r="F462">
        <v>82.4</v>
      </c>
      <c r="G462">
        <v>67.9</v>
      </c>
      <c r="H462">
        <v>56.3</v>
      </c>
    </row>
    <row r="463" spans="1:8">
      <c r="A463" t="s">
        <v>10187</v>
      </c>
      <c r="B463" t="s">
        <v>376</v>
      </c>
      <c r="C463" t="s">
        <v>10173</v>
      </c>
      <c r="D463">
        <v>45.3</v>
      </c>
      <c r="E463">
        <v>41.7</v>
      </c>
      <c r="F463">
        <v>29.1</v>
      </c>
      <c r="G463">
        <v>100</v>
      </c>
      <c r="H463">
        <v>70</v>
      </c>
    </row>
    <row r="464" spans="1:8">
      <c r="A464" t="s">
        <v>1224</v>
      </c>
      <c r="B464" t="s">
        <v>376</v>
      </c>
      <c r="C464" t="s">
        <v>10173</v>
      </c>
      <c r="D464">
        <v>34</v>
      </c>
      <c r="E464">
        <v>31</v>
      </c>
      <c r="F464">
        <v>60.5</v>
      </c>
      <c r="G464">
        <v>39.6</v>
      </c>
      <c r="H464">
        <v>56.1</v>
      </c>
    </row>
    <row r="465" spans="1:8">
      <c r="A465" t="s">
        <v>9831</v>
      </c>
      <c r="B465" t="s">
        <v>376</v>
      </c>
      <c r="C465" t="s">
        <v>10173</v>
      </c>
      <c r="D465">
        <v>34.9</v>
      </c>
      <c r="E465">
        <v>12.6</v>
      </c>
      <c r="F465">
        <v>83.2</v>
      </c>
      <c r="G465">
        <v>40.2</v>
      </c>
      <c r="H465">
        <v>46.3</v>
      </c>
    </row>
    <row r="466" spans="1:8">
      <c r="A466" t="s">
        <v>10188</v>
      </c>
      <c r="B466" t="s">
        <v>376</v>
      </c>
      <c r="C466" t="s">
        <v>10173</v>
      </c>
      <c r="D466">
        <v>30</v>
      </c>
      <c r="E466">
        <v>34.7</v>
      </c>
      <c r="F466">
        <v>60.1</v>
      </c>
      <c r="G466">
        <v>42.9</v>
      </c>
      <c r="H466">
        <v>67.5</v>
      </c>
    </row>
    <row r="467" spans="1:8">
      <c r="A467" t="s">
        <v>2909</v>
      </c>
      <c r="B467" t="s">
        <v>376</v>
      </c>
      <c r="C467" t="s">
        <v>10173</v>
      </c>
      <c r="D467">
        <v>39.4</v>
      </c>
      <c r="E467">
        <v>10.6</v>
      </c>
      <c r="F467">
        <v>87.5</v>
      </c>
      <c r="G467">
        <v>36.9</v>
      </c>
      <c r="H467">
        <v>28.9</v>
      </c>
    </row>
    <row r="468" spans="1:8">
      <c r="A468" t="s">
        <v>1918</v>
      </c>
      <c r="B468" t="s">
        <v>376</v>
      </c>
      <c r="C468" t="s">
        <v>10173</v>
      </c>
      <c r="D468">
        <v>17.7</v>
      </c>
      <c r="E468">
        <v>21.8</v>
      </c>
      <c r="F468">
        <v>87.1</v>
      </c>
      <c r="G468">
        <v>37.7</v>
      </c>
      <c r="H468">
        <v>55.1</v>
      </c>
    </row>
    <row r="469" spans="1:8">
      <c r="A469" t="s">
        <v>10189</v>
      </c>
      <c r="B469" t="s">
        <v>376</v>
      </c>
      <c r="C469" t="s">
        <v>10173</v>
      </c>
      <c r="D469">
        <v>35.6</v>
      </c>
      <c r="E469">
        <v>38.1</v>
      </c>
      <c r="F469">
        <v>54.5</v>
      </c>
      <c r="G469">
        <v>43</v>
      </c>
      <c r="H469">
        <v>53.6</v>
      </c>
    </row>
    <row r="470" spans="1:8">
      <c r="A470" t="s">
        <v>668</v>
      </c>
      <c r="B470" t="s">
        <v>376</v>
      </c>
      <c r="C470" t="s">
        <v>10173</v>
      </c>
      <c r="D470">
        <v>28.8</v>
      </c>
      <c r="E470">
        <v>30.2</v>
      </c>
      <c r="F470">
        <v>69.2</v>
      </c>
      <c r="G470">
        <v>41.7</v>
      </c>
      <c r="H470">
        <v>40.6</v>
      </c>
    </row>
    <row r="471" spans="1:8">
      <c r="A471" t="s">
        <v>1532</v>
      </c>
      <c r="B471" t="s">
        <v>376</v>
      </c>
      <c r="C471" t="s">
        <v>10173</v>
      </c>
      <c r="D471">
        <v>22.2</v>
      </c>
      <c r="E471">
        <v>22.7</v>
      </c>
      <c r="F471">
        <v>79.6</v>
      </c>
      <c r="G471">
        <v>37.2</v>
      </c>
      <c r="H471">
        <v>73</v>
      </c>
    </row>
    <row r="472" spans="1:8">
      <c r="A472" t="s">
        <v>933</v>
      </c>
      <c r="B472" t="s">
        <v>376</v>
      </c>
      <c r="C472" t="s">
        <v>10173</v>
      </c>
      <c r="D472">
        <v>24.2</v>
      </c>
      <c r="E472">
        <v>31.9</v>
      </c>
      <c r="F472">
        <v>66.2</v>
      </c>
      <c r="G472">
        <v>70.3</v>
      </c>
      <c r="H472">
        <v>56.2</v>
      </c>
    </row>
    <row r="473" spans="1:8">
      <c r="A473" t="s">
        <v>10190</v>
      </c>
      <c r="B473" t="s">
        <v>376</v>
      </c>
      <c r="C473" t="s">
        <v>10173</v>
      </c>
      <c r="D473">
        <v>26.6</v>
      </c>
      <c r="E473">
        <v>32.3</v>
      </c>
      <c r="F473">
        <v>63.7</v>
      </c>
      <c r="G473">
        <v>41.9</v>
      </c>
      <c r="H473">
        <v>57.9</v>
      </c>
    </row>
    <row r="474" spans="1:8">
      <c r="A474" t="s">
        <v>1383</v>
      </c>
      <c r="B474" t="s">
        <v>376</v>
      </c>
      <c r="C474" t="s">
        <v>10173</v>
      </c>
      <c r="D474">
        <v>18.8</v>
      </c>
      <c r="E474">
        <v>19.2</v>
      </c>
      <c r="F474">
        <v>76.3</v>
      </c>
      <c r="G474">
        <v>37.6</v>
      </c>
      <c r="H474">
        <v>91.4</v>
      </c>
    </row>
    <row r="475" spans="1:8">
      <c r="A475" t="s">
        <v>10191</v>
      </c>
      <c r="B475" t="s">
        <v>376</v>
      </c>
      <c r="C475" t="s">
        <v>10173</v>
      </c>
      <c r="D475">
        <v>30.6</v>
      </c>
      <c r="E475">
        <v>10.3</v>
      </c>
      <c r="F475">
        <v>99.9</v>
      </c>
      <c r="G475">
        <v>37</v>
      </c>
      <c r="H475">
        <v>22.6</v>
      </c>
    </row>
    <row r="476" spans="1:8">
      <c r="A476" t="s">
        <v>10192</v>
      </c>
      <c r="B476" t="s">
        <v>376</v>
      </c>
      <c r="C476" t="s">
        <v>10173</v>
      </c>
      <c r="D476">
        <v>28.9</v>
      </c>
      <c r="E476">
        <v>9.8</v>
      </c>
      <c r="F476">
        <v>100</v>
      </c>
      <c r="G476">
        <v>37</v>
      </c>
      <c r="H476">
        <v>19.4</v>
      </c>
    </row>
    <row r="477" spans="1:8">
      <c r="A477" t="s">
        <v>974</v>
      </c>
      <c r="B477" t="s">
        <v>376</v>
      </c>
      <c r="C477" t="s">
        <v>10173</v>
      </c>
      <c r="D477">
        <v>26.9</v>
      </c>
      <c r="E477">
        <v>22.9</v>
      </c>
      <c r="F477">
        <v>78.7</v>
      </c>
      <c r="G477">
        <v>38.2</v>
      </c>
      <c r="H477">
        <v>48.6</v>
      </c>
    </row>
    <row r="478" spans="1:8">
      <c r="A478" t="s">
        <v>10193</v>
      </c>
      <c r="B478" t="s">
        <v>376</v>
      </c>
      <c r="C478" t="s">
        <v>10173</v>
      </c>
      <c r="D478">
        <v>25.5</v>
      </c>
      <c r="E478">
        <v>37.7</v>
      </c>
      <c r="F478">
        <v>57</v>
      </c>
      <c r="G478">
        <v>73.4</v>
      </c>
      <c r="H478">
        <v>59.7</v>
      </c>
    </row>
    <row r="479" spans="1:8">
      <c r="A479" t="s">
        <v>1268</v>
      </c>
      <c r="B479" t="s">
        <v>376</v>
      </c>
      <c r="C479" t="s">
        <v>10173</v>
      </c>
      <c r="D479">
        <v>33.5</v>
      </c>
      <c r="E479">
        <v>36.3</v>
      </c>
      <c r="F479">
        <v>60.4</v>
      </c>
      <c r="G479">
        <v>89.5</v>
      </c>
      <c r="H479">
        <v>31.6</v>
      </c>
    </row>
    <row r="480" spans="1:8">
      <c r="A480" t="s">
        <v>539</v>
      </c>
      <c r="B480" t="s">
        <v>376</v>
      </c>
      <c r="C480" t="s">
        <v>10173</v>
      </c>
      <c r="D480">
        <v>23</v>
      </c>
      <c r="E480">
        <v>27.9</v>
      </c>
      <c r="F480">
        <v>86</v>
      </c>
      <c r="G480">
        <v>50.5</v>
      </c>
      <c r="H480">
        <v>34.5</v>
      </c>
    </row>
    <row r="481" spans="1:8">
      <c r="A481" t="s">
        <v>1398</v>
      </c>
      <c r="B481" t="s">
        <v>376</v>
      </c>
      <c r="C481" t="s">
        <v>10173</v>
      </c>
      <c r="D481">
        <v>21.5</v>
      </c>
      <c r="E481">
        <v>25.3</v>
      </c>
      <c r="F481">
        <v>79.9</v>
      </c>
      <c r="G481">
        <v>41.7</v>
      </c>
      <c r="H481">
        <v>43.5</v>
      </c>
    </row>
    <row r="482" spans="1:8">
      <c r="A482" t="s">
        <v>538</v>
      </c>
      <c r="B482" t="s">
        <v>376</v>
      </c>
      <c r="C482" t="s">
        <v>10173</v>
      </c>
      <c r="D482">
        <v>28.2</v>
      </c>
      <c r="E482">
        <v>35.6</v>
      </c>
      <c r="F482">
        <v>70.7</v>
      </c>
      <c r="G482">
        <v>80.7</v>
      </c>
      <c r="H482">
        <v>34.4</v>
      </c>
    </row>
    <row r="483" spans="1:8">
      <c r="A483" t="s">
        <v>10194</v>
      </c>
      <c r="B483" t="s">
        <v>376</v>
      </c>
      <c r="C483" t="s">
        <v>10173</v>
      </c>
      <c r="D483">
        <v>34.8</v>
      </c>
      <c r="E483">
        <v>42.3</v>
      </c>
      <c r="F483">
        <v>47.2</v>
      </c>
      <c r="G483">
        <v>93.7</v>
      </c>
      <c r="H483">
        <v>37.8</v>
      </c>
    </row>
    <row r="484" spans="1:8">
      <c r="A484" t="s">
        <v>1494</v>
      </c>
      <c r="B484" t="s">
        <v>376</v>
      </c>
      <c r="C484" t="s">
        <v>10173</v>
      </c>
      <c r="D484">
        <v>38.6</v>
      </c>
      <c r="E484">
        <v>37.7</v>
      </c>
      <c r="F484">
        <v>58</v>
      </c>
      <c r="G484">
        <v>43.8</v>
      </c>
      <c r="H484">
        <v>25</v>
      </c>
    </row>
    <row r="485" spans="1:8">
      <c r="A485" t="s">
        <v>10195</v>
      </c>
      <c r="B485" t="s">
        <v>376</v>
      </c>
      <c r="C485" t="s">
        <v>10173</v>
      </c>
      <c r="D485">
        <v>23.6</v>
      </c>
      <c r="E485">
        <v>12.6</v>
      </c>
      <c r="F485">
        <v>92.1</v>
      </c>
      <c r="G485">
        <v>42.5</v>
      </c>
      <c r="H485">
        <v>59.1</v>
      </c>
    </row>
    <row r="486" spans="1:8">
      <c r="A486" t="s">
        <v>1086</v>
      </c>
      <c r="B486" t="s">
        <v>376</v>
      </c>
      <c r="C486" t="s">
        <v>10173</v>
      </c>
      <c r="D486">
        <v>32</v>
      </c>
      <c r="E486">
        <v>33.9</v>
      </c>
      <c r="F486">
        <v>56.1</v>
      </c>
      <c r="G486">
        <v>47.8</v>
      </c>
      <c r="H486">
        <v>89.7</v>
      </c>
    </row>
    <row r="487" spans="1:8">
      <c r="A487" t="s">
        <v>10196</v>
      </c>
      <c r="B487" t="s">
        <v>376</v>
      </c>
      <c r="C487" t="s">
        <v>10173</v>
      </c>
      <c r="D487">
        <v>19.5</v>
      </c>
      <c r="E487">
        <v>12.3</v>
      </c>
      <c r="F487">
        <v>94.5</v>
      </c>
      <c r="G487">
        <v>39.9</v>
      </c>
      <c r="H487">
        <v>57.2</v>
      </c>
    </row>
    <row r="488" spans="1:8">
      <c r="A488" t="s">
        <v>1195</v>
      </c>
      <c r="B488" t="s">
        <v>376</v>
      </c>
      <c r="C488" t="s">
        <v>10173</v>
      </c>
      <c r="D488">
        <v>34.9</v>
      </c>
      <c r="E488">
        <v>28</v>
      </c>
      <c r="F488">
        <v>64.3</v>
      </c>
      <c r="G488">
        <v>37.2</v>
      </c>
      <c r="H488">
        <v>50.7</v>
      </c>
    </row>
    <row r="489" spans="1:8">
      <c r="A489" t="s">
        <v>1768</v>
      </c>
      <c r="B489" t="s">
        <v>376</v>
      </c>
      <c r="C489" t="s">
        <v>10173</v>
      </c>
      <c r="D489">
        <v>26.8</v>
      </c>
      <c r="E489">
        <v>33.8</v>
      </c>
      <c r="F489">
        <v>58.9</v>
      </c>
      <c r="G489">
        <v>77.6</v>
      </c>
      <c r="H489">
        <v>76.7</v>
      </c>
    </row>
    <row r="490" spans="1:8">
      <c r="A490" t="s">
        <v>554</v>
      </c>
      <c r="B490" t="s">
        <v>376</v>
      </c>
      <c r="C490" t="s">
        <v>10173</v>
      </c>
      <c r="D490">
        <v>35.3</v>
      </c>
      <c r="E490">
        <v>42.8</v>
      </c>
      <c r="F490">
        <v>51.6</v>
      </c>
      <c r="G490">
        <v>89.9</v>
      </c>
      <c r="H490">
        <v>41.5</v>
      </c>
    </row>
    <row r="491" spans="1:8">
      <c r="A491" t="s">
        <v>695</v>
      </c>
      <c r="B491" t="s">
        <v>376</v>
      </c>
      <c r="C491" t="s">
        <v>10173</v>
      </c>
      <c r="D491">
        <v>13.5</v>
      </c>
      <c r="E491">
        <v>16</v>
      </c>
      <c r="F491">
        <v>99.2</v>
      </c>
      <c r="G491">
        <v>39.8</v>
      </c>
      <c r="H491">
        <v>58.4</v>
      </c>
    </row>
    <row r="492" spans="1:8">
      <c r="A492" t="s">
        <v>841</v>
      </c>
      <c r="B492" t="s">
        <v>376</v>
      </c>
      <c r="C492" t="s">
        <v>10173</v>
      </c>
      <c r="D492">
        <v>27</v>
      </c>
      <c r="E492">
        <v>32.3</v>
      </c>
      <c r="F492">
        <v>66.5</v>
      </c>
      <c r="G492">
        <v>41.1</v>
      </c>
      <c r="H492">
        <v>56.9</v>
      </c>
    </row>
    <row r="493" spans="1:8">
      <c r="A493" t="s">
        <v>10197</v>
      </c>
      <c r="B493" t="s">
        <v>376</v>
      </c>
      <c r="C493" t="s">
        <v>10173</v>
      </c>
      <c r="D493">
        <v>37.8</v>
      </c>
      <c r="E493">
        <v>17.1</v>
      </c>
      <c r="F493">
        <v>75.6</v>
      </c>
      <c r="G493">
        <v>48</v>
      </c>
      <c r="H493">
        <v>36.4</v>
      </c>
    </row>
    <row r="494" spans="1:8">
      <c r="A494" t="s">
        <v>617</v>
      </c>
      <c r="B494" t="s">
        <v>376</v>
      </c>
      <c r="C494" t="s">
        <v>10173</v>
      </c>
      <c r="D494">
        <v>21.5</v>
      </c>
      <c r="E494">
        <v>29.7</v>
      </c>
      <c r="F494">
        <v>77.5</v>
      </c>
      <c r="G494">
        <v>43.9</v>
      </c>
      <c r="H494">
        <v>41.4</v>
      </c>
    </row>
    <row r="495" spans="1:8">
      <c r="A495" t="s">
        <v>10198</v>
      </c>
      <c r="B495" t="s">
        <v>376</v>
      </c>
      <c r="C495" t="s">
        <v>10173</v>
      </c>
      <c r="D495">
        <v>40.1</v>
      </c>
      <c r="E495">
        <v>37.4</v>
      </c>
      <c r="F495">
        <v>38.1</v>
      </c>
      <c r="G495">
        <v>62</v>
      </c>
      <c r="H495">
        <v>87.6</v>
      </c>
    </row>
    <row r="496" spans="1:8">
      <c r="A496" t="s">
        <v>1021</v>
      </c>
      <c r="B496" t="s">
        <v>376</v>
      </c>
      <c r="C496" t="s">
        <v>10173</v>
      </c>
      <c r="D496">
        <v>21.9</v>
      </c>
      <c r="E496">
        <v>29.6</v>
      </c>
      <c r="F496">
        <v>78.4</v>
      </c>
      <c r="G496">
        <v>38.5</v>
      </c>
      <c r="H496">
        <v>64.5</v>
      </c>
    </row>
    <row r="497" spans="1:8">
      <c r="A497" t="s">
        <v>3135</v>
      </c>
      <c r="B497" t="s">
        <v>376</v>
      </c>
      <c r="C497" t="s">
        <v>10173</v>
      </c>
      <c r="D497">
        <v>35</v>
      </c>
      <c r="E497">
        <v>10</v>
      </c>
      <c r="F497">
        <v>90.4</v>
      </c>
      <c r="G497">
        <v>36.9</v>
      </c>
      <c r="H497">
        <v>19.7</v>
      </c>
    </row>
    <row r="498" spans="1:8">
      <c r="A498" t="s">
        <v>10199</v>
      </c>
      <c r="B498" t="s">
        <v>376</v>
      </c>
      <c r="C498" t="s">
        <v>10173</v>
      </c>
      <c r="D498">
        <v>33.4</v>
      </c>
      <c r="E498">
        <v>25.7</v>
      </c>
      <c r="F498">
        <v>60.2</v>
      </c>
      <c r="G498">
        <v>41.2</v>
      </c>
      <c r="H498">
        <v>74.8</v>
      </c>
    </row>
    <row r="499" spans="1:8">
      <c r="A499" t="s">
        <v>1245</v>
      </c>
      <c r="B499" t="s">
        <v>376</v>
      </c>
      <c r="C499" t="s">
        <v>10173</v>
      </c>
      <c r="D499">
        <v>27.8</v>
      </c>
      <c r="E499">
        <v>34</v>
      </c>
      <c r="F499">
        <v>53.2</v>
      </c>
      <c r="G499">
        <v>53.7</v>
      </c>
      <c r="H499">
        <v>87.4</v>
      </c>
    </row>
    <row r="500" spans="1:8">
      <c r="A500" t="s">
        <v>1643</v>
      </c>
      <c r="B500" t="s">
        <v>376</v>
      </c>
      <c r="C500" t="s">
        <v>10173</v>
      </c>
      <c r="D500">
        <v>21.6</v>
      </c>
      <c r="E500">
        <v>28.1</v>
      </c>
      <c r="F500">
        <v>66.4</v>
      </c>
      <c r="G500">
        <v>40.8</v>
      </c>
      <c r="H500">
        <v>95.4</v>
      </c>
    </row>
    <row r="501" spans="1:8">
      <c r="A501" t="s">
        <v>2125</v>
      </c>
      <c r="B501" t="s">
        <v>376</v>
      </c>
      <c r="C501" t="s">
        <v>10173</v>
      </c>
      <c r="D501">
        <v>18.3</v>
      </c>
      <c r="E501">
        <v>14.6</v>
      </c>
      <c r="F501">
        <v>92.9</v>
      </c>
      <c r="G501">
        <v>37.6</v>
      </c>
      <c r="H501">
        <v>72.9</v>
      </c>
    </row>
    <row r="502" spans="1:8">
      <c r="A502" t="s">
        <v>2259</v>
      </c>
      <c r="B502" t="s">
        <v>376</v>
      </c>
      <c r="C502" t="s">
        <v>10173</v>
      </c>
      <c r="D502">
        <v>43.7</v>
      </c>
      <c r="E502">
        <v>21.4</v>
      </c>
      <c r="F502">
        <v>64.3</v>
      </c>
      <c r="G502">
        <v>37.3</v>
      </c>
      <c r="H502">
        <v>35.7</v>
      </c>
    </row>
    <row r="503" spans="1:8">
      <c r="A503" t="s">
        <v>562</v>
      </c>
      <c r="B503" t="s">
        <v>376</v>
      </c>
      <c r="C503" t="s">
        <v>10173</v>
      </c>
      <c r="D503">
        <v>30.8</v>
      </c>
      <c r="E503">
        <v>28.5</v>
      </c>
      <c r="F503">
        <v>78.4</v>
      </c>
      <c r="G503">
        <v>53.1</v>
      </c>
      <c r="H503">
        <v>28.3</v>
      </c>
    </row>
    <row r="504" spans="1:8">
      <c r="A504" t="s">
        <v>7760</v>
      </c>
      <c r="B504" t="s">
        <v>376</v>
      </c>
      <c r="C504" t="s">
        <v>10173</v>
      </c>
      <c r="D504">
        <v>25.1</v>
      </c>
      <c r="E504">
        <v>33.1</v>
      </c>
      <c r="F504">
        <v>67</v>
      </c>
      <c r="G504">
        <v>42.1</v>
      </c>
      <c r="H504">
        <v>75.3</v>
      </c>
    </row>
    <row r="505" spans="1:8">
      <c r="A505" t="s">
        <v>2295</v>
      </c>
      <c r="B505" t="s">
        <v>4023</v>
      </c>
      <c r="C505" t="s">
        <v>10200</v>
      </c>
      <c r="D505">
        <v>22.3</v>
      </c>
      <c r="E505">
        <v>23.4</v>
      </c>
      <c r="F505">
        <v>64.1</v>
      </c>
      <c r="G505">
        <v>39.8</v>
      </c>
      <c r="H505">
        <v>81.1</v>
      </c>
    </row>
    <row r="506" spans="1:8">
      <c r="A506" t="s">
        <v>2251</v>
      </c>
      <c r="B506" t="s">
        <v>4023</v>
      </c>
      <c r="C506" t="s">
        <v>10200</v>
      </c>
      <c r="D506">
        <v>13.3</v>
      </c>
      <c r="E506">
        <v>8.9</v>
      </c>
      <c r="F506">
        <v>98.4</v>
      </c>
      <c r="G506">
        <v>38.1</v>
      </c>
      <c r="H506">
        <v>64.1</v>
      </c>
    </row>
    <row r="507" spans="1:8">
      <c r="A507" t="s">
        <v>2633</v>
      </c>
      <c r="B507" t="s">
        <v>4023</v>
      </c>
      <c r="C507" t="s">
        <v>10200</v>
      </c>
      <c r="D507">
        <v>33</v>
      </c>
      <c r="E507">
        <v>24.3</v>
      </c>
      <c r="F507">
        <v>69.2</v>
      </c>
      <c r="G507">
        <v>54.8</v>
      </c>
      <c r="H507">
        <v>34.6</v>
      </c>
    </row>
    <row r="508" spans="1:8">
      <c r="A508" t="s">
        <v>3637</v>
      </c>
      <c r="B508" t="s">
        <v>4023</v>
      </c>
      <c r="C508" t="s">
        <v>10200</v>
      </c>
      <c r="D508">
        <v>56.6</v>
      </c>
      <c r="E508">
        <v>32</v>
      </c>
      <c r="F508">
        <v>23.8</v>
      </c>
      <c r="G508">
        <v>81</v>
      </c>
      <c r="H508">
        <v>49.5</v>
      </c>
    </row>
    <row r="509" spans="1:8">
      <c r="A509" t="s">
        <v>630</v>
      </c>
      <c r="B509" t="s">
        <v>4023</v>
      </c>
      <c r="C509" t="s">
        <v>10200</v>
      </c>
      <c r="D509">
        <v>32.9</v>
      </c>
      <c r="E509">
        <v>39.6</v>
      </c>
      <c r="F509">
        <v>48.4</v>
      </c>
      <c r="G509">
        <v>90</v>
      </c>
      <c r="H509">
        <v>27.1</v>
      </c>
    </row>
    <row r="510" spans="1:8">
      <c r="A510" t="s">
        <v>523</v>
      </c>
      <c r="B510" t="s">
        <v>4023</v>
      </c>
      <c r="C510" t="s">
        <v>10200</v>
      </c>
      <c r="D510">
        <v>33.6</v>
      </c>
      <c r="E510">
        <v>36.2</v>
      </c>
      <c r="F510">
        <v>49.9</v>
      </c>
      <c r="G510">
        <v>99.8</v>
      </c>
      <c r="H510">
        <v>25.8</v>
      </c>
    </row>
    <row r="511" spans="1:8">
      <c r="A511" t="s">
        <v>2694</v>
      </c>
      <c r="B511" t="s">
        <v>4023</v>
      </c>
      <c r="C511" t="s">
        <v>10200</v>
      </c>
      <c r="D511">
        <v>16.3</v>
      </c>
      <c r="E511">
        <v>10.8</v>
      </c>
      <c r="F511">
        <v>90.3</v>
      </c>
      <c r="G511">
        <v>37.1</v>
      </c>
      <c r="H511">
        <v>72</v>
      </c>
    </row>
    <row r="512" spans="1:8">
      <c r="A512" t="s">
        <v>2600</v>
      </c>
      <c r="B512" t="s">
        <v>4023</v>
      </c>
      <c r="C512" t="s">
        <v>10200</v>
      </c>
      <c r="D512">
        <v>22</v>
      </c>
      <c r="E512">
        <v>22.7</v>
      </c>
      <c r="F512">
        <v>62.5</v>
      </c>
      <c r="G512">
        <v>39.7</v>
      </c>
      <c r="H512">
        <v>84.2</v>
      </c>
    </row>
    <row r="513" spans="1:8">
      <c r="A513" t="s">
        <v>2530</v>
      </c>
      <c r="B513" t="s">
        <v>4023</v>
      </c>
      <c r="C513" t="s">
        <v>10200</v>
      </c>
      <c r="D513">
        <v>17.9</v>
      </c>
      <c r="E513">
        <v>11.1</v>
      </c>
      <c r="F513">
        <v>97.7</v>
      </c>
      <c r="G513">
        <v>37.8</v>
      </c>
      <c r="H513">
        <v>24.6</v>
      </c>
    </row>
    <row r="514" spans="1:8">
      <c r="A514" t="s">
        <v>10201</v>
      </c>
      <c r="B514" t="s">
        <v>4023</v>
      </c>
      <c r="C514" t="s">
        <v>10200</v>
      </c>
      <c r="D514">
        <v>31.9</v>
      </c>
      <c r="E514">
        <v>28.7</v>
      </c>
      <c r="F514">
        <v>45.3</v>
      </c>
      <c r="G514">
        <v>81</v>
      </c>
      <c r="H514">
        <v>86.3</v>
      </c>
    </row>
    <row r="515" spans="1:8">
      <c r="A515" t="s">
        <v>10202</v>
      </c>
      <c r="B515" t="s">
        <v>4023</v>
      </c>
      <c r="C515" t="s">
        <v>10200</v>
      </c>
      <c r="D515">
        <v>15.5</v>
      </c>
      <c r="E515">
        <v>11.8</v>
      </c>
      <c r="F515">
        <v>93.8</v>
      </c>
      <c r="G515">
        <v>54.8</v>
      </c>
      <c r="H515">
        <v>23.5</v>
      </c>
    </row>
    <row r="516" spans="1:8">
      <c r="A516" t="s">
        <v>10203</v>
      </c>
      <c r="B516" t="s">
        <v>4023</v>
      </c>
      <c r="C516" t="s">
        <v>10200</v>
      </c>
      <c r="D516">
        <v>33.2</v>
      </c>
      <c r="E516">
        <v>31</v>
      </c>
      <c r="F516">
        <v>49.7</v>
      </c>
      <c r="G516">
        <v>37.3</v>
      </c>
      <c r="H516">
        <v>64.3</v>
      </c>
    </row>
    <row r="517" spans="1:8">
      <c r="A517" t="s">
        <v>945</v>
      </c>
      <c r="B517" t="s">
        <v>4023</v>
      </c>
      <c r="C517" t="s">
        <v>10200</v>
      </c>
      <c r="D517">
        <v>24.9</v>
      </c>
      <c r="E517">
        <v>21.1</v>
      </c>
      <c r="F517">
        <v>69.9</v>
      </c>
      <c r="G517">
        <v>37.6</v>
      </c>
      <c r="H517">
        <v>74</v>
      </c>
    </row>
    <row r="518" spans="1:8">
      <c r="A518" t="s">
        <v>2889</v>
      </c>
      <c r="B518" t="s">
        <v>4023</v>
      </c>
      <c r="C518" t="s">
        <v>10200</v>
      </c>
      <c r="D518">
        <v>17</v>
      </c>
      <c r="E518">
        <v>8.2</v>
      </c>
      <c r="F518">
        <v>99.9</v>
      </c>
      <c r="G518">
        <v>37.5</v>
      </c>
      <c r="H518">
        <v>39</v>
      </c>
    </row>
    <row r="519" spans="1:8">
      <c r="A519" t="s">
        <v>2578</v>
      </c>
      <c r="B519" t="s">
        <v>4023</v>
      </c>
      <c r="C519" t="s">
        <v>10200</v>
      </c>
      <c r="D519">
        <v>17.6</v>
      </c>
      <c r="E519">
        <v>11.6</v>
      </c>
      <c r="F519">
        <v>90</v>
      </c>
      <c r="G519">
        <v>38.5</v>
      </c>
      <c r="H519">
        <v>38.8</v>
      </c>
    </row>
    <row r="520" spans="1:8">
      <c r="A520" t="s">
        <v>1607</v>
      </c>
      <c r="B520" t="s">
        <v>4023</v>
      </c>
      <c r="C520" t="s">
        <v>10200</v>
      </c>
      <c r="D520">
        <v>22.4</v>
      </c>
      <c r="E520">
        <v>14.2</v>
      </c>
      <c r="F520">
        <v>76.6</v>
      </c>
      <c r="G520">
        <v>46.1</v>
      </c>
      <c r="H520">
        <v>89.3</v>
      </c>
    </row>
    <row r="521" spans="1:8">
      <c r="A521" t="s">
        <v>10204</v>
      </c>
      <c r="B521" t="s">
        <v>4023</v>
      </c>
      <c r="C521" t="s">
        <v>10200</v>
      </c>
      <c r="D521">
        <v>32.3</v>
      </c>
      <c r="E521">
        <v>30.8</v>
      </c>
      <c r="F521">
        <v>51.6</v>
      </c>
      <c r="G521">
        <v>76.1</v>
      </c>
      <c r="H521">
        <v>70.9</v>
      </c>
    </row>
    <row r="522" spans="1:8">
      <c r="A522" t="s">
        <v>10205</v>
      </c>
      <c r="B522" t="s">
        <v>4023</v>
      </c>
      <c r="C522" t="s">
        <v>10200</v>
      </c>
      <c r="D522">
        <v>26.4</v>
      </c>
      <c r="E522">
        <v>27.5</v>
      </c>
      <c r="F522">
        <v>61.2</v>
      </c>
      <c r="G522">
        <v>39.9</v>
      </c>
      <c r="H522">
        <v>66</v>
      </c>
    </row>
    <row r="523" spans="1:8">
      <c r="A523" t="s">
        <v>1210</v>
      </c>
      <c r="B523" t="s">
        <v>4023</v>
      </c>
      <c r="C523" t="s">
        <v>10200</v>
      </c>
      <c r="D523">
        <v>32.2</v>
      </c>
      <c r="E523">
        <v>27.4</v>
      </c>
      <c r="F523">
        <v>62.7</v>
      </c>
      <c r="G523">
        <v>37.9</v>
      </c>
      <c r="H523">
        <v>41.7</v>
      </c>
    </row>
    <row r="524" spans="1:8">
      <c r="A524" t="s">
        <v>1537</v>
      </c>
      <c r="B524" t="s">
        <v>4023</v>
      </c>
      <c r="C524" t="s">
        <v>10200</v>
      </c>
      <c r="D524">
        <v>29.3</v>
      </c>
      <c r="E524">
        <v>31.3</v>
      </c>
      <c r="F524">
        <v>54.8</v>
      </c>
      <c r="G524">
        <v>49.4</v>
      </c>
      <c r="H524">
        <v>82.5</v>
      </c>
    </row>
    <row r="525" spans="1:8">
      <c r="A525" t="s">
        <v>2865</v>
      </c>
      <c r="B525" t="s">
        <v>4023</v>
      </c>
      <c r="C525" t="s">
        <v>10200</v>
      </c>
      <c r="D525">
        <v>25.5</v>
      </c>
      <c r="E525">
        <v>25.9</v>
      </c>
      <c r="F525">
        <v>63.4</v>
      </c>
      <c r="G525">
        <v>37</v>
      </c>
      <c r="H525">
        <v>80.7</v>
      </c>
    </row>
    <row r="526" spans="1:8">
      <c r="A526" t="s">
        <v>1385</v>
      </c>
      <c r="B526" t="s">
        <v>4023</v>
      </c>
      <c r="C526" t="s">
        <v>10200</v>
      </c>
      <c r="D526">
        <v>16.8</v>
      </c>
      <c r="E526">
        <v>13.1</v>
      </c>
      <c r="F526">
        <v>88.1</v>
      </c>
      <c r="G526">
        <v>37</v>
      </c>
      <c r="H526">
        <v>45.3</v>
      </c>
    </row>
    <row r="527" spans="1:8">
      <c r="A527" t="s">
        <v>2128</v>
      </c>
      <c r="B527" t="s">
        <v>4023</v>
      </c>
      <c r="C527" t="s">
        <v>10200</v>
      </c>
      <c r="D527">
        <v>18.1</v>
      </c>
      <c r="E527">
        <v>16.8</v>
      </c>
      <c r="F527">
        <v>78.2</v>
      </c>
      <c r="G527">
        <v>37.8</v>
      </c>
      <c r="H527">
        <v>94.6</v>
      </c>
    </row>
    <row r="528" spans="1:8">
      <c r="A528" t="s">
        <v>1314</v>
      </c>
      <c r="B528" t="s">
        <v>4023</v>
      </c>
      <c r="C528" t="s">
        <v>10200</v>
      </c>
      <c r="D528">
        <v>29.5</v>
      </c>
      <c r="E528">
        <v>33.4</v>
      </c>
      <c r="F528">
        <v>48.7</v>
      </c>
      <c r="G528">
        <v>49.3</v>
      </c>
      <c r="H528">
        <v>60.6</v>
      </c>
    </row>
    <row r="529" spans="1:8">
      <c r="A529" t="s">
        <v>10206</v>
      </c>
      <c r="B529" t="s">
        <v>4023</v>
      </c>
      <c r="C529" t="s">
        <v>10200</v>
      </c>
      <c r="D529">
        <v>44.5</v>
      </c>
      <c r="E529">
        <v>40.8</v>
      </c>
      <c r="F529">
        <v>31.4</v>
      </c>
      <c r="G529">
        <v>76.8</v>
      </c>
      <c r="H529">
        <v>39.8</v>
      </c>
    </row>
    <row r="530" spans="1:8">
      <c r="A530" t="s">
        <v>10207</v>
      </c>
      <c r="B530" t="s">
        <v>4023</v>
      </c>
      <c r="C530" t="s">
        <v>10200</v>
      </c>
      <c r="D530">
        <v>23.2</v>
      </c>
      <c r="E530">
        <v>24.2</v>
      </c>
      <c r="F530">
        <v>76.2</v>
      </c>
      <c r="G530">
        <v>43.9</v>
      </c>
      <c r="H530">
        <v>43.9</v>
      </c>
    </row>
    <row r="531" spans="1:8">
      <c r="A531" t="s">
        <v>1858</v>
      </c>
      <c r="B531" t="s">
        <v>4023</v>
      </c>
      <c r="C531" t="s">
        <v>10200</v>
      </c>
      <c r="D531">
        <v>31.2</v>
      </c>
      <c r="E531">
        <v>31.1</v>
      </c>
      <c r="F531">
        <v>48.3</v>
      </c>
      <c r="G531">
        <v>43</v>
      </c>
      <c r="H531">
        <v>94</v>
      </c>
    </row>
    <row r="532" spans="1:8">
      <c r="A532" t="s">
        <v>1114</v>
      </c>
      <c r="B532" t="s">
        <v>4023</v>
      </c>
      <c r="C532" t="s">
        <v>10200</v>
      </c>
      <c r="D532">
        <v>43.1</v>
      </c>
      <c r="E532">
        <v>40.8</v>
      </c>
      <c r="F532">
        <v>32.2</v>
      </c>
      <c r="G532">
        <v>65.4</v>
      </c>
      <c r="H532">
        <v>44</v>
      </c>
    </row>
    <row r="533" spans="1:8">
      <c r="A533" t="s">
        <v>1169</v>
      </c>
      <c r="B533" t="s">
        <v>4023</v>
      </c>
      <c r="C533" t="s">
        <v>10200</v>
      </c>
      <c r="D533">
        <v>26.5</v>
      </c>
      <c r="E533">
        <v>28.2</v>
      </c>
      <c r="F533">
        <v>57.4</v>
      </c>
      <c r="G533">
        <v>40.1</v>
      </c>
      <c r="H533">
        <v>98</v>
      </c>
    </row>
    <row r="534" spans="1:8">
      <c r="A534" t="s">
        <v>1772</v>
      </c>
      <c r="B534" t="s">
        <v>4023</v>
      </c>
      <c r="C534" t="s">
        <v>10200</v>
      </c>
      <c r="D534">
        <v>25.3</v>
      </c>
      <c r="E534">
        <v>24.6</v>
      </c>
      <c r="F534">
        <v>62.1</v>
      </c>
      <c r="G534">
        <v>38.2</v>
      </c>
      <c r="H534">
        <v>77.6</v>
      </c>
    </row>
    <row r="535" spans="1:8">
      <c r="A535" t="s">
        <v>1282</v>
      </c>
      <c r="B535" t="s">
        <v>4023</v>
      </c>
      <c r="C535" t="s">
        <v>10200</v>
      </c>
      <c r="D535">
        <v>18.7</v>
      </c>
      <c r="E535">
        <v>32</v>
      </c>
      <c r="F535">
        <v>66.3</v>
      </c>
      <c r="G535">
        <v>63.1</v>
      </c>
      <c r="H535">
        <v>61.6</v>
      </c>
    </row>
    <row r="536" spans="1:8">
      <c r="A536" t="s">
        <v>10208</v>
      </c>
      <c r="B536" t="s">
        <v>4023</v>
      </c>
      <c r="C536" t="s">
        <v>10200</v>
      </c>
      <c r="D536">
        <v>30.1</v>
      </c>
      <c r="E536">
        <v>15.4</v>
      </c>
      <c r="F536">
        <v>78.4</v>
      </c>
      <c r="G536">
        <v>42.7</v>
      </c>
      <c r="H536">
        <v>19.4</v>
      </c>
    </row>
    <row r="537" spans="1:8">
      <c r="A537" t="s">
        <v>2282</v>
      </c>
      <c r="B537" t="s">
        <v>4023</v>
      </c>
      <c r="C537" t="s">
        <v>10200</v>
      </c>
      <c r="D537">
        <v>18</v>
      </c>
      <c r="E537">
        <v>22.6</v>
      </c>
      <c r="F537">
        <v>84.8</v>
      </c>
      <c r="G537">
        <v>38.6</v>
      </c>
      <c r="H537">
        <v>40.3</v>
      </c>
    </row>
    <row r="538" spans="1:8">
      <c r="A538" t="s">
        <v>10209</v>
      </c>
      <c r="B538" t="s">
        <v>4023</v>
      </c>
      <c r="C538" t="s">
        <v>10200</v>
      </c>
      <c r="D538">
        <v>18.4</v>
      </c>
      <c r="E538">
        <v>23.1</v>
      </c>
      <c r="F538">
        <v>79.5</v>
      </c>
      <c r="G538">
        <v>68.8</v>
      </c>
      <c r="H538">
        <v>30.2</v>
      </c>
    </row>
    <row r="539" spans="1:8">
      <c r="A539" t="s">
        <v>10210</v>
      </c>
      <c r="B539" t="s">
        <v>4023</v>
      </c>
      <c r="C539" t="s">
        <v>10200</v>
      </c>
      <c r="D539">
        <v>32.6</v>
      </c>
      <c r="E539">
        <v>36.8</v>
      </c>
      <c r="F539">
        <v>54.2</v>
      </c>
      <c r="G539">
        <v>98.4</v>
      </c>
      <c r="H539">
        <v>21.2</v>
      </c>
    </row>
    <row r="540" spans="1:8">
      <c r="A540" t="s">
        <v>10211</v>
      </c>
      <c r="B540" t="s">
        <v>4023</v>
      </c>
      <c r="C540" t="s">
        <v>10200</v>
      </c>
      <c r="D540">
        <v>21.9</v>
      </c>
      <c r="E540">
        <v>8.5</v>
      </c>
      <c r="F540">
        <v>96.4</v>
      </c>
      <c r="G540">
        <v>37.3</v>
      </c>
      <c r="H540">
        <v>23.5</v>
      </c>
    </row>
    <row r="541" spans="1:8">
      <c r="A541" t="s">
        <v>10212</v>
      </c>
      <c r="B541" t="s">
        <v>4023</v>
      </c>
      <c r="C541" t="s">
        <v>10200</v>
      </c>
      <c r="D541">
        <v>34.5</v>
      </c>
      <c r="E541">
        <v>31.4</v>
      </c>
      <c r="F541">
        <v>40.5</v>
      </c>
      <c r="G541">
        <v>56.2</v>
      </c>
      <c r="H541">
        <v>90.2</v>
      </c>
    </row>
    <row r="542" spans="1:8">
      <c r="A542" t="s">
        <v>1652</v>
      </c>
      <c r="B542" t="s">
        <v>4023</v>
      </c>
      <c r="C542" t="s">
        <v>10200</v>
      </c>
      <c r="D542">
        <v>36.6</v>
      </c>
      <c r="E542">
        <v>12.5</v>
      </c>
      <c r="F542">
        <v>75.8</v>
      </c>
      <c r="G542">
        <v>38.2</v>
      </c>
      <c r="H542">
        <v>27.7</v>
      </c>
    </row>
    <row r="543" spans="1:8">
      <c r="A543" t="s">
        <v>1877</v>
      </c>
      <c r="B543" t="s">
        <v>4023</v>
      </c>
      <c r="C543" t="s">
        <v>10200</v>
      </c>
      <c r="D543">
        <v>14.7</v>
      </c>
      <c r="E543">
        <v>9.5</v>
      </c>
      <c r="F543">
        <v>100</v>
      </c>
      <c r="G543">
        <v>37.5</v>
      </c>
      <c r="H543">
        <v>39.5</v>
      </c>
    </row>
    <row r="544" spans="1:8">
      <c r="A544" t="s">
        <v>2133</v>
      </c>
      <c r="B544" t="s">
        <v>4023</v>
      </c>
      <c r="C544" t="s">
        <v>10200</v>
      </c>
      <c r="D544">
        <v>32.5</v>
      </c>
      <c r="E544">
        <v>32.9</v>
      </c>
      <c r="F544">
        <v>42.3</v>
      </c>
      <c r="G544">
        <v>73.1</v>
      </c>
      <c r="H544">
        <v>70.4</v>
      </c>
    </row>
    <row r="545" spans="1:8">
      <c r="A545" t="s">
        <v>1582</v>
      </c>
      <c r="B545" t="s">
        <v>4023</v>
      </c>
      <c r="C545" t="s">
        <v>10200</v>
      </c>
      <c r="D545">
        <v>15.7</v>
      </c>
      <c r="E545">
        <v>10.3</v>
      </c>
      <c r="F545">
        <v>92.2</v>
      </c>
      <c r="G545">
        <v>38.2</v>
      </c>
      <c r="H545">
        <v>50.6</v>
      </c>
    </row>
    <row r="546" spans="1:8">
      <c r="A546" t="s">
        <v>1154</v>
      </c>
      <c r="B546" t="s">
        <v>4023</v>
      </c>
      <c r="C546" t="s">
        <v>10200</v>
      </c>
      <c r="D546">
        <v>13.6</v>
      </c>
      <c r="E546">
        <v>8.4</v>
      </c>
      <c r="F546">
        <v>96.7</v>
      </c>
      <c r="G546">
        <v>39.2</v>
      </c>
      <c r="H546">
        <v>48.3</v>
      </c>
    </row>
    <row r="547" spans="1:8">
      <c r="A547" t="s">
        <v>10213</v>
      </c>
      <c r="B547" t="s">
        <v>4023</v>
      </c>
      <c r="C547" t="s">
        <v>10200</v>
      </c>
      <c r="D547">
        <v>32</v>
      </c>
      <c r="E547">
        <v>13.4</v>
      </c>
      <c r="F547">
        <v>84</v>
      </c>
      <c r="G547">
        <v>37.4</v>
      </c>
      <c r="H547">
        <v>22.9</v>
      </c>
    </row>
    <row r="548" spans="1:8">
      <c r="A548" t="s">
        <v>849</v>
      </c>
      <c r="B548" t="s">
        <v>4023</v>
      </c>
      <c r="C548" t="s">
        <v>10200</v>
      </c>
      <c r="D548">
        <v>21.1</v>
      </c>
      <c r="E548">
        <v>24.8</v>
      </c>
      <c r="F548">
        <v>68.4</v>
      </c>
      <c r="G548">
        <v>37.5</v>
      </c>
      <c r="H548">
        <v>73.1</v>
      </c>
    </row>
    <row r="549" spans="1:8">
      <c r="A549" t="s">
        <v>956</v>
      </c>
      <c r="B549" t="s">
        <v>4023</v>
      </c>
      <c r="C549" t="s">
        <v>10200</v>
      </c>
      <c r="D549">
        <v>36.1</v>
      </c>
      <c r="E549">
        <v>27.3</v>
      </c>
      <c r="F549">
        <v>59.2</v>
      </c>
      <c r="G549">
        <v>40.4</v>
      </c>
      <c r="H549">
        <v>39</v>
      </c>
    </row>
    <row r="550" spans="1:8">
      <c r="A550" t="s">
        <v>2335</v>
      </c>
      <c r="B550" t="s">
        <v>4023</v>
      </c>
      <c r="C550" t="s">
        <v>10200</v>
      </c>
      <c r="D550">
        <v>20.8</v>
      </c>
      <c r="E550">
        <v>10.3</v>
      </c>
      <c r="F550">
        <v>95</v>
      </c>
      <c r="G550">
        <v>37.3</v>
      </c>
      <c r="H550">
        <v>39.3</v>
      </c>
    </row>
    <row r="551" spans="1:8">
      <c r="A551" t="s">
        <v>2146</v>
      </c>
      <c r="B551" t="s">
        <v>4023</v>
      </c>
      <c r="C551" t="s">
        <v>10200</v>
      </c>
      <c r="D551">
        <v>21.5</v>
      </c>
      <c r="E551">
        <v>8.3</v>
      </c>
      <c r="F551">
        <v>96</v>
      </c>
      <c r="G551">
        <v>39.3</v>
      </c>
      <c r="H551">
        <v>33.3</v>
      </c>
    </row>
    <row r="552" spans="1:8">
      <c r="A552" t="s">
        <v>923</v>
      </c>
      <c r="B552" t="s">
        <v>4023</v>
      </c>
      <c r="C552" t="s">
        <v>10200</v>
      </c>
      <c r="D552">
        <v>46</v>
      </c>
      <c r="E552">
        <v>42.5</v>
      </c>
      <c r="F552">
        <v>34.8</v>
      </c>
      <c r="G552">
        <v>71</v>
      </c>
      <c r="H552">
        <v>43.6</v>
      </c>
    </row>
    <row r="553" spans="1:8">
      <c r="A553" t="s">
        <v>1737</v>
      </c>
      <c r="B553" t="s">
        <v>4023</v>
      </c>
      <c r="C553" t="s">
        <v>10200</v>
      </c>
      <c r="D553">
        <v>29.4</v>
      </c>
      <c r="E553">
        <v>11.9</v>
      </c>
      <c r="F553">
        <v>69.5</v>
      </c>
      <c r="G553">
        <v>37</v>
      </c>
      <c r="H553">
        <v>86.5</v>
      </c>
    </row>
    <row r="554" spans="1:8">
      <c r="A554" t="s">
        <v>10214</v>
      </c>
      <c r="B554" t="s">
        <v>4023</v>
      </c>
      <c r="C554" t="s">
        <v>10200</v>
      </c>
      <c r="D554">
        <v>30.7</v>
      </c>
      <c r="E554">
        <v>21.5</v>
      </c>
      <c r="F554">
        <v>59.5</v>
      </c>
      <c r="G554">
        <v>42.2</v>
      </c>
      <c r="H554">
        <v>62.5</v>
      </c>
    </row>
    <row r="555" spans="1:8">
      <c r="A555" t="s">
        <v>10215</v>
      </c>
      <c r="B555" t="s">
        <v>4023</v>
      </c>
      <c r="C555" t="s">
        <v>10200</v>
      </c>
      <c r="D555">
        <v>26.4</v>
      </c>
      <c r="E555">
        <v>35.7</v>
      </c>
      <c r="F555">
        <v>53.4</v>
      </c>
      <c r="G555">
        <v>43</v>
      </c>
      <c r="H555">
        <v>60.4</v>
      </c>
    </row>
    <row r="556" spans="1:8">
      <c r="A556" t="s">
        <v>10216</v>
      </c>
      <c r="B556" t="s">
        <v>4023</v>
      </c>
      <c r="C556" t="s">
        <v>10200</v>
      </c>
      <c r="D556">
        <v>14.8</v>
      </c>
      <c r="E556">
        <v>9.5</v>
      </c>
      <c r="F556">
        <v>99.9</v>
      </c>
      <c r="G556">
        <v>39.5</v>
      </c>
      <c r="H556">
        <v>45.4</v>
      </c>
    </row>
    <row r="557" spans="1:8">
      <c r="A557" t="s">
        <v>1378</v>
      </c>
      <c r="B557" t="s">
        <v>4023</v>
      </c>
      <c r="C557" t="s">
        <v>10200</v>
      </c>
      <c r="D557">
        <v>31.7</v>
      </c>
      <c r="E557">
        <v>23.6</v>
      </c>
      <c r="F557">
        <v>72.1</v>
      </c>
      <c r="G557">
        <v>38.6</v>
      </c>
      <c r="H557">
        <v>32.1</v>
      </c>
    </row>
    <row r="558" spans="1:8">
      <c r="A558" t="s">
        <v>1351</v>
      </c>
      <c r="B558" t="s">
        <v>4023</v>
      </c>
      <c r="C558" t="s">
        <v>10200</v>
      </c>
      <c r="D558">
        <v>37.5</v>
      </c>
      <c r="E558">
        <v>42.4</v>
      </c>
      <c r="F558">
        <v>35.4</v>
      </c>
      <c r="G558">
        <v>99.9</v>
      </c>
      <c r="H558">
        <v>44.6</v>
      </c>
    </row>
    <row r="559" spans="1:8">
      <c r="A559" t="s">
        <v>1861</v>
      </c>
      <c r="B559" t="s">
        <v>4023</v>
      </c>
      <c r="C559" t="s">
        <v>10200</v>
      </c>
      <c r="D559">
        <v>29</v>
      </c>
      <c r="E559">
        <v>26.7</v>
      </c>
      <c r="F559">
        <v>61.3</v>
      </c>
      <c r="G559">
        <v>58.7</v>
      </c>
      <c r="H559">
        <v>62.9</v>
      </c>
    </row>
    <row r="560" spans="1:8">
      <c r="A560" t="s">
        <v>2050</v>
      </c>
      <c r="B560" t="s">
        <v>4023</v>
      </c>
      <c r="C560" t="s">
        <v>10200</v>
      </c>
      <c r="D560">
        <v>23.1</v>
      </c>
      <c r="E560">
        <v>27</v>
      </c>
      <c r="F560">
        <v>60.1</v>
      </c>
      <c r="G560">
        <v>41.3</v>
      </c>
      <c r="H560">
        <v>69.9</v>
      </c>
    </row>
    <row r="561" spans="1:8">
      <c r="A561" t="s">
        <v>1251</v>
      </c>
      <c r="B561" t="s">
        <v>4023</v>
      </c>
      <c r="C561" t="s">
        <v>10200</v>
      </c>
      <c r="D561">
        <v>32.6</v>
      </c>
      <c r="E561">
        <v>42.6</v>
      </c>
      <c r="F561">
        <v>47.2</v>
      </c>
      <c r="G561">
        <v>69.2</v>
      </c>
      <c r="H561">
        <v>43</v>
      </c>
    </row>
    <row r="562" spans="1:8">
      <c r="A562" t="s">
        <v>1472</v>
      </c>
      <c r="B562" t="s">
        <v>4023</v>
      </c>
      <c r="C562" t="s">
        <v>10200</v>
      </c>
      <c r="D562">
        <v>41.3</v>
      </c>
      <c r="E562">
        <v>46.7</v>
      </c>
      <c r="F562">
        <v>34.9</v>
      </c>
      <c r="G562">
        <v>79.9</v>
      </c>
      <c r="H562">
        <v>41.3</v>
      </c>
    </row>
    <row r="563" spans="1:8">
      <c r="A563" t="s">
        <v>2534</v>
      </c>
      <c r="B563" t="s">
        <v>4023</v>
      </c>
      <c r="C563" t="s">
        <v>10200</v>
      </c>
      <c r="D563">
        <v>26.2</v>
      </c>
      <c r="E563">
        <v>25.2</v>
      </c>
      <c r="F563">
        <v>58.3</v>
      </c>
      <c r="G563">
        <v>39.5</v>
      </c>
      <c r="H563">
        <v>88.7</v>
      </c>
    </row>
    <row r="564" spans="1:8">
      <c r="A564" t="s">
        <v>3162</v>
      </c>
      <c r="B564" t="s">
        <v>4023</v>
      </c>
      <c r="C564" t="s">
        <v>10200</v>
      </c>
      <c r="D564">
        <v>19.6</v>
      </c>
      <c r="E564">
        <v>16.6</v>
      </c>
      <c r="F564">
        <v>75.7</v>
      </c>
      <c r="G564">
        <v>37.4</v>
      </c>
      <c r="H564">
        <v>94.8</v>
      </c>
    </row>
    <row r="565" spans="1:8">
      <c r="A565" t="s">
        <v>1825</v>
      </c>
      <c r="B565" t="s">
        <v>4023</v>
      </c>
      <c r="C565" t="s">
        <v>10200</v>
      </c>
      <c r="D565">
        <v>20.5</v>
      </c>
      <c r="E565">
        <v>22.4</v>
      </c>
      <c r="F565">
        <v>71.5</v>
      </c>
      <c r="G565">
        <v>37.5</v>
      </c>
      <c r="H565">
        <v>81.6</v>
      </c>
    </row>
    <row r="566" spans="1:8">
      <c r="A566" t="s">
        <v>692</v>
      </c>
      <c r="B566" t="s">
        <v>4023</v>
      </c>
      <c r="C566" t="s">
        <v>10200</v>
      </c>
      <c r="D566">
        <v>30.2</v>
      </c>
      <c r="E566">
        <v>37.7</v>
      </c>
      <c r="F566">
        <v>54.8</v>
      </c>
      <c r="G566">
        <v>69.5</v>
      </c>
      <c r="H566">
        <v>40.1</v>
      </c>
    </row>
    <row r="567" spans="1:8">
      <c r="A567" t="s">
        <v>1444</v>
      </c>
      <c r="B567" t="s">
        <v>4023</v>
      </c>
      <c r="C567" t="s">
        <v>10200</v>
      </c>
      <c r="D567">
        <v>19.4</v>
      </c>
      <c r="E567">
        <v>15</v>
      </c>
      <c r="F567">
        <v>79.6</v>
      </c>
      <c r="G567">
        <v>37.5</v>
      </c>
      <c r="H567">
        <v>82.2</v>
      </c>
    </row>
    <row r="568" spans="1:8">
      <c r="A568" t="s">
        <v>10217</v>
      </c>
      <c r="B568" t="s">
        <v>4023</v>
      </c>
      <c r="C568" t="s">
        <v>10200</v>
      </c>
      <c r="D568">
        <v>20</v>
      </c>
      <c r="E568">
        <v>18.9</v>
      </c>
      <c r="F568">
        <v>81.2</v>
      </c>
      <c r="G568">
        <v>37.7</v>
      </c>
      <c r="H568">
        <v>48.1</v>
      </c>
    </row>
    <row r="569" spans="1:8">
      <c r="A569" t="s">
        <v>2400</v>
      </c>
      <c r="B569" t="s">
        <v>4023</v>
      </c>
      <c r="C569" t="s">
        <v>10200</v>
      </c>
      <c r="D569">
        <v>17.3</v>
      </c>
      <c r="E569">
        <v>8.9</v>
      </c>
      <c r="F569">
        <v>99.2</v>
      </c>
      <c r="G569">
        <v>39.1</v>
      </c>
      <c r="H569">
        <v>40.3</v>
      </c>
    </row>
    <row r="570" spans="1:8">
      <c r="A570" t="s">
        <v>2046</v>
      </c>
      <c r="B570" t="s">
        <v>4023</v>
      </c>
      <c r="C570" t="s">
        <v>10200</v>
      </c>
      <c r="D570">
        <v>19.5</v>
      </c>
      <c r="E570">
        <v>17</v>
      </c>
      <c r="F570">
        <v>83.6</v>
      </c>
      <c r="G570">
        <v>40</v>
      </c>
      <c r="H570">
        <v>66.5</v>
      </c>
    </row>
    <row r="571" spans="1:8">
      <c r="A571" t="s">
        <v>10218</v>
      </c>
      <c r="B571" t="s">
        <v>4023</v>
      </c>
      <c r="C571" t="s">
        <v>10200</v>
      </c>
      <c r="D571">
        <v>22.6</v>
      </c>
      <c r="E571">
        <v>14.5</v>
      </c>
      <c r="F571">
        <v>83.3</v>
      </c>
      <c r="G571">
        <v>82.3</v>
      </c>
      <c r="H571">
        <v>35.3</v>
      </c>
    </row>
    <row r="572" spans="1:8">
      <c r="A572" t="s">
        <v>1348</v>
      </c>
      <c r="B572" t="s">
        <v>4023</v>
      </c>
      <c r="C572" t="s">
        <v>10200</v>
      </c>
      <c r="D572">
        <v>18.9</v>
      </c>
      <c r="E572">
        <v>23.3</v>
      </c>
      <c r="F572">
        <v>77.4</v>
      </c>
      <c r="G572">
        <v>39.1</v>
      </c>
      <c r="H572">
        <v>35</v>
      </c>
    </row>
    <row r="573" spans="1:8">
      <c r="A573" t="s">
        <v>1320</v>
      </c>
      <c r="B573" t="s">
        <v>4023</v>
      </c>
      <c r="C573" t="s">
        <v>10200</v>
      </c>
      <c r="D573">
        <v>36.7</v>
      </c>
      <c r="E573">
        <v>30.3</v>
      </c>
      <c r="F573">
        <v>48.6</v>
      </c>
      <c r="G573">
        <v>69.7</v>
      </c>
      <c r="H573">
        <v>75</v>
      </c>
    </row>
    <row r="574" spans="1:8">
      <c r="A574" t="s">
        <v>2582</v>
      </c>
      <c r="B574" t="s">
        <v>4023</v>
      </c>
      <c r="C574" t="s">
        <v>10200</v>
      </c>
      <c r="D574">
        <v>32.1</v>
      </c>
      <c r="E574">
        <v>27.6</v>
      </c>
      <c r="F574">
        <v>62.4</v>
      </c>
      <c r="G574">
        <v>38.4</v>
      </c>
      <c r="H574">
        <v>37.9</v>
      </c>
    </row>
    <row r="575" spans="1:8">
      <c r="A575" t="s">
        <v>10219</v>
      </c>
      <c r="B575" t="s">
        <v>4023</v>
      </c>
      <c r="C575" t="s">
        <v>10200</v>
      </c>
      <c r="D575">
        <v>22.4</v>
      </c>
      <c r="E575">
        <v>8.5</v>
      </c>
      <c r="F575">
        <v>97.1</v>
      </c>
      <c r="G575">
        <v>38.1</v>
      </c>
      <c r="H575">
        <v>35.3</v>
      </c>
    </row>
    <row r="576" spans="1:8">
      <c r="A576" t="s">
        <v>10220</v>
      </c>
      <c r="B576" t="s">
        <v>4023</v>
      </c>
      <c r="C576" t="s">
        <v>10200</v>
      </c>
      <c r="D576">
        <v>28.8</v>
      </c>
      <c r="E576">
        <v>25.1</v>
      </c>
      <c r="F576">
        <v>57.9</v>
      </c>
      <c r="G576">
        <v>39.1</v>
      </c>
      <c r="H576">
        <v>82.1</v>
      </c>
    </row>
    <row r="577" spans="1:8">
      <c r="A577" t="s">
        <v>2692</v>
      </c>
      <c r="B577" t="s">
        <v>4023</v>
      </c>
      <c r="C577" t="s">
        <v>10200</v>
      </c>
      <c r="D577">
        <v>28.4</v>
      </c>
      <c r="E577">
        <v>22.8</v>
      </c>
      <c r="F577">
        <v>78</v>
      </c>
      <c r="G577">
        <v>42.1</v>
      </c>
      <c r="H577">
        <v>29.4</v>
      </c>
    </row>
    <row r="578" spans="1:8">
      <c r="A578" t="s">
        <v>10221</v>
      </c>
      <c r="B578" t="s">
        <v>4023</v>
      </c>
      <c r="C578" t="s">
        <v>10200</v>
      </c>
      <c r="D578">
        <v>33.9</v>
      </c>
      <c r="E578">
        <v>38.5</v>
      </c>
      <c r="F578">
        <v>42.4</v>
      </c>
      <c r="G578">
        <v>37</v>
      </c>
      <c r="H578">
        <v>81.4</v>
      </c>
    </row>
    <row r="579" spans="1:8">
      <c r="A579" t="s">
        <v>10222</v>
      </c>
      <c r="B579" t="s">
        <v>4023</v>
      </c>
      <c r="C579" t="s">
        <v>10200</v>
      </c>
      <c r="D579">
        <v>35</v>
      </c>
      <c r="E579">
        <v>24</v>
      </c>
      <c r="F579">
        <v>65.5</v>
      </c>
      <c r="G579">
        <v>37.6</v>
      </c>
      <c r="H579">
        <v>45.9</v>
      </c>
    </row>
    <row r="580" spans="1:8">
      <c r="A580" t="s">
        <v>10223</v>
      </c>
      <c r="B580" t="s">
        <v>4023</v>
      </c>
      <c r="C580" t="s">
        <v>10200</v>
      </c>
      <c r="D580">
        <v>20</v>
      </c>
      <c r="E580">
        <v>12.8</v>
      </c>
      <c r="F580">
        <v>93.6</v>
      </c>
      <c r="G580">
        <v>39.8</v>
      </c>
      <c r="H580">
        <v>39.7</v>
      </c>
    </row>
    <row r="581" spans="1:8">
      <c r="A581" t="s">
        <v>10224</v>
      </c>
      <c r="B581" t="s">
        <v>4023</v>
      </c>
      <c r="C581" t="s">
        <v>10200</v>
      </c>
      <c r="D581">
        <v>20.7</v>
      </c>
      <c r="E581">
        <v>15.6</v>
      </c>
      <c r="F581">
        <v>72.3</v>
      </c>
      <c r="G581">
        <v>41.3</v>
      </c>
      <c r="H581">
        <v>77</v>
      </c>
    </row>
    <row r="582" spans="1:8">
      <c r="A582" t="s">
        <v>2348</v>
      </c>
      <c r="B582" t="s">
        <v>4023</v>
      </c>
      <c r="C582" t="s">
        <v>10200</v>
      </c>
      <c r="D582">
        <v>22.8</v>
      </c>
      <c r="E582">
        <v>20.5</v>
      </c>
      <c r="F582">
        <v>69.6</v>
      </c>
      <c r="G582">
        <v>37.6</v>
      </c>
      <c r="H582">
        <v>73.5</v>
      </c>
    </row>
    <row r="583" spans="1:8">
      <c r="A583" t="s">
        <v>10225</v>
      </c>
      <c r="B583" t="s">
        <v>4023</v>
      </c>
      <c r="C583" t="s">
        <v>10200</v>
      </c>
      <c r="D583">
        <v>24.6</v>
      </c>
      <c r="E583">
        <v>25.7</v>
      </c>
      <c r="F583">
        <v>71.4</v>
      </c>
      <c r="G583">
        <v>44.6</v>
      </c>
      <c r="H583">
        <v>50.4</v>
      </c>
    </row>
    <row r="584" spans="1:8">
      <c r="A584" t="s">
        <v>2356</v>
      </c>
      <c r="B584" t="s">
        <v>4023</v>
      </c>
      <c r="C584" t="s">
        <v>10200</v>
      </c>
      <c r="D584">
        <v>16.1</v>
      </c>
      <c r="E584">
        <v>8.6</v>
      </c>
      <c r="F584">
        <v>87.9</v>
      </c>
      <c r="G584">
        <v>41.7</v>
      </c>
      <c r="H584">
        <v>72.9</v>
      </c>
    </row>
    <row r="585" spans="1:8">
      <c r="A585" t="s">
        <v>891</v>
      </c>
      <c r="B585" t="s">
        <v>4023</v>
      </c>
      <c r="C585" t="s">
        <v>10200</v>
      </c>
      <c r="D585">
        <v>33.7</v>
      </c>
      <c r="E585">
        <v>30.9</v>
      </c>
      <c r="F585">
        <v>51.2</v>
      </c>
      <c r="G585">
        <v>38.6</v>
      </c>
      <c r="H585">
        <v>72</v>
      </c>
    </row>
    <row r="586" spans="1:8">
      <c r="A586" t="s">
        <v>10226</v>
      </c>
      <c r="B586" t="s">
        <v>4023</v>
      </c>
      <c r="C586" t="s">
        <v>10200</v>
      </c>
      <c r="D586">
        <v>45.1</v>
      </c>
      <c r="E586">
        <v>29.7</v>
      </c>
      <c r="F586">
        <v>44</v>
      </c>
      <c r="G586">
        <v>74.5</v>
      </c>
      <c r="H586">
        <v>31.7</v>
      </c>
    </row>
    <row r="587" spans="1:8">
      <c r="A587" t="s">
        <v>1146</v>
      </c>
      <c r="B587" t="s">
        <v>4023</v>
      </c>
      <c r="C587" t="s">
        <v>10200</v>
      </c>
      <c r="D587">
        <v>28.5</v>
      </c>
      <c r="E587">
        <v>25.5</v>
      </c>
      <c r="F587">
        <v>63.8</v>
      </c>
      <c r="G587">
        <v>39</v>
      </c>
      <c r="H587">
        <v>47.5</v>
      </c>
    </row>
    <row r="588" spans="1:8">
      <c r="A588" t="s">
        <v>1204</v>
      </c>
      <c r="B588" t="s">
        <v>4023</v>
      </c>
      <c r="C588" t="s">
        <v>10200</v>
      </c>
      <c r="D588">
        <v>43.9</v>
      </c>
      <c r="E588">
        <v>37.8</v>
      </c>
      <c r="F588">
        <v>38.5</v>
      </c>
      <c r="G588">
        <v>43.7</v>
      </c>
      <c r="H588">
        <v>43</v>
      </c>
    </row>
    <row r="589" spans="1:8">
      <c r="A589" t="s">
        <v>10227</v>
      </c>
      <c r="B589" t="s">
        <v>4023</v>
      </c>
      <c r="C589" t="s">
        <v>10200</v>
      </c>
      <c r="D589">
        <v>35.9</v>
      </c>
      <c r="E589">
        <v>43.2</v>
      </c>
      <c r="F589">
        <v>43.7</v>
      </c>
      <c r="G589">
        <v>46.1</v>
      </c>
      <c r="H589">
        <v>44.2</v>
      </c>
    </row>
    <row r="590" spans="1:8">
      <c r="A590" t="s">
        <v>10228</v>
      </c>
      <c r="B590" t="s">
        <v>4023</v>
      </c>
      <c r="C590" t="s">
        <v>10200</v>
      </c>
      <c r="D590">
        <v>19.1</v>
      </c>
      <c r="E590">
        <v>20.2</v>
      </c>
      <c r="F590">
        <v>81.6</v>
      </c>
      <c r="G590">
        <v>47.7</v>
      </c>
      <c r="H590">
        <v>39.5</v>
      </c>
    </row>
    <row r="591" spans="1:8">
      <c r="A591" t="s">
        <v>1637</v>
      </c>
      <c r="B591" t="s">
        <v>4023</v>
      </c>
      <c r="C591" t="s">
        <v>10200</v>
      </c>
      <c r="D591">
        <v>26.1</v>
      </c>
      <c r="E591">
        <v>19.6</v>
      </c>
      <c r="F591">
        <v>73.6</v>
      </c>
      <c r="G591">
        <v>39.9</v>
      </c>
      <c r="H591">
        <v>38.2</v>
      </c>
    </row>
    <row r="592" spans="1:8">
      <c r="A592" t="s">
        <v>10229</v>
      </c>
      <c r="B592" t="s">
        <v>4023</v>
      </c>
      <c r="C592" t="s">
        <v>10200</v>
      </c>
      <c r="D592">
        <v>22.8</v>
      </c>
      <c r="E592">
        <v>20.8</v>
      </c>
      <c r="F592">
        <v>75.3</v>
      </c>
      <c r="G592">
        <v>39</v>
      </c>
      <c r="H592">
        <v>68.6</v>
      </c>
    </row>
    <row r="593" spans="1:8">
      <c r="A593" t="s">
        <v>683</v>
      </c>
      <c r="B593" t="s">
        <v>4023</v>
      </c>
      <c r="C593" t="s">
        <v>10200</v>
      </c>
      <c r="D593">
        <v>23</v>
      </c>
      <c r="E593">
        <v>23.8</v>
      </c>
      <c r="F593">
        <v>71.3</v>
      </c>
      <c r="G593">
        <v>39</v>
      </c>
      <c r="H593">
        <v>49.9</v>
      </c>
    </row>
    <row r="594" spans="1:8">
      <c r="A594" t="s">
        <v>10230</v>
      </c>
      <c r="B594" t="s">
        <v>4023</v>
      </c>
      <c r="C594" t="s">
        <v>10200</v>
      </c>
      <c r="D594">
        <v>16.1</v>
      </c>
      <c r="E594">
        <v>12</v>
      </c>
      <c r="F594">
        <v>91.6</v>
      </c>
      <c r="G594">
        <v>37.9</v>
      </c>
      <c r="H594">
        <v>59.7</v>
      </c>
    </row>
    <row r="595" spans="1:8">
      <c r="A595" t="s">
        <v>985</v>
      </c>
      <c r="B595" t="s">
        <v>4023</v>
      </c>
      <c r="C595" t="s">
        <v>10200</v>
      </c>
      <c r="D595">
        <v>25.5</v>
      </c>
      <c r="E595">
        <v>26.9</v>
      </c>
      <c r="F595">
        <v>63.6</v>
      </c>
      <c r="G595">
        <v>44.5</v>
      </c>
      <c r="H595">
        <v>79.1</v>
      </c>
    </row>
    <row r="596" spans="1:8">
      <c r="A596" t="s">
        <v>1038</v>
      </c>
      <c r="B596" t="s">
        <v>4023</v>
      </c>
      <c r="C596" t="s">
        <v>10200</v>
      </c>
      <c r="D596">
        <v>28.9</v>
      </c>
      <c r="E596">
        <v>12.3</v>
      </c>
      <c r="F596">
        <v>86.2</v>
      </c>
      <c r="G596">
        <v>42.5</v>
      </c>
      <c r="H596">
        <v>30.7</v>
      </c>
    </row>
    <row r="597" spans="1:8">
      <c r="A597" t="s">
        <v>1167</v>
      </c>
      <c r="B597" t="s">
        <v>4023</v>
      </c>
      <c r="C597" t="s">
        <v>10200</v>
      </c>
      <c r="D597">
        <v>34</v>
      </c>
      <c r="E597">
        <v>18.6</v>
      </c>
      <c r="F597">
        <v>67.2</v>
      </c>
      <c r="G597">
        <v>48.8</v>
      </c>
      <c r="H597">
        <v>35.3</v>
      </c>
    </row>
    <row r="598" spans="1:8">
      <c r="A598" t="s">
        <v>10231</v>
      </c>
      <c r="B598" t="s">
        <v>4023</v>
      </c>
      <c r="C598" t="s">
        <v>10200</v>
      </c>
      <c r="D598">
        <v>17.6</v>
      </c>
      <c r="E598">
        <v>10.8</v>
      </c>
      <c r="F598">
        <v>90.3</v>
      </c>
      <c r="G598">
        <v>38.9</v>
      </c>
      <c r="H598">
        <v>58.1</v>
      </c>
    </row>
    <row r="599" spans="1:8">
      <c r="A599" t="s">
        <v>528</v>
      </c>
      <c r="B599" t="s">
        <v>4023</v>
      </c>
      <c r="C599" t="s">
        <v>10200</v>
      </c>
      <c r="D599">
        <v>36.4</v>
      </c>
      <c r="E599">
        <v>42.7</v>
      </c>
      <c r="F599">
        <v>47.1</v>
      </c>
      <c r="G599">
        <v>75</v>
      </c>
      <c r="H599">
        <v>29.4</v>
      </c>
    </row>
    <row r="600" spans="1:8">
      <c r="A600" t="s">
        <v>2486</v>
      </c>
      <c r="B600" t="s">
        <v>4023</v>
      </c>
      <c r="C600" t="s">
        <v>10200</v>
      </c>
      <c r="D600">
        <v>15.7</v>
      </c>
      <c r="E600">
        <v>9.2</v>
      </c>
      <c r="F600">
        <v>96.8</v>
      </c>
      <c r="G600">
        <v>38.4</v>
      </c>
      <c r="H600">
        <v>49.9</v>
      </c>
    </row>
    <row r="601" spans="1:8">
      <c r="A601" t="s">
        <v>1564</v>
      </c>
      <c r="B601" t="s">
        <v>4023</v>
      </c>
      <c r="C601" t="s">
        <v>10200</v>
      </c>
      <c r="D601">
        <v>17.7</v>
      </c>
      <c r="E601">
        <v>16</v>
      </c>
      <c r="F601">
        <v>79.1</v>
      </c>
      <c r="G601">
        <v>37.6</v>
      </c>
      <c r="H601">
        <v>74.5</v>
      </c>
    </row>
    <row r="602" spans="1:8">
      <c r="A602" t="s">
        <v>1134</v>
      </c>
      <c r="B602" t="s">
        <v>4023</v>
      </c>
      <c r="C602" t="s">
        <v>10200</v>
      </c>
      <c r="D602">
        <v>16.7</v>
      </c>
      <c r="E602">
        <v>15.5</v>
      </c>
      <c r="F602">
        <v>87.5</v>
      </c>
      <c r="G602">
        <v>65.4</v>
      </c>
      <c r="H602">
        <v>30.5</v>
      </c>
    </row>
    <row r="603" spans="1:8">
      <c r="A603" t="s">
        <v>10232</v>
      </c>
      <c r="B603" t="s">
        <v>4057</v>
      </c>
      <c r="C603" t="s">
        <v>10233</v>
      </c>
      <c r="D603">
        <v>15</v>
      </c>
      <c r="E603">
        <v>12</v>
      </c>
      <c r="F603">
        <v>88</v>
      </c>
      <c r="G603">
        <v>36.9</v>
      </c>
      <c r="H603">
        <v>46.4</v>
      </c>
    </row>
    <row r="604" spans="1:8">
      <c r="A604" t="s">
        <v>2375</v>
      </c>
      <c r="B604" t="s">
        <v>4057</v>
      </c>
      <c r="C604" t="s">
        <v>10233</v>
      </c>
      <c r="D604">
        <v>22</v>
      </c>
      <c r="E604">
        <v>31.2</v>
      </c>
      <c r="F604">
        <v>44.4</v>
      </c>
      <c r="G604">
        <v>40</v>
      </c>
      <c r="H604">
        <v>65</v>
      </c>
    </row>
    <row r="605" spans="1:8">
      <c r="A605" t="s">
        <v>1545</v>
      </c>
      <c r="B605" t="s">
        <v>4057</v>
      </c>
      <c r="C605" t="s">
        <v>10233</v>
      </c>
      <c r="D605">
        <v>19.6</v>
      </c>
      <c r="E605">
        <v>12.4</v>
      </c>
      <c r="F605">
        <v>79.5</v>
      </c>
      <c r="G605">
        <v>41.9</v>
      </c>
      <c r="H605">
        <v>46.6</v>
      </c>
    </row>
    <row r="606" spans="1:8">
      <c r="A606" t="s">
        <v>5837</v>
      </c>
      <c r="B606" t="s">
        <v>4057</v>
      </c>
      <c r="C606" t="s">
        <v>10233</v>
      </c>
      <c r="D606">
        <v>33.5</v>
      </c>
      <c r="E606">
        <v>10</v>
      </c>
      <c r="F606">
        <v>65.5</v>
      </c>
      <c r="G606">
        <v>37.5</v>
      </c>
      <c r="H606">
        <v>18.2</v>
      </c>
    </row>
    <row r="607" spans="1:8">
      <c r="A607" t="s">
        <v>2550</v>
      </c>
      <c r="B607" t="s">
        <v>4057</v>
      </c>
      <c r="C607" t="s">
        <v>10233</v>
      </c>
      <c r="D607">
        <v>31.1</v>
      </c>
      <c r="E607">
        <v>37.5</v>
      </c>
      <c r="F607">
        <v>41.7</v>
      </c>
      <c r="G607">
        <v>74.3</v>
      </c>
      <c r="H607">
        <v>44.4</v>
      </c>
    </row>
    <row r="608" spans="1:8">
      <c r="A608" t="s">
        <v>2328</v>
      </c>
      <c r="B608" t="s">
        <v>4057</v>
      </c>
      <c r="C608" t="s">
        <v>10233</v>
      </c>
      <c r="D608">
        <v>13.9</v>
      </c>
      <c r="E608">
        <v>22.2</v>
      </c>
      <c r="F608">
        <v>64.5</v>
      </c>
      <c r="G608">
        <v>37.5</v>
      </c>
      <c r="H608">
        <v>41.6</v>
      </c>
    </row>
    <row r="609" spans="1:8">
      <c r="A609" t="s">
        <v>1770</v>
      </c>
      <c r="B609" t="s">
        <v>4057</v>
      </c>
      <c r="C609" t="s">
        <v>10233</v>
      </c>
      <c r="D609">
        <v>40.7</v>
      </c>
      <c r="E609">
        <v>16.8</v>
      </c>
      <c r="F609">
        <v>55.7</v>
      </c>
      <c r="G609">
        <v>42.5</v>
      </c>
      <c r="H609">
        <v>37.3</v>
      </c>
    </row>
    <row r="610" spans="1:8">
      <c r="A610" t="s">
        <v>2849</v>
      </c>
      <c r="B610" t="s">
        <v>4057</v>
      </c>
      <c r="C610" t="s">
        <v>10233</v>
      </c>
      <c r="D610">
        <v>20.9</v>
      </c>
      <c r="E610">
        <v>21.3</v>
      </c>
      <c r="F610">
        <v>45.6</v>
      </c>
      <c r="G610">
        <v>38.9</v>
      </c>
      <c r="H610">
        <v>93.5</v>
      </c>
    </row>
    <row r="611" spans="1:8">
      <c r="A611" t="s">
        <v>1513</v>
      </c>
      <c r="B611" t="s">
        <v>4057</v>
      </c>
      <c r="C611" t="s">
        <v>10233</v>
      </c>
      <c r="D611">
        <v>30.1</v>
      </c>
      <c r="E611">
        <v>31.9</v>
      </c>
      <c r="F611">
        <v>54.9</v>
      </c>
      <c r="G611">
        <v>64.9</v>
      </c>
      <c r="H611">
        <v>31.7</v>
      </c>
    </row>
    <row r="612" spans="1:8">
      <c r="A612" t="s">
        <v>10234</v>
      </c>
      <c r="B612" t="s">
        <v>4057</v>
      </c>
      <c r="C612" t="s">
        <v>10233</v>
      </c>
      <c r="D612">
        <v>14.8</v>
      </c>
      <c r="E612">
        <v>9.5</v>
      </c>
      <c r="F612">
        <v>81</v>
      </c>
      <c r="G612">
        <v>36.9</v>
      </c>
      <c r="H612">
        <v>52.4</v>
      </c>
    </row>
    <row r="613" spans="1:8">
      <c r="A613" t="s">
        <v>1764</v>
      </c>
      <c r="B613" t="s">
        <v>4057</v>
      </c>
      <c r="C613" t="s">
        <v>10233</v>
      </c>
      <c r="D613">
        <v>29.1</v>
      </c>
      <c r="E613">
        <v>27.6</v>
      </c>
      <c r="F613">
        <v>48.5</v>
      </c>
      <c r="G613">
        <v>39.5</v>
      </c>
      <c r="H613">
        <v>30.6</v>
      </c>
    </row>
    <row r="614" spans="1:8">
      <c r="A614" t="s">
        <v>1464</v>
      </c>
      <c r="B614" t="s">
        <v>4057</v>
      </c>
      <c r="C614" t="s">
        <v>10233</v>
      </c>
      <c r="D614">
        <v>32.4</v>
      </c>
      <c r="E614">
        <v>23.4</v>
      </c>
      <c r="F614">
        <v>45.9</v>
      </c>
      <c r="G614">
        <v>43.8</v>
      </c>
      <c r="H614">
        <v>49.3</v>
      </c>
    </row>
    <row r="615" spans="1:8">
      <c r="A615" t="s">
        <v>3362</v>
      </c>
      <c r="B615" t="s">
        <v>4057</v>
      </c>
      <c r="C615" t="s">
        <v>10233</v>
      </c>
      <c r="D615">
        <v>18.1</v>
      </c>
      <c r="E615">
        <v>13</v>
      </c>
      <c r="F615">
        <v>83.8</v>
      </c>
      <c r="G615">
        <v>38.4</v>
      </c>
      <c r="H615">
        <v>22.7</v>
      </c>
    </row>
    <row r="616" spans="1:8">
      <c r="A616" t="s">
        <v>10235</v>
      </c>
      <c r="B616" t="s">
        <v>4057</v>
      </c>
      <c r="C616" t="s">
        <v>10233</v>
      </c>
      <c r="D616">
        <v>18</v>
      </c>
      <c r="E616">
        <v>7.8</v>
      </c>
      <c r="F616">
        <v>85</v>
      </c>
      <c r="G616">
        <v>37</v>
      </c>
      <c r="H616">
        <v>21.6</v>
      </c>
    </row>
    <row r="617" spans="1:8">
      <c r="A617" t="s">
        <v>2079</v>
      </c>
      <c r="B617" t="s">
        <v>4057</v>
      </c>
      <c r="C617" t="s">
        <v>10233</v>
      </c>
      <c r="D617">
        <v>19.3</v>
      </c>
      <c r="E617">
        <v>20.9</v>
      </c>
      <c r="F617">
        <v>62.3</v>
      </c>
      <c r="G617">
        <v>51.9</v>
      </c>
      <c r="H617">
        <v>49.5</v>
      </c>
    </row>
    <row r="618" spans="1:8">
      <c r="A618" t="s">
        <v>10236</v>
      </c>
      <c r="B618" t="s">
        <v>4057</v>
      </c>
      <c r="C618" t="s">
        <v>10233</v>
      </c>
      <c r="D618">
        <v>13.6</v>
      </c>
      <c r="E618">
        <v>9.1</v>
      </c>
      <c r="F618">
        <v>79.7</v>
      </c>
      <c r="G618">
        <v>37.4</v>
      </c>
      <c r="H618">
        <v>43.7</v>
      </c>
    </row>
    <row r="619" spans="1:8">
      <c r="A619" t="s">
        <v>10237</v>
      </c>
      <c r="B619" t="s">
        <v>4057</v>
      </c>
      <c r="C619" t="s">
        <v>10233</v>
      </c>
      <c r="D619">
        <v>38.8</v>
      </c>
      <c r="E619">
        <v>16.9</v>
      </c>
      <c r="F619">
        <v>66</v>
      </c>
      <c r="G619">
        <v>37</v>
      </c>
      <c r="H619">
        <v>20.1</v>
      </c>
    </row>
    <row r="620" spans="1:8">
      <c r="A620" t="s">
        <v>10238</v>
      </c>
      <c r="B620" t="s">
        <v>4057</v>
      </c>
      <c r="C620" t="s">
        <v>10233</v>
      </c>
      <c r="D620">
        <v>16.6</v>
      </c>
      <c r="E620">
        <v>22.8</v>
      </c>
      <c r="F620">
        <v>72.5</v>
      </c>
      <c r="G620">
        <v>38.9</v>
      </c>
      <c r="H620">
        <v>33.6</v>
      </c>
    </row>
    <row r="621" spans="1:8">
      <c r="A621" t="s">
        <v>1755</v>
      </c>
      <c r="B621" t="s">
        <v>4057</v>
      </c>
      <c r="C621" t="s">
        <v>10233</v>
      </c>
      <c r="D621">
        <v>30.5</v>
      </c>
      <c r="E621">
        <v>34</v>
      </c>
      <c r="F621">
        <v>42</v>
      </c>
      <c r="G621">
        <v>49.4</v>
      </c>
      <c r="H621">
        <v>50.3</v>
      </c>
    </row>
    <row r="622" spans="1:8">
      <c r="A622" t="s">
        <v>1077</v>
      </c>
      <c r="B622" t="s">
        <v>4057</v>
      </c>
      <c r="C622" t="s">
        <v>10233</v>
      </c>
      <c r="D622">
        <v>33.7</v>
      </c>
      <c r="E622">
        <v>18.3</v>
      </c>
      <c r="F622">
        <v>52.4</v>
      </c>
      <c r="G622">
        <v>37.4</v>
      </c>
      <c r="H622">
        <v>29.3</v>
      </c>
    </row>
    <row r="623" spans="1:8">
      <c r="A623" t="s">
        <v>10239</v>
      </c>
      <c r="B623" t="s">
        <v>4057</v>
      </c>
      <c r="C623" t="s">
        <v>10233</v>
      </c>
      <c r="D623">
        <v>33.6</v>
      </c>
      <c r="E623">
        <v>16.4</v>
      </c>
      <c r="F623">
        <v>56.1</v>
      </c>
      <c r="G623">
        <v>37</v>
      </c>
      <c r="H623">
        <v>83.9</v>
      </c>
    </row>
    <row r="624" spans="1:8">
      <c r="A624" t="s">
        <v>10240</v>
      </c>
      <c r="B624" t="s">
        <v>4057</v>
      </c>
      <c r="C624" t="s">
        <v>10233</v>
      </c>
      <c r="D624">
        <v>30.3</v>
      </c>
      <c r="E624">
        <v>31.1</v>
      </c>
      <c r="F624">
        <v>43.4</v>
      </c>
      <c r="G624">
        <v>42.8</v>
      </c>
      <c r="H624">
        <v>37</v>
      </c>
    </row>
    <row r="625" spans="1:8">
      <c r="A625" t="s">
        <v>1376</v>
      </c>
      <c r="B625" t="s">
        <v>4057</v>
      </c>
      <c r="C625" t="s">
        <v>10233</v>
      </c>
      <c r="D625">
        <v>16.5</v>
      </c>
      <c r="E625">
        <v>8.6</v>
      </c>
      <c r="F625">
        <v>77</v>
      </c>
      <c r="G625">
        <v>37.8</v>
      </c>
      <c r="H625">
        <v>45.1</v>
      </c>
    </row>
    <row r="626" spans="1:8">
      <c r="A626" t="s">
        <v>10241</v>
      </c>
      <c r="B626" t="s">
        <v>4057</v>
      </c>
      <c r="C626" t="s">
        <v>10233</v>
      </c>
      <c r="D626">
        <v>19.6</v>
      </c>
      <c r="E626">
        <v>18.3</v>
      </c>
      <c r="F626">
        <v>69.7</v>
      </c>
      <c r="G626">
        <v>40.7</v>
      </c>
      <c r="H626">
        <v>55.4</v>
      </c>
    </row>
    <row r="627" spans="1:8">
      <c r="A627" t="s">
        <v>10242</v>
      </c>
      <c r="B627" t="s">
        <v>4057</v>
      </c>
      <c r="C627" t="s">
        <v>10233</v>
      </c>
      <c r="D627">
        <v>34.4</v>
      </c>
      <c r="E627">
        <v>32.3</v>
      </c>
      <c r="F627">
        <v>34.3</v>
      </c>
      <c r="G627">
        <v>44.6</v>
      </c>
      <c r="H627">
        <v>60.8</v>
      </c>
    </row>
    <row r="628" spans="1:8">
      <c r="A628" t="s">
        <v>10243</v>
      </c>
      <c r="B628" t="s">
        <v>4057</v>
      </c>
      <c r="C628" t="s">
        <v>10233</v>
      </c>
      <c r="D628">
        <v>20.9</v>
      </c>
      <c r="E628">
        <v>15.8</v>
      </c>
      <c r="F628">
        <v>61.4</v>
      </c>
      <c r="G628">
        <v>44.7</v>
      </c>
      <c r="H628">
        <v>49.3</v>
      </c>
    </row>
    <row r="629" spans="1:8">
      <c r="A629" t="s">
        <v>1324</v>
      </c>
      <c r="B629" t="s">
        <v>4057</v>
      </c>
      <c r="C629" t="s">
        <v>10233</v>
      </c>
      <c r="D629">
        <v>25.2</v>
      </c>
      <c r="E629">
        <v>27.5</v>
      </c>
      <c r="F629">
        <v>45.3</v>
      </c>
      <c r="G629">
        <v>39.7</v>
      </c>
      <c r="H629">
        <v>92</v>
      </c>
    </row>
    <row r="630" spans="1:8">
      <c r="A630" t="s">
        <v>1924</v>
      </c>
      <c r="B630" t="s">
        <v>4057</v>
      </c>
      <c r="C630" t="s">
        <v>10233</v>
      </c>
      <c r="D630">
        <v>30.4</v>
      </c>
      <c r="E630">
        <v>18.3</v>
      </c>
      <c r="F630">
        <v>65.8</v>
      </c>
      <c r="G630">
        <v>37.3</v>
      </c>
      <c r="H630">
        <v>22.8</v>
      </c>
    </row>
    <row r="631" spans="1:8">
      <c r="A631" t="s">
        <v>1456</v>
      </c>
      <c r="B631" t="s">
        <v>4057</v>
      </c>
      <c r="C631" t="s">
        <v>10233</v>
      </c>
      <c r="D631">
        <v>21.5</v>
      </c>
      <c r="E631">
        <v>30.5</v>
      </c>
      <c r="F631">
        <v>50.4</v>
      </c>
      <c r="G631">
        <v>43</v>
      </c>
      <c r="H631">
        <v>72.2</v>
      </c>
    </row>
    <row r="632" spans="1:8">
      <c r="A632" t="s">
        <v>1088</v>
      </c>
      <c r="B632" t="s">
        <v>4057</v>
      </c>
      <c r="C632" t="s">
        <v>10233</v>
      </c>
      <c r="D632">
        <v>26.1</v>
      </c>
      <c r="E632">
        <v>29.5</v>
      </c>
      <c r="F632">
        <v>60.1</v>
      </c>
      <c r="G632">
        <v>46</v>
      </c>
      <c r="H632">
        <v>34.4</v>
      </c>
    </row>
    <row r="633" spans="1:8">
      <c r="A633" t="s">
        <v>2141</v>
      </c>
      <c r="B633" t="s">
        <v>4057</v>
      </c>
      <c r="C633" t="s">
        <v>10233</v>
      </c>
      <c r="D633">
        <v>19.4</v>
      </c>
      <c r="E633">
        <v>19.6</v>
      </c>
      <c r="F633">
        <v>66.5</v>
      </c>
      <c r="G633">
        <v>40.3</v>
      </c>
      <c r="H633">
        <v>61.7</v>
      </c>
    </row>
    <row r="634" spans="1:8">
      <c r="A634" t="s">
        <v>675</v>
      </c>
      <c r="B634" t="s">
        <v>4057</v>
      </c>
      <c r="C634" t="s">
        <v>10233</v>
      </c>
      <c r="D634">
        <v>27.8</v>
      </c>
      <c r="E634">
        <v>33.2</v>
      </c>
      <c r="F634">
        <v>52.8</v>
      </c>
      <c r="G634">
        <v>85.2</v>
      </c>
      <c r="H634">
        <v>24.8</v>
      </c>
    </row>
    <row r="635" spans="1:8">
      <c r="A635" t="s">
        <v>2260</v>
      </c>
      <c r="B635" t="s">
        <v>4057</v>
      </c>
      <c r="C635" t="s">
        <v>10233</v>
      </c>
      <c r="D635">
        <v>37.3</v>
      </c>
      <c r="E635">
        <v>38.3</v>
      </c>
      <c r="F635">
        <v>29.2</v>
      </c>
      <c r="G635">
        <v>78.6</v>
      </c>
      <c r="H635">
        <v>56.1</v>
      </c>
    </row>
    <row r="636" spans="1:8">
      <c r="A636" t="s">
        <v>8718</v>
      </c>
      <c r="B636" t="s">
        <v>4057</v>
      </c>
      <c r="C636" t="s">
        <v>10233</v>
      </c>
      <c r="D636">
        <v>24.9</v>
      </c>
      <c r="E636">
        <v>20.7</v>
      </c>
      <c r="F636">
        <v>64.9</v>
      </c>
      <c r="G636">
        <v>36.9</v>
      </c>
      <c r="H636">
        <v>58.4</v>
      </c>
    </row>
    <row r="637" spans="1:8">
      <c r="A637" t="s">
        <v>10244</v>
      </c>
      <c r="B637" t="s">
        <v>4057</v>
      </c>
      <c r="C637" t="s">
        <v>10233</v>
      </c>
      <c r="D637">
        <v>25.1</v>
      </c>
      <c r="E637">
        <v>35.2</v>
      </c>
      <c r="F637">
        <v>40.4</v>
      </c>
      <c r="G637">
        <v>49.8</v>
      </c>
      <c r="H637">
        <v>59.5</v>
      </c>
    </row>
    <row r="638" spans="1:8">
      <c r="A638" t="s">
        <v>2618</v>
      </c>
      <c r="B638" t="s">
        <v>4057</v>
      </c>
      <c r="C638" t="s">
        <v>10233</v>
      </c>
      <c r="D638">
        <v>28.9</v>
      </c>
      <c r="E638">
        <v>9.6</v>
      </c>
      <c r="F638">
        <v>74.5</v>
      </c>
      <c r="G638">
        <v>37</v>
      </c>
      <c r="H638">
        <v>37</v>
      </c>
    </row>
    <row r="639" spans="1:8">
      <c r="A639" t="s">
        <v>10245</v>
      </c>
      <c r="B639" t="s">
        <v>4057</v>
      </c>
      <c r="C639" t="s">
        <v>10233</v>
      </c>
      <c r="D639">
        <v>17.1</v>
      </c>
      <c r="E639">
        <v>14.7</v>
      </c>
      <c r="F639">
        <v>78.2</v>
      </c>
      <c r="G639">
        <v>37</v>
      </c>
      <c r="H639">
        <v>46.8</v>
      </c>
    </row>
    <row r="640" spans="1:8">
      <c r="A640" t="s">
        <v>10246</v>
      </c>
      <c r="B640" t="s">
        <v>4057</v>
      </c>
      <c r="C640" t="s">
        <v>10233</v>
      </c>
      <c r="D640">
        <v>22.6</v>
      </c>
      <c r="E640">
        <v>27.4</v>
      </c>
      <c r="F640">
        <v>46.4</v>
      </c>
      <c r="G640">
        <v>39.2</v>
      </c>
      <c r="H640">
        <v>85.6</v>
      </c>
    </row>
    <row r="641" spans="1:8">
      <c r="A641" t="s">
        <v>10247</v>
      </c>
      <c r="B641" t="s">
        <v>4057</v>
      </c>
      <c r="C641" t="s">
        <v>10233</v>
      </c>
      <c r="D641">
        <v>22.7</v>
      </c>
      <c r="E641">
        <v>21.2</v>
      </c>
      <c r="F641">
        <v>56</v>
      </c>
      <c r="G641">
        <v>39.4</v>
      </c>
      <c r="H641">
        <v>47.5</v>
      </c>
    </row>
    <row r="642" spans="1:8">
      <c r="A642" t="s">
        <v>2180</v>
      </c>
      <c r="B642" t="s">
        <v>4057</v>
      </c>
      <c r="C642" t="s">
        <v>10233</v>
      </c>
      <c r="D642">
        <v>18.2</v>
      </c>
      <c r="E642">
        <v>9</v>
      </c>
      <c r="F642">
        <v>71.2</v>
      </c>
      <c r="G642">
        <v>36.9</v>
      </c>
      <c r="H642">
        <v>48.1</v>
      </c>
    </row>
    <row r="643" spans="1:8">
      <c r="A643" t="s">
        <v>10248</v>
      </c>
      <c r="B643" t="s">
        <v>4057</v>
      </c>
      <c r="C643" t="s">
        <v>10233</v>
      </c>
      <c r="D643">
        <v>22.1</v>
      </c>
      <c r="E643">
        <v>24.8</v>
      </c>
      <c r="F643">
        <v>59.4</v>
      </c>
      <c r="G643">
        <v>44.3</v>
      </c>
      <c r="H643">
        <v>46</v>
      </c>
    </row>
    <row r="644" spans="1:8">
      <c r="A644" t="s">
        <v>2364</v>
      </c>
      <c r="B644" t="s">
        <v>4057</v>
      </c>
      <c r="C644" t="s">
        <v>10233</v>
      </c>
      <c r="D644">
        <v>23.7</v>
      </c>
      <c r="E644">
        <v>16.7</v>
      </c>
      <c r="F644">
        <v>53.9</v>
      </c>
      <c r="G644">
        <v>38.9</v>
      </c>
      <c r="H644">
        <v>78.6</v>
      </c>
    </row>
    <row r="645" spans="1:8">
      <c r="A645" t="s">
        <v>779</v>
      </c>
      <c r="B645" t="s">
        <v>4057</v>
      </c>
      <c r="C645" t="s">
        <v>10233</v>
      </c>
      <c r="D645">
        <v>28.6</v>
      </c>
      <c r="E645">
        <v>29.6</v>
      </c>
      <c r="F645">
        <v>46.1</v>
      </c>
      <c r="G645">
        <v>73</v>
      </c>
      <c r="H645">
        <v>31.9</v>
      </c>
    </row>
    <row r="646" spans="1:8">
      <c r="A646" t="s">
        <v>3161</v>
      </c>
      <c r="B646" t="s">
        <v>4057</v>
      </c>
      <c r="C646" t="s">
        <v>10233</v>
      </c>
      <c r="D646">
        <v>17.8</v>
      </c>
      <c r="E646">
        <v>17</v>
      </c>
      <c r="F646">
        <v>80.1</v>
      </c>
      <c r="G646">
        <v>42.5</v>
      </c>
      <c r="H646">
        <v>17.3</v>
      </c>
    </row>
    <row r="647" spans="1:8">
      <c r="A647" t="s">
        <v>2386</v>
      </c>
      <c r="B647" t="s">
        <v>4057</v>
      </c>
      <c r="C647" t="s">
        <v>10233</v>
      </c>
      <c r="D647">
        <v>17</v>
      </c>
      <c r="E647">
        <v>14.8</v>
      </c>
      <c r="F647">
        <v>59.3</v>
      </c>
      <c r="G647">
        <v>37</v>
      </c>
      <c r="H647">
        <v>89.6</v>
      </c>
    </row>
    <row r="648" spans="1:8">
      <c r="A648" t="s">
        <v>2903</v>
      </c>
      <c r="B648" t="s">
        <v>4057</v>
      </c>
      <c r="C648" t="s">
        <v>10233</v>
      </c>
      <c r="D648">
        <v>16.5</v>
      </c>
      <c r="E648">
        <v>12</v>
      </c>
      <c r="F648">
        <v>66.5</v>
      </c>
      <c r="G648">
        <v>37.4</v>
      </c>
      <c r="H648">
        <v>70.2</v>
      </c>
    </row>
    <row r="649" spans="1:8">
      <c r="A649" t="s">
        <v>2843</v>
      </c>
      <c r="B649" t="s">
        <v>4057</v>
      </c>
      <c r="C649" t="s">
        <v>10233</v>
      </c>
      <c r="D649">
        <v>15</v>
      </c>
      <c r="E649">
        <v>10.1</v>
      </c>
      <c r="F649">
        <v>73.8</v>
      </c>
      <c r="G649">
        <v>39.6</v>
      </c>
      <c r="H649">
        <v>50.6</v>
      </c>
    </row>
    <row r="650" spans="1:8">
      <c r="A650" t="s">
        <v>1365</v>
      </c>
      <c r="B650" t="s">
        <v>4057</v>
      </c>
      <c r="C650" t="s">
        <v>10233</v>
      </c>
      <c r="D650">
        <v>15.2</v>
      </c>
      <c r="E650">
        <v>8.6</v>
      </c>
      <c r="F650">
        <v>85.9</v>
      </c>
      <c r="G650">
        <v>37.3</v>
      </c>
      <c r="H650">
        <v>43.1</v>
      </c>
    </row>
    <row r="651" spans="1:8">
      <c r="A651" t="s">
        <v>6382</v>
      </c>
      <c r="B651" t="s">
        <v>4057</v>
      </c>
      <c r="C651" t="s">
        <v>10233</v>
      </c>
      <c r="D651">
        <v>20.8</v>
      </c>
      <c r="E651">
        <v>8.2</v>
      </c>
      <c r="F651">
        <v>74</v>
      </c>
      <c r="G651">
        <v>37.2</v>
      </c>
      <c r="H651">
        <v>35.8</v>
      </c>
    </row>
    <row r="652" spans="1:8">
      <c r="A652" t="s">
        <v>1332</v>
      </c>
      <c r="B652" t="s">
        <v>4057</v>
      </c>
      <c r="C652" t="s">
        <v>10233</v>
      </c>
      <c r="D652">
        <v>24.8</v>
      </c>
      <c r="E652">
        <v>29.1</v>
      </c>
      <c r="F652">
        <v>58.3</v>
      </c>
      <c r="G652">
        <v>40</v>
      </c>
      <c r="H652">
        <v>50.5</v>
      </c>
    </row>
    <row r="653" spans="1:8">
      <c r="A653" t="s">
        <v>10249</v>
      </c>
      <c r="B653" t="s">
        <v>4057</v>
      </c>
      <c r="C653" t="s">
        <v>10233</v>
      </c>
      <c r="D653">
        <v>12.1</v>
      </c>
      <c r="E653">
        <v>8.4</v>
      </c>
      <c r="F653">
        <v>89.4</v>
      </c>
      <c r="G653">
        <v>36.9</v>
      </c>
      <c r="H653">
        <v>48.7</v>
      </c>
    </row>
    <row r="654" spans="1:8">
      <c r="A654" t="s">
        <v>10250</v>
      </c>
      <c r="B654" t="s">
        <v>4057</v>
      </c>
      <c r="C654" t="s">
        <v>10233</v>
      </c>
      <c r="D654">
        <v>15.1</v>
      </c>
      <c r="E654">
        <v>12.5</v>
      </c>
      <c r="F654">
        <v>88.9</v>
      </c>
      <c r="G654">
        <v>37.2</v>
      </c>
      <c r="H654">
        <v>42.7</v>
      </c>
    </row>
    <row r="655" spans="1:8">
      <c r="A655" t="s">
        <v>10251</v>
      </c>
      <c r="B655" t="s">
        <v>4057</v>
      </c>
      <c r="C655" t="s">
        <v>10233</v>
      </c>
      <c r="D655">
        <v>26.3</v>
      </c>
      <c r="E655">
        <v>23.3</v>
      </c>
      <c r="F655">
        <v>48.7</v>
      </c>
      <c r="G655">
        <v>64.7</v>
      </c>
      <c r="H655">
        <v>49.5</v>
      </c>
    </row>
    <row r="656" spans="1:8">
      <c r="A656" t="s">
        <v>1199</v>
      </c>
      <c r="B656" t="s">
        <v>4057</v>
      </c>
      <c r="C656" t="s">
        <v>10233</v>
      </c>
      <c r="D656">
        <v>32.9</v>
      </c>
      <c r="E656">
        <v>18.2</v>
      </c>
      <c r="F656">
        <v>49.6</v>
      </c>
      <c r="G656">
        <v>37.2</v>
      </c>
      <c r="H656">
        <v>52.1</v>
      </c>
    </row>
    <row r="657" spans="1:8">
      <c r="A657" t="s">
        <v>1670</v>
      </c>
      <c r="B657" t="s">
        <v>4057</v>
      </c>
      <c r="C657" t="s">
        <v>10233</v>
      </c>
      <c r="D657">
        <v>15.3</v>
      </c>
      <c r="E657">
        <v>10.4</v>
      </c>
      <c r="F657">
        <v>79.7</v>
      </c>
      <c r="G657">
        <v>40.2</v>
      </c>
      <c r="H657">
        <v>42.4</v>
      </c>
    </row>
    <row r="658" spans="1:8">
      <c r="A658" t="s">
        <v>1099</v>
      </c>
      <c r="B658" t="s">
        <v>4057</v>
      </c>
      <c r="C658" t="s">
        <v>10233</v>
      </c>
      <c r="D658">
        <v>32.1</v>
      </c>
      <c r="E658">
        <v>21.9</v>
      </c>
      <c r="F658">
        <v>50.8</v>
      </c>
      <c r="G658">
        <v>39.8</v>
      </c>
      <c r="H658">
        <v>28.7</v>
      </c>
    </row>
    <row r="659" spans="1:8">
      <c r="A659" t="s">
        <v>1462</v>
      </c>
      <c r="B659" t="s">
        <v>4057</v>
      </c>
      <c r="C659" t="s">
        <v>10233</v>
      </c>
      <c r="D659">
        <v>29.6</v>
      </c>
      <c r="E659">
        <v>21.4</v>
      </c>
      <c r="F659">
        <v>55.4</v>
      </c>
      <c r="G659">
        <v>37.3</v>
      </c>
      <c r="H659">
        <v>30.5</v>
      </c>
    </row>
    <row r="660" spans="1:8">
      <c r="A660" t="s">
        <v>2176</v>
      </c>
      <c r="B660" t="s">
        <v>4057</v>
      </c>
      <c r="C660" t="s">
        <v>10233</v>
      </c>
      <c r="D660">
        <v>18.6</v>
      </c>
      <c r="E660">
        <v>15.8</v>
      </c>
      <c r="F660">
        <v>70.5</v>
      </c>
      <c r="G660">
        <v>41.1</v>
      </c>
      <c r="H660">
        <v>81.2</v>
      </c>
    </row>
    <row r="661" spans="1:8">
      <c r="A661" t="s">
        <v>10252</v>
      </c>
      <c r="B661" t="s">
        <v>4057</v>
      </c>
      <c r="C661" t="s">
        <v>10233</v>
      </c>
      <c r="D661">
        <v>18.8</v>
      </c>
      <c r="E661">
        <v>14.6</v>
      </c>
      <c r="F661">
        <v>71.1</v>
      </c>
      <c r="G661">
        <v>39.7</v>
      </c>
      <c r="H661">
        <v>23.7</v>
      </c>
    </row>
    <row r="662" spans="1:8">
      <c r="A662" t="s">
        <v>10253</v>
      </c>
      <c r="B662" t="s">
        <v>4057</v>
      </c>
      <c r="C662" t="s">
        <v>10233</v>
      </c>
      <c r="D662">
        <v>15.1</v>
      </c>
      <c r="E662">
        <v>18.9</v>
      </c>
      <c r="F662">
        <v>72.9</v>
      </c>
      <c r="G662">
        <v>37.8</v>
      </c>
      <c r="H662">
        <v>38.4</v>
      </c>
    </row>
    <row r="663" spans="1:8">
      <c r="A663" t="s">
        <v>906</v>
      </c>
      <c r="B663" t="s">
        <v>4057</v>
      </c>
      <c r="C663" t="s">
        <v>10233</v>
      </c>
      <c r="D663">
        <v>39.5</v>
      </c>
      <c r="E663">
        <v>25.8</v>
      </c>
      <c r="F663">
        <v>52.8</v>
      </c>
      <c r="G663">
        <v>39.2</v>
      </c>
      <c r="H663">
        <v>37.6</v>
      </c>
    </row>
    <row r="664" spans="1:8">
      <c r="A664" t="s">
        <v>2548</v>
      </c>
      <c r="B664" t="s">
        <v>4057</v>
      </c>
      <c r="C664" t="s">
        <v>10233</v>
      </c>
      <c r="D664">
        <v>18.4</v>
      </c>
      <c r="E664">
        <v>13.8</v>
      </c>
      <c r="F664">
        <v>65.4</v>
      </c>
      <c r="G664">
        <v>37.4</v>
      </c>
      <c r="H664">
        <v>69</v>
      </c>
    </row>
    <row r="665" spans="1:8">
      <c r="A665" t="s">
        <v>914</v>
      </c>
      <c r="B665" t="s">
        <v>4057</v>
      </c>
      <c r="C665" t="s">
        <v>10233</v>
      </c>
      <c r="D665">
        <v>23.2</v>
      </c>
      <c r="E665">
        <v>28.8</v>
      </c>
      <c r="F665">
        <v>50.5</v>
      </c>
      <c r="G665">
        <v>37.2</v>
      </c>
      <c r="H665">
        <v>50.2</v>
      </c>
    </row>
    <row r="666" spans="1:8">
      <c r="A666" t="s">
        <v>10254</v>
      </c>
      <c r="B666" t="s">
        <v>4057</v>
      </c>
      <c r="C666" t="s">
        <v>10233</v>
      </c>
      <c r="D666">
        <v>25</v>
      </c>
      <c r="E666">
        <v>9</v>
      </c>
      <c r="F666">
        <v>83.1</v>
      </c>
      <c r="G666">
        <v>41.6</v>
      </c>
      <c r="H666">
        <v>25.5</v>
      </c>
    </row>
    <row r="667" spans="1:8">
      <c r="A667" t="s">
        <v>1613</v>
      </c>
      <c r="B667" t="s">
        <v>4057</v>
      </c>
      <c r="C667" t="s">
        <v>10233</v>
      </c>
      <c r="D667">
        <v>25.2</v>
      </c>
      <c r="E667">
        <v>19.3</v>
      </c>
      <c r="F667">
        <v>59.3</v>
      </c>
      <c r="G667">
        <v>38.2</v>
      </c>
      <c r="H667">
        <v>81.7</v>
      </c>
    </row>
    <row r="668" spans="1:8">
      <c r="A668" t="s">
        <v>2227</v>
      </c>
      <c r="B668" t="s">
        <v>4057</v>
      </c>
      <c r="C668" t="s">
        <v>10233</v>
      </c>
      <c r="D668">
        <v>32</v>
      </c>
      <c r="E668">
        <v>20.3</v>
      </c>
      <c r="F668">
        <v>42.5</v>
      </c>
      <c r="G668">
        <v>63.1</v>
      </c>
      <c r="H668">
        <v>83.6</v>
      </c>
    </row>
    <row r="669" spans="1:8">
      <c r="A669" t="s">
        <v>1172</v>
      </c>
      <c r="B669" t="s">
        <v>4057</v>
      </c>
      <c r="C669" t="s">
        <v>10233</v>
      </c>
      <c r="D669">
        <v>16.1</v>
      </c>
      <c r="E669">
        <v>14.3</v>
      </c>
      <c r="F669">
        <v>76.9</v>
      </c>
      <c r="G669">
        <v>41.5</v>
      </c>
      <c r="H669">
        <v>28.9</v>
      </c>
    </row>
    <row r="670" spans="1:8">
      <c r="A670" t="s">
        <v>2033</v>
      </c>
      <c r="B670" t="s">
        <v>4057</v>
      </c>
      <c r="C670" t="s">
        <v>10233</v>
      </c>
      <c r="D670">
        <v>22.2</v>
      </c>
      <c r="E670">
        <v>8.3</v>
      </c>
      <c r="F670">
        <v>87.6</v>
      </c>
      <c r="G670">
        <v>38.2</v>
      </c>
      <c r="H670">
        <v>24.2</v>
      </c>
    </row>
    <row r="671" spans="1:8">
      <c r="A671" t="s">
        <v>1524</v>
      </c>
      <c r="B671" t="s">
        <v>4057</v>
      </c>
      <c r="C671" t="s">
        <v>10233</v>
      </c>
      <c r="D671">
        <v>29</v>
      </c>
      <c r="E671">
        <v>26.1</v>
      </c>
      <c r="F671">
        <v>51.9</v>
      </c>
      <c r="G671">
        <v>89.1</v>
      </c>
      <c r="H671">
        <v>25.7</v>
      </c>
    </row>
    <row r="672" spans="1:8">
      <c r="A672" t="s">
        <v>1579</v>
      </c>
      <c r="B672" t="s">
        <v>4057</v>
      </c>
      <c r="C672" t="s">
        <v>10233</v>
      </c>
      <c r="D672">
        <v>21.5</v>
      </c>
      <c r="E672">
        <v>29.1</v>
      </c>
      <c r="F672">
        <v>66.4</v>
      </c>
      <c r="G672">
        <v>38.1</v>
      </c>
      <c r="H672">
        <v>36.1</v>
      </c>
    </row>
    <row r="673" spans="1:8">
      <c r="A673" t="s">
        <v>2768</v>
      </c>
      <c r="B673" t="s">
        <v>4057</v>
      </c>
      <c r="C673" t="s">
        <v>10233</v>
      </c>
      <c r="D673">
        <v>36.1</v>
      </c>
      <c r="E673">
        <v>23.9</v>
      </c>
      <c r="F673">
        <v>42.5</v>
      </c>
      <c r="G673">
        <v>88.1</v>
      </c>
      <c r="H673">
        <v>56.9</v>
      </c>
    </row>
    <row r="674" spans="1:8">
      <c r="A674" t="s">
        <v>10255</v>
      </c>
      <c r="B674" t="s">
        <v>4057</v>
      </c>
      <c r="C674" t="s">
        <v>10233</v>
      </c>
      <c r="D674">
        <v>17.4</v>
      </c>
      <c r="E674">
        <v>10.1</v>
      </c>
      <c r="F674">
        <v>82</v>
      </c>
      <c r="G674">
        <v>37</v>
      </c>
      <c r="H674">
        <v>44.3</v>
      </c>
    </row>
    <row r="675" spans="1:8">
      <c r="A675" t="s">
        <v>2359</v>
      </c>
      <c r="B675" t="s">
        <v>4057</v>
      </c>
      <c r="C675" t="s">
        <v>10233</v>
      </c>
      <c r="D675">
        <v>17.7</v>
      </c>
      <c r="E675">
        <v>13.2</v>
      </c>
      <c r="F675">
        <v>58.1</v>
      </c>
      <c r="G675">
        <v>37.3</v>
      </c>
      <c r="H675">
        <v>86.1</v>
      </c>
    </row>
    <row r="676" spans="1:8">
      <c r="A676" t="s">
        <v>1070</v>
      </c>
      <c r="B676" t="s">
        <v>4057</v>
      </c>
      <c r="C676" t="s">
        <v>10233</v>
      </c>
      <c r="D676">
        <v>34.9</v>
      </c>
      <c r="E676">
        <v>28</v>
      </c>
      <c r="F676">
        <v>48.8</v>
      </c>
      <c r="G676">
        <v>42.5</v>
      </c>
      <c r="H676">
        <v>43.2</v>
      </c>
    </row>
    <row r="677" spans="1:8">
      <c r="A677" t="s">
        <v>2352</v>
      </c>
      <c r="B677" t="s">
        <v>4057</v>
      </c>
      <c r="C677" t="s">
        <v>10233</v>
      </c>
      <c r="D677">
        <v>23.2</v>
      </c>
      <c r="E677">
        <v>23.7</v>
      </c>
      <c r="F677">
        <v>49.8</v>
      </c>
      <c r="G677">
        <v>39.7</v>
      </c>
      <c r="H677">
        <v>82.8</v>
      </c>
    </row>
    <row r="678" spans="1:8">
      <c r="A678" t="s">
        <v>10256</v>
      </c>
      <c r="B678" t="s">
        <v>4057</v>
      </c>
      <c r="C678" t="s">
        <v>10233</v>
      </c>
      <c r="D678">
        <v>19.1</v>
      </c>
      <c r="E678">
        <v>9.1</v>
      </c>
      <c r="F678">
        <v>86</v>
      </c>
      <c r="G678">
        <v>37.4</v>
      </c>
      <c r="H678">
        <v>37.3</v>
      </c>
    </row>
    <row r="679" spans="1:8">
      <c r="A679" t="s">
        <v>10257</v>
      </c>
      <c r="B679" t="s">
        <v>4057</v>
      </c>
      <c r="C679" t="s">
        <v>10233</v>
      </c>
      <c r="D679">
        <v>26.1</v>
      </c>
      <c r="E679">
        <v>10.7</v>
      </c>
      <c r="F679">
        <v>85.1</v>
      </c>
      <c r="G679">
        <v>38.5</v>
      </c>
      <c r="H679">
        <v>20.8</v>
      </c>
    </row>
    <row r="680" spans="1:8">
      <c r="A680" t="s">
        <v>1471</v>
      </c>
      <c r="B680" t="s">
        <v>4057</v>
      </c>
      <c r="C680" t="s">
        <v>10233</v>
      </c>
      <c r="D680">
        <v>22.1</v>
      </c>
      <c r="E680">
        <v>9.9</v>
      </c>
      <c r="F680">
        <v>64</v>
      </c>
      <c r="G680">
        <v>37.5</v>
      </c>
      <c r="H680">
        <v>72.9</v>
      </c>
    </row>
    <row r="681" spans="1:8">
      <c r="A681" t="s">
        <v>10258</v>
      </c>
      <c r="B681" t="s">
        <v>4057</v>
      </c>
      <c r="C681" t="s">
        <v>10233</v>
      </c>
      <c r="D681">
        <v>32.8</v>
      </c>
      <c r="E681">
        <v>23.7</v>
      </c>
      <c r="F681">
        <v>61.8</v>
      </c>
      <c r="G681">
        <v>39.1</v>
      </c>
      <c r="H681">
        <v>24.9</v>
      </c>
    </row>
    <row r="682" spans="1:8">
      <c r="A682" t="s">
        <v>6422</v>
      </c>
      <c r="B682" t="s">
        <v>4057</v>
      </c>
      <c r="C682" t="s">
        <v>10233</v>
      </c>
      <c r="D682">
        <v>21.5</v>
      </c>
      <c r="E682">
        <v>17.5</v>
      </c>
      <c r="F682">
        <v>69.6</v>
      </c>
      <c r="G682">
        <v>78.9</v>
      </c>
      <c r="H682">
        <v>33.8</v>
      </c>
    </row>
    <row r="683" spans="1:8">
      <c r="A683" t="s">
        <v>10259</v>
      </c>
      <c r="B683" t="s">
        <v>4057</v>
      </c>
      <c r="C683" t="s">
        <v>10233</v>
      </c>
      <c r="D683">
        <v>17.2</v>
      </c>
      <c r="E683">
        <v>10.8</v>
      </c>
      <c r="F683">
        <v>80.7</v>
      </c>
      <c r="G683">
        <v>36.9</v>
      </c>
      <c r="H683">
        <v>52.2</v>
      </c>
    </row>
    <row r="684" spans="1:8">
      <c r="A684" t="s">
        <v>1694</v>
      </c>
      <c r="B684" t="s">
        <v>4057</v>
      </c>
      <c r="C684" t="s">
        <v>10233</v>
      </c>
      <c r="D684">
        <v>46</v>
      </c>
      <c r="E684">
        <v>14.9</v>
      </c>
      <c r="F684">
        <v>56.1</v>
      </c>
      <c r="G684">
        <v>41.7</v>
      </c>
      <c r="H684">
        <v>27.1</v>
      </c>
    </row>
    <row r="685" spans="1:8">
      <c r="A685" t="s">
        <v>1593</v>
      </c>
      <c r="B685" t="s">
        <v>4057</v>
      </c>
      <c r="C685" t="s">
        <v>10233</v>
      </c>
      <c r="D685">
        <v>31.9</v>
      </c>
      <c r="E685">
        <v>35.5</v>
      </c>
      <c r="F685">
        <v>29.1</v>
      </c>
      <c r="G685">
        <v>100</v>
      </c>
      <c r="H685">
        <v>42.6</v>
      </c>
    </row>
    <row r="686" spans="1:8">
      <c r="A686" t="s">
        <v>998</v>
      </c>
      <c r="B686" t="s">
        <v>4057</v>
      </c>
      <c r="C686" t="s">
        <v>10233</v>
      </c>
      <c r="D686">
        <v>31.3</v>
      </c>
      <c r="E686">
        <v>25.3</v>
      </c>
      <c r="F686">
        <v>56.7</v>
      </c>
      <c r="G686">
        <v>37.6</v>
      </c>
      <c r="H686">
        <v>40.9</v>
      </c>
    </row>
    <row r="687" spans="1:8">
      <c r="A687" t="s">
        <v>2417</v>
      </c>
      <c r="B687" t="s">
        <v>4057</v>
      </c>
      <c r="C687" t="s">
        <v>10233</v>
      </c>
      <c r="D687">
        <v>18.9</v>
      </c>
      <c r="E687">
        <v>12.6</v>
      </c>
      <c r="F687">
        <v>73.3</v>
      </c>
      <c r="G687">
        <v>40.5</v>
      </c>
      <c r="H687">
        <v>31.3</v>
      </c>
    </row>
    <row r="688" spans="1:8">
      <c r="A688" t="s">
        <v>10260</v>
      </c>
      <c r="B688" t="s">
        <v>4057</v>
      </c>
      <c r="C688" t="s">
        <v>10233</v>
      </c>
      <c r="D688">
        <v>44.1</v>
      </c>
      <c r="E688">
        <v>23.5</v>
      </c>
      <c r="F688">
        <v>38.3</v>
      </c>
      <c r="G688">
        <v>37.9</v>
      </c>
      <c r="H688">
        <v>19.5</v>
      </c>
    </row>
    <row r="689" spans="1:8">
      <c r="A689" t="s">
        <v>886</v>
      </c>
      <c r="B689" t="s">
        <v>4057</v>
      </c>
      <c r="C689" t="s">
        <v>10233</v>
      </c>
      <c r="D689">
        <v>21</v>
      </c>
      <c r="E689">
        <v>12.5</v>
      </c>
      <c r="F689">
        <v>66.5</v>
      </c>
      <c r="G689">
        <v>58.8</v>
      </c>
      <c r="H689">
        <v>44.4</v>
      </c>
    </row>
    <row r="690" spans="1:8">
      <c r="A690" t="s">
        <v>1042</v>
      </c>
      <c r="B690" t="s">
        <v>4057</v>
      </c>
      <c r="C690" t="s">
        <v>10233</v>
      </c>
      <c r="D690">
        <v>21.6</v>
      </c>
      <c r="E690">
        <v>20.2</v>
      </c>
      <c r="F690">
        <v>57.1</v>
      </c>
      <c r="G690">
        <v>45</v>
      </c>
      <c r="H690">
        <v>52.9</v>
      </c>
    </row>
    <row r="691" spans="1:8">
      <c r="A691" t="s">
        <v>925</v>
      </c>
      <c r="B691" t="s">
        <v>4057</v>
      </c>
      <c r="C691" t="s">
        <v>10233</v>
      </c>
      <c r="D691">
        <v>24.7</v>
      </c>
      <c r="E691">
        <v>33.4</v>
      </c>
      <c r="F691">
        <v>35.8</v>
      </c>
      <c r="G691">
        <v>45.5</v>
      </c>
      <c r="H691">
        <v>74.9</v>
      </c>
    </row>
    <row r="692" spans="1:8">
      <c r="A692" t="s">
        <v>2483</v>
      </c>
      <c r="B692" t="s">
        <v>4057</v>
      </c>
      <c r="C692" t="s">
        <v>10233</v>
      </c>
      <c r="D692">
        <v>18.6</v>
      </c>
      <c r="E692">
        <v>18.3</v>
      </c>
      <c r="F692">
        <v>58.9</v>
      </c>
      <c r="G692">
        <v>38.1</v>
      </c>
      <c r="H692">
        <v>65.5</v>
      </c>
    </row>
    <row r="693" spans="1:8">
      <c r="A693" t="s">
        <v>10261</v>
      </c>
      <c r="B693" t="s">
        <v>4057</v>
      </c>
      <c r="C693" t="s">
        <v>10233</v>
      </c>
      <c r="D693">
        <v>24.8</v>
      </c>
      <c r="E693">
        <v>12.4</v>
      </c>
      <c r="F693">
        <v>60.9</v>
      </c>
      <c r="G693">
        <v>40.8</v>
      </c>
      <c r="H693">
        <v>59.9</v>
      </c>
    </row>
    <row r="694" spans="1:8">
      <c r="A694" t="s">
        <v>10262</v>
      </c>
      <c r="B694" t="s">
        <v>4057</v>
      </c>
      <c r="C694" t="s">
        <v>10233</v>
      </c>
      <c r="D694">
        <v>27.3</v>
      </c>
      <c r="E694">
        <v>17.7</v>
      </c>
      <c r="F694">
        <v>47.7</v>
      </c>
      <c r="G694">
        <v>38.4</v>
      </c>
      <c r="H694">
        <v>75</v>
      </c>
    </row>
    <row r="695" spans="1:8">
      <c r="A695" t="s">
        <v>2921</v>
      </c>
      <c r="B695" t="s">
        <v>4057</v>
      </c>
      <c r="C695" t="s">
        <v>10233</v>
      </c>
      <c r="D695">
        <v>37.5</v>
      </c>
      <c r="E695">
        <v>26.7</v>
      </c>
      <c r="F695">
        <v>32.2</v>
      </c>
      <c r="G695">
        <v>62.5</v>
      </c>
      <c r="H695">
        <v>54.9</v>
      </c>
    </row>
    <row r="696" spans="1:8">
      <c r="A696" t="s">
        <v>10263</v>
      </c>
      <c r="B696" t="s">
        <v>4057</v>
      </c>
      <c r="C696" t="s">
        <v>10233</v>
      </c>
      <c r="D696">
        <v>22.3</v>
      </c>
      <c r="E696">
        <v>9.3</v>
      </c>
      <c r="F696">
        <v>82.3</v>
      </c>
      <c r="G696">
        <v>39.3</v>
      </c>
      <c r="H696">
        <v>23.3</v>
      </c>
    </row>
    <row r="697" spans="1:8">
      <c r="A697" t="s">
        <v>3630</v>
      </c>
      <c r="B697" t="s">
        <v>4057</v>
      </c>
      <c r="C697" t="s">
        <v>10233</v>
      </c>
      <c r="D697">
        <v>27.6</v>
      </c>
      <c r="E697">
        <v>8.5</v>
      </c>
      <c r="F697">
        <v>82.6</v>
      </c>
      <c r="G697">
        <v>38.1</v>
      </c>
      <c r="H697">
        <v>18.2</v>
      </c>
    </row>
    <row r="698" spans="1:8">
      <c r="A698" t="s">
        <v>2557</v>
      </c>
      <c r="B698" t="s">
        <v>4057</v>
      </c>
      <c r="C698" t="s">
        <v>10233</v>
      </c>
      <c r="D698">
        <v>21.4</v>
      </c>
      <c r="E698">
        <v>19.2</v>
      </c>
      <c r="F698">
        <v>76.3</v>
      </c>
      <c r="G698">
        <v>38.4</v>
      </c>
      <c r="H698">
        <v>22.8</v>
      </c>
    </row>
    <row r="699" spans="1:8">
      <c r="A699" t="s">
        <v>1316</v>
      </c>
      <c r="B699" t="s">
        <v>4057</v>
      </c>
      <c r="C699" t="s">
        <v>10233</v>
      </c>
      <c r="D699">
        <v>37.6</v>
      </c>
      <c r="E699">
        <v>23.9</v>
      </c>
      <c r="F699">
        <v>47.1</v>
      </c>
      <c r="G699">
        <v>40.1</v>
      </c>
      <c r="H699">
        <v>65.7</v>
      </c>
    </row>
    <row r="700" spans="1:8">
      <c r="A700" t="s">
        <v>10264</v>
      </c>
      <c r="B700" t="s">
        <v>4057</v>
      </c>
      <c r="C700" t="s">
        <v>10233</v>
      </c>
      <c r="D700">
        <v>30.3</v>
      </c>
      <c r="E700">
        <v>13.6</v>
      </c>
      <c r="F700">
        <v>67.5</v>
      </c>
      <c r="G700">
        <v>69.5</v>
      </c>
      <c r="H700">
        <v>28</v>
      </c>
    </row>
    <row r="701" spans="1:8">
      <c r="A701" t="s">
        <v>435</v>
      </c>
      <c r="B701" t="s">
        <v>4057</v>
      </c>
      <c r="C701" t="s">
        <v>10233</v>
      </c>
      <c r="D701">
        <v>34.8</v>
      </c>
      <c r="E701">
        <v>13.9</v>
      </c>
      <c r="F701">
        <v>50.1</v>
      </c>
      <c r="G701">
        <v>42.9</v>
      </c>
      <c r="H701">
        <v>62.9</v>
      </c>
    </row>
    <row r="702" spans="1:8">
      <c r="A702" t="s">
        <v>2450</v>
      </c>
      <c r="B702" t="s">
        <v>4057</v>
      </c>
      <c r="C702" t="s">
        <v>10233</v>
      </c>
      <c r="D702">
        <v>30.6</v>
      </c>
      <c r="E702">
        <v>37.8</v>
      </c>
      <c r="F702">
        <v>30.5</v>
      </c>
      <c r="G702">
        <v>45.8</v>
      </c>
      <c r="H702">
        <v>42.1</v>
      </c>
    </row>
    <row r="703" spans="1:8">
      <c r="A703" t="s">
        <v>10265</v>
      </c>
      <c r="B703" t="s">
        <v>4057</v>
      </c>
      <c r="C703" t="s">
        <v>10233</v>
      </c>
      <c r="D703">
        <v>16.7</v>
      </c>
      <c r="E703">
        <v>12.1</v>
      </c>
      <c r="F703">
        <v>86.3</v>
      </c>
      <c r="G703">
        <v>37.9</v>
      </c>
      <c r="H703">
        <v>37.7</v>
      </c>
    </row>
    <row r="704" spans="1:8">
      <c r="A704" t="s">
        <v>5801</v>
      </c>
      <c r="B704" t="s">
        <v>4057</v>
      </c>
      <c r="C704" t="s">
        <v>10233</v>
      </c>
      <c r="D704">
        <v>14.7</v>
      </c>
      <c r="E704">
        <v>14.4</v>
      </c>
      <c r="F704">
        <v>74.2</v>
      </c>
      <c r="G704">
        <v>41.8</v>
      </c>
      <c r="H704">
        <v>30.9</v>
      </c>
    </row>
    <row r="705" spans="1:8">
      <c r="A705" t="s">
        <v>2587</v>
      </c>
      <c r="B705" t="s">
        <v>4057</v>
      </c>
      <c r="C705" t="s">
        <v>10233</v>
      </c>
      <c r="D705">
        <v>21.5</v>
      </c>
      <c r="E705">
        <v>15.7</v>
      </c>
      <c r="F705">
        <v>64.5</v>
      </c>
      <c r="G705">
        <v>38.8</v>
      </c>
      <c r="H705">
        <v>47.2</v>
      </c>
    </row>
    <row r="706" spans="1:8">
      <c r="A706" t="s">
        <v>2094</v>
      </c>
      <c r="B706" t="s">
        <v>4057</v>
      </c>
      <c r="C706" t="s">
        <v>10233</v>
      </c>
      <c r="D706">
        <v>28.3</v>
      </c>
      <c r="E706">
        <v>21.4</v>
      </c>
      <c r="F706">
        <v>52.3</v>
      </c>
      <c r="G706">
        <v>39.3</v>
      </c>
      <c r="H706">
        <v>65.2</v>
      </c>
    </row>
    <row r="707" spans="1:8">
      <c r="A707" t="s">
        <v>2058</v>
      </c>
      <c r="B707" t="s">
        <v>4057</v>
      </c>
      <c r="C707" t="s">
        <v>10233</v>
      </c>
      <c r="D707">
        <v>24.2</v>
      </c>
      <c r="E707">
        <v>30.3</v>
      </c>
      <c r="F707">
        <v>50.8</v>
      </c>
      <c r="G707">
        <v>40.7</v>
      </c>
      <c r="H707">
        <v>83</v>
      </c>
    </row>
    <row r="708" spans="1:8">
      <c r="A708" t="s">
        <v>2722</v>
      </c>
      <c r="B708" t="s">
        <v>4057</v>
      </c>
      <c r="C708" t="s">
        <v>10233</v>
      </c>
      <c r="D708">
        <v>18</v>
      </c>
      <c r="E708">
        <v>12.1</v>
      </c>
      <c r="F708">
        <v>63.5</v>
      </c>
      <c r="G708">
        <v>37.5</v>
      </c>
      <c r="H708">
        <v>87.7</v>
      </c>
    </row>
    <row r="709" spans="1:8">
      <c r="A709" t="s">
        <v>10266</v>
      </c>
      <c r="B709" t="s">
        <v>4057</v>
      </c>
      <c r="C709" t="s">
        <v>10233</v>
      </c>
      <c r="D709">
        <v>23.2</v>
      </c>
      <c r="E709">
        <v>17.8</v>
      </c>
      <c r="F709">
        <v>54.6</v>
      </c>
      <c r="G709">
        <v>39.7</v>
      </c>
      <c r="H709">
        <v>64.7</v>
      </c>
    </row>
    <row r="710" spans="1:8">
      <c r="A710" t="s">
        <v>10267</v>
      </c>
      <c r="B710" t="s">
        <v>4057</v>
      </c>
      <c r="C710" t="s">
        <v>10233</v>
      </c>
      <c r="D710">
        <v>34.8</v>
      </c>
      <c r="E710">
        <v>21.4</v>
      </c>
      <c r="F710">
        <v>47</v>
      </c>
      <c r="G710">
        <v>38.2</v>
      </c>
      <c r="H710">
        <v>39.9</v>
      </c>
    </row>
    <row r="711" spans="1:8">
      <c r="A711" t="s">
        <v>6783</v>
      </c>
      <c r="B711" t="s">
        <v>4057</v>
      </c>
      <c r="C711" t="s">
        <v>10233</v>
      </c>
      <c r="D711">
        <v>19.4</v>
      </c>
      <c r="E711">
        <v>10.7</v>
      </c>
      <c r="F711">
        <v>53.7</v>
      </c>
      <c r="G711">
        <v>38</v>
      </c>
      <c r="H711">
        <v>25.3</v>
      </c>
    </row>
    <row r="712" spans="1:8">
      <c r="A712" t="s">
        <v>10268</v>
      </c>
      <c r="B712" t="s">
        <v>4057</v>
      </c>
      <c r="C712" t="s">
        <v>10233</v>
      </c>
      <c r="D712">
        <v>19.9</v>
      </c>
      <c r="E712">
        <v>8.2</v>
      </c>
      <c r="F712">
        <v>76.8</v>
      </c>
      <c r="G712">
        <v>37.3</v>
      </c>
      <c r="H712">
        <v>26.6</v>
      </c>
    </row>
    <row r="713" spans="1:8">
      <c r="A713" t="s">
        <v>2807</v>
      </c>
      <c r="B713" t="s">
        <v>4057</v>
      </c>
      <c r="C713" t="s">
        <v>10233</v>
      </c>
      <c r="D713">
        <v>16</v>
      </c>
      <c r="E713">
        <v>8.5</v>
      </c>
      <c r="F713">
        <v>71.4</v>
      </c>
      <c r="G713">
        <v>37</v>
      </c>
      <c r="H713">
        <v>72.6</v>
      </c>
    </row>
    <row r="714" spans="1:8">
      <c r="A714" t="s">
        <v>10269</v>
      </c>
      <c r="B714" t="s">
        <v>4057</v>
      </c>
      <c r="C714" t="s">
        <v>10233</v>
      </c>
      <c r="D714">
        <v>17</v>
      </c>
      <c r="E714">
        <v>11.4</v>
      </c>
      <c r="F714">
        <v>79.3</v>
      </c>
      <c r="G714">
        <v>37.5</v>
      </c>
      <c r="H714">
        <v>44.8</v>
      </c>
    </row>
    <row r="715" spans="1:8">
      <c r="A715" t="s">
        <v>1565</v>
      </c>
      <c r="B715" t="s">
        <v>4057</v>
      </c>
      <c r="C715" t="s">
        <v>10233</v>
      </c>
      <c r="D715">
        <v>19.1</v>
      </c>
      <c r="E715">
        <v>17.4</v>
      </c>
      <c r="F715">
        <v>69.1</v>
      </c>
      <c r="G715">
        <v>37.4</v>
      </c>
      <c r="H715">
        <v>73.8</v>
      </c>
    </row>
    <row r="716" spans="1:8">
      <c r="A716" t="s">
        <v>875</v>
      </c>
      <c r="B716" t="s">
        <v>4057</v>
      </c>
      <c r="C716" t="s">
        <v>10233</v>
      </c>
      <c r="D716">
        <v>20.7</v>
      </c>
      <c r="E716">
        <v>11.5</v>
      </c>
      <c r="F716">
        <v>80.6</v>
      </c>
      <c r="G716">
        <v>43.7</v>
      </c>
      <c r="H716">
        <v>48.9</v>
      </c>
    </row>
    <row r="717" spans="1:8">
      <c r="A717" t="s">
        <v>1622</v>
      </c>
      <c r="B717" t="s">
        <v>4057</v>
      </c>
      <c r="C717" t="s">
        <v>10233</v>
      </c>
      <c r="D717">
        <v>20.4</v>
      </c>
      <c r="E717">
        <v>22.3</v>
      </c>
      <c r="F717">
        <v>73.1</v>
      </c>
      <c r="G717">
        <v>45.4</v>
      </c>
      <c r="H717">
        <v>33.9</v>
      </c>
    </row>
    <row r="718" spans="1:8">
      <c r="A718" t="s">
        <v>1965</v>
      </c>
      <c r="B718" t="s">
        <v>4057</v>
      </c>
      <c r="C718" t="s">
        <v>10233</v>
      </c>
      <c r="D718">
        <v>23</v>
      </c>
      <c r="E718">
        <v>22.2</v>
      </c>
      <c r="F718">
        <v>58.4</v>
      </c>
      <c r="G718">
        <v>37.9</v>
      </c>
      <c r="H718">
        <v>37.7</v>
      </c>
    </row>
    <row r="719" spans="1:8">
      <c r="A719" t="s">
        <v>1736</v>
      </c>
      <c r="B719" t="s">
        <v>4057</v>
      </c>
      <c r="C719" t="s">
        <v>10233</v>
      </c>
      <c r="D719">
        <v>29.3</v>
      </c>
      <c r="E719">
        <v>13.5</v>
      </c>
      <c r="F719">
        <v>60.9</v>
      </c>
      <c r="G719">
        <v>37</v>
      </c>
      <c r="H719">
        <v>26.2</v>
      </c>
    </row>
    <row r="720" spans="1:8">
      <c r="A720" t="s">
        <v>1507</v>
      </c>
      <c r="B720" t="s">
        <v>4057</v>
      </c>
      <c r="C720" t="s">
        <v>10233</v>
      </c>
      <c r="D720">
        <v>24.3</v>
      </c>
      <c r="E720">
        <v>25.8</v>
      </c>
      <c r="F720">
        <v>39.7</v>
      </c>
      <c r="G720">
        <v>43.8</v>
      </c>
      <c r="H720">
        <v>92.9</v>
      </c>
    </row>
    <row r="721" spans="1:8">
      <c r="A721" t="s">
        <v>10270</v>
      </c>
      <c r="B721" t="s">
        <v>4057</v>
      </c>
      <c r="C721" t="s">
        <v>10233</v>
      </c>
      <c r="D721">
        <v>20.7</v>
      </c>
      <c r="E721">
        <v>9.7</v>
      </c>
      <c r="F721">
        <v>80.1</v>
      </c>
      <c r="G721">
        <v>37.1</v>
      </c>
      <c r="H721">
        <v>30.4</v>
      </c>
    </row>
    <row r="722" spans="1:8">
      <c r="A722" t="s">
        <v>1675</v>
      </c>
      <c r="B722" t="s">
        <v>4057</v>
      </c>
      <c r="C722" t="s">
        <v>10233</v>
      </c>
      <c r="D722">
        <v>23.3</v>
      </c>
      <c r="E722">
        <v>22.7</v>
      </c>
      <c r="F722">
        <v>47.6</v>
      </c>
      <c r="G722">
        <v>72.1</v>
      </c>
      <c r="H722">
        <v>81.2</v>
      </c>
    </row>
    <row r="723" spans="1:8">
      <c r="A723" t="s">
        <v>1475</v>
      </c>
      <c r="B723" t="s">
        <v>4057</v>
      </c>
      <c r="C723" t="s">
        <v>10233</v>
      </c>
      <c r="D723">
        <v>15.9</v>
      </c>
      <c r="E723">
        <v>8.5</v>
      </c>
      <c r="F723">
        <v>74.9</v>
      </c>
      <c r="G723">
        <v>37.1</v>
      </c>
      <c r="H723">
        <v>46.2</v>
      </c>
    </row>
    <row r="724" spans="1:8">
      <c r="A724" t="s">
        <v>10271</v>
      </c>
      <c r="B724" t="s">
        <v>4057</v>
      </c>
      <c r="C724" t="s">
        <v>10233</v>
      </c>
      <c r="D724">
        <v>34.8</v>
      </c>
      <c r="E724">
        <v>25.3</v>
      </c>
      <c r="F724">
        <v>52.1</v>
      </c>
      <c r="G724">
        <v>40.2</v>
      </c>
      <c r="H724">
        <v>44.7</v>
      </c>
    </row>
    <row r="725" spans="1:8">
      <c r="A725" t="s">
        <v>2716</v>
      </c>
      <c r="B725" t="s">
        <v>4057</v>
      </c>
      <c r="C725" t="s">
        <v>10233</v>
      </c>
      <c r="D725">
        <v>20.9</v>
      </c>
      <c r="E725">
        <v>11.1</v>
      </c>
      <c r="F725">
        <v>75.1</v>
      </c>
      <c r="G725">
        <v>37.2</v>
      </c>
      <c r="H725">
        <v>27.5</v>
      </c>
    </row>
    <row r="726" spans="1:8">
      <c r="A726" t="s">
        <v>1816</v>
      </c>
      <c r="B726" t="s">
        <v>4057</v>
      </c>
      <c r="C726" t="s">
        <v>10233</v>
      </c>
      <c r="D726">
        <v>13.2</v>
      </c>
      <c r="E726">
        <v>8.8</v>
      </c>
      <c r="F726">
        <v>86.9</v>
      </c>
      <c r="G726">
        <v>36.9</v>
      </c>
      <c r="H726">
        <v>47.3</v>
      </c>
    </row>
    <row r="727" spans="1:8">
      <c r="A727" t="s">
        <v>10272</v>
      </c>
      <c r="B727" t="s">
        <v>4057</v>
      </c>
      <c r="C727" t="s">
        <v>10233</v>
      </c>
      <c r="D727">
        <v>13.3</v>
      </c>
      <c r="E727">
        <v>8</v>
      </c>
      <c r="F727">
        <v>90.3</v>
      </c>
      <c r="G727">
        <v>36.9</v>
      </c>
      <c r="H727">
        <v>64.2</v>
      </c>
    </row>
    <row r="728" spans="1:8">
      <c r="A728" t="s">
        <v>883</v>
      </c>
      <c r="B728" t="s">
        <v>4057</v>
      </c>
      <c r="C728" t="s">
        <v>10233</v>
      </c>
      <c r="D728">
        <v>20.5</v>
      </c>
      <c r="E728">
        <v>24.1</v>
      </c>
      <c r="F728">
        <v>59.5</v>
      </c>
      <c r="G728">
        <v>47.5</v>
      </c>
      <c r="H728">
        <v>24.9</v>
      </c>
    </row>
    <row r="729" spans="1:8">
      <c r="A729" t="s">
        <v>1104</v>
      </c>
      <c r="B729" t="s">
        <v>4057</v>
      </c>
      <c r="C729" t="s">
        <v>10233</v>
      </c>
      <c r="D729">
        <v>27.3</v>
      </c>
      <c r="E729">
        <v>24.4</v>
      </c>
      <c r="F729">
        <v>62</v>
      </c>
      <c r="G729">
        <v>42</v>
      </c>
      <c r="H729">
        <v>51.9</v>
      </c>
    </row>
    <row r="730" spans="1:8">
      <c r="A730" t="s">
        <v>10273</v>
      </c>
      <c r="B730" t="s">
        <v>4057</v>
      </c>
      <c r="C730" t="s">
        <v>10233</v>
      </c>
      <c r="D730">
        <v>31.9</v>
      </c>
      <c r="E730">
        <v>39.9</v>
      </c>
      <c r="F730">
        <v>25.2</v>
      </c>
      <c r="G730">
        <v>100</v>
      </c>
      <c r="H730">
        <v>38.7</v>
      </c>
    </row>
    <row r="731" spans="1:8">
      <c r="A731" t="s">
        <v>10274</v>
      </c>
      <c r="B731" t="s">
        <v>4057</v>
      </c>
      <c r="C731" t="s">
        <v>10233</v>
      </c>
      <c r="D731">
        <v>30.7</v>
      </c>
      <c r="E731">
        <v>22.2</v>
      </c>
      <c r="F731">
        <v>38.3</v>
      </c>
      <c r="G731">
        <v>85.9</v>
      </c>
      <c r="H731">
        <v>64.6</v>
      </c>
    </row>
    <row r="732" spans="1:8">
      <c r="A732" t="s">
        <v>10275</v>
      </c>
      <c r="B732" t="s">
        <v>4057</v>
      </c>
      <c r="C732" t="s">
        <v>10233</v>
      </c>
      <c r="D732">
        <v>26.8</v>
      </c>
      <c r="E732">
        <v>35.9</v>
      </c>
      <c r="F732">
        <v>41.6</v>
      </c>
      <c r="G732">
        <v>65.9</v>
      </c>
      <c r="H732">
        <v>53.7</v>
      </c>
    </row>
    <row r="733" spans="1:8">
      <c r="A733" t="s">
        <v>3464</v>
      </c>
      <c r="B733" t="s">
        <v>4057</v>
      </c>
      <c r="C733" t="s">
        <v>10233</v>
      </c>
      <c r="D733">
        <v>28.4</v>
      </c>
      <c r="E733">
        <v>16</v>
      </c>
      <c r="F733">
        <v>61.3</v>
      </c>
      <c r="G733">
        <v>38</v>
      </c>
      <c r="H733">
        <v>17.7</v>
      </c>
    </row>
    <row r="734" spans="1:8">
      <c r="A734" t="s">
        <v>10276</v>
      </c>
      <c r="B734" t="s">
        <v>4057</v>
      </c>
      <c r="C734" t="s">
        <v>10233</v>
      </c>
      <c r="D734">
        <v>19.6</v>
      </c>
      <c r="E734">
        <v>27.1</v>
      </c>
      <c r="F734">
        <v>57.1</v>
      </c>
      <c r="G734">
        <v>93.3</v>
      </c>
      <c r="H734">
        <v>34.3</v>
      </c>
    </row>
    <row r="735" spans="1:8">
      <c r="A735" t="s">
        <v>1596</v>
      </c>
      <c r="B735" t="s">
        <v>4057</v>
      </c>
      <c r="C735" t="s">
        <v>10233</v>
      </c>
      <c r="D735">
        <v>20.7</v>
      </c>
      <c r="E735">
        <v>17.4</v>
      </c>
      <c r="F735">
        <v>57.6</v>
      </c>
      <c r="G735">
        <v>78.5</v>
      </c>
      <c r="H735">
        <v>95.7</v>
      </c>
    </row>
    <row r="736" spans="1:8">
      <c r="A736" t="s">
        <v>1795</v>
      </c>
      <c r="B736" t="s">
        <v>4057</v>
      </c>
      <c r="C736" t="s">
        <v>10233</v>
      </c>
      <c r="D736">
        <v>31.8</v>
      </c>
      <c r="E736">
        <v>24.6</v>
      </c>
      <c r="F736">
        <v>50.7</v>
      </c>
      <c r="G736">
        <v>37.3</v>
      </c>
      <c r="H736">
        <v>31</v>
      </c>
    </row>
    <row r="737" spans="1:8">
      <c r="A737" t="s">
        <v>10277</v>
      </c>
      <c r="B737" t="s">
        <v>4057</v>
      </c>
      <c r="C737" t="s">
        <v>10233</v>
      </c>
      <c r="D737">
        <v>20.5</v>
      </c>
      <c r="E737">
        <v>21.3</v>
      </c>
      <c r="F737">
        <v>52.4</v>
      </c>
      <c r="G737">
        <v>38.4</v>
      </c>
      <c r="H737">
        <v>74.8</v>
      </c>
    </row>
    <row r="738" spans="1:8">
      <c r="A738" t="s">
        <v>1932</v>
      </c>
      <c r="B738" t="s">
        <v>4057</v>
      </c>
      <c r="C738" t="s">
        <v>10233</v>
      </c>
      <c r="D738">
        <v>20.5</v>
      </c>
      <c r="E738">
        <v>20.6</v>
      </c>
      <c r="F738">
        <v>60.6</v>
      </c>
      <c r="G738">
        <v>40.1</v>
      </c>
      <c r="H738">
        <v>85.2</v>
      </c>
    </row>
    <row r="739" spans="1:8">
      <c r="A739" t="s">
        <v>1553</v>
      </c>
      <c r="B739" t="s">
        <v>4057</v>
      </c>
      <c r="C739" t="s">
        <v>10233</v>
      </c>
      <c r="D739">
        <v>20.2</v>
      </c>
      <c r="E739">
        <v>19.3</v>
      </c>
      <c r="F739">
        <v>71.7</v>
      </c>
      <c r="G739">
        <v>39.4</v>
      </c>
      <c r="H739">
        <v>31.6</v>
      </c>
    </row>
    <row r="740" spans="1:8">
      <c r="A740" t="s">
        <v>10278</v>
      </c>
      <c r="B740" t="s">
        <v>4057</v>
      </c>
      <c r="C740" t="s">
        <v>10233</v>
      </c>
      <c r="D740">
        <v>12.7</v>
      </c>
      <c r="E740">
        <v>9.3</v>
      </c>
      <c r="F740">
        <v>87.8</v>
      </c>
      <c r="G740">
        <v>36.9</v>
      </c>
      <c r="H740">
        <v>34.8</v>
      </c>
    </row>
    <row r="741" spans="1:8">
      <c r="A741" t="s">
        <v>10279</v>
      </c>
      <c r="B741" t="s">
        <v>4057</v>
      </c>
      <c r="C741" t="s">
        <v>10233</v>
      </c>
      <c r="D741">
        <v>20.4</v>
      </c>
      <c r="E741">
        <v>18.5</v>
      </c>
      <c r="F741">
        <v>67.3</v>
      </c>
      <c r="G741">
        <v>40.4</v>
      </c>
      <c r="H741">
        <v>50.8</v>
      </c>
    </row>
    <row r="742" spans="1:8">
      <c r="A742" t="s">
        <v>1943</v>
      </c>
      <c r="B742" t="s">
        <v>4057</v>
      </c>
      <c r="C742" t="s">
        <v>10233</v>
      </c>
      <c r="D742">
        <v>25</v>
      </c>
      <c r="E742">
        <v>13.3</v>
      </c>
      <c r="F742">
        <v>61.8</v>
      </c>
      <c r="G742">
        <v>41</v>
      </c>
      <c r="H742">
        <v>72.3</v>
      </c>
    </row>
    <row r="743" spans="1:8">
      <c r="A743" t="s">
        <v>10280</v>
      </c>
      <c r="B743" t="s">
        <v>4057</v>
      </c>
      <c r="C743" t="s">
        <v>10233</v>
      </c>
      <c r="D743">
        <v>23.7</v>
      </c>
      <c r="E743">
        <v>31.1</v>
      </c>
      <c r="F743">
        <v>42.4</v>
      </c>
      <c r="G743">
        <v>54.5</v>
      </c>
      <c r="H743">
        <v>64.2</v>
      </c>
    </row>
    <row r="744" spans="1:8">
      <c r="A744" t="s">
        <v>10281</v>
      </c>
      <c r="B744" t="s">
        <v>4057</v>
      </c>
      <c r="C744" t="s">
        <v>10233</v>
      </c>
      <c r="D744">
        <v>27.1</v>
      </c>
      <c r="E744">
        <v>10.8</v>
      </c>
      <c r="F744">
        <v>78.6</v>
      </c>
      <c r="G744">
        <v>42.1</v>
      </c>
      <c r="H744">
        <v>20.3</v>
      </c>
    </row>
    <row r="745" spans="1:8">
      <c r="A745" t="s">
        <v>8854</v>
      </c>
      <c r="B745" t="s">
        <v>4057</v>
      </c>
      <c r="C745" t="s">
        <v>10233</v>
      </c>
      <c r="D745">
        <v>29.7</v>
      </c>
      <c r="E745">
        <v>20.5</v>
      </c>
      <c r="F745">
        <v>53.8</v>
      </c>
      <c r="G745">
        <v>39.6</v>
      </c>
      <c r="H745">
        <v>45.7</v>
      </c>
    </row>
    <row r="746" spans="1:8">
      <c r="A746" t="s">
        <v>2650</v>
      </c>
      <c r="B746" t="s">
        <v>4057</v>
      </c>
      <c r="C746" t="s">
        <v>10233</v>
      </c>
      <c r="D746">
        <v>19.5</v>
      </c>
      <c r="E746">
        <v>24.3</v>
      </c>
      <c r="F746">
        <v>53</v>
      </c>
      <c r="G746">
        <v>40.6</v>
      </c>
      <c r="H746">
        <v>60.9</v>
      </c>
    </row>
    <row r="747" spans="1:8">
      <c r="A747" t="s">
        <v>10282</v>
      </c>
      <c r="B747" t="s">
        <v>4057</v>
      </c>
      <c r="C747" t="s">
        <v>10233</v>
      </c>
      <c r="D747">
        <v>19.2</v>
      </c>
      <c r="E747">
        <v>16.9</v>
      </c>
      <c r="F747">
        <v>60.5</v>
      </c>
      <c r="G747">
        <v>37.1</v>
      </c>
      <c r="H747">
        <v>57.3</v>
      </c>
    </row>
    <row r="748" spans="1:8">
      <c r="A748" t="s">
        <v>2163</v>
      </c>
      <c r="B748" t="s">
        <v>4057</v>
      </c>
      <c r="C748" t="s">
        <v>10233</v>
      </c>
      <c r="D748">
        <v>24.6</v>
      </c>
      <c r="E748">
        <v>22.7</v>
      </c>
      <c r="F748">
        <v>52.8</v>
      </c>
      <c r="G748">
        <v>37.2</v>
      </c>
      <c r="H748">
        <v>83.6</v>
      </c>
    </row>
    <row r="749" spans="1:8">
      <c r="A749" t="s">
        <v>1416</v>
      </c>
      <c r="B749" t="s">
        <v>4057</v>
      </c>
      <c r="C749" t="s">
        <v>10233</v>
      </c>
      <c r="D749">
        <v>18.3</v>
      </c>
      <c r="E749">
        <v>22.1</v>
      </c>
      <c r="F749">
        <v>65.1</v>
      </c>
      <c r="G749">
        <v>41.9</v>
      </c>
      <c r="H749">
        <v>37.1</v>
      </c>
    </row>
    <row r="750" spans="1:8">
      <c r="A750" t="s">
        <v>1813</v>
      </c>
      <c r="B750" t="s">
        <v>4057</v>
      </c>
      <c r="C750" t="s">
        <v>10233</v>
      </c>
      <c r="D750">
        <v>20.7</v>
      </c>
      <c r="E750">
        <v>12</v>
      </c>
      <c r="F750">
        <v>80.9</v>
      </c>
      <c r="G750">
        <v>41.9</v>
      </c>
      <c r="H750">
        <v>47.2</v>
      </c>
    </row>
    <row r="751" spans="1:8">
      <c r="A751" t="s">
        <v>1287</v>
      </c>
      <c r="B751" t="s">
        <v>4057</v>
      </c>
      <c r="C751" t="s">
        <v>10233</v>
      </c>
      <c r="D751">
        <v>21.6</v>
      </c>
      <c r="E751">
        <v>19.3</v>
      </c>
      <c r="F751">
        <v>73.5</v>
      </c>
      <c r="G751">
        <v>41.9</v>
      </c>
      <c r="H751">
        <v>46</v>
      </c>
    </row>
    <row r="752" spans="1:8">
      <c r="A752" t="s">
        <v>6802</v>
      </c>
      <c r="B752" t="s">
        <v>4057</v>
      </c>
      <c r="C752" t="s">
        <v>10233</v>
      </c>
      <c r="D752">
        <v>21.9</v>
      </c>
      <c r="E752">
        <v>12.2</v>
      </c>
      <c r="F752">
        <v>66.7</v>
      </c>
      <c r="G752">
        <v>40.1</v>
      </c>
      <c r="H752">
        <v>42.1</v>
      </c>
    </row>
    <row r="753" spans="1:8">
      <c r="A753" t="s">
        <v>10283</v>
      </c>
      <c r="B753" t="s">
        <v>4057</v>
      </c>
      <c r="C753" t="s">
        <v>10233</v>
      </c>
      <c r="D753">
        <v>18.5</v>
      </c>
      <c r="E753">
        <v>23.1</v>
      </c>
      <c r="F753">
        <v>73.3</v>
      </c>
      <c r="G753">
        <v>57.9</v>
      </c>
      <c r="H753">
        <v>35</v>
      </c>
    </row>
    <row r="754" spans="1:8">
      <c r="A754" t="s">
        <v>1255</v>
      </c>
      <c r="B754" t="s">
        <v>4057</v>
      </c>
      <c r="C754" t="s">
        <v>10233</v>
      </c>
      <c r="D754">
        <v>23.9</v>
      </c>
      <c r="E754">
        <v>26.7</v>
      </c>
      <c r="F754">
        <v>58.4</v>
      </c>
      <c r="G754">
        <v>55.7</v>
      </c>
      <c r="H754">
        <v>48.7</v>
      </c>
    </row>
    <row r="755" spans="1:8">
      <c r="A755" t="s">
        <v>1222</v>
      </c>
      <c r="B755" t="s">
        <v>4057</v>
      </c>
      <c r="C755" t="s">
        <v>10233</v>
      </c>
      <c r="D755">
        <v>17.7</v>
      </c>
      <c r="E755">
        <v>9.9</v>
      </c>
      <c r="F755">
        <v>80.4</v>
      </c>
      <c r="G755">
        <v>37.8</v>
      </c>
      <c r="H755">
        <v>73.6</v>
      </c>
    </row>
    <row r="756" spans="1:8">
      <c r="A756" t="s">
        <v>1326</v>
      </c>
      <c r="B756" t="s">
        <v>4057</v>
      </c>
      <c r="C756" t="s">
        <v>10233</v>
      </c>
      <c r="D756">
        <v>38.5</v>
      </c>
      <c r="E756">
        <v>28.2</v>
      </c>
      <c r="F756">
        <v>28.8</v>
      </c>
      <c r="G756">
        <v>74.3</v>
      </c>
      <c r="H756">
        <v>79.4</v>
      </c>
    </row>
    <row r="757" spans="1:8">
      <c r="A757" t="s">
        <v>1061</v>
      </c>
      <c r="B757" t="s">
        <v>4057</v>
      </c>
      <c r="C757" t="s">
        <v>10233</v>
      </c>
      <c r="D757">
        <v>16.4</v>
      </c>
      <c r="E757">
        <v>14.7</v>
      </c>
      <c r="F757">
        <v>75.9</v>
      </c>
      <c r="G757">
        <v>40.9</v>
      </c>
      <c r="H757">
        <v>22.1</v>
      </c>
    </row>
    <row r="758" spans="1:8">
      <c r="A758" t="s">
        <v>10284</v>
      </c>
      <c r="B758" t="s">
        <v>4057</v>
      </c>
      <c r="C758" t="s">
        <v>10233</v>
      </c>
      <c r="D758">
        <v>26.9</v>
      </c>
      <c r="E758">
        <v>29.1</v>
      </c>
      <c r="F758">
        <v>35.6</v>
      </c>
      <c r="G758">
        <v>43.8</v>
      </c>
      <c r="H758">
        <v>72</v>
      </c>
    </row>
    <row r="759" spans="1:8">
      <c r="A759" t="s">
        <v>2045</v>
      </c>
      <c r="B759" t="s">
        <v>4057</v>
      </c>
      <c r="C759" t="s">
        <v>10233</v>
      </c>
      <c r="D759">
        <v>17.6</v>
      </c>
      <c r="E759">
        <v>18</v>
      </c>
      <c r="F759">
        <v>64.4</v>
      </c>
      <c r="G759">
        <v>39</v>
      </c>
      <c r="H759">
        <v>68.3</v>
      </c>
    </row>
    <row r="760" spans="1:8">
      <c r="A760" t="s">
        <v>1836</v>
      </c>
      <c r="B760" t="s">
        <v>4057</v>
      </c>
      <c r="C760" t="s">
        <v>10233</v>
      </c>
      <c r="D760">
        <v>28.9</v>
      </c>
      <c r="E760">
        <v>26.1</v>
      </c>
      <c r="F760">
        <v>51</v>
      </c>
      <c r="G760">
        <v>59.1</v>
      </c>
      <c r="H760">
        <v>72.6</v>
      </c>
    </row>
    <row r="761" spans="1:8">
      <c r="A761" t="s">
        <v>10285</v>
      </c>
      <c r="B761" t="s">
        <v>4057</v>
      </c>
      <c r="C761" t="s">
        <v>10233</v>
      </c>
      <c r="D761">
        <v>16.2</v>
      </c>
      <c r="E761">
        <v>11.2</v>
      </c>
      <c r="F761">
        <v>75.5</v>
      </c>
      <c r="G761">
        <v>38.2</v>
      </c>
      <c r="H761">
        <v>73.1</v>
      </c>
    </row>
    <row r="762" spans="1:8">
      <c r="A762" t="s">
        <v>10286</v>
      </c>
      <c r="B762" t="s">
        <v>4057</v>
      </c>
      <c r="C762" t="s">
        <v>10233</v>
      </c>
      <c r="D762">
        <v>13.6</v>
      </c>
      <c r="E762">
        <v>9</v>
      </c>
      <c r="F762">
        <v>82.8</v>
      </c>
      <c r="G762">
        <v>37</v>
      </c>
      <c r="H762">
        <v>44.5</v>
      </c>
    </row>
    <row r="763" spans="1:8">
      <c r="A763" t="s">
        <v>1587</v>
      </c>
      <c r="B763" t="s">
        <v>4057</v>
      </c>
      <c r="C763" t="s">
        <v>10233</v>
      </c>
      <c r="D763">
        <v>21.9</v>
      </c>
      <c r="E763">
        <v>22.3</v>
      </c>
      <c r="F763">
        <v>61.5</v>
      </c>
      <c r="G763">
        <v>40.5</v>
      </c>
      <c r="H763">
        <v>55.2</v>
      </c>
    </row>
    <row r="764" spans="1:8">
      <c r="A764" t="s">
        <v>10287</v>
      </c>
      <c r="B764" t="s">
        <v>4057</v>
      </c>
      <c r="C764" t="s">
        <v>10233</v>
      </c>
      <c r="D764">
        <v>38</v>
      </c>
      <c r="E764">
        <v>21.5</v>
      </c>
      <c r="F764">
        <v>37.9</v>
      </c>
      <c r="G764">
        <v>43.4</v>
      </c>
      <c r="H764">
        <v>63.5</v>
      </c>
    </row>
    <row r="765" spans="1:8">
      <c r="A765" t="s">
        <v>1023</v>
      </c>
      <c r="B765" t="s">
        <v>4057</v>
      </c>
      <c r="C765" t="s">
        <v>10233</v>
      </c>
      <c r="D765">
        <v>36.1</v>
      </c>
      <c r="E765">
        <v>25.3</v>
      </c>
      <c r="F765">
        <v>43.2</v>
      </c>
      <c r="G765">
        <v>44.8</v>
      </c>
      <c r="H765">
        <v>60.6</v>
      </c>
    </row>
    <row r="766" spans="1:8">
      <c r="A766" t="s">
        <v>1633</v>
      </c>
      <c r="B766" t="s">
        <v>4057</v>
      </c>
      <c r="C766" t="s">
        <v>10233</v>
      </c>
      <c r="D766">
        <v>24.5</v>
      </c>
      <c r="E766">
        <v>11.1</v>
      </c>
      <c r="F766">
        <v>69.4</v>
      </c>
      <c r="G766">
        <v>37.6</v>
      </c>
      <c r="H766">
        <v>33.5</v>
      </c>
    </row>
    <row r="767" spans="1:8">
      <c r="A767" t="s">
        <v>3121</v>
      </c>
      <c r="B767" t="s">
        <v>4057</v>
      </c>
      <c r="C767" t="s">
        <v>10233</v>
      </c>
      <c r="D767">
        <v>18</v>
      </c>
      <c r="E767">
        <v>18.5</v>
      </c>
      <c r="F767">
        <v>70.8</v>
      </c>
      <c r="G767">
        <v>55.5</v>
      </c>
      <c r="H767">
        <v>28.6</v>
      </c>
    </row>
    <row r="768" spans="1:8">
      <c r="A768" t="s">
        <v>10288</v>
      </c>
      <c r="B768" t="s">
        <v>4057</v>
      </c>
      <c r="C768" t="s">
        <v>10233</v>
      </c>
      <c r="D768">
        <v>24.2</v>
      </c>
      <c r="E768">
        <v>19.8</v>
      </c>
      <c r="F768">
        <v>55.7</v>
      </c>
      <c r="G768">
        <v>40.7</v>
      </c>
      <c r="H768">
        <v>45.6</v>
      </c>
    </row>
    <row r="769" spans="1:8">
      <c r="A769" t="s">
        <v>3261</v>
      </c>
      <c r="B769" t="s">
        <v>4057</v>
      </c>
      <c r="C769" t="s">
        <v>10233</v>
      </c>
      <c r="D769">
        <v>40.6</v>
      </c>
      <c r="E769">
        <v>23.5</v>
      </c>
      <c r="F769">
        <v>46</v>
      </c>
      <c r="G769">
        <v>38.7</v>
      </c>
      <c r="H769">
        <v>22</v>
      </c>
    </row>
    <row r="770" spans="1:8">
      <c r="A770" t="s">
        <v>10289</v>
      </c>
      <c r="B770" t="s">
        <v>4057</v>
      </c>
      <c r="C770" t="s">
        <v>10233</v>
      </c>
      <c r="D770">
        <v>23.3</v>
      </c>
      <c r="E770">
        <v>8.6</v>
      </c>
      <c r="F770">
        <v>78</v>
      </c>
      <c r="G770">
        <v>37.8</v>
      </c>
      <c r="H770">
        <v>28.9</v>
      </c>
    </row>
    <row r="771" spans="1:8">
      <c r="A771" t="s">
        <v>854</v>
      </c>
      <c r="B771" t="s">
        <v>4057</v>
      </c>
      <c r="C771" t="s">
        <v>10233</v>
      </c>
      <c r="D771">
        <v>24.7</v>
      </c>
      <c r="E771">
        <v>33.1</v>
      </c>
      <c r="F771">
        <v>41.4</v>
      </c>
      <c r="G771">
        <v>75.3</v>
      </c>
      <c r="H771">
        <v>35.3</v>
      </c>
    </row>
    <row r="772" spans="1:8">
      <c r="A772" t="s">
        <v>837</v>
      </c>
      <c r="B772" t="s">
        <v>4057</v>
      </c>
      <c r="C772" t="s">
        <v>10233</v>
      </c>
      <c r="D772">
        <v>23</v>
      </c>
      <c r="E772">
        <v>21.4</v>
      </c>
      <c r="F772">
        <v>64.5</v>
      </c>
      <c r="G772">
        <v>59.9</v>
      </c>
      <c r="H772">
        <v>25.9</v>
      </c>
    </row>
    <row r="773" spans="1:8">
      <c r="A773" t="s">
        <v>2420</v>
      </c>
      <c r="B773" t="s">
        <v>4057</v>
      </c>
      <c r="C773" t="s">
        <v>10233</v>
      </c>
      <c r="D773">
        <v>18.7</v>
      </c>
      <c r="E773">
        <v>24.9</v>
      </c>
      <c r="F773">
        <v>55.9</v>
      </c>
      <c r="G773">
        <v>47.4</v>
      </c>
      <c r="H773">
        <v>80.7</v>
      </c>
    </row>
    <row r="774" spans="1:8">
      <c r="A774" t="s">
        <v>10290</v>
      </c>
      <c r="B774" t="s">
        <v>4057</v>
      </c>
      <c r="C774" t="s">
        <v>10233</v>
      </c>
      <c r="D774">
        <v>24.7</v>
      </c>
      <c r="E774">
        <v>23.1</v>
      </c>
      <c r="F774">
        <v>59.6</v>
      </c>
      <c r="G774">
        <v>44.2</v>
      </c>
      <c r="H774">
        <v>73.3</v>
      </c>
    </row>
    <row r="775" spans="1:8">
      <c r="A775" t="s">
        <v>1501</v>
      </c>
      <c r="B775" t="s">
        <v>4057</v>
      </c>
      <c r="C775" t="s">
        <v>10233</v>
      </c>
      <c r="D775">
        <v>23.1</v>
      </c>
      <c r="E775">
        <v>18.4</v>
      </c>
      <c r="F775">
        <v>56.9</v>
      </c>
      <c r="G775">
        <v>40.6</v>
      </c>
      <c r="H775">
        <v>74.9</v>
      </c>
    </row>
    <row r="776" spans="1:8">
      <c r="A776" t="s">
        <v>2220</v>
      </c>
      <c r="B776" t="s">
        <v>4057</v>
      </c>
      <c r="C776" t="s">
        <v>10233</v>
      </c>
      <c r="D776">
        <v>19.5</v>
      </c>
      <c r="E776">
        <v>26.5</v>
      </c>
      <c r="F776">
        <v>48</v>
      </c>
      <c r="G776">
        <v>42.9</v>
      </c>
      <c r="H776">
        <v>70.5</v>
      </c>
    </row>
    <row r="777" spans="1:8">
      <c r="A777" t="s">
        <v>10291</v>
      </c>
      <c r="B777" t="s">
        <v>4057</v>
      </c>
      <c r="C777" t="s">
        <v>10233</v>
      </c>
      <c r="D777">
        <v>25.3</v>
      </c>
      <c r="E777">
        <v>20.4</v>
      </c>
      <c r="F777">
        <v>56.8</v>
      </c>
      <c r="G777">
        <v>40</v>
      </c>
      <c r="H777">
        <v>37</v>
      </c>
    </row>
    <row r="778" spans="1:8">
      <c r="A778" t="s">
        <v>1275</v>
      </c>
      <c r="B778" t="s">
        <v>4057</v>
      </c>
      <c r="C778" t="s">
        <v>10233</v>
      </c>
      <c r="D778">
        <v>23.4</v>
      </c>
      <c r="E778">
        <v>21.4</v>
      </c>
      <c r="F778">
        <v>68.9</v>
      </c>
      <c r="G778">
        <v>41</v>
      </c>
      <c r="H778">
        <v>36.7</v>
      </c>
    </row>
    <row r="779" spans="1:8">
      <c r="A779" t="s">
        <v>1662</v>
      </c>
      <c r="B779" t="s">
        <v>4057</v>
      </c>
      <c r="C779" t="s">
        <v>10233</v>
      </c>
      <c r="D779">
        <v>42.4</v>
      </c>
      <c r="E779">
        <v>13.9</v>
      </c>
      <c r="F779">
        <v>58.4</v>
      </c>
      <c r="G779">
        <v>37.1</v>
      </c>
      <c r="H779">
        <v>25.7</v>
      </c>
    </row>
    <row r="780" spans="1:8">
      <c r="A780" t="s">
        <v>930</v>
      </c>
      <c r="B780" t="s">
        <v>4057</v>
      </c>
      <c r="C780" t="s">
        <v>10233</v>
      </c>
      <c r="D780">
        <v>16.9</v>
      </c>
      <c r="E780">
        <v>12.4</v>
      </c>
      <c r="F780">
        <v>75.3</v>
      </c>
      <c r="G780">
        <v>38.8</v>
      </c>
      <c r="H780">
        <v>72</v>
      </c>
    </row>
    <row r="781" spans="1:8">
      <c r="A781" t="s">
        <v>2160</v>
      </c>
      <c r="B781" t="s">
        <v>4057</v>
      </c>
      <c r="C781" t="s">
        <v>10233</v>
      </c>
      <c r="D781">
        <v>20.2</v>
      </c>
      <c r="E781">
        <v>20.8</v>
      </c>
      <c r="F781">
        <v>55.1</v>
      </c>
      <c r="G781">
        <v>52.4</v>
      </c>
      <c r="H781">
        <v>77.6</v>
      </c>
    </row>
    <row r="782" spans="1:8">
      <c r="A782" t="s">
        <v>741</v>
      </c>
      <c r="B782" t="s">
        <v>4057</v>
      </c>
      <c r="C782" t="s">
        <v>10233</v>
      </c>
      <c r="D782">
        <v>32.9</v>
      </c>
      <c r="E782">
        <v>31.7</v>
      </c>
      <c r="F782">
        <v>51.9</v>
      </c>
      <c r="G782">
        <v>36.9</v>
      </c>
      <c r="H782">
        <v>29</v>
      </c>
    </row>
    <row r="783" spans="1:8">
      <c r="A783" t="s">
        <v>1267</v>
      </c>
      <c r="B783" t="s">
        <v>4057</v>
      </c>
      <c r="C783" t="s">
        <v>10233</v>
      </c>
      <c r="D783">
        <v>46.4</v>
      </c>
      <c r="E783">
        <v>17.4</v>
      </c>
      <c r="F783">
        <v>44.8</v>
      </c>
      <c r="G783">
        <v>40.6</v>
      </c>
      <c r="H783">
        <v>31.7</v>
      </c>
    </row>
    <row r="784" spans="1:8">
      <c r="A784" t="s">
        <v>902</v>
      </c>
      <c r="B784" t="s">
        <v>4057</v>
      </c>
      <c r="C784" t="s">
        <v>10233</v>
      </c>
      <c r="D784">
        <v>33</v>
      </c>
      <c r="E784">
        <v>28.9</v>
      </c>
      <c r="F784">
        <v>41.7</v>
      </c>
      <c r="G784">
        <v>46.2</v>
      </c>
      <c r="H784">
        <v>64.2</v>
      </c>
    </row>
    <row r="785" spans="1:8">
      <c r="A785" t="s">
        <v>10292</v>
      </c>
      <c r="B785" t="s">
        <v>4057</v>
      </c>
      <c r="C785" t="s">
        <v>10233</v>
      </c>
      <c r="D785">
        <v>23.9</v>
      </c>
      <c r="E785">
        <v>19.2</v>
      </c>
      <c r="F785">
        <v>56.8</v>
      </c>
      <c r="G785">
        <v>40.2</v>
      </c>
      <c r="H785">
        <v>45.6</v>
      </c>
    </row>
    <row r="786" spans="1:8">
      <c r="A786" t="s">
        <v>1401</v>
      </c>
      <c r="B786" t="s">
        <v>4057</v>
      </c>
      <c r="C786" t="s">
        <v>10233</v>
      </c>
      <c r="D786">
        <v>21.2</v>
      </c>
      <c r="E786">
        <v>21.5</v>
      </c>
      <c r="F786">
        <v>69</v>
      </c>
      <c r="G786">
        <v>39</v>
      </c>
      <c r="H786">
        <v>38</v>
      </c>
    </row>
    <row r="787" spans="1:8">
      <c r="A787" t="s">
        <v>10293</v>
      </c>
      <c r="B787" t="s">
        <v>4057</v>
      </c>
      <c r="C787" t="s">
        <v>10233</v>
      </c>
      <c r="D787">
        <v>21.3</v>
      </c>
      <c r="E787">
        <v>12</v>
      </c>
      <c r="F787">
        <v>88.4</v>
      </c>
      <c r="G787">
        <v>37.3</v>
      </c>
      <c r="H787">
        <v>23.4</v>
      </c>
    </row>
    <row r="788" spans="1:8">
      <c r="A788" t="s">
        <v>2369</v>
      </c>
      <c r="B788" t="s">
        <v>4057</v>
      </c>
      <c r="C788" t="s">
        <v>10233</v>
      </c>
      <c r="D788">
        <v>34.8</v>
      </c>
      <c r="E788">
        <v>15.1</v>
      </c>
      <c r="F788">
        <v>49.9</v>
      </c>
      <c r="G788">
        <v>41.9</v>
      </c>
      <c r="H788">
        <v>48.6</v>
      </c>
    </row>
    <row r="789" spans="1:8">
      <c r="A789" t="s">
        <v>1779</v>
      </c>
      <c r="B789" t="s">
        <v>4057</v>
      </c>
      <c r="C789" t="s">
        <v>10233</v>
      </c>
      <c r="D789">
        <v>41.5</v>
      </c>
      <c r="E789">
        <v>37.4</v>
      </c>
      <c r="F789">
        <v>18</v>
      </c>
      <c r="G789">
        <v>88.7</v>
      </c>
      <c r="H789">
        <v>73.5</v>
      </c>
    </row>
    <row r="790" spans="1:8">
      <c r="A790" t="s">
        <v>10294</v>
      </c>
      <c r="B790" t="s">
        <v>4057</v>
      </c>
      <c r="C790" t="s">
        <v>10233</v>
      </c>
      <c r="D790">
        <v>26.4</v>
      </c>
      <c r="E790">
        <v>15.4</v>
      </c>
      <c r="F790">
        <v>53.8</v>
      </c>
      <c r="G790">
        <v>42.8</v>
      </c>
      <c r="H790">
        <v>58.4</v>
      </c>
    </row>
    <row r="791" spans="1:8">
      <c r="A791" t="s">
        <v>1695</v>
      </c>
      <c r="B791" t="s">
        <v>4057</v>
      </c>
      <c r="C791" t="s">
        <v>10233</v>
      </c>
      <c r="D791">
        <v>21.8</v>
      </c>
      <c r="E791">
        <v>24.4</v>
      </c>
      <c r="F791">
        <v>66.2</v>
      </c>
      <c r="G791">
        <v>65.1</v>
      </c>
      <c r="H791">
        <v>23.7</v>
      </c>
    </row>
    <row r="792" spans="1:8">
      <c r="A792" t="s">
        <v>1889</v>
      </c>
      <c r="B792" t="s">
        <v>4057</v>
      </c>
      <c r="C792" t="s">
        <v>10233</v>
      </c>
      <c r="D792">
        <v>19.9</v>
      </c>
      <c r="E792">
        <v>22.3</v>
      </c>
      <c r="F792">
        <v>50.5</v>
      </c>
      <c r="G792">
        <v>39</v>
      </c>
      <c r="H792">
        <v>77.6</v>
      </c>
    </row>
    <row r="793" spans="1:8">
      <c r="A793" t="s">
        <v>1523</v>
      </c>
      <c r="B793" t="s">
        <v>4057</v>
      </c>
      <c r="C793" t="s">
        <v>10233</v>
      </c>
      <c r="D793">
        <v>30.2</v>
      </c>
      <c r="E793">
        <v>13.3</v>
      </c>
      <c r="F793">
        <v>51.7</v>
      </c>
      <c r="G793">
        <v>59.9</v>
      </c>
      <c r="H793">
        <v>82.2</v>
      </c>
    </row>
    <row r="794" spans="1:8">
      <c r="A794" t="s">
        <v>10295</v>
      </c>
      <c r="B794" t="s">
        <v>4057</v>
      </c>
      <c r="C794" t="s">
        <v>10233</v>
      </c>
      <c r="D794">
        <v>26.5</v>
      </c>
      <c r="E794">
        <v>22.8</v>
      </c>
      <c r="F794">
        <v>48.8</v>
      </c>
      <c r="G794">
        <v>41.3</v>
      </c>
      <c r="H794">
        <v>95.2</v>
      </c>
    </row>
    <row r="795" spans="1:8">
      <c r="A795" t="s">
        <v>1519</v>
      </c>
      <c r="B795" t="s">
        <v>4057</v>
      </c>
      <c r="C795" t="s">
        <v>10233</v>
      </c>
      <c r="D795">
        <v>14.9</v>
      </c>
      <c r="E795">
        <v>11.2</v>
      </c>
      <c r="F795">
        <v>86.3</v>
      </c>
      <c r="G795">
        <v>40.6</v>
      </c>
      <c r="H795">
        <v>27.8</v>
      </c>
    </row>
    <row r="796" spans="1:8">
      <c r="A796" t="s">
        <v>1665</v>
      </c>
      <c r="B796" t="s">
        <v>4057</v>
      </c>
      <c r="C796" t="s">
        <v>10233</v>
      </c>
      <c r="D796">
        <v>20.4</v>
      </c>
      <c r="E796">
        <v>23.7</v>
      </c>
      <c r="F796">
        <v>61.6</v>
      </c>
      <c r="G796">
        <v>36.9</v>
      </c>
      <c r="H796">
        <v>55.8</v>
      </c>
    </row>
    <row r="797" spans="1:8">
      <c r="A797" t="s">
        <v>10296</v>
      </c>
      <c r="B797" t="s">
        <v>4057</v>
      </c>
      <c r="C797" t="s">
        <v>10233</v>
      </c>
      <c r="D797">
        <v>24.1</v>
      </c>
      <c r="E797">
        <v>15.5</v>
      </c>
      <c r="F797">
        <v>61.5</v>
      </c>
      <c r="G797">
        <v>37.9</v>
      </c>
      <c r="H797">
        <v>76.8</v>
      </c>
    </row>
    <row r="798" spans="1:8">
      <c r="A798" t="s">
        <v>2469</v>
      </c>
      <c r="B798" t="s">
        <v>4057</v>
      </c>
      <c r="C798" t="s">
        <v>10233</v>
      </c>
      <c r="D798">
        <v>35.1</v>
      </c>
      <c r="E798">
        <v>29.4</v>
      </c>
      <c r="F798">
        <v>34.5</v>
      </c>
      <c r="G798">
        <v>44.2</v>
      </c>
      <c r="H798">
        <v>88.7</v>
      </c>
    </row>
    <row r="799" spans="1:8">
      <c r="A799" t="s">
        <v>3286</v>
      </c>
      <c r="B799" t="s">
        <v>4057</v>
      </c>
      <c r="C799" t="s">
        <v>10233</v>
      </c>
      <c r="D799">
        <v>18.2</v>
      </c>
      <c r="E799">
        <v>14.3</v>
      </c>
      <c r="F799">
        <v>68.8</v>
      </c>
      <c r="G799">
        <v>37.3</v>
      </c>
      <c r="H799">
        <v>72</v>
      </c>
    </row>
    <row r="800" spans="1:8">
      <c r="A800" t="s">
        <v>1578</v>
      </c>
      <c r="B800" t="s">
        <v>4057</v>
      </c>
      <c r="C800" t="s">
        <v>10233</v>
      </c>
      <c r="D800">
        <v>26.4</v>
      </c>
      <c r="E800">
        <v>26.7</v>
      </c>
      <c r="F800">
        <v>52.8</v>
      </c>
      <c r="G800">
        <v>52.1</v>
      </c>
      <c r="H800">
        <v>47.6</v>
      </c>
    </row>
    <row r="801" spans="1:8">
      <c r="A801" t="s">
        <v>1819</v>
      </c>
      <c r="B801" t="s">
        <v>4057</v>
      </c>
      <c r="C801" t="s">
        <v>10233</v>
      </c>
      <c r="D801">
        <v>17.8</v>
      </c>
      <c r="E801">
        <v>14.8</v>
      </c>
      <c r="F801">
        <v>68.2</v>
      </c>
      <c r="G801">
        <v>38.2</v>
      </c>
      <c r="H801">
        <v>72.4</v>
      </c>
    </row>
    <row r="802" spans="1:8">
      <c r="A802" t="s">
        <v>2121</v>
      </c>
      <c r="B802" t="s">
        <v>4057</v>
      </c>
      <c r="C802" t="s">
        <v>10233</v>
      </c>
      <c r="D802">
        <v>26.4</v>
      </c>
      <c r="E802">
        <v>10.2</v>
      </c>
      <c r="F802">
        <v>82.8</v>
      </c>
      <c r="G802">
        <v>47.6</v>
      </c>
      <c r="H802">
        <v>25.2</v>
      </c>
    </row>
    <row r="803" spans="1:8">
      <c r="A803" t="s">
        <v>601</v>
      </c>
      <c r="B803" t="s">
        <v>4057</v>
      </c>
      <c r="C803" t="s">
        <v>10233</v>
      </c>
      <c r="D803">
        <v>17.8</v>
      </c>
      <c r="E803">
        <v>15.4</v>
      </c>
      <c r="F803">
        <v>71.8</v>
      </c>
      <c r="G803">
        <v>38.3</v>
      </c>
      <c r="H803">
        <v>22.2</v>
      </c>
    </row>
    <row r="804" spans="1:8">
      <c r="A804" t="s">
        <v>2568</v>
      </c>
      <c r="B804" t="s">
        <v>487</v>
      </c>
      <c r="C804" t="s">
        <v>10297</v>
      </c>
      <c r="D804">
        <v>17.3</v>
      </c>
      <c r="E804">
        <v>19.3</v>
      </c>
      <c r="F804">
        <v>53.7</v>
      </c>
      <c r="G804">
        <v>62.8</v>
      </c>
      <c r="H804">
        <v>34.7</v>
      </c>
    </row>
    <row r="805" spans="1:8">
      <c r="A805" t="s">
        <v>1460</v>
      </c>
      <c r="B805" t="s">
        <v>487</v>
      </c>
      <c r="C805" t="s">
        <v>10297</v>
      </c>
      <c r="D805">
        <v>24</v>
      </c>
      <c r="E805">
        <v>17.4</v>
      </c>
      <c r="F805">
        <v>55.3</v>
      </c>
      <c r="G805">
        <v>46.7</v>
      </c>
      <c r="H805">
        <v>45</v>
      </c>
    </row>
    <row r="806" spans="1:8">
      <c r="A806" t="s">
        <v>10298</v>
      </c>
      <c r="B806" t="s">
        <v>487</v>
      </c>
      <c r="C806" t="s">
        <v>10297</v>
      </c>
      <c r="D806">
        <v>21.9</v>
      </c>
      <c r="E806">
        <v>13</v>
      </c>
      <c r="F806">
        <v>50.8</v>
      </c>
      <c r="G806">
        <v>40</v>
      </c>
      <c r="H806">
        <v>74.6</v>
      </c>
    </row>
    <row r="807" spans="1:8">
      <c r="A807" t="s">
        <v>1498</v>
      </c>
      <c r="B807" t="s">
        <v>487</v>
      </c>
      <c r="C807" t="s">
        <v>10297</v>
      </c>
      <c r="D807">
        <v>27.2</v>
      </c>
      <c r="E807">
        <v>19.1</v>
      </c>
      <c r="F807">
        <v>54.2</v>
      </c>
      <c r="G807">
        <v>37.5</v>
      </c>
      <c r="H807">
        <v>31</v>
      </c>
    </row>
    <row r="808" spans="1:8">
      <c r="A808" t="s">
        <v>860</v>
      </c>
      <c r="B808" t="s">
        <v>487</v>
      </c>
      <c r="C808" t="s">
        <v>10297</v>
      </c>
      <c r="D808">
        <v>14.9</v>
      </c>
      <c r="E808">
        <v>9.6</v>
      </c>
      <c r="F808">
        <v>63.3</v>
      </c>
      <c r="G808">
        <v>37</v>
      </c>
      <c r="H808">
        <v>48.7</v>
      </c>
    </row>
    <row r="809" spans="1:8">
      <c r="A809" t="s">
        <v>2938</v>
      </c>
      <c r="B809" t="s">
        <v>487</v>
      </c>
      <c r="C809" t="s">
        <v>10297</v>
      </c>
      <c r="D809">
        <v>12.9</v>
      </c>
      <c r="E809">
        <v>11.7</v>
      </c>
      <c r="F809">
        <v>69.8</v>
      </c>
      <c r="G809">
        <v>41.2</v>
      </c>
      <c r="H809">
        <v>41.3</v>
      </c>
    </row>
    <row r="810" spans="1:8">
      <c r="A810" t="s">
        <v>10299</v>
      </c>
      <c r="B810" t="s">
        <v>487</v>
      </c>
      <c r="C810" t="s">
        <v>10297</v>
      </c>
      <c r="D810">
        <v>21.3</v>
      </c>
      <c r="E810">
        <v>14</v>
      </c>
      <c r="F810">
        <v>50.8</v>
      </c>
      <c r="G810">
        <v>39.4</v>
      </c>
      <c r="H810">
        <v>60.4</v>
      </c>
    </row>
    <row r="811" spans="1:8">
      <c r="A811" t="s">
        <v>1016</v>
      </c>
      <c r="B811" t="s">
        <v>487</v>
      </c>
      <c r="C811" t="s">
        <v>10297</v>
      </c>
      <c r="D811">
        <v>18.6</v>
      </c>
      <c r="E811">
        <v>13.7</v>
      </c>
      <c r="F811">
        <v>56.2</v>
      </c>
      <c r="G811">
        <v>40.7</v>
      </c>
      <c r="H811">
        <v>46.1</v>
      </c>
    </row>
    <row r="812" spans="1:8">
      <c r="A812" t="s">
        <v>1555</v>
      </c>
      <c r="B812" t="s">
        <v>487</v>
      </c>
      <c r="C812" t="s">
        <v>10297</v>
      </c>
      <c r="D812">
        <v>35.7</v>
      </c>
      <c r="E812">
        <v>12.9</v>
      </c>
      <c r="F812">
        <v>51.1</v>
      </c>
      <c r="G812">
        <v>40</v>
      </c>
      <c r="H812">
        <v>27.7</v>
      </c>
    </row>
    <row r="813" spans="1:8">
      <c r="A813" t="s">
        <v>1994</v>
      </c>
      <c r="B813" t="s">
        <v>487</v>
      </c>
      <c r="C813" t="s">
        <v>10297</v>
      </c>
      <c r="D813">
        <v>24.4</v>
      </c>
      <c r="E813">
        <v>26.6</v>
      </c>
      <c r="F813">
        <v>32.5</v>
      </c>
      <c r="G813">
        <v>40.4</v>
      </c>
      <c r="H813">
        <v>64.4</v>
      </c>
    </row>
    <row r="814" spans="1:8">
      <c r="A814" t="s">
        <v>10300</v>
      </c>
      <c r="B814" t="s">
        <v>487</v>
      </c>
      <c r="C814" t="s">
        <v>10297</v>
      </c>
      <c r="D814">
        <v>21.3</v>
      </c>
      <c r="E814">
        <v>26.6</v>
      </c>
      <c r="F814">
        <v>53.5</v>
      </c>
      <c r="G814">
        <v>45.2</v>
      </c>
      <c r="H814">
        <v>16.5</v>
      </c>
    </row>
    <row r="815" spans="1:8">
      <c r="A815" t="s">
        <v>10301</v>
      </c>
      <c r="B815" t="s">
        <v>487</v>
      </c>
      <c r="C815" t="s">
        <v>10297</v>
      </c>
      <c r="D815">
        <v>21</v>
      </c>
      <c r="E815">
        <v>11.4</v>
      </c>
      <c r="F815">
        <v>41.2</v>
      </c>
      <c r="G815">
        <v>40.4</v>
      </c>
      <c r="H815">
        <v>90.5</v>
      </c>
    </row>
    <row r="816" spans="1:8">
      <c r="A816" t="s">
        <v>1007</v>
      </c>
      <c r="B816" t="s">
        <v>487</v>
      </c>
      <c r="C816" t="s">
        <v>10297</v>
      </c>
      <c r="D816">
        <v>19</v>
      </c>
      <c r="E816">
        <v>16.2</v>
      </c>
      <c r="F816">
        <v>56.9</v>
      </c>
      <c r="G816">
        <v>41.4</v>
      </c>
      <c r="H816">
        <v>40.4</v>
      </c>
    </row>
    <row r="817" spans="1:8">
      <c r="A817" t="s">
        <v>10302</v>
      </c>
      <c r="B817" t="s">
        <v>487</v>
      </c>
      <c r="C817" t="s">
        <v>10297</v>
      </c>
      <c r="D817">
        <v>18.3</v>
      </c>
      <c r="E817">
        <v>26.6</v>
      </c>
      <c r="F817">
        <v>42.1</v>
      </c>
      <c r="G817">
        <v>38.9</v>
      </c>
      <c r="H817">
        <v>48.4</v>
      </c>
    </row>
    <row r="818" spans="1:8">
      <c r="A818" t="s">
        <v>2373</v>
      </c>
      <c r="B818" t="s">
        <v>487</v>
      </c>
      <c r="C818" t="s">
        <v>10297</v>
      </c>
      <c r="D818">
        <v>13.2</v>
      </c>
      <c r="E818">
        <v>10.2</v>
      </c>
      <c r="F818">
        <v>72.4</v>
      </c>
      <c r="G818">
        <v>36.9</v>
      </c>
      <c r="H818">
        <v>49.7</v>
      </c>
    </row>
    <row r="819" spans="1:8">
      <c r="A819" t="s">
        <v>10303</v>
      </c>
      <c r="B819" t="s">
        <v>487</v>
      </c>
      <c r="C819" t="s">
        <v>10297</v>
      </c>
      <c r="D819">
        <v>25.9</v>
      </c>
      <c r="E819">
        <v>25.7</v>
      </c>
      <c r="F819">
        <v>40.2</v>
      </c>
      <c r="G819">
        <v>39</v>
      </c>
      <c r="H819">
        <v>50.4</v>
      </c>
    </row>
    <row r="820" spans="1:8">
      <c r="A820" t="s">
        <v>10304</v>
      </c>
      <c r="B820" t="s">
        <v>487</v>
      </c>
      <c r="C820" t="s">
        <v>10297</v>
      </c>
      <c r="D820">
        <v>19.2</v>
      </c>
      <c r="E820">
        <v>16.3</v>
      </c>
      <c r="F820">
        <v>51.2</v>
      </c>
      <c r="G820">
        <v>37</v>
      </c>
      <c r="H820">
        <v>49.6</v>
      </c>
    </row>
    <row r="821" spans="1:8">
      <c r="A821" t="s">
        <v>10305</v>
      </c>
      <c r="B821" t="s">
        <v>487</v>
      </c>
      <c r="C821" t="s">
        <v>10297</v>
      </c>
      <c r="D821">
        <v>21.5</v>
      </c>
      <c r="E821">
        <v>21.8</v>
      </c>
      <c r="F821">
        <v>51.7</v>
      </c>
      <c r="G821">
        <v>39.6</v>
      </c>
      <c r="H821">
        <v>44.5</v>
      </c>
    </row>
    <row r="822" spans="1:8">
      <c r="A822" t="s">
        <v>10306</v>
      </c>
      <c r="B822" t="s">
        <v>487</v>
      </c>
      <c r="C822" t="s">
        <v>10297</v>
      </c>
      <c r="D822">
        <v>17.9</v>
      </c>
      <c r="E822">
        <v>15.2</v>
      </c>
      <c r="F822">
        <v>49.7</v>
      </c>
      <c r="G822">
        <v>37.1</v>
      </c>
      <c r="H822">
        <v>79.2</v>
      </c>
    </row>
    <row r="823" spans="1:8">
      <c r="A823" t="s">
        <v>10307</v>
      </c>
      <c r="B823" t="s">
        <v>487</v>
      </c>
      <c r="C823" t="s">
        <v>10297</v>
      </c>
      <c r="D823">
        <v>17.8</v>
      </c>
      <c r="E823">
        <v>20.9</v>
      </c>
      <c r="F823">
        <v>50.6</v>
      </c>
      <c r="G823">
        <v>38.4</v>
      </c>
      <c r="H823">
        <v>58.1</v>
      </c>
    </row>
    <row r="824" spans="1:8">
      <c r="A824" t="s">
        <v>1118</v>
      </c>
      <c r="B824" t="s">
        <v>487</v>
      </c>
      <c r="C824" t="s">
        <v>10297</v>
      </c>
      <c r="D824">
        <v>21.1</v>
      </c>
      <c r="E824">
        <v>33</v>
      </c>
      <c r="F824">
        <v>44.5</v>
      </c>
      <c r="G824">
        <v>42.9</v>
      </c>
      <c r="H824">
        <v>43.4</v>
      </c>
    </row>
    <row r="825" spans="1:8">
      <c r="A825" t="s">
        <v>1927</v>
      </c>
      <c r="B825" t="s">
        <v>487</v>
      </c>
      <c r="C825" t="s">
        <v>10297</v>
      </c>
      <c r="D825">
        <v>17.9</v>
      </c>
      <c r="E825">
        <v>8.7</v>
      </c>
      <c r="F825">
        <v>67.8</v>
      </c>
      <c r="G825">
        <v>36.9</v>
      </c>
      <c r="H825">
        <v>45.9</v>
      </c>
    </row>
    <row r="826" spans="1:8">
      <c r="A826" t="s">
        <v>3580</v>
      </c>
      <c r="B826" t="s">
        <v>487</v>
      </c>
      <c r="C826" t="s">
        <v>10297</v>
      </c>
      <c r="D826">
        <v>18.2</v>
      </c>
      <c r="E826">
        <v>22.4</v>
      </c>
      <c r="F826">
        <v>51.5</v>
      </c>
      <c r="G826">
        <v>41.2</v>
      </c>
      <c r="H826">
        <v>35.5</v>
      </c>
    </row>
    <row r="827" spans="1:8">
      <c r="A827" t="s">
        <v>3194</v>
      </c>
      <c r="B827" t="s">
        <v>487</v>
      </c>
      <c r="C827" t="s">
        <v>10297</v>
      </c>
      <c r="D827">
        <v>36.6</v>
      </c>
      <c r="E827">
        <v>27.6</v>
      </c>
      <c r="F827">
        <v>30.4</v>
      </c>
      <c r="G827">
        <v>37.5</v>
      </c>
      <c r="H827">
        <v>23.7</v>
      </c>
    </row>
    <row r="828" spans="1:8">
      <c r="A828" t="s">
        <v>10308</v>
      </c>
      <c r="B828" t="s">
        <v>487</v>
      </c>
      <c r="C828" t="s">
        <v>10297</v>
      </c>
      <c r="D828">
        <v>23.4</v>
      </c>
      <c r="E828">
        <v>24.2</v>
      </c>
      <c r="F828">
        <v>43.5</v>
      </c>
      <c r="G828">
        <v>55.3</v>
      </c>
      <c r="H828">
        <v>63.7</v>
      </c>
    </row>
    <row r="829" spans="1:8">
      <c r="A829" t="s">
        <v>10309</v>
      </c>
      <c r="B829" t="s">
        <v>487</v>
      </c>
      <c r="C829" t="s">
        <v>10297</v>
      </c>
      <c r="D829">
        <v>20.3</v>
      </c>
      <c r="E829">
        <v>11.3</v>
      </c>
      <c r="F829">
        <v>63.8</v>
      </c>
      <c r="G829">
        <v>38.2</v>
      </c>
      <c r="H829">
        <v>19.8</v>
      </c>
    </row>
    <row r="830" spans="1:8">
      <c r="A830" t="s">
        <v>1215</v>
      </c>
      <c r="B830" t="s">
        <v>487</v>
      </c>
      <c r="C830" t="s">
        <v>10297</v>
      </c>
      <c r="D830">
        <v>24.4</v>
      </c>
      <c r="E830">
        <v>24.6</v>
      </c>
      <c r="F830">
        <v>39.8</v>
      </c>
      <c r="G830">
        <v>54.1</v>
      </c>
      <c r="H830">
        <v>41.8</v>
      </c>
    </row>
    <row r="831" spans="1:8">
      <c r="A831" t="s">
        <v>2129</v>
      </c>
      <c r="B831" t="s">
        <v>487</v>
      </c>
      <c r="C831" t="s">
        <v>10297</v>
      </c>
      <c r="D831">
        <v>17.9</v>
      </c>
      <c r="E831">
        <v>15.6</v>
      </c>
      <c r="F831">
        <v>53</v>
      </c>
      <c r="G831">
        <v>37.6</v>
      </c>
      <c r="H831">
        <v>78</v>
      </c>
    </row>
    <row r="832" spans="1:8">
      <c r="A832" t="s">
        <v>732</v>
      </c>
      <c r="B832" t="s">
        <v>487</v>
      </c>
      <c r="C832" t="s">
        <v>10297</v>
      </c>
      <c r="D832">
        <v>23.6</v>
      </c>
      <c r="E832">
        <v>17.1</v>
      </c>
      <c r="F832">
        <v>51.7</v>
      </c>
      <c r="G832">
        <v>37.6</v>
      </c>
      <c r="H832">
        <v>38.7</v>
      </c>
    </row>
    <row r="833" spans="1:8">
      <c r="A833" t="s">
        <v>1887</v>
      </c>
      <c r="B833" t="s">
        <v>487</v>
      </c>
      <c r="C833" t="s">
        <v>10297</v>
      </c>
      <c r="D833">
        <v>17.1</v>
      </c>
      <c r="E833">
        <v>18</v>
      </c>
      <c r="F833">
        <v>57.3</v>
      </c>
      <c r="G833">
        <v>37.4</v>
      </c>
      <c r="H833">
        <v>37.9</v>
      </c>
    </row>
    <row r="834" spans="1:8">
      <c r="A834" t="s">
        <v>2989</v>
      </c>
      <c r="B834" t="s">
        <v>487</v>
      </c>
      <c r="C834" t="s">
        <v>10297</v>
      </c>
      <c r="D834">
        <v>38.5</v>
      </c>
      <c r="E834">
        <v>13.9</v>
      </c>
      <c r="F834">
        <v>43.3</v>
      </c>
      <c r="G834">
        <v>37.4</v>
      </c>
      <c r="H834">
        <v>40.6</v>
      </c>
    </row>
    <row r="835" spans="1:8">
      <c r="A835" t="s">
        <v>10310</v>
      </c>
      <c r="B835" t="s">
        <v>487</v>
      </c>
      <c r="C835" t="s">
        <v>10297</v>
      </c>
      <c r="D835">
        <v>38.1</v>
      </c>
      <c r="E835">
        <v>19.9</v>
      </c>
      <c r="F835">
        <v>35.6</v>
      </c>
      <c r="G835">
        <v>42.5</v>
      </c>
      <c r="H835">
        <v>15.1</v>
      </c>
    </row>
    <row r="836" spans="1:8">
      <c r="A836" t="s">
        <v>1746</v>
      </c>
      <c r="B836" t="s">
        <v>487</v>
      </c>
      <c r="C836" t="s">
        <v>10297</v>
      </c>
      <c r="D836">
        <v>16.5</v>
      </c>
      <c r="E836">
        <v>10.6</v>
      </c>
      <c r="F836">
        <v>67.5</v>
      </c>
      <c r="G836">
        <v>42.7</v>
      </c>
      <c r="H836">
        <v>22.4</v>
      </c>
    </row>
    <row r="837" spans="1:8">
      <c r="A837" t="s">
        <v>10311</v>
      </c>
      <c r="B837" t="s">
        <v>487</v>
      </c>
      <c r="C837" t="s">
        <v>10297</v>
      </c>
      <c r="D837">
        <v>24.4</v>
      </c>
      <c r="E837">
        <v>25.2</v>
      </c>
      <c r="F837">
        <v>38.4</v>
      </c>
      <c r="G837">
        <v>94.6</v>
      </c>
      <c r="H837">
        <v>22.4</v>
      </c>
    </row>
    <row r="838" spans="1:8">
      <c r="A838" t="s">
        <v>1305</v>
      </c>
      <c r="B838" t="s">
        <v>487</v>
      </c>
      <c r="C838" t="s">
        <v>10297</v>
      </c>
      <c r="D838">
        <v>31.5</v>
      </c>
      <c r="E838">
        <v>25.5</v>
      </c>
      <c r="F838">
        <v>34.5</v>
      </c>
      <c r="G838">
        <v>87.5</v>
      </c>
      <c r="H838">
        <v>38.1</v>
      </c>
    </row>
    <row r="839" spans="1:8">
      <c r="A839" t="s">
        <v>1625</v>
      </c>
      <c r="B839" t="s">
        <v>487</v>
      </c>
      <c r="C839" t="s">
        <v>10297</v>
      </c>
      <c r="D839">
        <v>25.2</v>
      </c>
      <c r="E839">
        <v>21.4</v>
      </c>
      <c r="F839">
        <v>41.7</v>
      </c>
      <c r="G839">
        <v>40.9</v>
      </c>
      <c r="H839">
        <v>43.7</v>
      </c>
    </row>
    <row r="840" spans="1:8">
      <c r="A840" t="s">
        <v>10312</v>
      </c>
      <c r="B840" t="s">
        <v>487</v>
      </c>
      <c r="C840" t="s">
        <v>10297</v>
      </c>
      <c r="D840">
        <v>18.7</v>
      </c>
      <c r="E840">
        <v>16.3</v>
      </c>
      <c r="F840">
        <v>48.9</v>
      </c>
      <c r="G840">
        <v>38.2</v>
      </c>
      <c r="H840">
        <v>61.2</v>
      </c>
    </row>
    <row r="841" spans="1:8">
      <c r="A841" t="s">
        <v>2272</v>
      </c>
      <c r="B841" t="s">
        <v>487</v>
      </c>
      <c r="C841" t="s">
        <v>10297</v>
      </c>
      <c r="D841">
        <v>18.8</v>
      </c>
      <c r="E841">
        <v>14.4</v>
      </c>
      <c r="F841">
        <v>52.4</v>
      </c>
      <c r="G841">
        <v>37.1</v>
      </c>
      <c r="H841">
        <v>94</v>
      </c>
    </row>
    <row r="842" spans="1:8">
      <c r="A842" t="s">
        <v>3517</v>
      </c>
      <c r="B842" t="s">
        <v>487</v>
      </c>
      <c r="C842" t="s">
        <v>10297</v>
      </c>
      <c r="D842">
        <v>22.7</v>
      </c>
      <c r="E842">
        <v>24.6</v>
      </c>
      <c r="F842">
        <v>35.9</v>
      </c>
      <c r="G842">
        <v>42.4</v>
      </c>
      <c r="H842">
        <v>88.2</v>
      </c>
    </row>
    <row r="843" spans="1:8">
      <c r="A843" t="s">
        <v>3441</v>
      </c>
      <c r="B843" t="s">
        <v>487</v>
      </c>
      <c r="C843" t="s">
        <v>10297</v>
      </c>
      <c r="D843">
        <v>32.6</v>
      </c>
      <c r="E843">
        <v>25.4</v>
      </c>
      <c r="F843">
        <v>29.5</v>
      </c>
      <c r="G843">
        <v>43.4</v>
      </c>
      <c r="H843">
        <v>33.1</v>
      </c>
    </row>
    <row r="844" spans="1:8">
      <c r="A844" t="s">
        <v>3342</v>
      </c>
      <c r="B844" t="s">
        <v>487</v>
      </c>
      <c r="C844" t="s">
        <v>10297</v>
      </c>
      <c r="D844">
        <v>18.9</v>
      </c>
      <c r="E844">
        <v>20.3</v>
      </c>
      <c r="F844">
        <v>49.9</v>
      </c>
      <c r="G844">
        <v>46.1</v>
      </c>
      <c r="H844">
        <v>47.4</v>
      </c>
    </row>
    <row r="845" spans="1:8">
      <c r="A845" t="s">
        <v>2433</v>
      </c>
      <c r="B845" t="s">
        <v>487</v>
      </c>
      <c r="C845" t="s">
        <v>10297</v>
      </c>
      <c r="D845">
        <v>15.4</v>
      </c>
      <c r="E845">
        <v>11.1</v>
      </c>
      <c r="F845">
        <v>69.5</v>
      </c>
      <c r="G845">
        <v>36.9</v>
      </c>
      <c r="H845">
        <v>52.1</v>
      </c>
    </row>
    <row r="846" spans="1:8">
      <c r="A846" t="s">
        <v>1265</v>
      </c>
      <c r="B846" t="s">
        <v>487</v>
      </c>
      <c r="C846" t="s">
        <v>10297</v>
      </c>
      <c r="D846">
        <v>20.7</v>
      </c>
      <c r="E846">
        <v>19.6</v>
      </c>
      <c r="F846">
        <v>55.1</v>
      </c>
      <c r="G846">
        <v>65</v>
      </c>
      <c r="H846">
        <v>32.2</v>
      </c>
    </row>
    <row r="847" spans="1:8">
      <c r="A847" t="s">
        <v>3424</v>
      </c>
      <c r="B847" t="s">
        <v>487</v>
      </c>
      <c r="C847" t="s">
        <v>10297</v>
      </c>
      <c r="D847">
        <v>20.4</v>
      </c>
      <c r="E847">
        <v>14.6</v>
      </c>
      <c r="F847">
        <v>56.7</v>
      </c>
      <c r="G847">
        <v>83.5</v>
      </c>
      <c r="H847">
        <v>26.6</v>
      </c>
    </row>
    <row r="848" spans="1:8">
      <c r="A848" t="s">
        <v>6656</v>
      </c>
      <c r="B848" t="s">
        <v>487</v>
      </c>
      <c r="C848" t="s">
        <v>10297</v>
      </c>
      <c r="D848">
        <v>17.7</v>
      </c>
      <c r="E848">
        <v>14.2</v>
      </c>
      <c r="F848">
        <v>58</v>
      </c>
      <c r="G848">
        <v>37</v>
      </c>
      <c r="H848">
        <v>49.1</v>
      </c>
    </row>
    <row r="849" spans="1:8">
      <c r="A849" t="s">
        <v>10313</v>
      </c>
      <c r="B849" t="s">
        <v>487</v>
      </c>
      <c r="C849" t="s">
        <v>10297</v>
      </c>
      <c r="D849">
        <v>14.2</v>
      </c>
      <c r="E849">
        <v>11.8</v>
      </c>
      <c r="F849">
        <v>62</v>
      </c>
      <c r="G849">
        <v>38.2</v>
      </c>
      <c r="H849">
        <v>44.6</v>
      </c>
    </row>
    <row r="850" spans="1:8">
      <c r="A850" t="s">
        <v>1980</v>
      </c>
      <c r="B850" t="s">
        <v>487</v>
      </c>
      <c r="C850" t="s">
        <v>10297</v>
      </c>
      <c r="D850">
        <v>32.3</v>
      </c>
      <c r="E850">
        <v>33.1</v>
      </c>
      <c r="F850">
        <v>26.2</v>
      </c>
      <c r="G850">
        <v>70.4</v>
      </c>
      <c r="H850">
        <v>44.3</v>
      </c>
    </row>
    <row r="851" spans="1:8">
      <c r="A851" t="s">
        <v>10314</v>
      </c>
      <c r="B851" t="s">
        <v>487</v>
      </c>
      <c r="C851" t="s">
        <v>10297</v>
      </c>
      <c r="D851">
        <v>34.2</v>
      </c>
      <c r="E851">
        <v>19.1</v>
      </c>
      <c r="F851">
        <v>42.2</v>
      </c>
      <c r="G851">
        <v>38.7</v>
      </c>
      <c r="H851">
        <v>29.4</v>
      </c>
    </row>
    <row r="852" spans="1:8">
      <c r="A852" t="s">
        <v>3155</v>
      </c>
      <c r="B852" t="s">
        <v>487</v>
      </c>
      <c r="C852" t="s">
        <v>10297</v>
      </c>
      <c r="D852">
        <v>17.4</v>
      </c>
      <c r="E852">
        <v>9.9</v>
      </c>
      <c r="F852">
        <v>67.2</v>
      </c>
      <c r="G852">
        <v>36.9</v>
      </c>
      <c r="H852">
        <v>23.1</v>
      </c>
    </row>
    <row r="853" spans="1:8">
      <c r="A853" t="s">
        <v>2097</v>
      </c>
      <c r="B853" t="s">
        <v>487</v>
      </c>
      <c r="C853" t="s">
        <v>10297</v>
      </c>
      <c r="D853">
        <v>15.6</v>
      </c>
      <c r="E853">
        <v>9</v>
      </c>
      <c r="F853">
        <v>74.6</v>
      </c>
      <c r="G853">
        <v>37</v>
      </c>
      <c r="H853">
        <v>25.1</v>
      </c>
    </row>
    <row r="854" spans="1:8">
      <c r="A854" t="s">
        <v>3159</v>
      </c>
      <c r="B854" t="s">
        <v>487</v>
      </c>
      <c r="C854" t="s">
        <v>10297</v>
      </c>
      <c r="D854">
        <v>36.8</v>
      </c>
      <c r="E854">
        <v>13.8</v>
      </c>
      <c r="F854">
        <v>36.8</v>
      </c>
      <c r="G854">
        <v>37.3</v>
      </c>
      <c r="H854">
        <v>41.5</v>
      </c>
    </row>
    <row r="855" spans="1:8">
      <c r="A855" t="s">
        <v>2289</v>
      </c>
      <c r="B855" t="s">
        <v>487</v>
      </c>
      <c r="C855" t="s">
        <v>10297</v>
      </c>
      <c r="D855">
        <v>21.5</v>
      </c>
      <c r="E855">
        <v>19.3</v>
      </c>
      <c r="F855">
        <v>46</v>
      </c>
      <c r="G855">
        <v>42.6</v>
      </c>
      <c r="H855">
        <v>48.5</v>
      </c>
    </row>
    <row r="856" spans="1:8">
      <c r="A856" t="s">
        <v>2553</v>
      </c>
      <c r="B856" t="s">
        <v>487</v>
      </c>
      <c r="C856" t="s">
        <v>10297</v>
      </c>
      <c r="D856">
        <v>17.9</v>
      </c>
      <c r="E856">
        <v>21.3</v>
      </c>
      <c r="F856">
        <v>55.7</v>
      </c>
      <c r="G856">
        <v>38.8</v>
      </c>
      <c r="H856">
        <v>26.3</v>
      </c>
    </row>
    <row r="857" spans="1:8">
      <c r="A857" t="s">
        <v>1999</v>
      </c>
      <c r="B857" t="s">
        <v>487</v>
      </c>
      <c r="C857" t="s">
        <v>10297</v>
      </c>
      <c r="D857">
        <v>18.1</v>
      </c>
      <c r="E857">
        <v>17.6</v>
      </c>
      <c r="F857">
        <v>49.4</v>
      </c>
      <c r="G857">
        <v>40.1</v>
      </c>
      <c r="H857">
        <v>47.3</v>
      </c>
    </row>
    <row r="858" spans="1:8">
      <c r="A858" t="s">
        <v>2998</v>
      </c>
      <c r="B858" t="s">
        <v>487</v>
      </c>
      <c r="C858" t="s">
        <v>10297</v>
      </c>
      <c r="D858">
        <v>25.1</v>
      </c>
      <c r="E858">
        <v>11.7</v>
      </c>
      <c r="F858">
        <v>64</v>
      </c>
      <c r="G858">
        <v>40.2</v>
      </c>
      <c r="H858">
        <v>20.5</v>
      </c>
    </row>
    <row r="859" spans="1:8">
      <c r="A859" t="s">
        <v>1075</v>
      </c>
      <c r="B859" t="s">
        <v>487</v>
      </c>
      <c r="C859" t="s">
        <v>10297</v>
      </c>
      <c r="D859">
        <v>17.2</v>
      </c>
      <c r="E859">
        <v>14.4</v>
      </c>
      <c r="F859">
        <v>60.1</v>
      </c>
      <c r="G859">
        <v>55</v>
      </c>
      <c r="H859">
        <v>29</v>
      </c>
    </row>
    <row r="860" spans="1:8">
      <c r="A860" t="s">
        <v>10315</v>
      </c>
      <c r="B860" t="s">
        <v>487</v>
      </c>
      <c r="C860" t="s">
        <v>10297</v>
      </c>
      <c r="D860">
        <v>18.9</v>
      </c>
      <c r="E860">
        <v>21.9</v>
      </c>
      <c r="F860">
        <v>52.8</v>
      </c>
      <c r="G860">
        <v>39.6</v>
      </c>
      <c r="H860">
        <v>53</v>
      </c>
    </row>
    <row r="861" spans="1:8">
      <c r="A861" t="s">
        <v>1393</v>
      </c>
      <c r="B861" t="s">
        <v>487</v>
      </c>
      <c r="C861" t="s">
        <v>10297</v>
      </c>
      <c r="D861">
        <v>16.2</v>
      </c>
      <c r="E861">
        <v>14.8</v>
      </c>
      <c r="F861">
        <v>69.9</v>
      </c>
      <c r="G861">
        <v>61.1</v>
      </c>
      <c r="H861">
        <v>25.1</v>
      </c>
    </row>
    <row r="862" spans="1:8">
      <c r="A862" t="s">
        <v>1510</v>
      </c>
      <c r="B862" t="s">
        <v>487</v>
      </c>
      <c r="C862" t="s">
        <v>10297</v>
      </c>
      <c r="D862">
        <v>32.5</v>
      </c>
      <c r="E862">
        <v>23.5</v>
      </c>
      <c r="F862">
        <v>29.7</v>
      </c>
      <c r="G862">
        <v>49.6</v>
      </c>
      <c r="H862">
        <v>38.6</v>
      </c>
    </row>
    <row r="863" spans="1:8">
      <c r="A863" t="s">
        <v>10316</v>
      </c>
      <c r="B863" t="s">
        <v>487</v>
      </c>
      <c r="C863" t="s">
        <v>10297</v>
      </c>
      <c r="D863">
        <v>27.2</v>
      </c>
      <c r="E863">
        <v>24</v>
      </c>
      <c r="F863">
        <v>50.1</v>
      </c>
      <c r="G863">
        <v>37.1</v>
      </c>
      <c r="H863">
        <v>17.8</v>
      </c>
    </row>
    <row r="864" spans="1:8">
      <c r="A864" t="s">
        <v>10317</v>
      </c>
      <c r="B864" t="s">
        <v>487</v>
      </c>
      <c r="C864" t="s">
        <v>10297</v>
      </c>
      <c r="D864">
        <v>34</v>
      </c>
      <c r="E864">
        <v>27.5</v>
      </c>
      <c r="F864">
        <v>34.2</v>
      </c>
      <c r="G864">
        <v>44.8</v>
      </c>
      <c r="H864">
        <v>23.9</v>
      </c>
    </row>
    <row r="865" spans="1:8">
      <c r="A865" t="s">
        <v>3471</v>
      </c>
      <c r="B865" t="s">
        <v>487</v>
      </c>
      <c r="C865" t="s">
        <v>10297</v>
      </c>
      <c r="D865">
        <v>17.6</v>
      </c>
      <c r="E865">
        <v>15.6</v>
      </c>
      <c r="F865">
        <v>57</v>
      </c>
      <c r="G865">
        <v>40.2</v>
      </c>
      <c r="H865">
        <v>63.7</v>
      </c>
    </row>
    <row r="866" spans="1:8">
      <c r="A866" t="s">
        <v>1871</v>
      </c>
      <c r="B866" t="s">
        <v>487</v>
      </c>
      <c r="C866" t="s">
        <v>10297</v>
      </c>
      <c r="D866">
        <v>15.5</v>
      </c>
      <c r="E866">
        <v>14.5</v>
      </c>
      <c r="F866">
        <v>60.6</v>
      </c>
      <c r="G866">
        <v>39</v>
      </c>
      <c r="H866">
        <v>43.4</v>
      </c>
    </row>
    <row r="867" spans="1:8">
      <c r="A867" t="s">
        <v>10318</v>
      </c>
      <c r="B867" t="s">
        <v>487</v>
      </c>
      <c r="C867" t="s">
        <v>10297</v>
      </c>
      <c r="D867">
        <v>24</v>
      </c>
      <c r="E867">
        <v>32</v>
      </c>
      <c r="F867">
        <v>36</v>
      </c>
      <c r="G867">
        <v>41.8</v>
      </c>
      <c r="H867">
        <v>55.5</v>
      </c>
    </row>
    <row r="868" spans="1:8">
      <c r="A868" t="s">
        <v>10319</v>
      </c>
      <c r="B868" t="s">
        <v>487</v>
      </c>
      <c r="C868" t="s">
        <v>10297</v>
      </c>
      <c r="D868">
        <v>21.4</v>
      </c>
      <c r="E868">
        <v>12.1</v>
      </c>
      <c r="F868">
        <v>62.9</v>
      </c>
      <c r="G868">
        <v>37.1</v>
      </c>
      <c r="H868">
        <v>43.2</v>
      </c>
    </row>
    <row r="869" spans="1:8">
      <c r="A869" t="s">
        <v>3142</v>
      </c>
      <c r="B869" t="s">
        <v>487</v>
      </c>
      <c r="C869" t="s">
        <v>10297</v>
      </c>
      <c r="D869">
        <v>17.7</v>
      </c>
      <c r="E869">
        <v>9.9</v>
      </c>
      <c r="F869">
        <v>66.4</v>
      </c>
      <c r="G869">
        <v>37</v>
      </c>
      <c r="H869">
        <v>22.7</v>
      </c>
    </row>
    <row r="870" spans="1:8">
      <c r="A870" t="s">
        <v>1773</v>
      </c>
      <c r="B870" t="s">
        <v>487</v>
      </c>
      <c r="C870" t="s">
        <v>10297</v>
      </c>
      <c r="D870">
        <v>28.8</v>
      </c>
      <c r="E870">
        <v>32.6</v>
      </c>
      <c r="F870">
        <v>28.2</v>
      </c>
      <c r="G870">
        <v>71.7</v>
      </c>
      <c r="H870">
        <v>65.5</v>
      </c>
    </row>
    <row r="871" spans="1:8">
      <c r="A871" t="s">
        <v>10320</v>
      </c>
      <c r="B871" t="s">
        <v>487</v>
      </c>
      <c r="C871" t="s">
        <v>10297</v>
      </c>
      <c r="D871">
        <v>20.7</v>
      </c>
      <c r="E871">
        <v>9.2</v>
      </c>
      <c r="F871">
        <v>61.7</v>
      </c>
      <c r="G871">
        <v>37.3</v>
      </c>
      <c r="H871">
        <v>52.1</v>
      </c>
    </row>
    <row r="872" spans="1:8">
      <c r="A872" t="s">
        <v>10321</v>
      </c>
      <c r="B872" t="s">
        <v>487</v>
      </c>
      <c r="C872" t="s">
        <v>10297</v>
      </c>
      <c r="D872">
        <v>18.5</v>
      </c>
      <c r="E872">
        <v>17.6</v>
      </c>
      <c r="F872">
        <v>54.7</v>
      </c>
      <c r="G872">
        <v>37.1</v>
      </c>
      <c r="H872">
        <v>44.7</v>
      </c>
    </row>
    <row r="873" spans="1:8">
      <c r="A873" t="s">
        <v>2427</v>
      </c>
      <c r="B873" t="s">
        <v>487</v>
      </c>
      <c r="C873" t="s">
        <v>10297</v>
      </c>
      <c r="D873">
        <v>33.5</v>
      </c>
      <c r="E873">
        <v>18.6</v>
      </c>
      <c r="F873">
        <v>47.3</v>
      </c>
      <c r="G873">
        <v>52.9</v>
      </c>
      <c r="H873">
        <v>22.8</v>
      </c>
    </row>
    <row r="874" spans="1:8">
      <c r="A874" t="s">
        <v>1453</v>
      </c>
      <c r="B874" t="s">
        <v>487</v>
      </c>
      <c r="C874" t="s">
        <v>10297</v>
      </c>
      <c r="D874">
        <v>27.5</v>
      </c>
      <c r="E874">
        <v>20.8</v>
      </c>
      <c r="F874">
        <v>41</v>
      </c>
      <c r="G874">
        <v>42.2</v>
      </c>
      <c r="H874">
        <v>46.9</v>
      </c>
    </row>
    <row r="875" spans="1:8">
      <c r="A875" t="s">
        <v>3035</v>
      </c>
      <c r="B875" t="s">
        <v>487</v>
      </c>
      <c r="C875" t="s">
        <v>10297</v>
      </c>
      <c r="D875">
        <v>17.3</v>
      </c>
      <c r="E875">
        <v>14.4</v>
      </c>
      <c r="F875">
        <v>54.6</v>
      </c>
      <c r="G875">
        <v>37.5</v>
      </c>
      <c r="H875">
        <v>41.2</v>
      </c>
    </row>
    <row r="876" spans="1:8">
      <c r="A876" t="s">
        <v>2182</v>
      </c>
      <c r="B876" t="s">
        <v>487</v>
      </c>
      <c r="C876" t="s">
        <v>10297</v>
      </c>
      <c r="D876">
        <v>38.8</v>
      </c>
      <c r="E876">
        <v>19.7</v>
      </c>
      <c r="F876">
        <v>23.9</v>
      </c>
      <c r="G876">
        <v>50.7</v>
      </c>
      <c r="H876">
        <v>61.8</v>
      </c>
    </row>
    <row r="877" spans="1:8">
      <c r="A877" t="s">
        <v>1307</v>
      </c>
      <c r="B877" t="s">
        <v>487</v>
      </c>
      <c r="C877" t="s">
        <v>10297</v>
      </c>
      <c r="D877">
        <v>31.8</v>
      </c>
      <c r="E877">
        <v>24.7</v>
      </c>
      <c r="F877">
        <v>44.3</v>
      </c>
      <c r="G877">
        <v>44.9</v>
      </c>
      <c r="H877">
        <v>33.7</v>
      </c>
    </row>
    <row r="878" spans="1:8">
      <c r="A878" t="s">
        <v>2630</v>
      </c>
      <c r="B878" t="s">
        <v>487</v>
      </c>
      <c r="C878" t="s">
        <v>10297</v>
      </c>
      <c r="D878">
        <v>30.6</v>
      </c>
      <c r="E878">
        <v>9.9</v>
      </c>
      <c r="F878">
        <v>51.2</v>
      </c>
      <c r="G878">
        <v>41</v>
      </c>
      <c r="H878">
        <v>20.8</v>
      </c>
    </row>
    <row r="879" spans="1:8">
      <c r="A879" t="s">
        <v>10322</v>
      </c>
      <c r="B879" t="s">
        <v>487</v>
      </c>
      <c r="C879" t="s">
        <v>10297</v>
      </c>
      <c r="D879">
        <v>19.7</v>
      </c>
      <c r="E879">
        <v>11</v>
      </c>
      <c r="F879">
        <v>59.8</v>
      </c>
      <c r="G879">
        <v>41.3</v>
      </c>
      <c r="H879">
        <v>27.6</v>
      </c>
    </row>
    <row r="880" spans="1:8">
      <c r="A880" t="s">
        <v>1541</v>
      </c>
      <c r="B880" t="s">
        <v>487</v>
      </c>
      <c r="C880" t="s">
        <v>10297</v>
      </c>
      <c r="D880">
        <v>18.4</v>
      </c>
      <c r="E880">
        <v>9.4</v>
      </c>
      <c r="F880">
        <v>55.4</v>
      </c>
      <c r="G880">
        <v>43</v>
      </c>
      <c r="H880">
        <v>74.1</v>
      </c>
    </row>
    <row r="881" spans="1:8">
      <c r="A881" t="s">
        <v>1140</v>
      </c>
      <c r="B881" t="s">
        <v>487</v>
      </c>
      <c r="C881" t="s">
        <v>10297</v>
      </c>
      <c r="D881">
        <v>21.8</v>
      </c>
      <c r="E881">
        <v>8.9</v>
      </c>
      <c r="F881">
        <v>52.9</v>
      </c>
      <c r="G881">
        <v>37.9</v>
      </c>
      <c r="H881">
        <v>79.3</v>
      </c>
    </row>
    <row r="882" spans="1:8">
      <c r="A882" t="s">
        <v>2153</v>
      </c>
      <c r="B882" t="s">
        <v>487</v>
      </c>
      <c r="C882" t="s">
        <v>10297</v>
      </c>
      <c r="D882">
        <v>18.4</v>
      </c>
      <c r="E882">
        <v>18.6</v>
      </c>
      <c r="F882">
        <v>57</v>
      </c>
      <c r="G882">
        <v>71.8</v>
      </c>
      <c r="H882">
        <v>36</v>
      </c>
    </row>
    <row r="883" spans="1:8">
      <c r="A883" t="s">
        <v>2872</v>
      </c>
      <c r="B883" t="s">
        <v>487</v>
      </c>
      <c r="C883" t="s">
        <v>10297</v>
      </c>
      <c r="D883">
        <v>18.9</v>
      </c>
      <c r="E883">
        <v>16.1</v>
      </c>
      <c r="F883">
        <v>39.5</v>
      </c>
      <c r="G883">
        <v>37.3</v>
      </c>
      <c r="H883">
        <v>87.7</v>
      </c>
    </row>
    <row r="884" spans="1:8">
      <c r="A884" t="s">
        <v>10323</v>
      </c>
      <c r="B884" t="s">
        <v>487</v>
      </c>
      <c r="C884" t="s">
        <v>10297</v>
      </c>
      <c r="D884">
        <v>16.9</v>
      </c>
      <c r="E884">
        <v>9.6</v>
      </c>
      <c r="F884">
        <v>68.4</v>
      </c>
      <c r="G884">
        <v>37.2</v>
      </c>
      <c r="H884">
        <v>17.2</v>
      </c>
    </row>
    <row r="885" spans="1:8">
      <c r="A885" t="s">
        <v>1515</v>
      </c>
      <c r="B885" t="s">
        <v>487</v>
      </c>
      <c r="C885" t="s">
        <v>10297</v>
      </c>
      <c r="D885">
        <v>33.3</v>
      </c>
      <c r="E885">
        <v>25.2</v>
      </c>
      <c r="F885">
        <v>38.5</v>
      </c>
      <c r="G885">
        <v>46.7</v>
      </c>
      <c r="H885">
        <v>33.1</v>
      </c>
    </row>
    <row r="886" spans="1:8">
      <c r="A886" t="s">
        <v>3501</v>
      </c>
      <c r="B886" t="s">
        <v>487</v>
      </c>
      <c r="C886" t="s">
        <v>10297</v>
      </c>
      <c r="D886">
        <v>23</v>
      </c>
      <c r="E886">
        <v>11</v>
      </c>
      <c r="F886">
        <v>60.5</v>
      </c>
      <c r="G886">
        <v>39.4</v>
      </c>
      <c r="H886">
        <v>23.8</v>
      </c>
    </row>
    <row r="887" spans="1:8">
      <c r="A887" t="s">
        <v>2067</v>
      </c>
      <c r="B887" t="s">
        <v>487</v>
      </c>
      <c r="C887" t="s">
        <v>10297</v>
      </c>
      <c r="D887">
        <v>18.2</v>
      </c>
      <c r="E887">
        <v>10.2</v>
      </c>
      <c r="F887">
        <v>61.5</v>
      </c>
      <c r="G887">
        <v>38.9</v>
      </c>
      <c r="H887">
        <v>68.5</v>
      </c>
    </row>
    <row r="888" spans="1:8">
      <c r="A888" t="s">
        <v>1609</v>
      </c>
      <c r="B888" t="s">
        <v>487</v>
      </c>
      <c r="C888" t="s">
        <v>10297</v>
      </c>
      <c r="D888">
        <v>29.2</v>
      </c>
      <c r="E888">
        <v>35.6</v>
      </c>
      <c r="F888">
        <v>27.5</v>
      </c>
      <c r="G888">
        <v>88</v>
      </c>
      <c r="H888">
        <v>44.2</v>
      </c>
    </row>
    <row r="889" spans="1:8">
      <c r="A889" t="s">
        <v>1548</v>
      </c>
      <c r="B889" t="s">
        <v>487</v>
      </c>
      <c r="C889" t="s">
        <v>10297</v>
      </c>
      <c r="D889">
        <v>15.3</v>
      </c>
      <c r="E889">
        <v>9.6</v>
      </c>
      <c r="F889">
        <v>65.3</v>
      </c>
      <c r="G889">
        <v>37.5</v>
      </c>
      <c r="H889">
        <v>47.1</v>
      </c>
    </row>
    <row r="890" spans="1:8">
      <c r="A890" t="s">
        <v>2730</v>
      </c>
      <c r="B890" t="s">
        <v>487</v>
      </c>
      <c r="C890" t="s">
        <v>10297</v>
      </c>
      <c r="D890">
        <v>18.3</v>
      </c>
      <c r="E890">
        <v>23</v>
      </c>
      <c r="F890">
        <v>46.3</v>
      </c>
      <c r="G890">
        <v>38.9</v>
      </c>
      <c r="H890">
        <v>57.6</v>
      </c>
    </row>
    <row r="891" spans="1:8">
      <c r="A891" t="s">
        <v>10324</v>
      </c>
      <c r="B891" t="s">
        <v>487</v>
      </c>
      <c r="C891" t="s">
        <v>10297</v>
      </c>
      <c r="D891">
        <v>18.2</v>
      </c>
      <c r="E891">
        <v>14.2</v>
      </c>
      <c r="F891">
        <v>55.2</v>
      </c>
      <c r="G891">
        <v>38.4</v>
      </c>
      <c r="H891">
        <v>47.9</v>
      </c>
    </row>
    <row r="892" spans="1:8">
      <c r="A892" t="s">
        <v>2498</v>
      </c>
      <c r="B892" t="s">
        <v>487</v>
      </c>
      <c r="C892" t="s">
        <v>10297</v>
      </c>
      <c r="D892">
        <v>18.6</v>
      </c>
      <c r="E892">
        <v>27.6</v>
      </c>
      <c r="F892">
        <v>45.3</v>
      </c>
      <c r="G892">
        <v>47</v>
      </c>
      <c r="H892">
        <v>54.7</v>
      </c>
    </row>
    <row r="893" spans="1:8">
      <c r="A893" t="s">
        <v>3037</v>
      </c>
      <c r="B893" t="s">
        <v>487</v>
      </c>
      <c r="C893" t="s">
        <v>10297</v>
      </c>
      <c r="D893">
        <v>16.7</v>
      </c>
      <c r="E893">
        <v>16.5</v>
      </c>
      <c r="F893">
        <v>58.8</v>
      </c>
      <c r="G893">
        <v>37.4</v>
      </c>
      <c r="H893">
        <v>57.3</v>
      </c>
    </row>
    <row r="894" spans="1:8">
      <c r="A894" t="s">
        <v>6604</v>
      </c>
      <c r="B894" t="s">
        <v>487</v>
      </c>
      <c r="C894" t="s">
        <v>10297</v>
      </c>
      <c r="D894">
        <v>21</v>
      </c>
      <c r="E894">
        <v>10.6</v>
      </c>
      <c r="F894">
        <v>60.7</v>
      </c>
      <c r="G894">
        <v>37.4</v>
      </c>
      <c r="H894">
        <v>58.9</v>
      </c>
    </row>
    <row r="895" spans="1:8">
      <c r="A895" t="s">
        <v>1230</v>
      </c>
      <c r="B895" t="s">
        <v>487</v>
      </c>
      <c r="C895" t="s">
        <v>10297</v>
      </c>
      <c r="D895">
        <v>21.9</v>
      </c>
      <c r="E895">
        <v>19.5</v>
      </c>
      <c r="F895">
        <v>47.1</v>
      </c>
      <c r="G895">
        <v>42.7</v>
      </c>
      <c r="H895">
        <v>47.9</v>
      </c>
    </row>
    <row r="896" spans="1:8">
      <c r="A896" t="s">
        <v>10325</v>
      </c>
      <c r="B896" t="s">
        <v>487</v>
      </c>
      <c r="C896" t="s">
        <v>10297</v>
      </c>
      <c r="D896">
        <v>20.7</v>
      </c>
      <c r="E896">
        <v>19.5</v>
      </c>
      <c r="F896">
        <v>49.1</v>
      </c>
      <c r="G896">
        <v>41.9</v>
      </c>
      <c r="H896">
        <v>42.2</v>
      </c>
    </row>
    <row r="897" spans="1:8">
      <c r="A897" t="s">
        <v>2801</v>
      </c>
      <c r="B897" t="s">
        <v>487</v>
      </c>
      <c r="C897" t="s">
        <v>10297</v>
      </c>
      <c r="D897">
        <v>18.2</v>
      </c>
      <c r="E897">
        <v>10.6</v>
      </c>
      <c r="F897">
        <v>66.8</v>
      </c>
      <c r="G897">
        <v>38.1</v>
      </c>
      <c r="H897">
        <v>28.9</v>
      </c>
    </row>
    <row r="898" spans="1:8">
      <c r="A898" t="s">
        <v>6491</v>
      </c>
      <c r="B898" t="s">
        <v>487</v>
      </c>
      <c r="C898" t="s">
        <v>10297</v>
      </c>
      <c r="D898">
        <v>15.5</v>
      </c>
      <c r="E898">
        <v>12.4</v>
      </c>
      <c r="F898">
        <v>58.8</v>
      </c>
      <c r="G898">
        <v>38.8</v>
      </c>
      <c r="H898">
        <v>47</v>
      </c>
    </row>
    <row r="899" spans="1:8">
      <c r="A899" t="s">
        <v>1312</v>
      </c>
      <c r="B899" t="s">
        <v>487</v>
      </c>
      <c r="C899" t="s">
        <v>10297</v>
      </c>
      <c r="D899">
        <v>32.8</v>
      </c>
      <c r="E899">
        <v>22.5</v>
      </c>
      <c r="F899">
        <v>35.8</v>
      </c>
      <c r="G899">
        <v>69.8</v>
      </c>
      <c r="H899">
        <v>45.7</v>
      </c>
    </row>
    <row r="900" spans="1:8">
      <c r="A900" t="s">
        <v>1808</v>
      </c>
      <c r="B900" t="s">
        <v>487</v>
      </c>
      <c r="C900" t="s">
        <v>10297</v>
      </c>
      <c r="D900">
        <v>21.8</v>
      </c>
      <c r="E900">
        <v>27.7</v>
      </c>
      <c r="F900">
        <v>34.5</v>
      </c>
      <c r="G900">
        <v>52.2</v>
      </c>
      <c r="H900">
        <v>57.6</v>
      </c>
    </row>
    <row r="901" spans="1:8">
      <c r="A901" t="s">
        <v>2337</v>
      </c>
      <c r="B901" t="s">
        <v>487</v>
      </c>
      <c r="C901" t="s">
        <v>10297</v>
      </c>
      <c r="D901">
        <v>19.8</v>
      </c>
      <c r="E901">
        <v>18.2</v>
      </c>
      <c r="F901">
        <v>58.7</v>
      </c>
      <c r="G901">
        <v>39.6</v>
      </c>
      <c r="H901">
        <v>51.5</v>
      </c>
    </row>
    <row r="902" spans="1:8">
      <c r="A902" t="s">
        <v>2410</v>
      </c>
      <c r="B902" t="s">
        <v>487</v>
      </c>
      <c r="C902" t="s">
        <v>10297</v>
      </c>
      <c r="D902">
        <v>19.6</v>
      </c>
      <c r="E902">
        <v>16.7</v>
      </c>
      <c r="F902">
        <v>53.4</v>
      </c>
      <c r="G902">
        <v>37.5</v>
      </c>
      <c r="H902">
        <v>62.6</v>
      </c>
    </row>
    <row r="903" spans="1:8">
      <c r="A903" t="s">
        <v>10326</v>
      </c>
      <c r="B903" t="s">
        <v>487</v>
      </c>
      <c r="C903" t="s">
        <v>10297</v>
      </c>
      <c r="D903">
        <v>40.9</v>
      </c>
      <c r="E903">
        <v>17.8</v>
      </c>
      <c r="F903">
        <v>32.6</v>
      </c>
      <c r="G903">
        <v>46.7</v>
      </c>
      <c r="H903">
        <v>36.8</v>
      </c>
    </row>
    <row r="904" spans="1:8">
      <c r="A904" t="s">
        <v>2489</v>
      </c>
      <c r="B904" t="s">
        <v>487</v>
      </c>
      <c r="C904" t="s">
        <v>10297</v>
      </c>
      <c r="D904">
        <v>37.5</v>
      </c>
      <c r="E904">
        <v>16.6</v>
      </c>
      <c r="F904">
        <v>37.9</v>
      </c>
      <c r="G904">
        <v>38.7</v>
      </c>
      <c r="H904">
        <v>25.6</v>
      </c>
    </row>
    <row r="905" spans="1:8">
      <c r="A905" t="s">
        <v>10327</v>
      </c>
      <c r="B905" t="s">
        <v>487</v>
      </c>
      <c r="C905" t="s">
        <v>10297</v>
      </c>
      <c r="D905">
        <v>23.9</v>
      </c>
      <c r="E905">
        <v>29.7</v>
      </c>
      <c r="F905">
        <v>34</v>
      </c>
      <c r="G905">
        <v>38.1</v>
      </c>
      <c r="H905">
        <v>66.7</v>
      </c>
    </row>
    <row r="906" spans="1:8">
      <c r="A906" t="s">
        <v>2586</v>
      </c>
      <c r="B906" t="s">
        <v>487</v>
      </c>
      <c r="C906" t="s">
        <v>10297</v>
      </c>
      <c r="D906">
        <v>25.3</v>
      </c>
      <c r="E906">
        <v>9.3</v>
      </c>
      <c r="F906">
        <v>55.7</v>
      </c>
      <c r="G906">
        <v>37</v>
      </c>
      <c r="H906">
        <v>41.9</v>
      </c>
    </row>
    <row r="907" spans="1:8">
      <c r="A907" t="s">
        <v>2598</v>
      </c>
      <c r="B907" t="s">
        <v>487</v>
      </c>
      <c r="C907" t="s">
        <v>10297</v>
      </c>
      <c r="D907">
        <v>29.3</v>
      </c>
      <c r="E907">
        <v>17.7</v>
      </c>
      <c r="F907">
        <v>42.2</v>
      </c>
      <c r="G907">
        <v>37.2</v>
      </c>
      <c r="H907">
        <v>29.9</v>
      </c>
    </row>
    <row r="908" spans="1:8">
      <c r="A908" t="s">
        <v>10328</v>
      </c>
      <c r="B908" t="s">
        <v>487</v>
      </c>
      <c r="C908" t="s">
        <v>10297</v>
      </c>
      <c r="D908">
        <v>24.4</v>
      </c>
      <c r="E908">
        <v>28.9</v>
      </c>
      <c r="F908">
        <v>38.8</v>
      </c>
      <c r="G908">
        <v>58.9</v>
      </c>
      <c r="H908">
        <v>57.6</v>
      </c>
    </row>
    <row r="909" spans="1:8">
      <c r="A909" t="s">
        <v>1857</v>
      </c>
      <c r="B909" t="s">
        <v>487</v>
      </c>
      <c r="C909" t="s">
        <v>10297</v>
      </c>
      <c r="D909">
        <v>22.8</v>
      </c>
      <c r="E909">
        <v>18.5</v>
      </c>
      <c r="F909">
        <v>44.9</v>
      </c>
      <c r="G909">
        <v>40.6</v>
      </c>
      <c r="H909">
        <v>41.6</v>
      </c>
    </row>
    <row r="910" spans="1:8">
      <c r="A910" t="s">
        <v>3126</v>
      </c>
      <c r="B910" t="s">
        <v>487</v>
      </c>
      <c r="C910" t="s">
        <v>10297</v>
      </c>
      <c r="D910">
        <v>33.1</v>
      </c>
      <c r="E910">
        <v>18.8</v>
      </c>
      <c r="F910">
        <v>44.2</v>
      </c>
      <c r="G910">
        <v>47.4</v>
      </c>
      <c r="H910">
        <v>41.7</v>
      </c>
    </row>
    <row r="911" spans="1:8">
      <c r="A911" t="s">
        <v>1931</v>
      </c>
      <c r="B911" t="s">
        <v>487</v>
      </c>
      <c r="C911" t="s">
        <v>10297</v>
      </c>
      <c r="D911">
        <v>21</v>
      </c>
      <c r="E911">
        <v>17.7</v>
      </c>
      <c r="F911">
        <v>57.6</v>
      </c>
      <c r="G911">
        <v>45.5</v>
      </c>
      <c r="H911">
        <v>36.9</v>
      </c>
    </row>
    <row r="912" spans="1:8">
      <c r="A912" t="s">
        <v>1528</v>
      </c>
      <c r="B912" t="s">
        <v>487</v>
      </c>
      <c r="C912" t="s">
        <v>10297</v>
      </c>
      <c r="D912">
        <v>20.4</v>
      </c>
      <c r="E912">
        <v>19.6</v>
      </c>
      <c r="F912">
        <v>52.3</v>
      </c>
      <c r="G912">
        <v>60.9</v>
      </c>
      <c r="H912">
        <v>57.7</v>
      </c>
    </row>
    <row r="913" spans="1:8">
      <c r="A913" t="s">
        <v>3201</v>
      </c>
      <c r="B913" t="s">
        <v>487</v>
      </c>
      <c r="C913" t="s">
        <v>10297</v>
      </c>
      <c r="D913">
        <v>20.6</v>
      </c>
      <c r="E913">
        <v>21.2</v>
      </c>
      <c r="F913">
        <v>46.5</v>
      </c>
      <c r="G913">
        <v>45</v>
      </c>
      <c r="H913">
        <v>67.9</v>
      </c>
    </row>
    <row r="914" spans="1:8">
      <c r="A914" t="s">
        <v>1180</v>
      </c>
      <c r="B914" t="s">
        <v>487</v>
      </c>
      <c r="C914" t="s">
        <v>10297</v>
      </c>
      <c r="D914">
        <v>16.6</v>
      </c>
      <c r="E914">
        <v>9.3</v>
      </c>
      <c r="F914">
        <v>67.5</v>
      </c>
      <c r="G914">
        <v>41.1</v>
      </c>
      <c r="H914">
        <v>22.7</v>
      </c>
    </row>
    <row r="915" spans="1:8">
      <c r="A915" t="s">
        <v>10329</v>
      </c>
      <c r="B915" t="s">
        <v>487</v>
      </c>
      <c r="C915" t="s">
        <v>10297</v>
      </c>
      <c r="D915">
        <v>17.7</v>
      </c>
      <c r="E915">
        <v>16.1</v>
      </c>
      <c r="F915">
        <v>61</v>
      </c>
      <c r="G915">
        <v>44.2</v>
      </c>
      <c r="H915">
        <v>33.6</v>
      </c>
    </row>
    <row r="916" spans="1:8">
      <c r="A916" t="s">
        <v>1372</v>
      </c>
      <c r="B916" t="s">
        <v>487</v>
      </c>
      <c r="C916" t="s">
        <v>10297</v>
      </c>
      <c r="D916">
        <v>21.7</v>
      </c>
      <c r="E916">
        <v>13.7</v>
      </c>
      <c r="F916">
        <v>58.7</v>
      </c>
      <c r="G916">
        <v>52.7</v>
      </c>
      <c r="H916">
        <v>24.9</v>
      </c>
    </row>
    <row r="917" spans="1:8">
      <c r="A917" t="s">
        <v>1354</v>
      </c>
      <c r="B917" t="s">
        <v>487</v>
      </c>
      <c r="C917" t="s">
        <v>10297</v>
      </c>
      <c r="D917">
        <v>19.1</v>
      </c>
      <c r="E917">
        <v>13.7</v>
      </c>
      <c r="F917">
        <v>58.9</v>
      </c>
      <c r="G917">
        <v>61.3</v>
      </c>
      <c r="H917">
        <v>30.1</v>
      </c>
    </row>
    <row r="918" spans="1:8">
      <c r="A918" t="s">
        <v>10330</v>
      </c>
      <c r="B918" t="s">
        <v>487</v>
      </c>
      <c r="C918" t="s">
        <v>10297</v>
      </c>
      <c r="D918">
        <v>32.4</v>
      </c>
      <c r="E918">
        <v>22.9</v>
      </c>
      <c r="F918">
        <v>30.8</v>
      </c>
      <c r="G918">
        <v>77.4</v>
      </c>
      <c r="H918">
        <v>70.8</v>
      </c>
    </row>
    <row r="919" spans="1:8">
      <c r="A919" t="s">
        <v>10331</v>
      </c>
      <c r="B919" t="s">
        <v>487</v>
      </c>
      <c r="C919" t="s">
        <v>10297</v>
      </c>
      <c r="D919">
        <v>31.3</v>
      </c>
      <c r="E919">
        <v>34.7</v>
      </c>
      <c r="F919">
        <v>24.9</v>
      </c>
      <c r="G919">
        <v>77.2</v>
      </c>
      <c r="H919">
        <v>62.1</v>
      </c>
    </row>
    <row r="920" spans="1:8">
      <c r="A920" t="s">
        <v>10332</v>
      </c>
      <c r="B920" t="s">
        <v>487</v>
      </c>
      <c r="C920" t="s">
        <v>10297</v>
      </c>
      <c r="D920">
        <v>21.5</v>
      </c>
      <c r="E920">
        <v>17.7</v>
      </c>
      <c r="F920">
        <v>50.9</v>
      </c>
      <c r="G920">
        <v>39.2</v>
      </c>
      <c r="H920">
        <v>47.4</v>
      </c>
    </row>
    <row r="921" spans="1:8">
      <c r="A921" t="s">
        <v>2284</v>
      </c>
      <c r="B921" t="s">
        <v>487</v>
      </c>
      <c r="C921" t="s">
        <v>10297</v>
      </c>
      <c r="D921">
        <v>25.1</v>
      </c>
      <c r="E921">
        <v>33.2</v>
      </c>
      <c r="F921">
        <v>27.1</v>
      </c>
      <c r="G921">
        <v>54.8</v>
      </c>
      <c r="H921">
        <v>44.3</v>
      </c>
    </row>
    <row r="922" spans="1:8">
      <c r="A922" t="s">
        <v>2108</v>
      </c>
      <c r="B922" t="s">
        <v>487</v>
      </c>
      <c r="C922" t="s">
        <v>10297</v>
      </c>
      <c r="D922">
        <v>28</v>
      </c>
      <c r="E922">
        <v>34.4</v>
      </c>
      <c r="F922">
        <v>28.8</v>
      </c>
      <c r="G922">
        <v>74.4</v>
      </c>
      <c r="H922">
        <v>51.8</v>
      </c>
    </row>
    <row r="923" spans="1:8">
      <c r="A923" t="s">
        <v>1249</v>
      </c>
      <c r="B923" t="s">
        <v>487</v>
      </c>
      <c r="C923" t="s">
        <v>10297</v>
      </c>
      <c r="D923">
        <v>23.3</v>
      </c>
      <c r="E923">
        <v>21.6</v>
      </c>
      <c r="F923">
        <v>43.9</v>
      </c>
      <c r="G923">
        <v>99.1</v>
      </c>
      <c r="H923">
        <v>38.1</v>
      </c>
    </row>
    <row r="924" spans="1:8">
      <c r="A924" t="s">
        <v>6509</v>
      </c>
      <c r="B924" t="s">
        <v>487</v>
      </c>
      <c r="C924" t="s">
        <v>10297</v>
      </c>
      <c r="D924">
        <v>17</v>
      </c>
      <c r="E924">
        <v>16.6</v>
      </c>
      <c r="F924">
        <v>72.1</v>
      </c>
      <c r="G924">
        <v>39.2</v>
      </c>
      <c r="H924">
        <v>14.9</v>
      </c>
    </row>
    <row r="925" spans="1:8">
      <c r="A925" t="s">
        <v>3067</v>
      </c>
      <c r="B925" t="s">
        <v>487</v>
      </c>
      <c r="C925" t="s">
        <v>10297</v>
      </c>
      <c r="D925">
        <v>30.2</v>
      </c>
      <c r="E925">
        <v>15.9</v>
      </c>
      <c r="F925">
        <v>49.8</v>
      </c>
      <c r="G925">
        <v>39.2</v>
      </c>
      <c r="H925">
        <v>17.6</v>
      </c>
    </row>
    <row r="926" spans="1:8">
      <c r="A926" t="s">
        <v>8870</v>
      </c>
      <c r="B926" t="s">
        <v>487</v>
      </c>
      <c r="C926" t="s">
        <v>10297</v>
      </c>
      <c r="D926">
        <v>25.2</v>
      </c>
      <c r="E926">
        <v>14.5</v>
      </c>
      <c r="F926">
        <v>47.2</v>
      </c>
      <c r="G926">
        <v>37</v>
      </c>
      <c r="H926">
        <v>53</v>
      </c>
    </row>
    <row r="927" spans="1:8">
      <c r="A927" t="s">
        <v>2115</v>
      </c>
      <c r="B927" t="s">
        <v>487</v>
      </c>
      <c r="C927" t="s">
        <v>10297</v>
      </c>
      <c r="D927">
        <v>23.2</v>
      </c>
      <c r="E927">
        <v>22.2</v>
      </c>
      <c r="F927">
        <v>44.8</v>
      </c>
      <c r="G927">
        <v>39.9</v>
      </c>
      <c r="H927">
        <v>37.5</v>
      </c>
    </row>
    <row r="928" spans="1:8">
      <c r="A928" t="s">
        <v>3634</v>
      </c>
      <c r="B928" t="s">
        <v>487</v>
      </c>
      <c r="C928" t="s">
        <v>10297</v>
      </c>
      <c r="D928">
        <v>26.8</v>
      </c>
      <c r="E928">
        <v>9.5</v>
      </c>
      <c r="F928">
        <v>64.4</v>
      </c>
      <c r="G928">
        <v>37.3</v>
      </c>
      <c r="H928">
        <v>18.4</v>
      </c>
    </row>
    <row r="929" spans="1:8">
      <c r="A929" t="s">
        <v>2522</v>
      </c>
      <c r="B929" t="s">
        <v>487</v>
      </c>
      <c r="C929" t="s">
        <v>10297</v>
      </c>
      <c r="D929">
        <v>25.1</v>
      </c>
      <c r="E929">
        <v>19</v>
      </c>
      <c r="F929">
        <v>48.3</v>
      </c>
      <c r="G929">
        <v>37.3</v>
      </c>
      <c r="H929">
        <v>25.9</v>
      </c>
    </row>
    <row r="930" spans="1:8">
      <c r="A930" t="s">
        <v>1220</v>
      </c>
      <c r="B930" t="s">
        <v>487</v>
      </c>
      <c r="C930" t="s">
        <v>10297</v>
      </c>
      <c r="D930">
        <v>27.1</v>
      </c>
      <c r="E930">
        <v>24.8</v>
      </c>
      <c r="F930">
        <v>31.3</v>
      </c>
      <c r="G930">
        <v>93</v>
      </c>
      <c r="H930">
        <v>37.3</v>
      </c>
    </row>
    <row r="931" spans="1:8">
      <c r="A931" t="s">
        <v>10333</v>
      </c>
      <c r="B931" t="s">
        <v>487</v>
      </c>
      <c r="C931" t="s">
        <v>10297</v>
      </c>
      <c r="D931">
        <v>25</v>
      </c>
      <c r="E931">
        <v>13.9</v>
      </c>
      <c r="F931">
        <v>54.6</v>
      </c>
      <c r="G931">
        <v>40.2</v>
      </c>
      <c r="H931">
        <v>25</v>
      </c>
    </row>
    <row r="932" spans="1:8">
      <c r="A932" t="s">
        <v>10334</v>
      </c>
      <c r="B932" t="s">
        <v>487</v>
      </c>
      <c r="C932" t="s">
        <v>10297</v>
      </c>
      <c r="D932">
        <v>19.1</v>
      </c>
      <c r="E932">
        <v>21.5</v>
      </c>
      <c r="F932">
        <v>45.2</v>
      </c>
      <c r="G932">
        <v>37.4</v>
      </c>
      <c r="H932">
        <v>45.9</v>
      </c>
    </row>
    <row r="933" spans="1:8">
      <c r="A933" t="s">
        <v>2507</v>
      </c>
      <c r="B933" t="s">
        <v>487</v>
      </c>
      <c r="C933" t="s">
        <v>10297</v>
      </c>
      <c r="D933">
        <v>28.3</v>
      </c>
      <c r="E933">
        <v>16.7</v>
      </c>
      <c r="F933">
        <v>47.1</v>
      </c>
      <c r="G933">
        <v>37.6</v>
      </c>
      <c r="H933">
        <v>51.2</v>
      </c>
    </row>
    <row r="934" spans="1:8">
      <c r="A934" t="s">
        <v>1679</v>
      </c>
      <c r="B934" t="s">
        <v>487</v>
      </c>
      <c r="C934" t="s">
        <v>10297</v>
      </c>
      <c r="D934">
        <v>39.2</v>
      </c>
      <c r="E934">
        <v>34</v>
      </c>
      <c r="F934">
        <v>16.6</v>
      </c>
      <c r="G934">
        <v>39.2</v>
      </c>
      <c r="H934">
        <v>46.5</v>
      </c>
    </row>
    <row r="935" spans="1:8">
      <c r="A935" t="s">
        <v>10335</v>
      </c>
      <c r="B935" t="s">
        <v>487</v>
      </c>
      <c r="C935" t="s">
        <v>10297</v>
      </c>
      <c r="D935">
        <v>27.6</v>
      </c>
      <c r="E935">
        <v>18.8</v>
      </c>
      <c r="F935">
        <v>55.7</v>
      </c>
      <c r="G935">
        <v>38</v>
      </c>
      <c r="H935">
        <v>29.9</v>
      </c>
    </row>
    <row r="936" spans="1:8">
      <c r="A936" t="s">
        <v>2117</v>
      </c>
      <c r="B936" t="s">
        <v>487</v>
      </c>
      <c r="C936" t="s">
        <v>10297</v>
      </c>
      <c r="D936">
        <v>23.2</v>
      </c>
      <c r="E936">
        <v>19.5</v>
      </c>
      <c r="F936">
        <v>47.4</v>
      </c>
      <c r="G936">
        <v>36.9</v>
      </c>
      <c r="H936">
        <v>31.7</v>
      </c>
    </row>
    <row r="937" spans="1:8">
      <c r="A937" t="s">
        <v>2887</v>
      </c>
      <c r="B937" t="s">
        <v>487</v>
      </c>
      <c r="C937" t="s">
        <v>10297</v>
      </c>
      <c r="D937">
        <v>17.2</v>
      </c>
      <c r="E937">
        <v>20.1</v>
      </c>
      <c r="F937">
        <v>46.6</v>
      </c>
      <c r="G937">
        <v>41.2</v>
      </c>
      <c r="H937">
        <v>48.8</v>
      </c>
    </row>
    <row r="938" spans="1:8">
      <c r="A938" t="s">
        <v>2187</v>
      </c>
      <c r="B938" t="s">
        <v>487</v>
      </c>
      <c r="C938" t="s">
        <v>10297</v>
      </c>
      <c r="D938">
        <v>17.4</v>
      </c>
      <c r="E938">
        <v>16.7</v>
      </c>
      <c r="F938">
        <v>51.2</v>
      </c>
      <c r="G938">
        <v>37.5</v>
      </c>
      <c r="H938">
        <v>51</v>
      </c>
    </row>
    <row r="939" spans="1:8">
      <c r="A939" t="s">
        <v>1350</v>
      </c>
      <c r="B939" t="s">
        <v>487</v>
      </c>
      <c r="C939" t="s">
        <v>10297</v>
      </c>
      <c r="D939">
        <v>17.8</v>
      </c>
      <c r="E939">
        <v>21.9</v>
      </c>
      <c r="F939">
        <v>56.3</v>
      </c>
      <c r="G939">
        <v>37.5</v>
      </c>
      <c r="H939">
        <v>32</v>
      </c>
    </row>
    <row r="940" spans="1:8">
      <c r="A940" t="s">
        <v>1689</v>
      </c>
      <c r="B940" t="s">
        <v>487</v>
      </c>
      <c r="C940" t="s">
        <v>10297</v>
      </c>
      <c r="D940">
        <v>30.5</v>
      </c>
      <c r="E940">
        <v>14.6</v>
      </c>
      <c r="F940">
        <v>60</v>
      </c>
      <c r="G940">
        <v>37.5</v>
      </c>
      <c r="H940">
        <v>17.1</v>
      </c>
    </row>
    <row r="941" spans="1:8">
      <c r="A941" t="s">
        <v>10336</v>
      </c>
      <c r="B941" t="s">
        <v>487</v>
      </c>
      <c r="C941" t="s">
        <v>10297</v>
      </c>
      <c r="D941">
        <v>34.5</v>
      </c>
      <c r="E941">
        <v>32.1</v>
      </c>
      <c r="F941">
        <v>18.4</v>
      </c>
      <c r="G941">
        <v>37.1</v>
      </c>
      <c r="H941">
        <v>62.8</v>
      </c>
    </row>
    <row r="942" spans="1:8">
      <c r="A942" t="s">
        <v>1997</v>
      </c>
      <c r="B942" t="s">
        <v>487</v>
      </c>
      <c r="C942" t="s">
        <v>10297</v>
      </c>
      <c r="D942">
        <v>16.7</v>
      </c>
      <c r="E942">
        <v>20.3</v>
      </c>
      <c r="F942">
        <v>63</v>
      </c>
      <c r="G942">
        <v>38.1</v>
      </c>
      <c r="H942">
        <v>27.8</v>
      </c>
    </row>
    <row r="943" spans="1:8">
      <c r="A943" t="s">
        <v>10337</v>
      </c>
      <c r="B943" t="s">
        <v>487</v>
      </c>
      <c r="C943" t="s">
        <v>10297</v>
      </c>
      <c r="D943">
        <v>28.4</v>
      </c>
      <c r="E943">
        <v>25.5</v>
      </c>
      <c r="F943">
        <v>33.9</v>
      </c>
      <c r="G943">
        <v>99.9</v>
      </c>
      <c r="H943">
        <v>61.7</v>
      </c>
    </row>
    <row r="944" spans="1:8">
      <c r="A944" t="s">
        <v>1881</v>
      </c>
      <c r="B944" t="s">
        <v>487</v>
      </c>
      <c r="C944" t="s">
        <v>10297</v>
      </c>
      <c r="D944">
        <v>30.5</v>
      </c>
      <c r="E944">
        <v>10.8</v>
      </c>
      <c r="F944">
        <v>53.2</v>
      </c>
      <c r="G944">
        <v>37</v>
      </c>
      <c r="H944">
        <v>42.2</v>
      </c>
    </row>
    <row r="945" spans="1:8">
      <c r="A945" t="s">
        <v>10338</v>
      </c>
      <c r="B945" t="s">
        <v>487</v>
      </c>
      <c r="C945" t="s">
        <v>10297</v>
      </c>
      <c r="D945">
        <v>21.4</v>
      </c>
      <c r="E945">
        <v>16.6</v>
      </c>
      <c r="F945">
        <v>62.5</v>
      </c>
      <c r="G945">
        <v>41.4</v>
      </c>
      <c r="H945">
        <v>34.6</v>
      </c>
    </row>
    <row r="946" spans="1:8">
      <c r="A946" t="s">
        <v>1127</v>
      </c>
      <c r="B946" t="s">
        <v>487</v>
      </c>
      <c r="C946" t="s">
        <v>10297</v>
      </c>
      <c r="D946">
        <v>27.3</v>
      </c>
      <c r="E946">
        <v>19.3</v>
      </c>
      <c r="F946">
        <v>43.8</v>
      </c>
      <c r="G946">
        <v>43.5</v>
      </c>
      <c r="H946">
        <v>58.7</v>
      </c>
    </row>
    <row r="947" spans="1:8">
      <c r="A947" t="s">
        <v>10339</v>
      </c>
      <c r="B947" t="s">
        <v>487</v>
      </c>
      <c r="C947" t="s">
        <v>10297</v>
      </c>
      <c r="D947">
        <v>25.7</v>
      </c>
      <c r="E947">
        <v>21.8</v>
      </c>
      <c r="F947">
        <v>38.4</v>
      </c>
      <c r="G947">
        <v>48.9</v>
      </c>
      <c r="H947">
        <v>51.2</v>
      </c>
    </row>
    <row r="948" spans="1:8">
      <c r="A948" t="s">
        <v>10340</v>
      </c>
      <c r="B948" t="s">
        <v>487</v>
      </c>
      <c r="C948" t="s">
        <v>10297</v>
      </c>
      <c r="D948">
        <v>28.1</v>
      </c>
      <c r="E948">
        <v>25.6</v>
      </c>
      <c r="F948">
        <v>30.9</v>
      </c>
      <c r="G948">
        <v>94.6</v>
      </c>
      <c r="H948">
        <v>37.4</v>
      </c>
    </row>
    <row r="949" spans="1:8">
      <c r="A949" t="s">
        <v>10341</v>
      </c>
      <c r="B949" t="s">
        <v>487</v>
      </c>
      <c r="C949" t="s">
        <v>10297</v>
      </c>
      <c r="D949">
        <v>25.6</v>
      </c>
      <c r="E949">
        <v>17.1</v>
      </c>
      <c r="F949">
        <v>50.2</v>
      </c>
      <c r="G949">
        <v>41.7</v>
      </c>
      <c r="H949">
        <v>29.6</v>
      </c>
    </row>
    <row r="950" spans="1:8">
      <c r="A950" t="s">
        <v>2602</v>
      </c>
      <c r="B950" t="s">
        <v>487</v>
      </c>
      <c r="C950" t="s">
        <v>10297</v>
      </c>
      <c r="D950">
        <v>17.5</v>
      </c>
      <c r="E950">
        <v>11.1</v>
      </c>
      <c r="F950">
        <v>68.7</v>
      </c>
      <c r="G950">
        <v>36.9</v>
      </c>
      <c r="H950">
        <v>43.6</v>
      </c>
    </row>
    <row r="951" spans="1:8">
      <c r="A951" t="s">
        <v>1108</v>
      </c>
      <c r="B951" t="s">
        <v>487</v>
      </c>
      <c r="C951" t="s">
        <v>10297</v>
      </c>
      <c r="D951">
        <v>27.9</v>
      </c>
      <c r="E951">
        <v>31.6</v>
      </c>
      <c r="F951">
        <v>35.3</v>
      </c>
      <c r="G951">
        <v>44.2</v>
      </c>
      <c r="H951">
        <v>54.9</v>
      </c>
    </row>
    <row r="952" spans="1:8">
      <c r="A952" t="s">
        <v>1863</v>
      </c>
      <c r="B952" t="s">
        <v>487</v>
      </c>
      <c r="C952" t="s">
        <v>10297</v>
      </c>
      <c r="D952">
        <v>22.9</v>
      </c>
      <c r="E952">
        <v>13.6</v>
      </c>
      <c r="F952">
        <v>46.3</v>
      </c>
      <c r="G952">
        <v>45.6</v>
      </c>
      <c r="H952">
        <v>85.5</v>
      </c>
    </row>
    <row r="953" spans="1:8">
      <c r="A953" t="s">
        <v>10342</v>
      </c>
      <c r="B953" t="s">
        <v>487</v>
      </c>
      <c r="C953" t="s">
        <v>10297</v>
      </c>
      <c r="D953">
        <v>24.2</v>
      </c>
      <c r="E953">
        <v>14</v>
      </c>
      <c r="F953">
        <v>52.1</v>
      </c>
      <c r="G953">
        <v>37.5</v>
      </c>
      <c r="H953">
        <v>39.1</v>
      </c>
    </row>
    <row r="954" spans="1:8">
      <c r="A954" t="s">
        <v>10343</v>
      </c>
      <c r="B954" t="s">
        <v>487</v>
      </c>
      <c r="C954" t="s">
        <v>10297</v>
      </c>
      <c r="D954">
        <v>27.5</v>
      </c>
      <c r="E954">
        <v>17</v>
      </c>
      <c r="F954">
        <v>43.2</v>
      </c>
      <c r="G954">
        <v>40.9</v>
      </c>
      <c r="H954">
        <v>56.9</v>
      </c>
    </row>
    <row r="955" spans="1:8">
      <c r="A955" t="s">
        <v>1707</v>
      </c>
      <c r="B955" t="s">
        <v>487</v>
      </c>
      <c r="C955" t="s">
        <v>10297</v>
      </c>
      <c r="D955">
        <v>23.3</v>
      </c>
      <c r="E955">
        <v>18</v>
      </c>
      <c r="F955">
        <v>56</v>
      </c>
      <c r="G955">
        <v>37.2</v>
      </c>
      <c r="H955">
        <v>44.7</v>
      </c>
    </row>
    <row r="956" spans="1:8">
      <c r="A956" t="s">
        <v>2090</v>
      </c>
      <c r="B956" t="s">
        <v>487</v>
      </c>
      <c r="C956" t="s">
        <v>10297</v>
      </c>
      <c r="D956">
        <v>24.8</v>
      </c>
      <c r="E956">
        <v>13.4</v>
      </c>
      <c r="F956">
        <v>43.4</v>
      </c>
      <c r="G956">
        <v>60.9</v>
      </c>
      <c r="H956">
        <v>62</v>
      </c>
    </row>
    <row r="957" spans="1:8">
      <c r="A957" t="s">
        <v>10344</v>
      </c>
      <c r="B957" t="s">
        <v>487</v>
      </c>
      <c r="C957" t="s">
        <v>10297</v>
      </c>
      <c r="D957">
        <v>20.1</v>
      </c>
      <c r="E957">
        <v>21.4</v>
      </c>
      <c r="F957">
        <v>39.5</v>
      </c>
      <c r="G957">
        <v>37.3</v>
      </c>
      <c r="H957">
        <v>81.2</v>
      </c>
    </row>
    <row r="958" spans="1:8">
      <c r="A958" t="s">
        <v>10345</v>
      </c>
      <c r="B958" t="s">
        <v>487</v>
      </c>
      <c r="C958" t="s">
        <v>10297</v>
      </c>
      <c r="D958">
        <v>22.1</v>
      </c>
      <c r="E958">
        <v>24.1</v>
      </c>
      <c r="F958">
        <v>42.2</v>
      </c>
      <c r="G958">
        <v>41.8</v>
      </c>
      <c r="H958">
        <v>40.7</v>
      </c>
    </row>
    <row r="959" spans="1:8">
      <c r="A959" t="s">
        <v>2995</v>
      </c>
      <c r="B959" t="s">
        <v>487</v>
      </c>
      <c r="C959" t="s">
        <v>10297</v>
      </c>
      <c r="D959">
        <v>19.5</v>
      </c>
      <c r="E959">
        <v>32.1</v>
      </c>
      <c r="F959">
        <v>41.7</v>
      </c>
      <c r="G959">
        <v>43.6</v>
      </c>
      <c r="H959">
        <v>59.8</v>
      </c>
    </row>
    <row r="960" spans="1:8">
      <c r="A960" t="s">
        <v>1691</v>
      </c>
      <c r="B960" t="s">
        <v>487</v>
      </c>
      <c r="C960" t="s">
        <v>10297</v>
      </c>
      <c r="D960">
        <v>46.3</v>
      </c>
      <c r="E960">
        <v>39.7</v>
      </c>
      <c r="F960">
        <v>11.9</v>
      </c>
      <c r="G960">
        <v>39.7</v>
      </c>
      <c r="H960">
        <v>45.7</v>
      </c>
    </row>
    <row r="961" spans="1:8">
      <c r="A961" t="s">
        <v>1739</v>
      </c>
      <c r="B961" t="s">
        <v>487</v>
      </c>
      <c r="C961" t="s">
        <v>10297</v>
      </c>
      <c r="D961">
        <v>26.9</v>
      </c>
      <c r="E961">
        <v>20.8</v>
      </c>
      <c r="F961">
        <v>38.4</v>
      </c>
      <c r="G961">
        <v>39.4</v>
      </c>
      <c r="H961">
        <v>55.5</v>
      </c>
    </row>
    <row r="962" spans="1:8">
      <c r="A962" t="s">
        <v>1842</v>
      </c>
      <c r="B962" t="s">
        <v>487</v>
      </c>
      <c r="C962" t="s">
        <v>10297</v>
      </c>
      <c r="D962">
        <v>26.1</v>
      </c>
      <c r="E962">
        <v>19.3</v>
      </c>
      <c r="F962">
        <v>53.2</v>
      </c>
      <c r="G962">
        <v>39.8</v>
      </c>
      <c r="H962">
        <v>29.6</v>
      </c>
    </row>
    <row r="963" spans="1:8">
      <c r="A963" t="s">
        <v>2350</v>
      </c>
      <c r="B963" t="s">
        <v>487</v>
      </c>
      <c r="C963" t="s">
        <v>10297</v>
      </c>
      <c r="D963">
        <v>18</v>
      </c>
      <c r="E963">
        <v>14.9</v>
      </c>
      <c r="F963">
        <v>46.1</v>
      </c>
      <c r="G963">
        <v>38</v>
      </c>
      <c r="H963">
        <v>74.3</v>
      </c>
    </row>
    <row r="964" spans="1:8">
      <c r="A964" t="s">
        <v>975</v>
      </c>
      <c r="B964" t="s">
        <v>487</v>
      </c>
      <c r="C964" t="s">
        <v>10297</v>
      </c>
      <c r="D964">
        <v>27.4</v>
      </c>
      <c r="E964">
        <v>29.8</v>
      </c>
      <c r="F964">
        <v>41</v>
      </c>
      <c r="G964">
        <v>59.5</v>
      </c>
      <c r="H964">
        <v>22.3</v>
      </c>
    </row>
    <row r="965" spans="1:8">
      <c r="A965" t="s">
        <v>10346</v>
      </c>
      <c r="B965" t="s">
        <v>487</v>
      </c>
      <c r="C965" t="s">
        <v>10297</v>
      </c>
      <c r="D965">
        <v>27.3</v>
      </c>
      <c r="E965">
        <v>15.7</v>
      </c>
      <c r="F965">
        <v>38.8</v>
      </c>
      <c r="G965">
        <v>42.7</v>
      </c>
      <c r="H965">
        <v>56.7</v>
      </c>
    </row>
    <row r="966" spans="1:8">
      <c r="A966" t="s">
        <v>10347</v>
      </c>
      <c r="B966" t="s">
        <v>487</v>
      </c>
      <c r="C966" t="s">
        <v>10297</v>
      </c>
      <c r="D966">
        <v>12.7</v>
      </c>
      <c r="E966">
        <v>9.3</v>
      </c>
      <c r="F966">
        <v>65.6</v>
      </c>
      <c r="G966">
        <v>36.9</v>
      </c>
      <c r="H966">
        <v>48</v>
      </c>
    </row>
    <row r="967" spans="1:8">
      <c r="A967" t="s">
        <v>2242</v>
      </c>
      <c r="B967" t="s">
        <v>487</v>
      </c>
      <c r="C967" t="s">
        <v>10297</v>
      </c>
      <c r="D967">
        <v>27.1</v>
      </c>
      <c r="E967">
        <v>27.4</v>
      </c>
      <c r="F967">
        <v>36.2</v>
      </c>
      <c r="G967">
        <v>56.3</v>
      </c>
      <c r="H967">
        <v>23.7</v>
      </c>
    </row>
    <row r="968" spans="1:8">
      <c r="A968" t="s">
        <v>2593</v>
      </c>
      <c r="B968" t="s">
        <v>487</v>
      </c>
      <c r="C968" t="s">
        <v>10297</v>
      </c>
      <c r="D968">
        <v>19.4</v>
      </c>
      <c r="E968">
        <v>15.5</v>
      </c>
      <c r="F968">
        <v>53.7</v>
      </c>
      <c r="G968">
        <v>40.6</v>
      </c>
      <c r="H968">
        <v>33.9</v>
      </c>
    </row>
    <row r="969" spans="1:8">
      <c r="A969" t="s">
        <v>2689</v>
      </c>
      <c r="B969" t="s">
        <v>487</v>
      </c>
      <c r="C969" t="s">
        <v>10297</v>
      </c>
      <c r="D969">
        <v>18.7</v>
      </c>
      <c r="E969">
        <v>14.3</v>
      </c>
      <c r="F969">
        <v>60.8</v>
      </c>
      <c r="G969">
        <v>37.1</v>
      </c>
      <c r="H969">
        <v>57.3</v>
      </c>
    </row>
    <row r="970" spans="1:8">
      <c r="A970" t="s">
        <v>2028</v>
      </c>
      <c r="B970" t="s">
        <v>487</v>
      </c>
      <c r="C970" t="s">
        <v>10297</v>
      </c>
      <c r="D970">
        <v>28.3</v>
      </c>
      <c r="E970">
        <v>24.4</v>
      </c>
      <c r="F970">
        <v>37.1</v>
      </c>
      <c r="G970">
        <v>49.5</v>
      </c>
      <c r="H970">
        <v>24.8</v>
      </c>
    </row>
    <row r="971" spans="1:8">
      <c r="A971" t="s">
        <v>1845</v>
      </c>
      <c r="B971" t="s">
        <v>487</v>
      </c>
      <c r="C971" t="s">
        <v>10297</v>
      </c>
      <c r="D971">
        <v>34.7</v>
      </c>
      <c r="E971">
        <v>11</v>
      </c>
      <c r="F971">
        <v>52.2</v>
      </c>
      <c r="G971">
        <v>37</v>
      </c>
      <c r="H971">
        <v>21.3</v>
      </c>
    </row>
    <row r="972" spans="1:8">
      <c r="A972" t="s">
        <v>10348</v>
      </c>
      <c r="B972" t="s">
        <v>487</v>
      </c>
      <c r="C972" t="s">
        <v>10297</v>
      </c>
      <c r="D972">
        <v>21.8</v>
      </c>
      <c r="E972">
        <v>27.3</v>
      </c>
      <c r="F972">
        <v>41.4</v>
      </c>
      <c r="G972">
        <v>40.6</v>
      </c>
      <c r="H972">
        <v>52.3</v>
      </c>
    </row>
    <row r="973" spans="1:8">
      <c r="A973" t="s">
        <v>10349</v>
      </c>
      <c r="B973" t="s">
        <v>487</v>
      </c>
      <c r="C973" t="s">
        <v>10297</v>
      </c>
      <c r="D973">
        <v>19.4</v>
      </c>
      <c r="E973">
        <v>17.1</v>
      </c>
      <c r="F973">
        <v>46.9</v>
      </c>
      <c r="G973">
        <v>36.9</v>
      </c>
      <c r="H973">
        <v>51.2</v>
      </c>
    </row>
    <row r="974" spans="1:8">
      <c r="A974" t="s">
        <v>1465</v>
      </c>
      <c r="B974" t="s">
        <v>487</v>
      </c>
      <c r="C974" t="s">
        <v>10297</v>
      </c>
      <c r="D974">
        <v>21.1</v>
      </c>
      <c r="E974">
        <v>19.2</v>
      </c>
      <c r="F974">
        <v>51.7</v>
      </c>
      <c r="G974">
        <v>53.4</v>
      </c>
      <c r="H974">
        <v>32.9</v>
      </c>
    </row>
    <row r="975" spans="1:8">
      <c r="A975" t="s">
        <v>2703</v>
      </c>
      <c r="B975" t="s">
        <v>487</v>
      </c>
      <c r="C975" t="s">
        <v>10297</v>
      </c>
      <c r="D975">
        <v>35.2</v>
      </c>
      <c r="E975">
        <v>23.9</v>
      </c>
      <c r="F975">
        <v>35.2</v>
      </c>
      <c r="G975">
        <v>47.1</v>
      </c>
      <c r="H975">
        <v>33.9</v>
      </c>
    </row>
    <row r="976" spans="1:8">
      <c r="A976" t="s">
        <v>834</v>
      </c>
      <c r="B976" t="s">
        <v>487</v>
      </c>
      <c r="C976" t="s">
        <v>10297</v>
      </c>
      <c r="D976">
        <v>17</v>
      </c>
      <c r="E976">
        <v>13.3</v>
      </c>
      <c r="F976">
        <v>64.9</v>
      </c>
      <c r="G976">
        <v>41.6</v>
      </c>
      <c r="H976">
        <v>41.6</v>
      </c>
    </row>
    <row r="977" spans="1:8">
      <c r="A977" t="s">
        <v>1539</v>
      </c>
      <c r="B977" t="s">
        <v>487</v>
      </c>
      <c r="C977" t="s">
        <v>10297</v>
      </c>
      <c r="D977">
        <v>18.1</v>
      </c>
      <c r="E977">
        <v>8.2</v>
      </c>
      <c r="F977">
        <v>64.4</v>
      </c>
      <c r="G977">
        <v>39.1</v>
      </c>
      <c r="H977">
        <v>47.5</v>
      </c>
    </row>
    <row r="978" spans="1:8">
      <c r="A978" t="s">
        <v>1903</v>
      </c>
      <c r="B978" t="s">
        <v>487</v>
      </c>
      <c r="C978" t="s">
        <v>10297</v>
      </c>
      <c r="D978">
        <v>20.4</v>
      </c>
      <c r="E978">
        <v>12</v>
      </c>
      <c r="F978">
        <v>58</v>
      </c>
      <c r="G978">
        <v>37.6</v>
      </c>
      <c r="H978">
        <v>73.2</v>
      </c>
    </row>
    <row r="979" spans="1:8">
      <c r="A979" t="s">
        <v>10350</v>
      </c>
      <c r="B979" t="s">
        <v>487</v>
      </c>
      <c r="C979" t="s">
        <v>10297</v>
      </c>
      <c r="D979">
        <v>18.6</v>
      </c>
      <c r="E979">
        <v>10.2</v>
      </c>
      <c r="F979">
        <v>73.4</v>
      </c>
      <c r="G979">
        <v>37.3</v>
      </c>
      <c r="H979">
        <v>28.7</v>
      </c>
    </row>
    <row r="980" spans="1:8">
      <c r="A980" t="s">
        <v>1710</v>
      </c>
      <c r="B980" t="s">
        <v>487</v>
      </c>
      <c r="C980" t="s">
        <v>10297</v>
      </c>
      <c r="D980">
        <v>15.2</v>
      </c>
      <c r="E980">
        <v>9</v>
      </c>
      <c r="F980">
        <v>55.1</v>
      </c>
      <c r="G980">
        <v>37.2</v>
      </c>
      <c r="H980">
        <v>74.7</v>
      </c>
    </row>
    <row r="981" spans="1:8">
      <c r="A981" t="s">
        <v>1410</v>
      </c>
      <c r="B981" t="s">
        <v>487</v>
      </c>
      <c r="C981" t="s">
        <v>10297</v>
      </c>
      <c r="D981">
        <v>19.1</v>
      </c>
      <c r="E981">
        <v>8.4</v>
      </c>
      <c r="F981">
        <v>62.8</v>
      </c>
      <c r="G981">
        <v>37.1</v>
      </c>
      <c r="H981">
        <v>42.9</v>
      </c>
    </row>
    <row r="982" spans="1:8">
      <c r="A982" t="s">
        <v>2966</v>
      </c>
      <c r="B982" t="s">
        <v>487</v>
      </c>
      <c r="C982" t="s">
        <v>10297</v>
      </c>
      <c r="D982">
        <v>22</v>
      </c>
      <c r="E982">
        <v>9.5</v>
      </c>
      <c r="F982">
        <v>60</v>
      </c>
      <c r="G982">
        <v>39.6</v>
      </c>
      <c r="H982">
        <v>24.6</v>
      </c>
    </row>
    <row r="983" spans="1:8">
      <c r="A983" t="s">
        <v>10351</v>
      </c>
      <c r="B983" t="s">
        <v>487</v>
      </c>
      <c r="C983" t="s">
        <v>10297</v>
      </c>
      <c r="D983">
        <v>20.7</v>
      </c>
      <c r="E983">
        <v>15</v>
      </c>
      <c r="F983">
        <v>51.1</v>
      </c>
      <c r="G983">
        <v>77.9</v>
      </c>
      <c r="H983">
        <v>52.6</v>
      </c>
    </row>
    <row r="984" spans="1:8">
      <c r="A984" t="s">
        <v>10352</v>
      </c>
      <c r="B984" t="s">
        <v>487</v>
      </c>
      <c r="C984" t="s">
        <v>10297</v>
      </c>
      <c r="D984">
        <v>26.6</v>
      </c>
      <c r="E984">
        <v>31.7</v>
      </c>
      <c r="F984">
        <v>32.8</v>
      </c>
      <c r="G984">
        <v>36.9</v>
      </c>
      <c r="H984">
        <v>41.6</v>
      </c>
    </row>
    <row r="985" spans="1:8">
      <c r="A985" t="s">
        <v>1428</v>
      </c>
      <c r="B985" t="s">
        <v>487</v>
      </c>
      <c r="C985" t="s">
        <v>10297</v>
      </c>
      <c r="D985">
        <v>29.7</v>
      </c>
      <c r="E985">
        <v>19.2</v>
      </c>
      <c r="F985">
        <v>42.9</v>
      </c>
      <c r="G985">
        <v>37.6</v>
      </c>
      <c r="H985">
        <v>50.5</v>
      </c>
    </row>
    <row r="986" spans="1:8">
      <c r="A986" t="s">
        <v>1961</v>
      </c>
      <c r="B986" t="s">
        <v>487</v>
      </c>
      <c r="C986" t="s">
        <v>10297</v>
      </c>
      <c r="D986">
        <v>16</v>
      </c>
      <c r="E986">
        <v>14.4</v>
      </c>
      <c r="F986">
        <v>61.3</v>
      </c>
      <c r="G986">
        <v>38.7</v>
      </c>
      <c r="H986">
        <v>37.8</v>
      </c>
    </row>
    <row r="987" spans="1:8">
      <c r="A987" t="s">
        <v>2263</v>
      </c>
      <c r="B987" t="s">
        <v>487</v>
      </c>
      <c r="C987" t="s">
        <v>10297</v>
      </c>
      <c r="D987">
        <v>19.7</v>
      </c>
      <c r="E987">
        <v>30.8</v>
      </c>
      <c r="F987">
        <v>36.5</v>
      </c>
      <c r="G987">
        <v>40.5</v>
      </c>
      <c r="H987">
        <v>59</v>
      </c>
    </row>
    <row r="988" spans="1:8">
      <c r="A988" t="s">
        <v>2103</v>
      </c>
      <c r="B988" t="s">
        <v>487</v>
      </c>
      <c r="C988" t="s">
        <v>10297</v>
      </c>
      <c r="D988">
        <v>12.8</v>
      </c>
      <c r="E988">
        <v>7.9</v>
      </c>
      <c r="F988">
        <v>71.2</v>
      </c>
      <c r="G988">
        <v>37</v>
      </c>
      <c r="H988">
        <v>45.4</v>
      </c>
    </row>
    <row r="989" spans="1:8">
      <c r="A989" t="s">
        <v>10353</v>
      </c>
      <c r="B989" t="s">
        <v>487</v>
      </c>
      <c r="C989" t="s">
        <v>10297</v>
      </c>
      <c r="D989">
        <v>16.2</v>
      </c>
      <c r="E989">
        <v>17.1</v>
      </c>
      <c r="F989">
        <v>59.1</v>
      </c>
      <c r="G989">
        <v>42.7</v>
      </c>
      <c r="H989">
        <v>49.3</v>
      </c>
    </row>
    <row r="990" spans="1:8">
      <c r="A990" t="s">
        <v>2014</v>
      </c>
      <c r="B990" t="s">
        <v>487</v>
      </c>
      <c r="C990" t="s">
        <v>10297</v>
      </c>
      <c r="D990">
        <v>21.4</v>
      </c>
      <c r="E990">
        <v>18.7</v>
      </c>
      <c r="F990">
        <v>47.3</v>
      </c>
      <c r="G990">
        <v>45.9</v>
      </c>
      <c r="H990">
        <v>55.5</v>
      </c>
    </row>
    <row r="991" spans="1:8">
      <c r="A991" t="s">
        <v>10354</v>
      </c>
      <c r="B991" t="s">
        <v>487</v>
      </c>
      <c r="C991" t="s">
        <v>10297</v>
      </c>
      <c r="D991">
        <v>22.9</v>
      </c>
      <c r="E991">
        <v>14.6</v>
      </c>
      <c r="F991">
        <v>52.9</v>
      </c>
      <c r="G991">
        <v>38.9</v>
      </c>
      <c r="H991">
        <v>31.5</v>
      </c>
    </row>
    <row r="992" spans="1:8">
      <c r="A992" t="s">
        <v>1188</v>
      </c>
      <c r="B992" t="s">
        <v>487</v>
      </c>
      <c r="C992" t="s">
        <v>10297</v>
      </c>
      <c r="D992">
        <v>26.8</v>
      </c>
      <c r="E992">
        <v>27.4</v>
      </c>
      <c r="F992">
        <v>42.6</v>
      </c>
      <c r="G992">
        <v>37.8</v>
      </c>
      <c r="H992">
        <v>43</v>
      </c>
    </row>
    <row r="993" spans="1:8">
      <c r="A993" t="s">
        <v>2459</v>
      </c>
      <c r="B993" t="s">
        <v>487</v>
      </c>
      <c r="C993" t="s">
        <v>10297</v>
      </c>
      <c r="D993">
        <v>17.7</v>
      </c>
      <c r="E993">
        <v>14.2</v>
      </c>
      <c r="F993">
        <v>67.1</v>
      </c>
      <c r="G993">
        <v>38.5</v>
      </c>
      <c r="H993">
        <v>26.5</v>
      </c>
    </row>
    <row r="994" spans="1:8">
      <c r="A994" t="s">
        <v>10355</v>
      </c>
      <c r="B994" t="s">
        <v>487</v>
      </c>
      <c r="C994" t="s">
        <v>10297</v>
      </c>
      <c r="D994">
        <v>16.7</v>
      </c>
      <c r="E994">
        <v>15.7</v>
      </c>
      <c r="F994">
        <v>61.1</v>
      </c>
      <c r="G994">
        <v>37</v>
      </c>
      <c r="H994">
        <v>52.8</v>
      </c>
    </row>
    <row r="995" spans="1:8">
      <c r="A995" t="s">
        <v>1641</v>
      </c>
      <c r="B995" t="s">
        <v>487</v>
      </c>
      <c r="C995" t="s">
        <v>10297</v>
      </c>
      <c r="D995">
        <v>22.9</v>
      </c>
      <c r="E995">
        <v>22.2</v>
      </c>
      <c r="F995">
        <v>55.8</v>
      </c>
      <c r="G995">
        <v>38</v>
      </c>
      <c r="H995">
        <v>33.4</v>
      </c>
    </row>
    <row r="996" spans="1:8">
      <c r="A996" t="s">
        <v>2734</v>
      </c>
      <c r="B996" t="s">
        <v>487</v>
      </c>
      <c r="C996" t="s">
        <v>10297</v>
      </c>
      <c r="D996">
        <v>23.6</v>
      </c>
      <c r="E996">
        <v>19.3</v>
      </c>
      <c r="F996">
        <v>53.8</v>
      </c>
      <c r="G996">
        <v>38.5</v>
      </c>
      <c r="H996">
        <v>52.2</v>
      </c>
    </row>
    <row r="997" spans="1:8">
      <c r="A997" t="s">
        <v>1852</v>
      </c>
      <c r="B997" t="s">
        <v>487</v>
      </c>
      <c r="C997" t="s">
        <v>10297</v>
      </c>
      <c r="D997">
        <v>27.6</v>
      </c>
      <c r="E997">
        <v>14.4</v>
      </c>
      <c r="F997">
        <v>57.2</v>
      </c>
      <c r="G997">
        <v>39.9</v>
      </c>
      <c r="H997">
        <v>32.3</v>
      </c>
    </row>
    <row r="998" spans="1:8">
      <c r="A998" t="s">
        <v>1950</v>
      </c>
      <c r="B998" t="s">
        <v>487</v>
      </c>
      <c r="C998" t="s">
        <v>10297</v>
      </c>
      <c r="D998">
        <v>23.9</v>
      </c>
      <c r="E998">
        <v>18.4</v>
      </c>
      <c r="F998">
        <v>51.6</v>
      </c>
      <c r="G998">
        <v>71.9</v>
      </c>
      <c r="H998">
        <v>38.6</v>
      </c>
    </row>
    <row r="999" spans="1:8">
      <c r="A999" t="s">
        <v>1698</v>
      </c>
      <c r="B999" t="s">
        <v>487</v>
      </c>
      <c r="C999" t="s">
        <v>10297</v>
      </c>
      <c r="D999">
        <v>20.2</v>
      </c>
      <c r="E999">
        <v>15.3</v>
      </c>
      <c r="F999">
        <v>54</v>
      </c>
      <c r="G999">
        <v>42.7</v>
      </c>
      <c r="H999">
        <v>43.3</v>
      </c>
    </row>
    <row r="1000" spans="1:8">
      <c r="A1000" t="s">
        <v>938</v>
      </c>
      <c r="B1000" t="s">
        <v>487</v>
      </c>
      <c r="C1000" t="s">
        <v>10297</v>
      </c>
      <c r="D1000">
        <v>13.9</v>
      </c>
      <c r="E1000">
        <v>8.3</v>
      </c>
      <c r="F1000">
        <v>69.5</v>
      </c>
      <c r="G1000">
        <v>36.9</v>
      </c>
      <c r="H1000">
        <v>43.5</v>
      </c>
    </row>
    <row r="1001" spans="1:8">
      <c r="A1001" t="s">
        <v>10356</v>
      </c>
      <c r="B1001" t="s">
        <v>487</v>
      </c>
      <c r="C1001" t="s">
        <v>10297</v>
      </c>
      <c r="D1001">
        <v>23.4</v>
      </c>
      <c r="E1001">
        <v>16.4</v>
      </c>
      <c r="F1001">
        <v>56.6</v>
      </c>
      <c r="G1001">
        <v>41</v>
      </c>
      <c r="H1001">
        <v>31.4</v>
      </c>
    </row>
    <row r="1002" spans="1:8">
      <c r="A1002" t="s">
        <v>10357</v>
      </c>
      <c r="B1002" t="s">
        <v>487</v>
      </c>
      <c r="C1002" t="s">
        <v>10297</v>
      </c>
      <c r="D1002">
        <v>14</v>
      </c>
      <c r="E1002">
        <v>11.3</v>
      </c>
      <c r="F1002">
        <v>64.8</v>
      </c>
      <c r="G1002">
        <v>38.6</v>
      </c>
      <c r="H1002">
        <v>25.2</v>
      </c>
    </row>
    <row r="1003" spans="1:8">
      <c r="A1003" t="s">
        <v>2580</v>
      </c>
      <c r="B1003" t="s">
        <v>4145</v>
      </c>
      <c r="C1003" t="s">
        <v>10358</v>
      </c>
      <c r="D1003">
        <v>19.9</v>
      </c>
      <c r="E1003">
        <v>17.2</v>
      </c>
      <c r="F1003">
        <v>32.6</v>
      </c>
      <c r="G1003">
        <v>39.5</v>
      </c>
      <c r="H1003">
        <v>34.8</v>
      </c>
    </row>
    <row r="1004" spans="1:8">
      <c r="A1004" t="s">
        <v>10359</v>
      </c>
      <c r="B1004" t="s">
        <v>4145</v>
      </c>
      <c r="C1004" t="s">
        <v>10358</v>
      </c>
      <c r="D1004">
        <v>19.3</v>
      </c>
      <c r="E1004">
        <v>25.3</v>
      </c>
      <c r="F1004">
        <v>28.3</v>
      </c>
      <c r="G1004">
        <v>39.2</v>
      </c>
      <c r="H1004">
        <v>34.1</v>
      </c>
    </row>
    <row r="1005" spans="1:8">
      <c r="A1005" t="s">
        <v>1035</v>
      </c>
      <c r="B1005" t="s">
        <v>4145</v>
      </c>
      <c r="C1005" t="s">
        <v>10358</v>
      </c>
      <c r="D1005">
        <v>24</v>
      </c>
      <c r="E1005">
        <v>13.1</v>
      </c>
      <c r="F1005">
        <v>47.3</v>
      </c>
      <c r="G1005">
        <v>38.1</v>
      </c>
      <c r="H1005">
        <v>41.2</v>
      </c>
    </row>
    <row r="1006" spans="1:8">
      <c r="A1006" t="s">
        <v>2686</v>
      </c>
      <c r="B1006" t="s">
        <v>4145</v>
      </c>
      <c r="C1006" t="s">
        <v>10358</v>
      </c>
      <c r="D1006">
        <v>27.3</v>
      </c>
      <c r="E1006">
        <v>10.8</v>
      </c>
      <c r="F1006">
        <v>26.2</v>
      </c>
      <c r="G1006">
        <v>41.1</v>
      </c>
      <c r="H1006">
        <v>69.2</v>
      </c>
    </row>
    <row r="1007" spans="1:8">
      <c r="A1007" t="s">
        <v>10360</v>
      </c>
      <c r="B1007" t="s">
        <v>4145</v>
      </c>
      <c r="C1007" t="s">
        <v>10358</v>
      </c>
      <c r="D1007">
        <v>16.9</v>
      </c>
      <c r="E1007">
        <v>17.3</v>
      </c>
      <c r="F1007">
        <v>40.6</v>
      </c>
      <c r="G1007">
        <v>37.6</v>
      </c>
      <c r="H1007">
        <v>69.6</v>
      </c>
    </row>
    <row r="1008" spans="1:8">
      <c r="A1008" t="s">
        <v>10361</v>
      </c>
      <c r="B1008" t="s">
        <v>4145</v>
      </c>
      <c r="C1008" t="s">
        <v>10358</v>
      </c>
      <c r="D1008">
        <v>20</v>
      </c>
      <c r="E1008">
        <v>17.6</v>
      </c>
      <c r="F1008">
        <v>36.9</v>
      </c>
      <c r="G1008">
        <v>39.1</v>
      </c>
      <c r="H1008">
        <v>42.3</v>
      </c>
    </row>
    <row r="1009" spans="1:8">
      <c r="A1009" t="s">
        <v>2271</v>
      </c>
      <c r="B1009" t="s">
        <v>4145</v>
      </c>
      <c r="C1009" t="s">
        <v>10358</v>
      </c>
      <c r="D1009">
        <v>20.1</v>
      </c>
      <c r="E1009">
        <v>12.6</v>
      </c>
      <c r="F1009">
        <v>47.9</v>
      </c>
      <c r="G1009">
        <v>37.8</v>
      </c>
      <c r="H1009">
        <v>22.7</v>
      </c>
    </row>
    <row r="1010" spans="1:8">
      <c r="A1010" t="s">
        <v>10362</v>
      </c>
      <c r="B1010" t="s">
        <v>4145</v>
      </c>
      <c r="C1010" t="s">
        <v>10358</v>
      </c>
      <c r="D1010">
        <v>16</v>
      </c>
      <c r="E1010">
        <v>8.6</v>
      </c>
      <c r="F1010">
        <v>56.2</v>
      </c>
      <c r="G1010">
        <v>37.1</v>
      </c>
      <c r="H1010">
        <v>29</v>
      </c>
    </row>
    <row r="1011" spans="1:8">
      <c r="A1011" t="s">
        <v>10363</v>
      </c>
      <c r="B1011" t="s">
        <v>4145</v>
      </c>
      <c r="C1011" t="s">
        <v>10358</v>
      </c>
      <c r="D1011">
        <v>20.3</v>
      </c>
      <c r="E1011">
        <v>19.4</v>
      </c>
      <c r="F1011">
        <v>36.7</v>
      </c>
      <c r="G1011">
        <v>44.1</v>
      </c>
      <c r="H1011">
        <v>53.2</v>
      </c>
    </row>
    <row r="1012" spans="1:8">
      <c r="A1012" t="s">
        <v>10364</v>
      </c>
      <c r="B1012" t="s">
        <v>4145</v>
      </c>
      <c r="C1012" t="s">
        <v>10358</v>
      </c>
      <c r="D1012">
        <v>25.8</v>
      </c>
      <c r="E1012">
        <v>16</v>
      </c>
      <c r="F1012">
        <v>24.2</v>
      </c>
      <c r="G1012">
        <v>60.7</v>
      </c>
      <c r="H1012">
        <v>63.5</v>
      </c>
    </row>
    <row r="1013" spans="1:8">
      <c r="A1013" t="s">
        <v>1207</v>
      </c>
      <c r="B1013" t="s">
        <v>4145</v>
      </c>
      <c r="C1013" t="s">
        <v>10358</v>
      </c>
      <c r="D1013">
        <v>16.9</v>
      </c>
      <c r="E1013">
        <v>9.4</v>
      </c>
      <c r="F1013">
        <v>47.1</v>
      </c>
      <c r="G1013">
        <v>37</v>
      </c>
      <c r="H1013">
        <v>46.9</v>
      </c>
    </row>
    <row r="1014" spans="1:8">
      <c r="A1014" t="s">
        <v>10365</v>
      </c>
      <c r="B1014" t="s">
        <v>4145</v>
      </c>
      <c r="C1014" t="s">
        <v>10358</v>
      </c>
      <c r="D1014">
        <v>17</v>
      </c>
      <c r="E1014">
        <v>9</v>
      </c>
      <c r="F1014">
        <v>52.7</v>
      </c>
      <c r="G1014">
        <v>37.3</v>
      </c>
      <c r="H1014">
        <v>40.7</v>
      </c>
    </row>
    <row r="1015" spans="1:8">
      <c r="A1015" t="s">
        <v>10366</v>
      </c>
      <c r="B1015" t="s">
        <v>4145</v>
      </c>
      <c r="C1015" t="s">
        <v>10358</v>
      </c>
      <c r="D1015">
        <v>18.6</v>
      </c>
      <c r="E1015">
        <v>7.7</v>
      </c>
      <c r="F1015">
        <v>62.7</v>
      </c>
      <c r="G1015">
        <v>37</v>
      </c>
      <c r="H1015">
        <v>23.7</v>
      </c>
    </row>
    <row r="1016" spans="1:8">
      <c r="A1016" t="s">
        <v>10367</v>
      </c>
      <c r="B1016" t="s">
        <v>4145</v>
      </c>
      <c r="C1016" t="s">
        <v>10358</v>
      </c>
      <c r="D1016">
        <v>18.8</v>
      </c>
      <c r="E1016">
        <v>16</v>
      </c>
      <c r="F1016">
        <v>37.6</v>
      </c>
      <c r="G1016">
        <v>37.5</v>
      </c>
      <c r="H1016">
        <v>40.8</v>
      </c>
    </row>
    <row r="1017" spans="1:8">
      <c r="A1017" t="s">
        <v>2143</v>
      </c>
      <c r="B1017" t="s">
        <v>4145</v>
      </c>
      <c r="C1017" t="s">
        <v>10358</v>
      </c>
      <c r="D1017">
        <v>14.6</v>
      </c>
      <c r="E1017">
        <v>11.9</v>
      </c>
      <c r="F1017">
        <v>42.3</v>
      </c>
      <c r="G1017">
        <v>37.1</v>
      </c>
      <c r="H1017">
        <v>42.9</v>
      </c>
    </row>
    <row r="1018" spans="1:8">
      <c r="A1018" t="s">
        <v>10368</v>
      </c>
      <c r="B1018" t="s">
        <v>4145</v>
      </c>
      <c r="C1018" t="s">
        <v>10358</v>
      </c>
      <c r="D1018">
        <v>17</v>
      </c>
      <c r="E1018">
        <v>8.8</v>
      </c>
      <c r="F1018">
        <v>41.5</v>
      </c>
      <c r="G1018">
        <v>37.4</v>
      </c>
      <c r="H1018">
        <v>45.5</v>
      </c>
    </row>
    <row r="1019" spans="1:8">
      <c r="A1019" t="s">
        <v>1417</v>
      </c>
      <c r="B1019" t="s">
        <v>4145</v>
      </c>
      <c r="C1019" t="s">
        <v>10358</v>
      </c>
      <c r="D1019">
        <v>25.3</v>
      </c>
      <c r="E1019">
        <v>28.3</v>
      </c>
      <c r="F1019">
        <v>22.5</v>
      </c>
      <c r="G1019">
        <v>61.9</v>
      </c>
      <c r="H1019">
        <v>32.3</v>
      </c>
    </row>
    <row r="1020" spans="1:8">
      <c r="A1020" t="s">
        <v>10369</v>
      </c>
      <c r="B1020" t="s">
        <v>4145</v>
      </c>
      <c r="C1020" t="s">
        <v>10358</v>
      </c>
      <c r="D1020">
        <v>16.5</v>
      </c>
      <c r="E1020">
        <v>12.6</v>
      </c>
      <c r="F1020">
        <v>40.9</v>
      </c>
      <c r="G1020">
        <v>37</v>
      </c>
      <c r="H1020">
        <v>63.7</v>
      </c>
    </row>
    <row r="1021" spans="1:8">
      <c r="A1021" t="s">
        <v>8960</v>
      </c>
      <c r="B1021" t="s">
        <v>4145</v>
      </c>
      <c r="C1021" t="s">
        <v>10358</v>
      </c>
      <c r="D1021">
        <v>21.5</v>
      </c>
      <c r="E1021">
        <v>12.7</v>
      </c>
      <c r="F1021">
        <v>38.8</v>
      </c>
      <c r="G1021">
        <v>37</v>
      </c>
      <c r="H1021">
        <v>25.8</v>
      </c>
    </row>
    <row r="1022" spans="1:8">
      <c r="A1022" t="s">
        <v>3619</v>
      </c>
      <c r="B1022" t="s">
        <v>4145</v>
      </c>
      <c r="C1022" t="s">
        <v>10358</v>
      </c>
      <c r="D1022">
        <v>13.5</v>
      </c>
      <c r="E1022">
        <v>12.6</v>
      </c>
      <c r="F1022">
        <v>43.3</v>
      </c>
      <c r="G1022">
        <v>40.3</v>
      </c>
      <c r="H1022">
        <v>67.3</v>
      </c>
    </row>
    <row r="1023" spans="1:8">
      <c r="A1023" t="s">
        <v>10370</v>
      </c>
      <c r="B1023" t="s">
        <v>4145</v>
      </c>
      <c r="C1023" t="s">
        <v>10358</v>
      </c>
      <c r="D1023">
        <v>20</v>
      </c>
      <c r="E1023">
        <v>14.4</v>
      </c>
      <c r="F1023">
        <v>34.8</v>
      </c>
      <c r="G1023">
        <v>38.5</v>
      </c>
      <c r="H1023">
        <v>36.2</v>
      </c>
    </row>
    <row r="1024" spans="1:8">
      <c r="A1024" t="s">
        <v>2842</v>
      </c>
      <c r="B1024" t="s">
        <v>4145</v>
      </c>
      <c r="C1024" t="s">
        <v>10358</v>
      </c>
      <c r="D1024">
        <v>39.3</v>
      </c>
      <c r="E1024">
        <v>14.7</v>
      </c>
      <c r="F1024">
        <v>21.4</v>
      </c>
      <c r="G1024">
        <v>43</v>
      </c>
      <c r="H1024">
        <v>16.6</v>
      </c>
    </row>
    <row r="1025" spans="1:8">
      <c r="A1025" t="s">
        <v>10371</v>
      </c>
      <c r="B1025" t="s">
        <v>4145</v>
      </c>
      <c r="C1025" t="s">
        <v>10358</v>
      </c>
      <c r="D1025">
        <v>17.4</v>
      </c>
      <c r="E1025">
        <v>12.5</v>
      </c>
      <c r="F1025">
        <v>35.8</v>
      </c>
      <c r="G1025">
        <v>37.6</v>
      </c>
      <c r="H1025">
        <v>73</v>
      </c>
    </row>
    <row r="1026" spans="1:8">
      <c r="A1026" t="s">
        <v>10372</v>
      </c>
      <c r="B1026" t="s">
        <v>4145</v>
      </c>
      <c r="C1026" t="s">
        <v>10358</v>
      </c>
      <c r="D1026">
        <v>26.2</v>
      </c>
      <c r="E1026">
        <v>18.8</v>
      </c>
      <c r="F1026">
        <v>25.2</v>
      </c>
      <c r="G1026">
        <v>42</v>
      </c>
      <c r="H1026">
        <v>61.8</v>
      </c>
    </row>
    <row r="1027" spans="1:8">
      <c r="A1027" t="s">
        <v>10373</v>
      </c>
      <c r="B1027" t="s">
        <v>4145</v>
      </c>
      <c r="C1027" t="s">
        <v>10358</v>
      </c>
      <c r="D1027">
        <v>22.3</v>
      </c>
      <c r="E1027">
        <v>12.5</v>
      </c>
      <c r="F1027">
        <v>34.8</v>
      </c>
      <c r="G1027">
        <v>40.1</v>
      </c>
      <c r="H1027">
        <v>38.9</v>
      </c>
    </row>
    <row r="1028" spans="1:8">
      <c r="A1028" t="s">
        <v>10374</v>
      </c>
      <c r="B1028" t="s">
        <v>4145</v>
      </c>
      <c r="C1028" t="s">
        <v>10358</v>
      </c>
      <c r="D1028">
        <v>19.6</v>
      </c>
      <c r="E1028">
        <v>16</v>
      </c>
      <c r="F1028">
        <v>36.9</v>
      </c>
      <c r="G1028">
        <v>38.7</v>
      </c>
      <c r="H1028">
        <v>40.1</v>
      </c>
    </row>
    <row r="1029" spans="1:8">
      <c r="A1029" t="s">
        <v>10375</v>
      </c>
      <c r="B1029" t="s">
        <v>4145</v>
      </c>
      <c r="C1029" t="s">
        <v>10358</v>
      </c>
      <c r="D1029">
        <v>18.2</v>
      </c>
      <c r="E1029">
        <v>14.6</v>
      </c>
      <c r="F1029">
        <v>35</v>
      </c>
      <c r="G1029">
        <v>45.1</v>
      </c>
      <c r="H1029">
        <v>49.9</v>
      </c>
    </row>
    <row r="1030" spans="1:8">
      <c r="A1030" t="s">
        <v>2969</v>
      </c>
      <c r="B1030" t="s">
        <v>4145</v>
      </c>
      <c r="C1030" t="s">
        <v>10358</v>
      </c>
      <c r="D1030">
        <v>18.2</v>
      </c>
      <c r="E1030">
        <v>13.9</v>
      </c>
      <c r="F1030">
        <v>45.5</v>
      </c>
      <c r="G1030">
        <v>37.3</v>
      </c>
      <c r="H1030">
        <v>73.3</v>
      </c>
    </row>
    <row r="1031" spans="1:8">
      <c r="A1031" t="s">
        <v>2467</v>
      </c>
      <c r="B1031" t="s">
        <v>4145</v>
      </c>
      <c r="C1031" t="s">
        <v>10358</v>
      </c>
      <c r="D1031">
        <v>21.9</v>
      </c>
      <c r="E1031">
        <v>27.9</v>
      </c>
      <c r="F1031">
        <v>30.6</v>
      </c>
      <c r="G1031">
        <v>77.3</v>
      </c>
      <c r="H1031">
        <v>28.3</v>
      </c>
    </row>
    <row r="1032" spans="1:8">
      <c r="A1032" t="s">
        <v>2010</v>
      </c>
      <c r="B1032" t="s">
        <v>4145</v>
      </c>
      <c r="C1032" t="s">
        <v>10358</v>
      </c>
      <c r="D1032">
        <v>17.8</v>
      </c>
      <c r="E1032">
        <v>16</v>
      </c>
      <c r="F1032">
        <v>32.5</v>
      </c>
      <c r="G1032">
        <v>37.3</v>
      </c>
      <c r="H1032">
        <v>65</v>
      </c>
    </row>
    <row r="1033" spans="1:8">
      <c r="A1033" t="s">
        <v>1534</v>
      </c>
      <c r="B1033" t="s">
        <v>4145</v>
      </c>
      <c r="C1033" t="s">
        <v>10358</v>
      </c>
      <c r="D1033">
        <v>25.2</v>
      </c>
      <c r="E1033">
        <v>17</v>
      </c>
      <c r="F1033">
        <v>30.8</v>
      </c>
      <c r="G1033">
        <v>58.2</v>
      </c>
      <c r="H1033">
        <v>36.4</v>
      </c>
    </row>
    <row r="1034" spans="1:8">
      <c r="A1034" t="s">
        <v>1973</v>
      </c>
      <c r="B1034" t="s">
        <v>4145</v>
      </c>
      <c r="C1034" t="s">
        <v>10358</v>
      </c>
      <c r="D1034">
        <v>26.5</v>
      </c>
      <c r="E1034">
        <v>18.3</v>
      </c>
      <c r="F1034">
        <v>32.8</v>
      </c>
      <c r="G1034">
        <v>41.4</v>
      </c>
      <c r="H1034">
        <v>28.7</v>
      </c>
    </row>
    <row r="1035" spans="1:8">
      <c r="A1035" t="s">
        <v>1119</v>
      </c>
      <c r="B1035" t="s">
        <v>4145</v>
      </c>
      <c r="C1035" t="s">
        <v>10358</v>
      </c>
      <c r="D1035">
        <v>22.6</v>
      </c>
      <c r="E1035">
        <v>18.6</v>
      </c>
      <c r="F1035">
        <v>37.1</v>
      </c>
      <c r="G1035">
        <v>41.7</v>
      </c>
      <c r="H1035">
        <v>51.2</v>
      </c>
    </row>
    <row r="1036" spans="1:8">
      <c r="A1036" t="s">
        <v>10376</v>
      </c>
      <c r="B1036" t="s">
        <v>4145</v>
      </c>
      <c r="C1036" t="s">
        <v>10358</v>
      </c>
      <c r="D1036">
        <v>29.8</v>
      </c>
      <c r="E1036">
        <v>19.2</v>
      </c>
      <c r="F1036">
        <v>38.6</v>
      </c>
      <c r="G1036">
        <v>50.8</v>
      </c>
      <c r="H1036">
        <v>20.6</v>
      </c>
    </row>
    <row r="1037" spans="1:8">
      <c r="A1037" t="s">
        <v>1971</v>
      </c>
      <c r="B1037" t="s">
        <v>4145</v>
      </c>
      <c r="C1037" t="s">
        <v>10358</v>
      </c>
      <c r="D1037">
        <v>18.8</v>
      </c>
      <c r="E1037">
        <v>15.8</v>
      </c>
      <c r="F1037">
        <v>41.8</v>
      </c>
      <c r="G1037">
        <v>57.8</v>
      </c>
      <c r="H1037">
        <v>18.7</v>
      </c>
    </row>
    <row r="1038" spans="1:8">
      <c r="A1038" t="s">
        <v>2069</v>
      </c>
      <c r="B1038" t="s">
        <v>4145</v>
      </c>
      <c r="C1038" t="s">
        <v>10358</v>
      </c>
      <c r="D1038">
        <v>24.1</v>
      </c>
      <c r="E1038">
        <v>24.2</v>
      </c>
      <c r="F1038">
        <v>28.3</v>
      </c>
      <c r="G1038">
        <v>43.2</v>
      </c>
      <c r="H1038">
        <v>27.6</v>
      </c>
    </row>
    <row r="1039" spans="1:8">
      <c r="A1039" t="s">
        <v>3344</v>
      </c>
      <c r="B1039" t="s">
        <v>4145</v>
      </c>
      <c r="C1039" t="s">
        <v>10358</v>
      </c>
      <c r="D1039">
        <v>25.8</v>
      </c>
      <c r="E1039">
        <v>16.5</v>
      </c>
      <c r="F1039">
        <v>35.3</v>
      </c>
      <c r="G1039">
        <v>40.4</v>
      </c>
      <c r="H1039">
        <v>51.5</v>
      </c>
    </row>
    <row r="1040" spans="1:8">
      <c r="A1040" t="s">
        <v>10377</v>
      </c>
      <c r="B1040" t="s">
        <v>4145</v>
      </c>
      <c r="C1040" t="s">
        <v>10358</v>
      </c>
      <c r="D1040">
        <v>23.8</v>
      </c>
      <c r="E1040">
        <v>15.5</v>
      </c>
      <c r="F1040">
        <v>39.7</v>
      </c>
      <c r="G1040">
        <v>37.2</v>
      </c>
      <c r="H1040">
        <v>53.3</v>
      </c>
    </row>
    <row r="1041" spans="1:8">
      <c r="A1041" t="s">
        <v>2923</v>
      </c>
      <c r="B1041" t="s">
        <v>4145</v>
      </c>
      <c r="C1041" t="s">
        <v>10358</v>
      </c>
      <c r="D1041">
        <v>39.8</v>
      </c>
      <c r="E1041">
        <v>14.6</v>
      </c>
      <c r="F1041">
        <v>29.3</v>
      </c>
      <c r="G1041">
        <v>38.2</v>
      </c>
      <c r="H1041">
        <v>26.7</v>
      </c>
    </row>
    <row r="1042" spans="1:8">
      <c r="A1042" t="s">
        <v>10378</v>
      </c>
      <c r="B1042" t="s">
        <v>4145</v>
      </c>
      <c r="C1042" t="s">
        <v>10358</v>
      </c>
      <c r="D1042">
        <v>17.4</v>
      </c>
      <c r="E1042">
        <v>13.6</v>
      </c>
      <c r="F1042">
        <v>42.1</v>
      </c>
      <c r="G1042">
        <v>52</v>
      </c>
      <c r="H1042">
        <v>71.2</v>
      </c>
    </row>
    <row r="1043" spans="1:8">
      <c r="A1043" t="s">
        <v>1989</v>
      </c>
      <c r="B1043" t="s">
        <v>4145</v>
      </c>
      <c r="C1043" t="s">
        <v>10358</v>
      </c>
      <c r="D1043">
        <v>34.7</v>
      </c>
      <c r="E1043">
        <v>14.3</v>
      </c>
      <c r="F1043">
        <v>29.8</v>
      </c>
      <c r="G1043">
        <v>41.9</v>
      </c>
      <c r="H1043">
        <v>60.1</v>
      </c>
    </row>
    <row r="1044" spans="1:8">
      <c r="A1044" t="s">
        <v>1874</v>
      </c>
      <c r="B1044" t="s">
        <v>4145</v>
      </c>
      <c r="C1044" t="s">
        <v>10358</v>
      </c>
      <c r="D1044">
        <v>40.9</v>
      </c>
      <c r="E1044">
        <v>24.2</v>
      </c>
      <c r="F1044">
        <v>26.2</v>
      </c>
      <c r="G1044">
        <v>37</v>
      </c>
      <c r="H1044">
        <v>18.6</v>
      </c>
    </row>
    <row r="1045" spans="1:8">
      <c r="A1045" t="s">
        <v>10379</v>
      </c>
      <c r="B1045" t="s">
        <v>4145</v>
      </c>
      <c r="C1045" t="s">
        <v>10358</v>
      </c>
      <c r="D1045">
        <v>17</v>
      </c>
      <c r="E1045">
        <v>8.8</v>
      </c>
      <c r="F1045">
        <v>61.5</v>
      </c>
      <c r="G1045">
        <v>38.2</v>
      </c>
      <c r="H1045">
        <v>27.1</v>
      </c>
    </row>
    <row r="1046" spans="1:8">
      <c r="A1046" t="s">
        <v>10380</v>
      </c>
      <c r="B1046" t="s">
        <v>4145</v>
      </c>
      <c r="C1046" t="s">
        <v>10358</v>
      </c>
      <c r="D1046">
        <v>21.5</v>
      </c>
      <c r="E1046">
        <v>13.1</v>
      </c>
      <c r="F1046">
        <v>45.8</v>
      </c>
      <c r="G1046">
        <v>37.6</v>
      </c>
      <c r="H1046">
        <v>14.9</v>
      </c>
    </row>
    <row r="1047" spans="1:8">
      <c r="A1047" t="s">
        <v>10381</v>
      </c>
      <c r="B1047" t="s">
        <v>4145</v>
      </c>
      <c r="C1047" t="s">
        <v>10358</v>
      </c>
      <c r="D1047">
        <v>24.2</v>
      </c>
      <c r="E1047">
        <v>22.4</v>
      </c>
      <c r="F1047">
        <v>41.9</v>
      </c>
      <c r="G1047">
        <v>61.7</v>
      </c>
      <c r="H1047">
        <v>20.1</v>
      </c>
    </row>
    <row r="1048" spans="1:8">
      <c r="A1048" t="s">
        <v>10382</v>
      </c>
      <c r="B1048" t="s">
        <v>4145</v>
      </c>
      <c r="C1048" t="s">
        <v>10358</v>
      </c>
      <c r="D1048">
        <v>20.8</v>
      </c>
      <c r="E1048">
        <v>15</v>
      </c>
      <c r="F1048">
        <v>34.4</v>
      </c>
      <c r="G1048">
        <v>37.1</v>
      </c>
      <c r="H1048">
        <v>81.8</v>
      </c>
    </row>
    <row r="1049" spans="1:8">
      <c r="A1049" t="s">
        <v>3512</v>
      </c>
      <c r="B1049" t="s">
        <v>4145</v>
      </c>
      <c r="C1049" t="s">
        <v>10358</v>
      </c>
      <c r="D1049">
        <v>29.7</v>
      </c>
      <c r="E1049">
        <v>22.3</v>
      </c>
      <c r="F1049">
        <v>20.8</v>
      </c>
      <c r="G1049">
        <v>50.3</v>
      </c>
      <c r="H1049">
        <v>73.1</v>
      </c>
    </row>
    <row r="1050" spans="1:8">
      <c r="A1050" t="s">
        <v>10383</v>
      </c>
      <c r="B1050" t="s">
        <v>4145</v>
      </c>
      <c r="C1050" t="s">
        <v>10358</v>
      </c>
      <c r="D1050">
        <v>16.4</v>
      </c>
      <c r="E1050">
        <v>9.9</v>
      </c>
      <c r="F1050">
        <v>41.5</v>
      </c>
      <c r="G1050">
        <v>37.3</v>
      </c>
      <c r="H1050">
        <v>46.6</v>
      </c>
    </row>
    <row r="1051" spans="1:8">
      <c r="A1051" t="s">
        <v>10384</v>
      </c>
      <c r="B1051" t="s">
        <v>4145</v>
      </c>
      <c r="C1051" t="s">
        <v>10358</v>
      </c>
      <c r="D1051">
        <v>33.6</v>
      </c>
      <c r="E1051">
        <v>28.8</v>
      </c>
      <c r="F1051">
        <v>16.3</v>
      </c>
      <c r="G1051">
        <v>41.6</v>
      </c>
      <c r="H1051">
        <v>30.3</v>
      </c>
    </row>
    <row r="1052" spans="1:8">
      <c r="A1052" t="s">
        <v>3254</v>
      </c>
      <c r="B1052" t="s">
        <v>4145</v>
      </c>
      <c r="C1052" t="s">
        <v>10358</v>
      </c>
      <c r="D1052">
        <v>18.3</v>
      </c>
      <c r="E1052">
        <v>9.8</v>
      </c>
      <c r="F1052">
        <v>51.6</v>
      </c>
      <c r="G1052">
        <v>37.1</v>
      </c>
      <c r="H1052">
        <v>60.2</v>
      </c>
    </row>
    <row r="1053" spans="1:8">
      <c r="A1053" t="s">
        <v>10385</v>
      </c>
      <c r="B1053" t="s">
        <v>4145</v>
      </c>
      <c r="C1053" t="s">
        <v>10358</v>
      </c>
      <c r="D1053">
        <v>19.9</v>
      </c>
      <c r="E1053">
        <v>11.1</v>
      </c>
      <c r="F1053">
        <v>49.2</v>
      </c>
      <c r="G1053">
        <v>39</v>
      </c>
      <c r="H1053">
        <v>33.2</v>
      </c>
    </row>
    <row r="1054" spans="1:8">
      <c r="A1054" t="s">
        <v>1212</v>
      </c>
      <c r="B1054" t="s">
        <v>4145</v>
      </c>
      <c r="C1054" t="s">
        <v>10358</v>
      </c>
      <c r="D1054">
        <v>38.7</v>
      </c>
      <c r="E1054">
        <v>25.3</v>
      </c>
      <c r="F1054">
        <v>21.3</v>
      </c>
      <c r="G1054">
        <v>66.5</v>
      </c>
      <c r="H1054">
        <v>30.3</v>
      </c>
    </row>
    <row r="1055" spans="1:8">
      <c r="A1055" t="s">
        <v>10386</v>
      </c>
      <c r="B1055" t="s">
        <v>4145</v>
      </c>
      <c r="C1055" t="s">
        <v>10358</v>
      </c>
      <c r="D1055">
        <v>30.2</v>
      </c>
      <c r="E1055">
        <v>19.2</v>
      </c>
      <c r="F1055">
        <v>35.9</v>
      </c>
      <c r="G1055">
        <v>54.4</v>
      </c>
      <c r="H1055">
        <v>30.1</v>
      </c>
    </row>
    <row r="1056" spans="1:8">
      <c r="A1056" t="s">
        <v>10387</v>
      </c>
      <c r="B1056" t="s">
        <v>4145</v>
      </c>
      <c r="C1056" t="s">
        <v>10358</v>
      </c>
      <c r="D1056">
        <v>20.9</v>
      </c>
      <c r="E1056">
        <v>10.2</v>
      </c>
      <c r="F1056">
        <v>47</v>
      </c>
      <c r="G1056">
        <v>37.2</v>
      </c>
      <c r="H1056">
        <v>34.9</v>
      </c>
    </row>
    <row r="1057" spans="1:8">
      <c r="A1057" t="s">
        <v>2185</v>
      </c>
      <c r="B1057" t="s">
        <v>4145</v>
      </c>
      <c r="C1057" t="s">
        <v>10358</v>
      </c>
      <c r="D1057">
        <v>27.1</v>
      </c>
      <c r="E1057">
        <v>25.7</v>
      </c>
      <c r="F1057">
        <v>25.3</v>
      </c>
      <c r="G1057">
        <v>65.7</v>
      </c>
      <c r="H1057">
        <v>31.3</v>
      </c>
    </row>
    <row r="1058" spans="1:8">
      <c r="A1058" t="s">
        <v>2519</v>
      </c>
      <c r="B1058" t="s">
        <v>4145</v>
      </c>
      <c r="C1058" t="s">
        <v>10358</v>
      </c>
      <c r="D1058">
        <v>29.2</v>
      </c>
      <c r="E1058">
        <v>17.4</v>
      </c>
      <c r="F1058">
        <v>25.6</v>
      </c>
      <c r="G1058">
        <v>39.4</v>
      </c>
      <c r="H1058">
        <v>66.7</v>
      </c>
    </row>
    <row r="1059" spans="1:8">
      <c r="A1059" t="s">
        <v>10388</v>
      </c>
      <c r="B1059" t="s">
        <v>4145</v>
      </c>
      <c r="C1059" t="s">
        <v>10358</v>
      </c>
      <c r="D1059">
        <v>16.4</v>
      </c>
      <c r="E1059">
        <v>8.6</v>
      </c>
      <c r="F1059">
        <v>57.6</v>
      </c>
      <c r="G1059">
        <v>37.7</v>
      </c>
      <c r="H1059">
        <v>35.3</v>
      </c>
    </row>
    <row r="1060" spans="1:8">
      <c r="A1060" t="s">
        <v>3539</v>
      </c>
      <c r="B1060" t="s">
        <v>4145</v>
      </c>
      <c r="C1060" t="s">
        <v>10358</v>
      </c>
      <c r="D1060">
        <v>24</v>
      </c>
      <c r="E1060">
        <v>26.5</v>
      </c>
      <c r="F1060">
        <v>19.4</v>
      </c>
      <c r="G1060">
        <v>78.9</v>
      </c>
      <c r="H1060">
        <v>28.7</v>
      </c>
    </row>
    <row r="1061" spans="1:8">
      <c r="A1061" t="s">
        <v>10389</v>
      </c>
      <c r="B1061" t="s">
        <v>4145</v>
      </c>
      <c r="C1061" t="s">
        <v>10358</v>
      </c>
      <c r="D1061">
        <v>15.5</v>
      </c>
      <c r="E1061">
        <v>11.8</v>
      </c>
      <c r="F1061">
        <v>47.4</v>
      </c>
      <c r="G1061">
        <v>42.4</v>
      </c>
      <c r="H1061">
        <v>26.2</v>
      </c>
    </row>
    <row r="1062" spans="1:8">
      <c r="A1062" t="s">
        <v>1873</v>
      </c>
      <c r="B1062" t="s">
        <v>4145</v>
      </c>
      <c r="C1062" t="s">
        <v>10358</v>
      </c>
      <c r="D1062">
        <v>16.3</v>
      </c>
      <c r="E1062">
        <v>17</v>
      </c>
      <c r="F1062">
        <v>32.1</v>
      </c>
      <c r="G1062">
        <v>48.5</v>
      </c>
      <c r="H1062">
        <v>49</v>
      </c>
    </row>
    <row r="1063" spans="1:8">
      <c r="A1063" t="s">
        <v>2040</v>
      </c>
      <c r="B1063" t="s">
        <v>4145</v>
      </c>
      <c r="C1063" t="s">
        <v>10358</v>
      </c>
      <c r="D1063">
        <v>16.7</v>
      </c>
      <c r="E1063">
        <v>13.2</v>
      </c>
      <c r="F1063">
        <v>50.7</v>
      </c>
      <c r="G1063">
        <v>45</v>
      </c>
      <c r="H1063">
        <v>22</v>
      </c>
    </row>
    <row r="1064" spans="1:8">
      <c r="A1064" t="s">
        <v>3351</v>
      </c>
      <c r="B1064" t="s">
        <v>4145</v>
      </c>
      <c r="C1064" t="s">
        <v>10358</v>
      </c>
      <c r="D1064">
        <v>14.6</v>
      </c>
      <c r="E1064">
        <v>10.5</v>
      </c>
      <c r="F1064">
        <v>58.5</v>
      </c>
      <c r="G1064">
        <v>36.9</v>
      </c>
      <c r="H1064">
        <v>40.4</v>
      </c>
    </row>
    <row r="1065" spans="1:8">
      <c r="A1065" t="s">
        <v>10390</v>
      </c>
      <c r="B1065" t="s">
        <v>4145</v>
      </c>
      <c r="C1065" t="s">
        <v>10358</v>
      </c>
      <c r="D1065">
        <v>23</v>
      </c>
      <c r="E1065">
        <v>8.9</v>
      </c>
      <c r="F1065">
        <v>48.8</v>
      </c>
      <c r="G1065">
        <v>36.9</v>
      </c>
      <c r="H1065">
        <v>15.8</v>
      </c>
    </row>
    <row r="1066" spans="1:8">
      <c r="A1066" t="s">
        <v>10391</v>
      </c>
      <c r="B1066" t="s">
        <v>4145</v>
      </c>
      <c r="C1066" t="s">
        <v>10358</v>
      </c>
      <c r="D1066">
        <v>16.2</v>
      </c>
      <c r="E1066">
        <v>9.9</v>
      </c>
      <c r="F1066">
        <v>56.8</v>
      </c>
      <c r="G1066">
        <v>37</v>
      </c>
      <c r="H1066">
        <v>33.5</v>
      </c>
    </row>
    <row r="1067" spans="1:8">
      <c r="A1067" t="s">
        <v>5860</v>
      </c>
      <c r="B1067" t="s">
        <v>4145</v>
      </c>
      <c r="C1067" t="s">
        <v>10358</v>
      </c>
      <c r="D1067">
        <v>28.6</v>
      </c>
      <c r="E1067">
        <v>18.3</v>
      </c>
      <c r="F1067">
        <v>30.2</v>
      </c>
      <c r="G1067">
        <v>41.4</v>
      </c>
      <c r="H1067">
        <v>21</v>
      </c>
    </row>
    <row r="1068" spans="1:8">
      <c r="A1068" t="s">
        <v>2990</v>
      </c>
      <c r="B1068" t="s">
        <v>4145</v>
      </c>
      <c r="C1068" t="s">
        <v>10358</v>
      </c>
      <c r="D1068">
        <v>15.3</v>
      </c>
      <c r="E1068">
        <v>12</v>
      </c>
      <c r="F1068">
        <v>40.2</v>
      </c>
      <c r="G1068">
        <v>38.8</v>
      </c>
      <c r="H1068">
        <v>59.5</v>
      </c>
    </row>
    <row r="1069" spans="1:8">
      <c r="A1069" t="s">
        <v>6138</v>
      </c>
      <c r="B1069" t="s">
        <v>4145</v>
      </c>
      <c r="C1069" t="s">
        <v>10358</v>
      </c>
      <c r="D1069">
        <v>30.5</v>
      </c>
      <c r="E1069">
        <v>12</v>
      </c>
      <c r="F1069">
        <v>35.5</v>
      </c>
      <c r="G1069">
        <v>40.7</v>
      </c>
      <c r="H1069">
        <v>16.2</v>
      </c>
    </row>
    <row r="1070" spans="1:8">
      <c r="A1070" t="s">
        <v>10392</v>
      </c>
      <c r="B1070" t="s">
        <v>4145</v>
      </c>
      <c r="C1070" t="s">
        <v>10358</v>
      </c>
      <c r="D1070">
        <v>18.8</v>
      </c>
      <c r="E1070">
        <v>10.9</v>
      </c>
      <c r="F1070">
        <v>41.9</v>
      </c>
      <c r="G1070">
        <v>38.9</v>
      </c>
      <c r="H1070">
        <v>25.4</v>
      </c>
    </row>
    <row r="1071" spans="1:8">
      <c r="A1071" t="s">
        <v>2248</v>
      </c>
      <c r="B1071" t="s">
        <v>4145</v>
      </c>
      <c r="C1071" t="s">
        <v>10358</v>
      </c>
      <c r="D1071">
        <v>17.1</v>
      </c>
      <c r="E1071">
        <v>8.6</v>
      </c>
      <c r="F1071">
        <v>40.2</v>
      </c>
      <c r="G1071">
        <v>37.1</v>
      </c>
      <c r="H1071">
        <v>49.7</v>
      </c>
    </row>
    <row r="1072" spans="1:8">
      <c r="A1072" t="s">
        <v>3420</v>
      </c>
      <c r="B1072" t="s">
        <v>4145</v>
      </c>
      <c r="C1072" t="s">
        <v>10358</v>
      </c>
      <c r="D1072">
        <v>27.4</v>
      </c>
      <c r="E1072">
        <v>16.8</v>
      </c>
      <c r="F1072">
        <v>23.2</v>
      </c>
      <c r="G1072">
        <v>51.7</v>
      </c>
      <c r="H1072">
        <v>64.1</v>
      </c>
    </row>
    <row r="1073" spans="1:8">
      <c r="A1073" t="s">
        <v>10393</v>
      </c>
      <c r="B1073" t="s">
        <v>4145</v>
      </c>
      <c r="C1073" t="s">
        <v>10358</v>
      </c>
      <c r="D1073">
        <v>29</v>
      </c>
      <c r="E1073">
        <v>26.5</v>
      </c>
      <c r="F1073">
        <v>17.1</v>
      </c>
      <c r="G1073">
        <v>73.6</v>
      </c>
      <c r="H1073">
        <v>74.2</v>
      </c>
    </row>
    <row r="1074" spans="1:8">
      <c r="A1074" t="s">
        <v>10394</v>
      </c>
      <c r="B1074" t="s">
        <v>4145</v>
      </c>
      <c r="C1074" t="s">
        <v>10358</v>
      </c>
      <c r="D1074">
        <v>36</v>
      </c>
      <c r="E1074">
        <v>16.2</v>
      </c>
      <c r="F1074">
        <v>27.4</v>
      </c>
      <c r="G1074">
        <v>38.2</v>
      </c>
      <c r="H1074">
        <v>25.4</v>
      </c>
    </row>
    <row r="1075" spans="1:8">
      <c r="A1075" t="s">
        <v>10395</v>
      </c>
      <c r="B1075" t="s">
        <v>4145</v>
      </c>
      <c r="C1075" t="s">
        <v>10358</v>
      </c>
      <c r="D1075">
        <v>29.1</v>
      </c>
      <c r="E1075">
        <v>16.5</v>
      </c>
      <c r="F1075">
        <v>31.7</v>
      </c>
      <c r="G1075">
        <v>39.7</v>
      </c>
      <c r="H1075">
        <v>19.6</v>
      </c>
    </row>
    <row r="1076" spans="1:8">
      <c r="A1076" t="s">
        <v>10396</v>
      </c>
      <c r="B1076" t="s">
        <v>4145</v>
      </c>
      <c r="C1076" t="s">
        <v>10358</v>
      </c>
      <c r="D1076">
        <v>23.8</v>
      </c>
      <c r="E1076">
        <v>13.7</v>
      </c>
      <c r="F1076">
        <v>45.5</v>
      </c>
      <c r="G1076">
        <v>38.1</v>
      </c>
      <c r="H1076">
        <v>18.1</v>
      </c>
    </row>
    <row r="1077" spans="1:8">
      <c r="A1077" t="s">
        <v>10397</v>
      </c>
      <c r="B1077" t="s">
        <v>4145</v>
      </c>
      <c r="C1077" t="s">
        <v>10358</v>
      </c>
      <c r="D1077">
        <v>30.2</v>
      </c>
      <c r="E1077">
        <v>22.3</v>
      </c>
      <c r="F1077">
        <v>33.8</v>
      </c>
      <c r="G1077">
        <v>41</v>
      </c>
      <c r="H1077">
        <v>21</v>
      </c>
    </row>
    <row r="1078" spans="1:8">
      <c r="A1078" t="s">
        <v>3170</v>
      </c>
      <c r="B1078" t="s">
        <v>4145</v>
      </c>
      <c r="C1078" t="s">
        <v>10358</v>
      </c>
      <c r="D1078">
        <v>24</v>
      </c>
      <c r="E1078">
        <v>21.9</v>
      </c>
      <c r="F1078">
        <v>38.2</v>
      </c>
      <c r="G1078">
        <v>40.6</v>
      </c>
      <c r="H1078">
        <v>15.9</v>
      </c>
    </row>
    <row r="1079" spans="1:8">
      <c r="A1079" t="s">
        <v>10398</v>
      </c>
      <c r="B1079" t="s">
        <v>4145</v>
      </c>
      <c r="C1079" t="s">
        <v>10358</v>
      </c>
      <c r="D1079">
        <v>27.6</v>
      </c>
      <c r="E1079">
        <v>11.7</v>
      </c>
      <c r="F1079">
        <v>38.1</v>
      </c>
      <c r="G1079">
        <v>37.9</v>
      </c>
      <c r="H1079">
        <v>21.9</v>
      </c>
    </row>
    <row r="1080" spans="1:8">
      <c r="A1080" t="s">
        <v>2056</v>
      </c>
      <c r="B1080" t="s">
        <v>4145</v>
      </c>
      <c r="C1080" t="s">
        <v>10358</v>
      </c>
      <c r="D1080">
        <v>40.1</v>
      </c>
      <c r="E1080">
        <v>19.9</v>
      </c>
      <c r="F1080">
        <v>16</v>
      </c>
      <c r="G1080">
        <v>77.7</v>
      </c>
      <c r="H1080">
        <v>54.8</v>
      </c>
    </row>
    <row r="1081" spans="1:8">
      <c r="A1081" t="s">
        <v>2525</v>
      </c>
      <c r="B1081" t="s">
        <v>4145</v>
      </c>
      <c r="C1081" t="s">
        <v>10358</v>
      </c>
      <c r="D1081">
        <v>27.4</v>
      </c>
      <c r="E1081">
        <v>22.3</v>
      </c>
      <c r="F1081">
        <v>27.7</v>
      </c>
      <c r="G1081">
        <v>70.1</v>
      </c>
      <c r="H1081">
        <v>35.8</v>
      </c>
    </row>
    <row r="1082" spans="1:8">
      <c r="A1082" t="s">
        <v>2383</v>
      </c>
      <c r="B1082" t="s">
        <v>4145</v>
      </c>
      <c r="C1082" t="s">
        <v>10358</v>
      </c>
      <c r="D1082">
        <v>42.6</v>
      </c>
      <c r="E1082">
        <v>13</v>
      </c>
      <c r="F1082">
        <v>32.4</v>
      </c>
      <c r="G1082">
        <v>37.1</v>
      </c>
      <c r="H1082">
        <v>20.4</v>
      </c>
    </row>
    <row r="1083" spans="1:8">
      <c r="A1083" t="s">
        <v>1829</v>
      </c>
      <c r="B1083" t="s">
        <v>4145</v>
      </c>
      <c r="C1083" t="s">
        <v>10358</v>
      </c>
      <c r="D1083">
        <v>21.2</v>
      </c>
      <c r="E1083">
        <v>22.8</v>
      </c>
      <c r="F1083">
        <v>40.3</v>
      </c>
      <c r="G1083">
        <v>71.2</v>
      </c>
      <c r="H1083">
        <v>27.8</v>
      </c>
    </row>
    <row r="1084" spans="1:8">
      <c r="A1084" t="s">
        <v>1752</v>
      </c>
      <c r="B1084" t="s">
        <v>4145</v>
      </c>
      <c r="C1084" t="s">
        <v>10358</v>
      </c>
      <c r="D1084">
        <v>22.1</v>
      </c>
      <c r="E1084">
        <v>20.8</v>
      </c>
      <c r="F1084">
        <v>32.4</v>
      </c>
      <c r="G1084">
        <v>48.3</v>
      </c>
      <c r="H1084">
        <v>31.5</v>
      </c>
    </row>
    <row r="1085" spans="1:8">
      <c r="A1085" t="s">
        <v>2638</v>
      </c>
      <c r="B1085" t="s">
        <v>4145</v>
      </c>
      <c r="C1085" t="s">
        <v>10358</v>
      </c>
      <c r="D1085">
        <v>17.1</v>
      </c>
      <c r="E1085">
        <v>12.1</v>
      </c>
      <c r="F1085">
        <v>52.6</v>
      </c>
      <c r="G1085">
        <v>45.3</v>
      </c>
      <c r="H1085">
        <v>21.3</v>
      </c>
    </row>
    <row r="1086" spans="1:8">
      <c r="A1086" t="s">
        <v>2561</v>
      </c>
      <c r="B1086" t="s">
        <v>4145</v>
      </c>
      <c r="C1086" t="s">
        <v>10358</v>
      </c>
      <c r="D1086">
        <v>35</v>
      </c>
      <c r="E1086">
        <v>16.9</v>
      </c>
      <c r="F1086">
        <v>28.9</v>
      </c>
      <c r="G1086">
        <v>41.9</v>
      </c>
      <c r="H1086">
        <v>16.8</v>
      </c>
    </row>
    <row r="1087" spans="1:8">
      <c r="A1087" t="s">
        <v>2436</v>
      </c>
      <c r="B1087" t="s">
        <v>4145</v>
      </c>
      <c r="C1087" t="s">
        <v>10358</v>
      </c>
      <c r="D1087">
        <v>19.2</v>
      </c>
      <c r="E1087">
        <v>20</v>
      </c>
      <c r="F1087">
        <v>44.9</v>
      </c>
      <c r="G1087">
        <v>39.4</v>
      </c>
      <c r="H1087">
        <v>44.8</v>
      </c>
    </row>
    <row r="1088" spans="1:8">
      <c r="A1088" t="s">
        <v>2555</v>
      </c>
      <c r="B1088" t="s">
        <v>4145</v>
      </c>
      <c r="C1088" t="s">
        <v>10358</v>
      </c>
      <c r="D1088">
        <v>16.5</v>
      </c>
      <c r="E1088">
        <v>8.8</v>
      </c>
      <c r="F1088">
        <v>48.6</v>
      </c>
      <c r="G1088">
        <v>37.9</v>
      </c>
      <c r="H1088">
        <v>71.4</v>
      </c>
    </row>
    <row r="1089" spans="1:8">
      <c r="A1089" t="s">
        <v>2017</v>
      </c>
      <c r="B1089" t="s">
        <v>4145</v>
      </c>
      <c r="C1089" t="s">
        <v>10358</v>
      </c>
      <c r="D1089">
        <v>24.7</v>
      </c>
      <c r="E1089">
        <v>23.7</v>
      </c>
      <c r="F1089">
        <v>27.7</v>
      </c>
      <c r="G1089">
        <v>46.2</v>
      </c>
      <c r="H1089">
        <v>30.8</v>
      </c>
    </row>
    <row r="1090" spans="1:8">
      <c r="A1090" t="s">
        <v>1227</v>
      </c>
      <c r="B1090" t="s">
        <v>4145</v>
      </c>
      <c r="C1090" t="s">
        <v>10358</v>
      </c>
      <c r="D1090">
        <v>20.4</v>
      </c>
      <c r="E1090">
        <v>19.5</v>
      </c>
      <c r="F1090">
        <v>37.7</v>
      </c>
      <c r="G1090">
        <v>59.5</v>
      </c>
      <c r="H1090">
        <v>20.4</v>
      </c>
    </row>
    <row r="1091" spans="1:8">
      <c r="A1091" t="s">
        <v>2540</v>
      </c>
      <c r="B1091" t="s">
        <v>4145</v>
      </c>
      <c r="C1091" t="s">
        <v>10358</v>
      </c>
      <c r="D1091">
        <v>15.5</v>
      </c>
      <c r="E1091">
        <v>11.2</v>
      </c>
      <c r="F1091">
        <v>53.8</v>
      </c>
      <c r="G1091">
        <v>39.3</v>
      </c>
      <c r="H1091">
        <v>24.1</v>
      </c>
    </row>
    <row r="1092" spans="1:8">
      <c r="A1092" t="s">
        <v>10399</v>
      </c>
      <c r="B1092" t="s">
        <v>4145</v>
      </c>
      <c r="C1092" t="s">
        <v>10358</v>
      </c>
      <c r="D1092">
        <v>17.4</v>
      </c>
      <c r="E1092">
        <v>9.1</v>
      </c>
      <c r="F1092">
        <v>61.4</v>
      </c>
      <c r="G1092">
        <v>39.3</v>
      </c>
      <c r="H1092">
        <v>30.2</v>
      </c>
    </row>
    <row r="1093" spans="1:8">
      <c r="A1093" t="s">
        <v>10400</v>
      </c>
      <c r="B1093" t="s">
        <v>4145</v>
      </c>
      <c r="C1093" t="s">
        <v>10358</v>
      </c>
      <c r="D1093">
        <v>28.5</v>
      </c>
      <c r="E1093">
        <v>9.2</v>
      </c>
      <c r="F1093">
        <v>52.5</v>
      </c>
      <c r="G1093">
        <v>40</v>
      </c>
      <c r="H1093">
        <v>17.4</v>
      </c>
    </row>
    <row r="1094" spans="1:8">
      <c r="A1094" t="s">
        <v>2516</v>
      </c>
      <c r="B1094" t="s">
        <v>4145</v>
      </c>
      <c r="C1094" t="s">
        <v>10358</v>
      </c>
      <c r="D1094">
        <v>27.2</v>
      </c>
      <c r="E1094">
        <v>17</v>
      </c>
      <c r="F1094">
        <v>25.8</v>
      </c>
      <c r="G1094">
        <v>44.3</v>
      </c>
      <c r="H1094">
        <v>29.8</v>
      </c>
    </row>
    <row r="1095" spans="1:8">
      <c r="A1095" t="s">
        <v>2718</v>
      </c>
      <c r="B1095" t="s">
        <v>4145</v>
      </c>
      <c r="C1095" t="s">
        <v>10358</v>
      </c>
      <c r="D1095">
        <v>22.5</v>
      </c>
      <c r="E1095">
        <v>24.2</v>
      </c>
      <c r="F1095">
        <v>25.8</v>
      </c>
      <c r="G1095">
        <v>54.2</v>
      </c>
      <c r="H1095">
        <v>27.7</v>
      </c>
    </row>
    <row r="1096" spans="1:8">
      <c r="A1096" t="s">
        <v>10401</v>
      </c>
      <c r="B1096" t="s">
        <v>4145</v>
      </c>
      <c r="C1096" t="s">
        <v>10358</v>
      </c>
      <c r="D1096">
        <v>19.1</v>
      </c>
      <c r="E1096">
        <v>9.4</v>
      </c>
      <c r="F1096">
        <v>55.9</v>
      </c>
      <c r="G1096">
        <v>37.5</v>
      </c>
      <c r="H1096">
        <v>29.7</v>
      </c>
    </row>
    <row r="1097" spans="1:8">
      <c r="A1097" t="s">
        <v>2301</v>
      </c>
      <c r="B1097" t="s">
        <v>4145</v>
      </c>
      <c r="C1097" t="s">
        <v>10358</v>
      </c>
      <c r="D1097">
        <v>23.3</v>
      </c>
      <c r="E1097">
        <v>21.8</v>
      </c>
      <c r="F1097">
        <v>38.7</v>
      </c>
      <c r="G1097">
        <v>42.9</v>
      </c>
      <c r="H1097">
        <v>30.3</v>
      </c>
    </row>
    <row r="1098" spans="1:8">
      <c r="A1098" t="s">
        <v>2377</v>
      </c>
      <c r="B1098" t="s">
        <v>4145</v>
      </c>
      <c r="C1098" t="s">
        <v>10358</v>
      </c>
      <c r="D1098">
        <v>24.6</v>
      </c>
      <c r="E1098">
        <v>18.9</v>
      </c>
      <c r="F1098">
        <v>30.4</v>
      </c>
      <c r="G1098">
        <v>48.2</v>
      </c>
      <c r="H1098">
        <v>32</v>
      </c>
    </row>
    <row r="1099" spans="1:8">
      <c r="A1099" t="s">
        <v>10402</v>
      </c>
      <c r="B1099" t="s">
        <v>4145</v>
      </c>
      <c r="C1099" t="s">
        <v>10358</v>
      </c>
      <c r="D1099">
        <v>13.1</v>
      </c>
      <c r="E1099">
        <v>14.2</v>
      </c>
      <c r="F1099">
        <v>39.5</v>
      </c>
      <c r="G1099">
        <v>43.4</v>
      </c>
      <c r="H1099">
        <v>47.2</v>
      </c>
    </row>
    <row r="1100" spans="1:8">
      <c r="A1100" t="s">
        <v>3312</v>
      </c>
      <c r="B1100" t="s">
        <v>4145</v>
      </c>
      <c r="C1100" t="s">
        <v>10358</v>
      </c>
      <c r="D1100">
        <v>30.1</v>
      </c>
      <c r="E1100">
        <v>15.9</v>
      </c>
      <c r="F1100">
        <v>41.1</v>
      </c>
      <c r="G1100">
        <v>45.4</v>
      </c>
      <c r="H1100">
        <v>17.7</v>
      </c>
    </row>
    <row r="1101" spans="1:8">
      <c r="A1101" t="s">
        <v>10403</v>
      </c>
      <c r="B1101" t="s">
        <v>4145</v>
      </c>
      <c r="C1101" t="s">
        <v>10358</v>
      </c>
      <c r="D1101">
        <v>16.5</v>
      </c>
      <c r="E1101">
        <v>15</v>
      </c>
      <c r="F1101">
        <v>44.6</v>
      </c>
      <c r="G1101">
        <v>36.9</v>
      </c>
      <c r="H1101">
        <v>41.5</v>
      </c>
    </row>
    <row r="1102" spans="1:8">
      <c r="A1102" t="s">
        <v>3023</v>
      </c>
      <c r="B1102" t="s">
        <v>4145</v>
      </c>
      <c r="C1102" t="s">
        <v>10358</v>
      </c>
      <c r="D1102">
        <v>36.5</v>
      </c>
      <c r="E1102">
        <v>20.1</v>
      </c>
      <c r="F1102">
        <v>17.3</v>
      </c>
      <c r="G1102">
        <v>37</v>
      </c>
      <c r="H1102">
        <v>78.6</v>
      </c>
    </row>
    <row r="1103" spans="1:8">
      <c r="A1103" t="s">
        <v>10404</v>
      </c>
      <c r="B1103" t="s">
        <v>4145</v>
      </c>
      <c r="C1103" t="s">
        <v>10358</v>
      </c>
      <c r="D1103">
        <v>29.5</v>
      </c>
      <c r="E1103">
        <v>13</v>
      </c>
      <c r="F1103">
        <v>25.5</v>
      </c>
      <c r="G1103">
        <v>53.6</v>
      </c>
      <c r="H1103">
        <v>79.2</v>
      </c>
    </row>
    <row r="1104" spans="1:8">
      <c r="A1104" t="s">
        <v>10405</v>
      </c>
      <c r="B1104" t="s">
        <v>4145</v>
      </c>
      <c r="C1104" t="s">
        <v>10358</v>
      </c>
      <c r="D1104">
        <v>17.8</v>
      </c>
      <c r="E1104">
        <v>13.6</v>
      </c>
      <c r="F1104">
        <v>46.3</v>
      </c>
      <c r="G1104">
        <v>38.6</v>
      </c>
      <c r="H1104">
        <v>34.1</v>
      </c>
    </row>
    <row r="1105" spans="1:8">
      <c r="A1105" t="s">
        <v>3690</v>
      </c>
      <c r="B1105" t="s">
        <v>4145</v>
      </c>
      <c r="C1105" t="s">
        <v>10358</v>
      </c>
      <c r="D1105">
        <v>24.3</v>
      </c>
      <c r="E1105">
        <v>11.1</v>
      </c>
      <c r="F1105">
        <v>50</v>
      </c>
      <c r="G1105">
        <v>37.1</v>
      </c>
      <c r="H1105">
        <v>21.8</v>
      </c>
    </row>
    <row r="1106" spans="1:8">
      <c r="A1106" t="s">
        <v>10406</v>
      </c>
      <c r="B1106" t="s">
        <v>4145</v>
      </c>
      <c r="C1106" t="s">
        <v>10358</v>
      </c>
      <c r="D1106">
        <v>18.4</v>
      </c>
      <c r="E1106">
        <v>11.4</v>
      </c>
      <c r="F1106">
        <v>36</v>
      </c>
      <c r="G1106">
        <v>38.7</v>
      </c>
      <c r="H1106">
        <v>67.4</v>
      </c>
    </row>
    <row r="1107" spans="1:8">
      <c r="A1107" t="s">
        <v>5986</v>
      </c>
      <c r="B1107" t="s">
        <v>4145</v>
      </c>
      <c r="C1107" t="s">
        <v>10358</v>
      </c>
      <c r="D1107">
        <v>17.9</v>
      </c>
      <c r="E1107">
        <v>13.6</v>
      </c>
      <c r="F1107">
        <v>40.7</v>
      </c>
      <c r="G1107">
        <v>37.2</v>
      </c>
      <c r="H1107">
        <v>29.6</v>
      </c>
    </row>
    <row r="1108" spans="1:8">
      <c r="A1108" t="s">
        <v>10407</v>
      </c>
      <c r="B1108" t="s">
        <v>4145</v>
      </c>
      <c r="C1108" t="s">
        <v>10358</v>
      </c>
      <c r="D1108">
        <v>19.2</v>
      </c>
      <c r="E1108">
        <v>8.3</v>
      </c>
      <c r="F1108">
        <v>52.7</v>
      </c>
      <c r="G1108">
        <v>36.9</v>
      </c>
      <c r="H1108">
        <v>44.6</v>
      </c>
    </row>
    <row r="1109" spans="1:8">
      <c r="A1109" t="s">
        <v>6577</v>
      </c>
      <c r="B1109" t="s">
        <v>4145</v>
      </c>
      <c r="C1109" t="s">
        <v>10358</v>
      </c>
      <c r="D1109">
        <v>15.1</v>
      </c>
      <c r="E1109">
        <v>12.4</v>
      </c>
      <c r="F1109">
        <v>55.7</v>
      </c>
      <c r="G1109">
        <v>36.9</v>
      </c>
      <c r="H1109">
        <v>27.4</v>
      </c>
    </row>
    <row r="1110" spans="1:8">
      <c r="A1110" t="s">
        <v>2396</v>
      </c>
      <c r="B1110" t="s">
        <v>4145</v>
      </c>
      <c r="C1110" t="s">
        <v>10358</v>
      </c>
      <c r="D1110">
        <v>26.8</v>
      </c>
      <c r="E1110">
        <v>10.5</v>
      </c>
      <c r="F1110">
        <v>32.7</v>
      </c>
      <c r="G1110">
        <v>38.7</v>
      </c>
      <c r="H1110">
        <v>37.7</v>
      </c>
    </row>
    <row r="1111" spans="1:8">
      <c r="A1111" t="s">
        <v>10408</v>
      </c>
      <c r="B1111" t="s">
        <v>4145</v>
      </c>
      <c r="C1111" t="s">
        <v>10358</v>
      </c>
      <c r="D1111">
        <v>16.4</v>
      </c>
      <c r="E1111">
        <v>10</v>
      </c>
      <c r="F1111">
        <v>49.1</v>
      </c>
      <c r="G1111">
        <v>38.1</v>
      </c>
      <c r="H1111">
        <v>41.9</v>
      </c>
    </row>
    <row r="1112" spans="1:8">
      <c r="A1112" t="s">
        <v>3370</v>
      </c>
      <c r="B1112" t="s">
        <v>4145</v>
      </c>
      <c r="C1112" t="s">
        <v>10358</v>
      </c>
      <c r="D1112">
        <v>25.2</v>
      </c>
      <c r="E1112">
        <v>15</v>
      </c>
      <c r="F1112">
        <v>38.1</v>
      </c>
      <c r="G1112">
        <v>38.1</v>
      </c>
      <c r="H1112">
        <v>27</v>
      </c>
    </row>
    <row r="1113" spans="1:8">
      <c r="A1113" t="s">
        <v>6606</v>
      </c>
      <c r="B1113" t="s">
        <v>4145</v>
      </c>
      <c r="C1113" t="s">
        <v>10358</v>
      </c>
      <c r="D1113">
        <v>37.1</v>
      </c>
      <c r="E1113">
        <v>10.5</v>
      </c>
      <c r="F1113">
        <v>30.9</v>
      </c>
      <c r="G1113">
        <v>39.5</v>
      </c>
      <c r="H1113">
        <v>28</v>
      </c>
    </row>
    <row r="1114" spans="1:8">
      <c r="A1114" t="s">
        <v>10409</v>
      </c>
      <c r="B1114" t="s">
        <v>4145</v>
      </c>
      <c r="C1114" t="s">
        <v>10358</v>
      </c>
      <c r="D1114">
        <v>14.5</v>
      </c>
      <c r="E1114">
        <v>8.2</v>
      </c>
      <c r="F1114">
        <v>61.4</v>
      </c>
      <c r="G1114">
        <v>38.2</v>
      </c>
      <c r="H1114">
        <v>41.7</v>
      </c>
    </row>
    <row r="1115" spans="1:8">
      <c r="A1115" t="s">
        <v>10410</v>
      </c>
      <c r="B1115" t="s">
        <v>4145</v>
      </c>
      <c r="C1115" t="s">
        <v>10358</v>
      </c>
      <c r="D1115">
        <v>17.5</v>
      </c>
      <c r="E1115">
        <v>16.1</v>
      </c>
      <c r="F1115">
        <v>40.5</v>
      </c>
      <c r="G1115">
        <v>40</v>
      </c>
      <c r="H1115">
        <v>38.6</v>
      </c>
    </row>
    <row r="1116" spans="1:8">
      <c r="A1116" t="s">
        <v>9043</v>
      </c>
      <c r="B1116" t="s">
        <v>4145</v>
      </c>
      <c r="C1116" t="s">
        <v>10358</v>
      </c>
      <c r="D1116">
        <v>22</v>
      </c>
      <c r="E1116">
        <v>10.4</v>
      </c>
      <c r="F1116">
        <v>36.7</v>
      </c>
      <c r="G1116">
        <v>37.2</v>
      </c>
      <c r="H1116">
        <v>48.7</v>
      </c>
    </row>
    <row r="1117" spans="1:8">
      <c r="A1117" t="s">
        <v>1865</v>
      </c>
      <c r="B1117" t="s">
        <v>4145</v>
      </c>
      <c r="C1117" t="s">
        <v>10358</v>
      </c>
      <c r="D1117">
        <v>20.1</v>
      </c>
      <c r="E1117">
        <v>19.1</v>
      </c>
      <c r="F1117">
        <v>34</v>
      </c>
      <c r="G1117">
        <v>39.2</v>
      </c>
      <c r="H1117">
        <v>39.8</v>
      </c>
    </row>
    <row r="1118" spans="1:8">
      <c r="A1118" t="s">
        <v>10411</v>
      </c>
      <c r="B1118" t="s">
        <v>4145</v>
      </c>
      <c r="C1118" t="s">
        <v>10358</v>
      </c>
      <c r="D1118">
        <v>22</v>
      </c>
      <c r="E1118">
        <v>26.1</v>
      </c>
      <c r="F1118">
        <v>23.1</v>
      </c>
      <c r="G1118">
        <v>69.5</v>
      </c>
      <c r="H1118">
        <v>20.8</v>
      </c>
    </row>
    <row r="1119" spans="1:8">
      <c r="A1119" t="s">
        <v>1684</v>
      </c>
      <c r="B1119" t="s">
        <v>4145</v>
      </c>
      <c r="C1119" t="s">
        <v>10358</v>
      </c>
      <c r="D1119">
        <v>29.2</v>
      </c>
      <c r="E1119">
        <v>19.7</v>
      </c>
      <c r="F1119">
        <v>37.2</v>
      </c>
      <c r="G1119">
        <v>39</v>
      </c>
      <c r="H1119">
        <v>20.7</v>
      </c>
    </row>
    <row r="1120" spans="1:8">
      <c r="A1120" t="s">
        <v>10412</v>
      </c>
      <c r="B1120" t="s">
        <v>4145</v>
      </c>
      <c r="C1120" t="s">
        <v>10358</v>
      </c>
      <c r="D1120">
        <v>29.9</v>
      </c>
      <c r="E1120">
        <v>29.5</v>
      </c>
      <c r="F1120">
        <v>21.3</v>
      </c>
      <c r="G1120">
        <v>54.3</v>
      </c>
      <c r="H1120">
        <v>47.8</v>
      </c>
    </row>
    <row r="1121" spans="1:8">
      <c r="A1121" t="s">
        <v>2162</v>
      </c>
      <c r="B1121" t="s">
        <v>4145</v>
      </c>
      <c r="C1121" t="s">
        <v>10358</v>
      </c>
      <c r="D1121">
        <v>25</v>
      </c>
      <c r="E1121">
        <v>22.6</v>
      </c>
      <c r="F1121">
        <v>17.4</v>
      </c>
      <c r="G1121">
        <v>73.6</v>
      </c>
      <c r="H1121">
        <v>43.7</v>
      </c>
    </row>
    <row r="1122" spans="1:8">
      <c r="A1122" t="s">
        <v>10413</v>
      </c>
      <c r="B1122" t="s">
        <v>4145</v>
      </c>
      <c r="C1122" t="s">
        <v>10358</v>
      </c>
      <c r="D1122">
        <v>20.3</v>
      </c>
      <c r="E1122">
        <v>13.1</v>
      </c>
      <c r="F1122">
        <v>41.2</v>
      </c>
      <c r="G1122">
        <v>37.3</v>
      </c>
      <c r="H1122">
        <v>38.4</v>
      </c>
    </row>
    <row r="1123" spans="1:8">
      <c r="A1123" t="s">
        <v>2577</v>
      </c>
      <c r="B1123" t="s">
        <v>4145</v>
      </c>
      <c r="C1123" t="s">
        <v>10358</v>
      </c>
      <c r="D1123">
        <v>22.7</v>
      </c>
      <c r="E1123">
        <v>23.1</v>
      </c>
      <c r="F1123">
        <v>24.6</v>
      </c>
      <c r="G1123">
        <v>96.5</v>
      </c>
      <c r="H1123">
        <v>39.7</v>
      </c>
    </row>
    <row r="1124" spans="1:8">
      <c r="A1124" t="s">
        <v>3302</v>
      </c>
      <c r="B1124" t="s">
        <v>4145</v>
      </c>
      <c r="C1124" t="s">
        <v>10358</v>
      </c>
      <c r="D1124">
        <v>18.7</v>
      </c>
      <c r="E1124">
        <v>25.6</v>
      </c>
      <c r="F1124">
        <v>24.1</v>
      </c>
      <c r="G1124">
        <v>74.9</v>
      </c>
      <c r="H1124">
        <v>31.3</v>
      </c>
    </row>
    <row r="1125" spans="1:8">
      <c r="A1125" t="s">
        <v>2835</v>
      </c>
      <c r="B1125" t="s">
        <v>4145</v>
      </c>
      <c r="C1125" t="s">
        <v>10358</v>
      </c>
      <c r="D1125">
        <v>22.2</v>
      </c>
      <c r="E1125">
        <v>17.2</v>
      </c>
      <c r="F1125">
        <v>45.6</v>
      </c>
      <c r="G1125">
        <v>39</v>
      </c>
      <c r="H1125">
        <v>18.6</v>
      </c>
    </row>
    <row r="1126" spans="1:8">
      <c r="A1126" t="s">
        <v>3111</v>
      </c>
      <c r="B1126" t="s">
        <v>4145</v>
      </c>
      <c r="C1126" t="s">
        <v>10358</v>
      </c>
      <c r="D1126">
        <v>33.7</v>
      </c>
      <c r="E1126">
        <v>12.7</v>
      </c>
      <c r="F1126">
        <v>26.9</v>
      </c>
      <c r="G1126">
        <v>39.6</v>
      </c>
      <c r="H1126">
        <v>31.5</v>
      </c>
    </row>
    <row r="1127" spans="1:8">
      <c r="A1127" t="s">
        <v>2505</v>
      </c>
      <c r="B1127" t="s">
        <v>4145</v>
      </c>
      <c r="C1127" t="s">
        <v>10358</v>
      </c>
      <c r="D1127">
        <v>25.3</v>
      </c>
      <c r="E1127">
        <v>13.5</v>
      </c>
      <c r="F1127">
        <v>48.8</v>
      </c>
      <c r="G1127">
        <v>42.1</v>
      </c>
      <c r="H1127">
        <v>25.3</v>
      </c>
    </row>
    <row r="1128" spans="1:8">
      <c r="A1128" t="s">
        <v>7725</v>
      </c>
      <c r="B1128" t="s">
        <v>4145</v>
      </c>
      <c r="C1128" t="s">
        <v>10358</v>
      </c>
      <c r="D1128">
        <v>21.5</v>
      </c>
      <c r="E1128">
        <v>14.5</v>
      </c>
      <c r="F1128">
        <v>40.1</v>
      </c>
      <c r="G1128">
        <v>41.5</v>
      </c>
      <c r="H1128">
        <v>21.4</v>
      </c>
    </row>
    <row r="1129" spans="1:8">
      <c r="A1129" t="s">
        <v>3252</v>
      </c>
      <c r="B1129" t="s">
        <v>4145</v>
      </c>
      <c r="C1129" t="s">
        <v>10358</v>
      </c>
      <c r="D1129">
        <v>29</v>
      </c>
      <c r="E1129">
        <v>15.7</v>
      </c>
      <c r="F1129">
        <v>31.3</v>
      </c>
      <c r="G1129">
        <v>37.1</v>
      </c>
      <c r="H1129">
        <v>33.6</v>
      </c>
    </row>
    <row r="1130" spans="1:8">
      <c r="A1130" t="s">
        <v>10414</v>
      </c>
      <c r="B1130" t="s">
        <v>4145</v>
      </c>
      <c r="C1130" t="s">
        <v>10358</v>
      </c>
      <c r="D1130">
        <v>15</v>
      </c>
      <c r="E1130">
        <v>14.6</v>
      </c>
      <c r="F1130">
        <v>45.5</v>
      </c>
      <c r="G1130">
        <v>38.8</v>
      </c>
      <c r="H1130">
        <v>42.1</v>
      </c>
    </row>
    <row r="1131" spans="1:8">
      <c r="A1131" t="s">
        <v>2061</v>
      </c>
      <c r="B1131" t="s">
        <v>4145</v>
      </c>
      <c r="C1131" t="s">
        <v>10358</v>
      </c>
      <c r="D1131">
        <v>27.6</v>
      </c>
      <c r="E1131">
        <v>20.3</v>
      </c>
      <c r="F1131">
        <v>22.4</v>
      </c>
      <c r="G1131">
        <v>57.6</v>
      </c>
      <c r="H1131">
        <v>33.6</v>
      </c>
    </row>
    <row r="1132" spans="1:8">
      <c r="A1132" t="s">
        <v>2019</v>
      </c>
      <c r="B1132" t="s">
        <v>4145</v>
      </c>
      <c r="C1132" t="s">
        <v>10358</v>
      </c>
      <c r="D1132">
        <v>22</v>
      </c>
      <c r="E1132">
        <v>20.1</v>
      </c>
      <c r="F1132">
        <v>38.4</v>
      </c>
      <c r="G1132">
        <v>40.4</v>
      </c>
      <c r="H1132">
        <v>32.8</v>
      </c>
    </row>
    <row r="1133" spans="1:8">
      <c r="A1133" t="s">
        <v>1562</v>
      </c>
      <c r="B1133" t="s">
        <v>4145</v>
      </c>
      <c r="C1133" t="s">
        <v>10358</v>
      </c>
      <c r="D1133">
        <v>19.6</v>
      </c>
      <c r="E1133">
        <v>19.9</v>
      </c>
      <c r="F1133">
        <v>40</v>
      </c>
      <c r="G1133">
        <v>37.8</v>
      </c>
      <c r="H1133">
        <v>59.3</v>
      </c>
    </row>
    <row r="1134" spans="1:8">
      <c r="A1134" t="s">
        <v>1975</v>
      </c>
      <c r="B1134" t="s">
        <v>4145</v>
      </c>
      <c r="C1134" t="s">
        <v>10358</v>
      </c>
      <c r="D1134">
        <v>16.9</v>
      </c>
      <c r="E1134">
        <v>16.6</v>
      </c>
      <c r="F1134">
        <v>43.7</v>
      </c>
      <c r="G1134">
        <v>40.9</v>
      </c>
      <c r="H1134">
        <v>38.1</v>
      </c>
    </row>
    <row r="1135" spans="1:8">
      <c r="A1135" t="s">
        <v>10415</v>
      </c>
      <c r="B1135" t="s">
        <v>4145</v>
      </c>
      <c r="C1135" t="s">
        <v>10358</v>
      </c>
      <c r="D1135">
        <v>39.7</v>
      </c>
      <c r="E1135">
        <v>10.1</v>
      </c>
      <c r="F1135">
        <v>14.4</v>
      </c>
      <c r="G1135">
        <v>37</v>
      </c>
      <c r="H1135">
        <v>64.8</v>
      </c>
    </row>
    <row r="1136" spans="1:8">
      <c r="A1136" t="s">
        <v>2700</v>
      </c>
      <c r="B1136" t="s">
        <v>4145</v>
      </c>
      <c r="C1136" t="s">
        <v>10358</v>
      </c>
      <c r="D1136">
        <v>38.3</v>
      </c>
      <c r="E1136">
        <v>13</v>
      </c>
      <c r="F1136">
        <v>27.2</v>
      </c>
      <c r="G1136">
        <v>38.7</v>
      </c>
      <c r="H1136">
        <v>56.3</v>
      </c>
    </row>
    <row r="1137" spans="1:8">
      <c r="A1137" t="s">
        <v>10416</v>
      </c>
      <c r="B1137" t="s">
        <v>4145</v>
      </c>
      <c r="C1137" t="s">
        <v>10358</v>
      </c>
      <c r="D1137">
        <v>26.4</v>
      </c>
      <c r="E1137">
        <v>11.2</v>
      </c>
      <c r="F1137">
        <v>35.5</v>
      </c>
      <c r="G1137">
        <v>36.9</v>
      </c>
      <c r="H1137">
        <v>43.1</v>
      </c>
    </row>
    <row r="1138" spans="1:8">
      <c r="A1138" t="s">
        <v>10417</v>
      </c>
      <c r="B1138" t="s">
        <v>4145</v>
      </c>
      <c r="C1138" t="s">
        <v>10358</v>
      </c>
      <c r="D1138">
        <v>14.3</v>
      </c>
      <c r="E1138">
        <v>11.2</v>
      </c>
      <c r="F1138">
        <v>46.3</v>
      </c>
      <c r="G1138">
        <v>37.1</v>
      </c>
      <c r="H1138">
        <v>36.7</v>
      </c>
    </row>
    <row r="1139" spans="1:8">
      <c r="A1139" t="s">
        <v>3450</v>
      </c>
      <c r="B1139" t="s">
        <v>4145</v>
      </c>
      <c r="C1139" t="s">
        <v>10358</v>
      </c>
      <c r="D1139">
        <v>35.9</v>
      </c>
      <c r="E1139">
        <v>21.3</v>
      </c>
      <c r="F1139">
        <v>23.5</v>
      </c>
      <c r="G1139">
        <v>38.1</v>
      </c>
      <c r="H1139">
        <v>16.1</v>
      </c>
    </row>
    <row r="1140" spans="1:8">
      <c r="A1140" t="s">
        <v>2461</v>
      </c>
      <c r="B1140" t="s">
        <v>4145</v>
      </c>
      <c r="C1140" t="s">
        <v>10358</v>
      </c>
      <c r="D1140">
        <v>20.5</v>
      </c>
      <c r="E1140">
        <v>21.5</v>
      </c>
      <c r="F1140">
        <v>40.6</v>
      </c>
      <c r="G1140">
        <v>37.8</v>
      </c>
      <c r="H1140">
        <v>30.6</v>
      </c>
    </row>
    <row r="1141" spans="1:8">
      <c r="A1141" t="s">
        <v>2449</v>
      </c>
      <c r="B1141" t="s">
        <v>4145</v>
      </c>
      <c r="C1141" t="s">
        <v>10358</v>
      </c>
      <c r="D1141">
        <v>13.2</v>
      </c>
      <c r="E1141">
        <v>8</v>
      </c>
      <c r="F1141">
        <v>53.9</v>
      </c>
      <c r="G1141">
        <v>37</v>
      </c>
      <c r="H1141">
        <v>42.5</v>
      </c>
    </row>
    <row r="1142" spans="1:8">
      <c r="A1142" t="s">
        <v>10418</v>
      </c>
      <c r="B1142" t="s">
        <v>4145</v>
      </c>
      <c r="C1142" t="s">
        <v>10358</v>
      </c>
      <c r="D1142">
        <v>20</v>
      </c>
      <c r="E1142">
        <v>13.5</v>
      </c>
      <c r="F1142">
        <v>42.5</v>
      </c>
      <c r="G1142">
        <v>39</v>
      </c>
      <c r="H1142">
        <v>46.6</v>
      </c>
    </row>
    <row r="1143" spans="1:8">
      <c r="A1143" t="s">
        <v>10419</v>
      </c>
      <c r="B1143" t="s">
        <v>4145</v>
      </c>
      <c r="C1143" t="s">
        <v>10358</v>
      </c>
      <c r="D1143">
        <v>22.9</v>
      </c>
      <c r="E1143">
        <v>10.5</v>
      </c>
      <c r="F1143">
        <v>41</v>
      </c>
      <c r="G1143">
        <v>39.9</v>
      </c>
      <c r="H1143">
        <v>46.7</v>
      </c>
    </row>
    <row r="1144" spans="1:8">
      <c r="A1144" t="s">
        <v>1648</v>
      </c>
      <c r="B1144" t="s">
        <v>4145</v>
      </c>
      <c r="C1144" t="s">
        <v>10358</v>
      </c>
      <c r="D1144">
        <v>30.7</v>
      </c>
      <c r="E1144">
        <v>32.5</v>
      </c>
      <c r="F1144">
        <v>21.6</v>
      </c>
      <c r="G1144">
        <v>50.8</v>
      </c>
      <c r="H1144">
        <v>28.5</v>
      </c>
    </row>
    <row r="1145" spans="1:8">
      <c r="A1145" t="s">
        <v>6536</v>
      </c>
      <c r="B1145" t="s">
        <v>4145</v>
      </c>
      <c r="C1145" t="s">
        <v>10358</v>
      </c>
      <c r="D1145">
        <v>14.3</v>
      </c>
      <c r="E1145">
        <v>9.6</v>
      </c>
      <c r="F1145">
        <v>50.3</v>
      </c>
      <c r="G1145">
        <v>36.9</v>
      </c>
      <c r="H1145">
        <v>66.2</v>
      </c>
    </row>
    <row r="1146" spans="1:8">
      <c r="A1146" t="s">
        <v>2404</v>
      </c>
      <c r="B1146" t="s">
        <v>4145</v>
      </c>
      <c r="C1146" t="s">
        <v>10358</v>
      </c>
      <c r="D1146">
        <v>15.4</v>
      </c>
      <c r="E1146">
        <v>13.2</v>
      </c>
      <c r="F1146">
        <v>47.4</v>
      </c>
      <c r="G1146">
        <v>38.3</v>
      </c>
      <c r="H1146">
        <v>38.8</v>
      </c>
    </row>
    <row r="1147" spans="1:8">
      <c r="A1147" t="s">
        <v>3180</v>
      </c>
      <c r="B1147" t="s">
        <v>4145</v>
      </c>
      <c r="C1147" t="s">
        <v>10358</v>
      </c>
      <c r="D1147">
        <v>16.5</v>
      </c>
      <c r="E1147">
        <v>8.7</v>
      </c>
      <c r="F1147">
        <v>41</v>
      </c>
      <c r="G1147">
        <v>37.4</v>
      </c>
      <c r="H1147">
        <v>49.2</v>
      </c>
    </row>
    <row r="1148" spans="1:8">
      <c r="A1148" t="s">
        <v>10420</v>
      </c>
      <c r="B1148" t="s">
        <v>4145</v>
      </c>
      <c r="C1148" t="s">
        <v>10358</v>
      </c>
      <c r="D1148">
        <v>17.7</v>
      </c>
      <c r="E1148">
        <v>12.9</v>
      </c>
      <c r="F1148">
        <v>33.9</v>
      </c>
      <c r="G1148">
        <v>38.2</v>
      </c>
      <c r="H1148">
        <v>79.9</v>
      </c>
    </row>
    <row r="1149" spans="1:8">
      <c r="A1149" t="s">
        <v>1776</v>
      </c>
      <c r="B1149" t="s">
        <v>4145</v>
      </c>
      <c r="C1149" t="s">
        <v>10358</v>
      </c>
      <c r="D1149">
        <v>20.9</v>
      </c>
      <c r="E1149">
        <v>19.2</v>
      </c>
      <c r="F1149">
        <v>43.5</v>
      </c>
      <c r="G1149">
        <v>38.2</v>
      </c>
      <c r="H1149">
        <v>41.5</v>
      </c>
    </row>
    <row r="1150" spans="1:8">
      <c r="A1150" t="s">
        <v>3482</v>
      </c>
      <c r="B1150" t="s">
        <v>4145</v>
      </c>
      <c r="C1150" t="s">
        <v>10358</v>
      </c>
      <c r="D1150">
        <v>30.7</v>
      </c>
      <c r="E1150">
        <v>11.3</v>
      </c>
      <c r="F1150">
        <v>45.6</v>
      </c>
      <c r="G1150">
        <v>37.3</v>
      </c>
      <c r="H1150">
        <v>31.3</v>
      </c>
    </row>
    <row r="1151" spans="1:8">
      <c r="A1151" t="s">
        <v>5842</v>
      </c>
      <c r="B1151" t="s">
        <v>4145</v>
      </c>
      <c r="C1151" t="s">
        <v>10358</v>
      </c>
      <c r="D1151">
        <v>20.2</v>
      </c>
      <c r="E1151">
        <v>15.6</v>
      </c>
      <c r="F1151">
        <v>48.7</v>
      </c>
      <c r="G1151">
        <v>55.1</v>
      </c>
      <c r="H1151">
        <v>19.3</v>
      </c>
    </row>
    <row r="1152" spans="1:8">
      <c r="A1152" t="s">
        <v>2886</v>
      </c>
      <c r="B1152" t="s">
        <v>4145</v>
      </c>
      <c r="C1152" t="s">
        <v>10358</v>
      </c>
      <c r="D1152">
        <v>21.2</v>
      </c>
      <c r="E1152">
        <v>11.3</v>
      </c>
      <c r="F1152">
        <v>46.2</v>
      </c>
      <c r="G1152">
        <v>54.2</v>
      </c>
      <c r="H1152">
        <v>27.3</v>
      </c>
    </row>
    <row r="1153" spans="1:8">
      <c r="A1153" t="s">
        <v>2278</v>
      </c>
      <c r="B1153" t="s">
        <v>4145</v>
      </c>
      <c r="C1153" t="s">
        <v>10358</v>
      </c>
      <c r="D1153">
        <v>16.7</v>
      </c>
      <c r="E1153">
        <v>9.8</v>
      </c>
      <c r="F1153">
        <v>42.8</v>
      </c>
      <c r="G1153">
        <v>37.7</v>
      </c>
      <c r="H1153">
        <v>65.6</v>
      </c>
    </row>
    <row r="1154" spans="1:8">
      <c r="A1154" t="s">
        <v>3024</v>
      </c>
      <c r="B1154" t="s">
        <v>4145</v>
      </c>
      <c r="C1154" t="s">
        <v>10358</v>
      </c>
      <c r="D1154">
        <v>28.1</v>
      </c>
      <c r="E1154">
        <v>10.7</v>
      </c>
      <c r="F1154">
        <v>39.2</v>
      </c>
      <c r="G1154">
        <v>37.3</v>
      </c>
      <c r="H1154">
        <v>43.2</v>
      </c>
    </row>
    <row r="1155" spans="1:8">
      <c r="A1155" t="s">
        <v>10421</v>
      </c>
      <c r="B1155" t="s">
        <v>4145</v>
      </c>
      <c r="C1155" t="s">
        <v>10358</v>
      </c>
      <c r="D1155">
        <v>20.9</v>
      </c>
      <c r="E1155">
        <v>9.2</v>
      </c>
      <c r="F1155">
        <v>47.6</v>
      </c>
      <c r="G1155">
        <v>37</v>
      </c>
      <c r="H1155">
        <v>25</v>
      </c>
    </row>
    <row r="1156" spans="1:8">
      <c r="A1156" t="s">
        <v>1279</v>
      </c>
      <c r="B1156" t="s">
        <v>4145</v>
      </c>
      <c r="C1156" t="s">
        <v>10358</v>
      </c>
      <c r="D1156">
        <v>20.3</v>
      </c>
      <c r="E1156">
        <v>22.6</v>
      </c>
      <c r="F1156">
        <v>39.5</v>
      </c>
      <c r="G1156">
        <v>40.6</v>
      </c>
      <c r="H1156">
        <v>45.4</v>
      </c>
    </row>
    <row r="1157" spans="1:8">
      <c r="A1157" t="s">
        <v>1724</v>
      </c>
      <c r="B1157" t="s">
        <v>4145</v>
      </c>
      <c r="C1157" t="s">
        <v>10358</v>
      </c>
      <c r="D1157">
        <v>38.6</v>
      </c>
      <c r="E1157">
        <v>14.8</v>
      </c>
      <c r="F1157">
        <v>35.8</v>
      </c>
      <c r="G1157">
        <v>50.9</v>
      </c>
      <c r="H1157">
        <v>21.7</v>
      </c>
    </row>
    <row r="1158" spans="1:8">
      <c r="A1158" t="s">
        <v>3134</v>
      </c>
      <c r="B1158" t="s">
        <v>4145</v>
      </c>
      <c r="C1158" t="s">
        <v>10358</v>
      </c>
      <c r="D1158">
        <v>17.7</v>
      </c>
      <c r="E1158">
        <v>12.7</v>
      </c>
      <c r="F1158">
        <v>48.7</v>
      </c>
      <c r="G1158">
        <v>37.7</v>
      </c>
      <c r="H1158">
        <v>19.3</v>
      </c>
    </row>
    <row r="1159" spans="1:8">
      <c r="A1159" t="s">
        <v>3216</v>
      </c>
      <c r="B1159" t="s">
        <v>4145</v>
      </c>
      <c r="C1159" t="s">
        <v>10358</v>
      </c>
      <c r="D1159">
        <v>25.1</v>
      </c>
      <c r="E1159">
        <v>16.6</v>
      </c>
      <c r="F1159">
        <v>46.1</v>
      </c>
      <c r="G1159">
        <v>37.6</v>
      </c>
      <c r="H1159">
        <v>28.1</v>
      </c>
    </row>
    <row r="1160" spans="1:8">
      <c r="A1160" t="s">
        <v>2034</v>
      </c>
      <c r="B1160" t="s">
        <v>4145</v>
      </c>
      <c r="C1160" t="s">
        <v>10358</v>
      </c>
      <c r="D1160">
        <v>15.8</v>
      </c>
      <c r="E1160">
        <v>11.2</v>
      </c>
      <c r="F1160">
        <v>50.6</v>
      </c>
      <c r="G1160">
        <v>48.4</v>
      </c>
      <c r="H1160">
        <v>32</v>
      </c>
    </row>
    <row r="1161" spans="1:8">
      <c r="A1161" t="s">
        <v>10422</v>
      </c>
      <c r="B1161" t="s">
        <v>4145</v>
      </c>
      <c r="C1161" t="s">
        <v>10358</v>
      </c>
      <c r="D1161">
        <v>23.9</v>
      </c>
      <c r="E1161">
        <v>10.4</v>
      </c>
      <c r="F1161">
        <v>40.7</v>
      </c>
      <c r="G1161">
        <v>36.9</v>
      </c>
      <c r="H1161">
        <v>23.4</v>
      </c>
    </row>
    <row r="1162" spans="1:8">
      <c r="A1162" t="s">
        <v>3694</v>
      </c>
      <c r="B1162" t="s">
        <v>4145</v>
      </c>
      <c r="C1162" t="s">
        <v>10358</v>
      </c>
      <c r="D1162">
        <v>28.6</v>
      </c>
      <c r="E1162">
        <v>14.8</v>
      </c>
      <c r="F1162">
        <v>46.3</v>
      </c>
      <c r="G1162">
        <v>52.8</v>
      </c>
      <c r="H1162">
        <v>16</v>
      </c>
    </row>
    <row r="1163" spans="1:8">
      <c r="A1163" t="s">
        <v>10423</v>
      </c>
      <c r="B1163" t="s">
        <v>4145</v>
      </c>
      <c r="C1163" t="s">
        <v>10358</v>
      </c>
      <c r="D1163">
        <v>29.4</v>
      </c>
      <c r="E1163">
        <v>19.5</v>
      </c>
      <c r="F1163">
        <v>33.1</v>
      </c>
      <c r="G1163">
        <v>41.4</v>
      </c>
      <c r="H1163">
        <v>33.1</v>
      </c>
    </row>
    <row r="1164" spans="1:8">
      <c r="A1164" t="s">
        <v>2941</v>
      </c>
      <c r="B1164" t="s">
        <v>4145</v>
      </c>
      <c r="C1164" t="s">
        <v>10358</v>
      </c>
      <c r="D1164">
        <v>24.8</v>
      </c>
      <c r="E1164">
        <v>25.9</v>
      </c>
      <c r="F1164">
        <v>28.4</v>
      </c>
      <c r="G1164">
        <v>51.7</v>
      </c>
      <c r="H1164">
        <v>39</v>
      </c>
    </row>
    <row r="1165" spans="1:8">
      <c r="A1165" t="s">
        <v>2244</v>
      </c>
      <c r="B1165" t="s">
        <v>4145</v>
      </c>
      <c r="C1165" t="s">
        <v>10358</v>
      </c>
      <c r="D1165">
        <v>14.2</v>
      </c>
      <c r="E1165">
        <v>8.3</v>
      </c>
      <c r="F1165">
        <v>52.2</v>
      </c>
      <c r="G1165">
        <v>37.4</v>
      </c>
      <c r="H1165">
        <v>44.9</v>
      </c>
    </row>
    <row r="1166" spans="1:8">
      <c r="A1166" t="s">
        <v>1915</v>
      </c>
      <c r="B1166" t="s">
        <v>4145</v>
      </c>
      <c r="C1166" t="s">
        <v>10358</v>
      </c>
      <c r="D1166">
        <v>30.4</v>
      </c>
      <c r="E1166">
        <v>25.5</v>
      </c>
      <c r="F1166">
        <v>29.3</v>
      </c>
      <c r="G1166">
        <v>37.6</v>
      </c>
      <c r="H1166">
        <v>42.6</v>
      </c>
    </row>
    <row r="1167" spans="1:8">
      <c r="A1167" t="s">
        <v>3314</v>
      </c>
      <c r="B1167" t="s">
        <v>4145</v>
      </c>
      <c r="C1167" t="s">
        <v>10358</v>
      </c>
      <c r="D1167">
        <v>35.2</v>
      </c>
      <c r="E1167">
        <v>15</v>
      </c>
      <c r="F1167">
        <v>30.1</v>
      </c>
      <c r="G1167">
        <v>36.9</v>
      </c>
      <c r="H1167">
        <v>24.9</v>
      </c>
    </row>
    <row r="1168" spans="1:8">
      <c r="A1168" t="s">
        <v>10424</v>
      </c>
      <c r="B1168" t="s">
        <v>4145</v>
      </c>
      <c r="C1168" t="s">
        <v>10358</v>
      </c>
      <c r="D1168">
        <v>15.8</v>
      </c>
      <c r="E1168">
        <v>16.3</v>
      </c>
      <c r="F1168">
        <v>45.3</v>
      </c>
      <c r="G1168">
        <v>43.1</v>
      </c>
      <c r="H1168">
        <v>69</v>
      </c>
    </row>
    <row r="1169" spans="1:8">
      <c r="A1169" t="s">
        <v>10425</v>
      </c>
      <c r="B1169" t="s">
        <v>4145</v>
      </c>
      <c r="C1169" t="s">
        <v>10358</v>
      </c>
      <c r="D1169">
        <v>13.7</v>
      </c>
      <c r="E1169">
        <v>8.4</v>
      </c>
      <c r="F1169">
        <v>53.6</v>
      </c>
      <c r="G1169">
        <v>37</v>
      </c>
      <c r="H1169">
        <v>46.1</v>
      </c>
    </row>
    <row r="1170" spans="1:8">
      <c r="A1170" t="s">
        <v>3047</v>
      </c>
      <c r="B1170" t="s">
        <v>4145</v>
      </c>
      <c r="C1170" t="s">
        <v>10358</v>
      </c>
      <c r="D1170">
        <v>16.9</v>
      </c>
      <c r="E1170">
        <v>11</v>
      </c>
      <c r="F1170">
        <v>33</v>
      </c>
      <c r="G1170">
        <v>38.5</v>
      </c>
      <c r="H1170">
        <v>70.9</v>
      </c>
    </row>
    <row r="1171" spans="1:8">
      <c r="A1171" t="s">
        <v>1923</v>
      </c>
      <c r="B1171" t="s">
        <v>4145</v>
      </c>
      <c r="C1171" t="s">
        <v>10358</v>
      </c>
      <c r="D1171">
        <v>15.7</v>
      </c>
      <c r="E1171">
        <v>13.4</v>
      </c>
      <c r="F1171">
        <v>49.7</v>
      </c>
      <c r="G1171">
        <v>37.9</v>
      </c>
      <c r="H1171">
        <v>37.3</v>
      </c>
    </row>
    <row r="1172" spans="1:8">
      <c r="A1172" t="s">
        <v>10426</v>
      </c>
      <c r="B1172" t="s">
        <v>4145</v>
      </c>
      <c r="C1172" t="s">
        <v>10358</v>
      </c>
      <c r="D1172">
        <v>16.9</v>
      </c>
      <c r="E1172">
        <v>12</v>
      </c>
      <c r="F1172">
        <v>52</v>
      </c>
      <c r="G1172">
        <v>37.5</v>
      </c>
      <c r="H1172">
        <v>33.5</v>
      </c>
    </row>
    <row r="1173" spans="1:8">
      <c r="A1173" t="s">
        <v>10427</v>
      </c>
      <c r="B1173" t="s">
        <v>4145</v>
      </c>
      <c r="C1173" t="s">
        <v>10358</v>
      </c>
      <c r="D1173">
        <v>26.7</v>
      </c>
      <c r="E1173">
        <v>8.6</v>
      </c>
      <c r="F1173">
        <v>39.4</v>
      </c>
      <c r="G1173">
        <v>37.1</v>
      </c>
      <c r="H1173">
        <v>17.6</v>
      </c>
    </row>
    <row r="1174" spans="1:8">
      <c r="A1174" t="s">
        <v>10428</v>
      </c>
      <c r="B1174" t="s">
        <v>4145</v>
      </c>
      <c r="C1174" t="s">
        <v>10358</v>
      </c>
      <c r="D1174">
        <v>16.9</v>
      </c>
      <c r="E1174">
        <v>9.6</v>
      </c>
      <c r="F1174">
        <v>35.3</v>
      </c>
      <c r="G1174">
        <v>37.1</v>
      </c>
      <c r="H1174">
        <v>69.6</v>
      </c>
    </row>
    <row r="1175" spans="1:8">
      <c r="A1175" t="s">
        <v>10429</v>
      </c>
      <c r="B1175" t="s">
        <v>4145</v>
      </c>
      <c r="C1175" t="s">
        <v>10358</v>
      </c>
      <c r="D1175">
        <v>15.4</v>
      </c>
      <c r="E1175">
        <v>16.3</v>
      </c>
      <c r="F1175">
        <v>38.5</v>
      </c>
      <c r="G1175">
        <v>37.3</v>
      </c>
      <c r="H1175">
        <v>52</v>
      </c>
    </row>
    <row r="1176" spans="1:8">
      <c r="A1176" t="s">
        <v>10430</v>
      </c>
      <c r="B1176" t="s">
        <v>4145</v>
      </c>
      <c r="C1176" t="s">
        <v>10358</v>
      </c>
      <c r="D1176">
        <v>23.2</v>
      </c>
      <c r="E1176">
        <v>15.5</v>
      </c>
      <c r="F1176">
        <v>33.3</v>
      </c>
      <c r="G1176">
        <v>39.6</v>
      </c>
      <c r="H1176">
        <v>60.8</v>
      </c>
    </row>
    <row r="1177" spans="1:8">
      <c r="A1177" t="s">
        <v>10431</v>
      </c>
      <c r="B1177" t="s">
        <v>4145</v>
      </c>
      <c r="C1177" t="s">
        <v>10358</v>
      </c>
      <c r="D1177">
        <v>19.7</v>
      </c>
      <c r="E1177">
        <v>18.8</v>
      </c>
      <c r="F1177">
        <v>22.4</v>
      </c>
      <c r="G1177">
        <v>39</v>
      </c>
      <c r="H1177">
        <v>68.9</v>
      </c>
    </row>
    <row r="1178" spans="1:8">
      <c r="A1178" t="s">
        <v>6832</v>
      </c>
      <c r="B1178" t="s">
        <v>4145</v>
      </c>
      <c r="C1178" t="s">
        <v>10358</v>
      </c>
      <c r="D1178">
        <v>14.1</v>
      </c>
      <c r="E1178">
        <v>11.9</v>
      </c>
      <c r="F1178">
        <v>57.4</v>
      </c>
      <c r="G1178">
        <v>41.4</v>
      </c>
      <c r="H1178">
        <v>43.4</v>
      </c>
    </row>
    <row r="1179" spans="1:8">
      <c r="A1179" t="s">
        <v>10432</v>
      </c>
      <c r="B1179" t="s">
        <v>4145</v>
      </c>
      <c r="C1179" t="s">
        <v>10358</v>
      </c>
      <c r="D1179">
        <v>22.5</v>
      </c>
      <c r="E1179">
        <v>15.3</v>
      </c>
      <c r="F1179">
        <v>36.5</v>
      </c>
      <c r="G1179">
        <v>45.2</v>
      </c>
      <c r="H1179">
        <v>52.7</v>
      </c>
    </row>
    <row r="1180" spans="1:8">
      <c r="A1180" t="s">
        <v>10433</v>
      </c>
      <c r="B1180" t="s">
        <v>4145</v>
      </c>
      <c r="C1180" t="s">
        <v>10358</v>
      </c>
      <c r="D1180">
        <v>17.8</v>
      </c>
      <c r="E1180">
        <v>12.3</v>
      </c>
      <c r="F1180">
        <v>33.1</v>
      </c>
      <c r="G1180">
        <v>37.5</v>
      </c>
      <c r="H1180">
        <v>72.6</v>
      </c>
    </row>
    <row r="1181" spans="1:8">
      <c r="A1181" t="s">
        <v>10434</v>
      </c>
      <c r="B1181" t="s">
        <v>4145</v>
      </c>
      <c r="C1181" t="s">
        <v>10358</v>
      </c>
      <c r="D1181">
        <v>19.1</v>
      </c>
      <c r="E1181">
        <v>12.7</v>
      </c>
      <c r="F1181">
        <v>42.5</v>
      </c>
      <c r="G1181">
        <v>37.2</v>
      </c>
      <c r="H1181">
        <v>69.1</v>
      </c>
    </row>
    <row r="1182" spans="1:8">
      <c r="A1182" t="s">
        <v>8901</v>
      </c>
      <c r="B1182" t="s">
        <v>4145</v>
      </c>
      <c r="C1182" t="s">
        <v>10358</v>
      </c>
      <c r="D1182">
        <v>18.1</v>
      </c>
      <c r="E1182">
        <v>23.7</v>
      </c>
      <c r="F1182">
        <v>40.7</v>
      </c>
      <c r="G1182">
        <v>37.1</v>
      </c>
      <c r="H1182">
        <v>36</v>
      </c>
    </row>
    <row r="1183" spans="1:8">
      <c r="A1183" t="s">
        <v>2681</v>
      </c>
      <c r="B1183" t="s">
        <v>4145</v>
      </c>
      <c r="C1183" t="s">
        <v>10358</v>
      </c>
      <c r="D1183">
        <v>28.2</v>
      </c>
      <c r="E1183">
        <v>11.5</v>
      </c>
      <c r="F1183">
        <v>39.8</v>
      </c>
      <c r="G1183">
        <v>44.5</v>
      </c>
      <c r="H1183">
        <v>19</v>
      </c>
    </row>
    <row r="1184" spans="1:8">
      <c r="A1184" t="s">
        <v>2402</v>
      </c>
      <c r="B1184" t="s">
        <v>4145</v>
      </c>
      <c r="C1184" t="s">
        <v>10358</v>
      </c>
      <c r="D1184">
        <v>24.5</v>
      </c>
      <c r="E1184">
        <v>14.6</v>
      </c>
      <c r="F1184">
        <v>34.1</v>
      </c>
      <c r="G1184">
        <v>39.9</v>
      </c>
      <c r="H1184">
        <v>30</v>
      </c>
    </row>
    <row r="1185" spans="1:8">
      <c r="A1185" t="s">
        <v>2008</v>
      </c>
      <c r="B1185" t="s">
        <v>4145</v>
      </c>
      <c r="C1185" t="s">
        <v>10358</v>
      </c>
      <c r="D1185">
        <v>31.5</v>
      </c>
      <c r="E1185">
        <v>20.2</v>
      </c>
      <c r="F1185">
        <v>19.3</v>
      </c>
      <c r="G1185">
        <v>68.4</v>
      </c>
      <c r="H1185">
        <v>63.8</v>
      </c>
    </row>
    <row r="1186" spans="1:8">
      <c r="A1186" t="s">
        <v>10435</v>
      </c>
      <c r="B1186" t="s">
        <v>4145</v>
      </c>
      <c r="C1186" t="s">
        <v>10358</v>
      </c>
      <c r="D1186">
        <v>23.5</v>
      </c>
      <c r="E1186">
        <v>17.5</v>
      </c>
      <c r="F1186">
        <v>30.4</v>
      </c>
      <c r="G1186">
        <v>59.9</v>
      </c>
      <c r="H1186">
        <v>26</v>
      </c>
    </row>
    <row r="1187" spans="1:8">
      <c r="A1187" t="s">
        <v>10436</v>
      </c>
      <c r="B1187" t="s">
        <v>4145</v>
      </c>
      <c r="C1187" t="s">
        <v>10358</v>
      </c>
      <c r="D1187">
        <v>17.1</v>
      </c>
      <c r="E1187">
        <v>19.4</v>
      </c>
      <c r="F1187">
        <v>31.9</v>
      </c>
      <c r="G1187">
        <v>36.9</v>
      </c>
      <c r="H1187">
        <v>44.2</v>
      </c>
    </row>
    <row r="1188" spans="1:8">
      <c r="A1188" t="s">
        <v>2680</v>
      </c>
      <c r="B1188" t="s">
        <v>4145</v>
      </c>
      <c r="C1188" t="s">
        <v>10358</v>
      </c>
      <c r="D1188">
        <v>16.1</v>
      </c>
      <c r="E1188">
        <v>14.9</v>
      </c>
      <c r="F1188">
        <v>49.8</v>
      </c>
      <c r="G1188">
        <v>39.7</v>
      </c>
      <c r="H1188">
        <v>35.6</v>
      </c>
    </row>
    <row r="1189" spans="1:8">
      <c r="A1189" t="s">
        <v>10437</v>
      </c>
      <c r="B1189" t="s">
        <v>4145</v>
      </c>
      <c r="C1189" t="s">
        <v>10358</v>
      </c>
      <c r="D1189">
        <v>18.5</v>
      </c>
      <c r="E1189">
        <v>8.7</v>
      </c>
      <c r="F1189">
        <v>61.9</v>
      </c>
      <c r="G1189">
        <v>36.9</v>
      </c>
      <c r="H1189">
        <v>24.9</v>
      </c>
    </row>
    <row r="1190" spans="1:8">
      <c r="A1190" t="s">
        <v>2646</v>
      </c>
      <c r="B1190" t="s">
        <v>4145</v>
      </c>
      <c r="C1190" t="s">
        <v>10358</v>
      </c>
      <c r="D1190">
        <v>24.2</v>
      </c>
      <c r="E1190">
        <v>16.4</v>
      </c>
      <c r="F1190">
        <v>38.6</v>
      </c>
      <c r="G1190">
        <v>40.9</v>
      </c>
      <c r="H1190">
        <v>22.4</v>
      </c>
    </row>
    <row r="1191" spans="1:8">
      <c r="A1191" t="s">
        <v>10438</v>
      </c>
      <c r="B1191" t="s">
        <v>4145</v>
      </c>
      <c r="C1191" t="s">
        <v>10358</v>
      </c>
      <c r="D1191">
        <v>16.3</v>
      </c>
      <c r="E1191">
        <v>13.9</v>
      </c>
      <c r="F1191">
        <v>38.4</v>
      </c>
      <c r="G1191">
        <v>54.8</v>
      </c>
      <c r="H1191">
        <v>45</v>
      </c>
    </row>
    <row r="1192" spans="1:8">
      <c r="A1192" t="s">
        <v>1885</v>
      </c>
      <c r="B1192" t="s">
        <v>4145</v>
      </c>
      <c r="C1192" t="s">
        <v>10358</v>
      </c>
      <c r="D1192">
        <v>18.7</v>
      </c>
      <c r="E1192">
        <v>9.6</v>
      </c>
      <c r="F1192">
        <v>45.9</v>
      </c>
      <c r="G1192">
        <v>38.9</v>
      </c>
      <c r="H1192">
        <v>45.5</v>
      </c>
    </row>
    <row r="1193" spans="1:8">
      <c r="A1193" t="s">
        <v>10439</v>
      </c>
      <c r="B1193" t="s">
        <v>4145</v>
      </c>
      <c r="C1193" t="s">
        <v>10358</v>
      </c>
      <c r="D1193">
        <v>18.7</v>
      </c>
      <c r="E1193">
        <v>16.5</v>
      </c>
      <c r="F1193">
        <v>44.5</v>
      </c>
      <c r="G1193">
        <v>40.6</v>
      </c>
      <c r="H1193">
        <v>44.6</v>
      </c>
    </row>
    <row r="1194" spans="1:8">
      <c r="A1194" t="s">
        <v>1392</v>
      </c>
      <c r="B1194" t="s">
        <v>4145</v>
      </c>
      <c r="C1194" t="s">
        <v>10358</v>
      </c>
      <c r="D1194">
        <v>29.3</v>
      </c>
      <c r="E1194">
        <v>23.8</v>
      </c>
      <c r="F1194">
        <v>27.6</v>
      </c>
      <c r="G1194">
        <v>41.1</v>
      </c>
      <c r="H1194">
        <v>47</v>
      </c>
    </row>
    <row r="1195" spans="1:8">
      <c r="A1195" t="s">
        <v>3262</v>
      </c>
      <c r="B1195" t="s">
        <v>4145</v>
      </c>
      <c r="C1195" t="s">
        <v>10358</v>
      </c>
      <c r="D1195">
        <v>18.6</v>
      </c>
      <c r="E1195">
        <v>18.4</v>
      </c>
      <c r="F1195">
        <v>35.9</v>
      </c>
      <c r="G1195">
        <v>37.3</v>
      </c>
      <c r="H1195">
        <v>82.9</v>
      </c>
    </row>
    <row r="1196" spans="1:8">
      <c r="A1196" t="s">
        <v>799</v>
      </c>
      <c r="B1196" t="s">
        <v>4145</v>
      </c>
      <c r="C1196" t="s">
        <v>10358</v>
      </c>
      <c r="D1196">
        <v>19.4</v>
      </c>
      <c r="E1196">
        <v>15.2</v>
      </c>
      <c r="F1196">
        <v>48.3</v>
      </c>
      <c r="G1196">
        <v>55.7</v>
      </c>
      <c r="H1196">
        <v>23.2</v>
      </c>
    </row>
    <row r="1197" spans="1:8">
      <c r="A1197" t="s">
        <v>1202</v>
      </c>
      <c r="B1197" t="s">
        <v>4145</v>
      </c>
      <c r="C1197" t="s">
        <v>10358</v>
      </c>
      <c r="D1197">
        <v>22</v>
      </c>
      <c r="E1197">
        <v>20.4</v>
      </c>
      <c r="F1197">
        <v>40.8</v>
      </c>
      <c r="G1197">
        <v>78.4</v>
      </c>
      <c r="H1197">
        <v>21.1</v>
      </c>
    </row>
    <row r="1198" spans="1:8">
      <c r="A1198" t="s">
        <v>2678</v>
      </c>
      <c r="B1198" t="s">
        <v>4145</v>
      </c>
      <c r="C1198" t="s">
        <v>10358</v>
      </c>
      <c r="D1198">
        <v>29.4</v>
      </c>
      <c r="E1198">
        <v>11.1</v>
      </c>
      <c r="F1198">
        <v>33.6</v>
      </c>
      <c r="G1198">
        <v>38.2</v>
      </c>
      <c r="H1198">
        <v>49.8</v>
      </c>
    </row>
    <row r="1199" spans="1:8">
      <c r="A1199" t="s">
        <v>3360</v>
      </c>
      <c r="B1199" t="s">
        <v>4145</v>
      </c>
      <c r="C1199" t="s">
        <v>10358</v>
      </c>
      <c r="D1199">
        <v>14.8</v>
      </c>
      <c r="E1199">
        <v>13.6</v>
      </c>
      <c r="F1199">
        <v>53.8</v>
      </c>
      <c r="G1199">
        <v>38.5</v>
      </c>
      <c r="H1199">
        <v>18.5</v>
      </c>
    </row>
    <row r="1200" spans="1:8">
      <c r="A1200" t="s">
        <v>10440</v>
      </c>
      <c r="B1200" t="s">
        <v>4145</v>
      </c>
      <c r="C1200" t="s">
        <v>10358</v>
      </c>
      <c r="D1200">
        <v>25.7</v>
      </c>
      <c r="E1200">
        <v>26.7</v>
      </c>
      <c r="F1200">
        <v>29.3</v>
      </c>
      <c r="G1200">
        <v>100</v>
      </c>
      <c r="H1200">
        <v>32</v>
      </c>
    </row>
    <row r="1201" spans="1:8">
      <c r="A1201" t="s">
        <v>1785</v>
      </c>
      <c r="B1201" t="s">
        <v>4145</v>
      </c>
      <c r="C1201" t="s">
        <v>10358</v>
      </c>
      <c r="D1201">
        <v>21.1</v>
      </c>
      <c r="E1201">
        <v>16.3</v>
      </c>
      <c r="F1201">
        <v>35</v>
      </c>
      <c r="G1201">
        <v>40.7</v>
      </c>
      <c r="H1201">
        <v>40.3</v>
      </c>
    </row>
    <row r="1202" spans="1:8">
      <c r="A1202" t="s">
        <v>2293</v>
      </c>
      <c r="B1202" t="s">
        <v>4145</v>
      </c>
      <c r="C1202" t="s">
        <v>10358</v>
      </c>
      <c r="D1202">
        <v>16.9</v>
      </c>
      <c r="E1202">
        <v>11</v>
      </c>
      <c r="F1202">
        <v>53.8</v>
      </c>
      <c r="G1202">
        <v>40.1</v>
      </c>
      <c r="H1202">
        <v>32.8</v>
      </c>
    </row>
    <row r="1203" spans="1:8">
      <c r="A1203" t="s">
        <v>1356</v>
      </c>
      <c r="B1203" t="s">
        <v>4145</v>
      </c>
      <c r="C1203" t="s">
        <v>10358</v>
      </c>
      <c r="D1203">
        <v>18.2</v>
      </c>
      <c r="E1203">
        <v>18.4</v>
      </c>
      <c r="F1203">
        <v>49.1</v>
      </c>
      <c r="G1203">
        <v>65.1</v>
      </c>
      <c r="H1203">
        <v>24.5</v>
      </c>
    </row>
    <row r="1204" spans="1:8">
      <c r="A1204" t="s">
        <v>10441</v>
      </c>
      <c r="B1204" t="s">
        <v>4145</v>
      </c>
      <c r="C1204" t="s">
        <v>10358</v>
      </c>
      <c r="D1204">
        <v>21.3</v>
      </c>
      <c r="E1204">
        <v>18.2</v>
      </c>
      <c r="F1204">
        <v>29.7</v>
      </c>
      <c r="G1204">
        <v>45.3</v>
      </c>
      <c r="H1204">
        <v>33</v>
      </c>
    </row>
    <row r="1205" spans="1:8">
      <c r="A1205" t="s">
        <v>2758</v>
      </c>
      <c r="B1205" t="s">
        <v>4145</v>
      </c>
      <c r="C1205" t="s">
        <v>10358</v>
      </c>
      <c r="D1205">
        <v>14.8</v>
      </c>
      <c r="E1205">
        <v>23.3</v>
      </c>
      <c r="F1205">
        <v>35.6</v>
      </c>
      <c r="G1205">
        <v>43.1</v>
      </c>
      <c r="H1205">
        <v>50</v>
      </c>
    </row>
    <row r="1206" spans="1:8">
      <c r="A1206" t="s">
        <v>10442</v>
      </c>
      <c r="B1206" t="s">
        <v>4356</v>
      </c>
      <c r="C1206" t="s">
        <v>10443</v>
      </c>
      <c r="D1206">
        <v>16.2</v>
      </c>
      <c r="E1206">
        <v>8.6</v>
      </c>
      <c r="F1206">
        <v>41.3</v>
      </c>
      <c r="G1206">
        <v>37</v>
      </c>
      <c r="H1206">
        <v>36.5</v>
      </c>
    </row>
    <row r="1207" spans="1:8">
      <c r="A1207" t="s">
        <v>10444</v>
      </c>
      <c r="B1207" t="s">
        <v>4356</v>
      </c>
      <c r="C1207" t="s">
        <v>10443</v>
      </c>
      <c r="D1207">
        <v>27.4</v>
      </c>
      <c r="E1207">
        <v>9.5</v>
      </c>
      <c r="F1207">
        <v>16.2</v>
      </c>
      <c r="G1207">
        <v>36.9</v>
      </c>
      <c r="H1207">
        <v>28</v>
      </c>
    </row>
    <row r="1208" spans="1:8">
      <c r="A1208" t="s">
        <v>10445</v>
      </c>
      <c r="B1208" t="s">
        <v>4356</v>
      </c>
      <c r="C1208" t="s">
        <v>10443</v>
      </c>
      <c r="D1208">
        <v>42.4</v>
      </c>
      <c r="E1208">
        <v>9.7</v>
      </c>
      <c r="F1208">
        <v>18.2</v>
      </c>
      <c r="G1208">
        <v>42.5</v>
      </c>
      <c r="H1208">
        <v>24.1</v>
      </c>
    </row>
    <row r="1209" spans="1:8">
      <c r="A1209" t="s">
        <v>10446</v>
      </c>
      <c r="B1209" t="s">
        <v>4356</v>
      </c>
      <c r="C1209" t="s">
        <v>10443</v>
      </c>
      <c r="D1209">
        <v>22.4</v>
      </c>
      <c r="E1209">
        <v>11.4</v>
      </c>
      <c r="F1209">
        <v>18</v>
      </c>
      <c r="G1209">
        <v>38.7</v>
      </c>
      <c r="H1209">
        <v>24.9</v>
      </c>
    </row>
    <row r="1210" spans="1:8">
      <c r="A1210" t="s">
        <v>10447</v>
      </c>
      <c r="B1210" t="s">
        <v>4356</v>
      </c>
      <c r="C1210" t="s">
        <v>10443</v>
      </c>
      <c r="D1210">
        <v>15.6</v>
      </c>
      <c r="E1210">
        <v>17.2</v>
      </c>
      <c r="F1210">
        <v>20</v>
      </c>
      <c r="G1210">
        <v>38.1</v>
      </c>
      <c r="H1210">
        <v>60.4</v>
      </c>
    </row>
    <row r="1211" spans="1:8">
      <c r="A1211" t="s">
        <v>1869</v>
      </c>
      <c r="B1211" t="s">
        <v>4356</v>
      </c>
      <c r="C1211" t="s">
        <v>10443</v>
      </c>
      <c r="D1211">
        <v>20.6</v>
      </c>
      <c r="E1211">
        <v>18.6</v>
      </c>
      <c r="F1211">
        <v>18.7</v>
      </c>
      <c r="G1211">
        <v>56.8</v>
      </c>
      <c r="H1211">
        <v>25.5</v>
      </c>
    </row>
    <row r="1212" spans="1:8">
      <c r="A1212" t="s">
        <v>3675</v>
      </c>
      <c r="B1212" t="s">
        <v>4356</v>
      </c>
      <c r="C1212" t="s">
        <v>10443</v>
      </c>
      <c r="D1212">
        <v>26.5</v>
      </c>
      <c r="E1212">
        <v>12.4</v>
      </c>
      <c r="F1212">
        <v>31.6</v>
      </c>
      <c r="G1212">
        <v>41.1</v>
      </c>
      <c r="H1212">
        <v>18.7</v>
      </c>
    </row>
    <row r="1213" spans="1:8">
      <c r="A1213" t="s">
        <v>2362</v>
      </c>
      <c r="B1213" t="s">
        <v>4356</v>
      </c>
      <c r="C1213" t="s">
        <v>10443</v>
      </c>
      <c r="D1213">
        <v>23.4</v>
      </c>
      <c r="E1213">
        <v>10.5</v>
      </c>
      <c r="F1213">
        <v>27.6</v>
      </c>
      <c r="G1213">
        <v>38.4</v>
      </c>
      <c r="H1213">
        <v>38.5</v>
      </c>
    </row>
    <row r="1214" spans="1:8">
      <c r="A1214" t="s">
        <v>2891</v>
      </c>
      <c r="B1214" t="s">
        <v>4356</v>
      </c>
      <c r="C1214" t="s">
        <v>10443</v>
      </c>
      <c r="D1214">
        <v>15.5</v>
      </c>
      <c r="E1214">
        <v>10.8</v>
      </c>
      <c r="F1214">
        <v>27.8</v>
      </c>
      <c r="G1214">
        <v>38.1</v>
      </c>
      <c r="H1214">
        <v>19.7</v>
      </c>
    </row>
    <row r="1215" spans="1:8">
      <c r="A1215" t="s">
        <v>10448</v>
      </c>
      <c r="B1215" t="s">
        <v>4356</v>
      </c>
      <c r="C1215" t="s">
        <v>10443</v>
      </c>
      <c r="D1215">
        <v>20.3</v>
      </c>
      <c r="E1215">
        <v>18.4</v>
      </c>
      <c r="F1215">
        <v>23.1</v>
      </c>
      <c r="G1215">
        <v>39.3</v>
      </c>
      <c r="H1215">
        <v>41.3</v>
      </c>
    </row>
    <row r="1216" spans="1:8">
      <c r="A1216" t="s">
        <v>10449</v>
      </c>
      <c r="B1216" t="s">
        <v>4356</v>
      </c>
      <c r="C1216" t="s">
        <v>10443</v>
      </c>
      <c r="D1216">
        <v>18.8</v>
      </c>
      <c r="E1216">
        <v>15</v>
      </c>
      <c r="F1216">
        <v>11.8</v>
      </c>
      <c r="G1216">
        <v>43.2</v>
      </c>
      <c r="H1216">
        <v>55.9</v>
      </c>
    </row>
    <row r="1217" spans="1:8">
      <c r="A1217" t="s">
        <v>3164</v>
      </c>
      <c r="B1217" t="s">
        <v>4356</v>
      </c>
      <c r="C1217" t="s">
        <v>10443</v>
      </c>
      <c r="D1217">
        <v>23.1</v>
      </c>
      <c r="E1217">
        <v>11.3</v>
      </c>
      <c r="F1217">
        <v>32.9</v>
      </c>
      <c r="G1217">
        <v>40.5</v>
      </c>
      <c r="H1217">
        <v>22.9</v>
      </c>
    </row>
    <row r="1218" spans="1:8">
      <c r="A1218" t="s">
        <v>10450</v>
      </c>
      <c r="B1218" t="s">
        <v>4356</v>
      </c>
      <c r="C1218" t="s">
        <v>10443</v>
      </c>
      <c r="D1218">
        <v>17.8</v>
      </c>
      <c r="E1218">
        <v>14.3</v>
      </c>
      <c r="F1218">
        <v>28</v>
      </c>
      <c r="G1218">
        <v>40.2</v>
      </c>
      <c r="H1218">
        <v>48.1</v>
      </c>
    </row>
    <row r="1219" spans="1:8">
      <c r="A1219" t="s">
        <v>10451</v>
      </c>
      <c r="B1219" t="s">
        <v>4356</v>
      </c>
      <c r="C1219" t="s">
        <v>10443</v>
      </c>
      <c r="D1219">
        <v>38.4</v>
      </c>
      <c r="E1219">
        <v>9.9</v>
      </c>
      <c r="F1219">
        <v>21.7</v>
      </c>
      <c r="G1219">
        <v>40.3</v>
      </c>
      <c r="H1219">
        <v>20.4</v>
      </c>
    </row>
    <row r="1220" spans="1:8">
      <c r="A1220" t="s">
        <v>10452</v>
      </c>
      <c r="B1220" t="s">
        <v>4356</v>
      </c>
      <c r="C1220" t="s">
        <v>10443</v>
      </c>
      <c r="D1220">
        <v>14.3</v>
      </c>
      <c r="E1220">
        <v>9.4</v>
      </c>
      <c r="F1220">
        <v>29.8</v>
      </c>
      <c r="G1220">
        <v>37.8</v>
      </c>
      <c r="H1220">
        <v>50.4</v>
      </c>
    </row>
    <row r="1221" spans="1:8">
      <c r="A1221" t="s">
        <v>1741</v>
      </c>
      <c r="B1221" t="s">
        <v>4356</v>
      </c>
      <c r="C1221" t="s">
        <v>10443</v>
      </c>
      <c r="D1221">
        <v>18.8</v>
      </c>
      <c r="E1221">
        <v>11</v>
      </c>
      <c r="F1221">
        <v>25.6</v>
      </c>
      <c r="G1221">
        <v>37.7</v>
      </c>
      <c r="H1221">
        <v>27.4</v>
      </c>
    </row>
    <row r="1222" spans="1:8">
      <c r="A1222" t="s">
        <v>10453</v>
      </c>
      <c r="B1222" t="s">
        <v>4356</v>
      </c>
      <c r="C1222" t="s">
        <v>10443</v>
      </c>
      <c r="D1222">
        <v>17.2</v>
      </c>
      <c r="E1222">
        <v>14.9</v>
      </c>
      <c r="F1222">
        <v>25</v>
      </c>
      <c r="G1222">
        <v>43.3</v>
      </c>
      <c r="H1222">
        <v>37.8</v>
      </c>
    </row>
    <row r="1223" spans="1:8">
      <c r="A1223" t="s">
        <v>3530</v>
      </c>
      <c r="B1223" t="s">
        <v>4356</v>
      </c>
      <c r="C1223" t="s">
        <v>10443</v>
      </c>
      <c r="D1223">
        <v>23.3</v>
      </c>
      <c r="E1223">
        <v>10.4</v>
      </c>
      <c r="F1223">
        <v>24</v>
      </c>
      <c r="G1223">
        <v>39.8</v>
      </c>
      <c r="H1223">
        <v>45.5</v>
      </c>
    </row>
    <row r="1224" spans="1:8">
      <c r="A1224" t="s">
        <v>6224</v>
      </c>
      <c r="B1224" t="s">
        <v>4356</v>
      </c>
      <c r="C1224" t="s">
        <v>10443</v>
      </c>
      <c r="D1224">
        <v>17.9</v>
      </c>
      <c r="E1224">
        <v>12.9</v>
      </c>
      <c r="F1224">
        <v>24.9</v>
      </c>
      <c r="G1224">
        <v>37.2</v>
      </c>
      <c r="H1224">
        <v>23.5</v>
      </c>
    </row>
    <row r="1225" spans="1:8">
      <c r="A1225" t="s">
        <v>3493</v>
      </c>
      <c r="B1225" t="s">
        <v>4356</v>
      </c>
      <c r="C1225" t="s">
        <v>10443</v>
      </c>
      <c r="D1225">
        <v>15.8</v>
      </c>
      <c r="E1225">
        <v>18.9</v>
      </c>
      <c r="F1225">
        <v>15.5</v>
      </c>
      <c r="G1225">
        <v>40.1</v>
      </c>
      <c r="H1225">
        <v>31.4</v>
      </c>
    </row>
    <row r="1226" spans="1:8">
      <c r="A1226" t="s">
        <v>2495</v>
      </c>
      <c r="B1226" t="s">
        <v>4356</v>
      </c>
      <c r="C1226" t="s">
        <v>10443</v>
      </c>
      <c r="D1226">
        <v>18.8</v>
      </c>
      <c r="E1226">
        <v>14</v>
      </c>
      <c r="F1226">
        <v>37.2</v>
      </c>
      <c r="G1226">
        <v>37.3</v>
      </c>
      <c r="H1226">
        <v>20.4</v>
      </c>
    </row>
    <row r="1227" spans="1:8">
      <c r="A1227" t="s">
        <v>10454</v>
      </c>
      <c r="B1227" t="s">
        <v>4356</v>
      </c>
      <c r="C1227" t="s">
        <v>10443</v>
      </c>
      <c r="D1227">
        <v>16.5</v>
      </c>
      <c r="E1227">
        <v>14.4</v>
      </c>
      <c r="F1227">
        <v>24</v>
      </c>
      <c r="G1227">
        <v>44.4</v>
      </c>
      <c r="H1227">
        <v>51.4</v>
      </c>
    </row>
    <row r="1228" spans="1:8">
      <c r="A1228" t="s">
        <v>10455</v>
      </c>
      <c r="B1228" t="s">
        <v>4356</v>
      </c>
      <c r="C1228" t="s">
        <v>10443</v>
      </c>
      <c r="D1228">
        <v>34.7</v>
      </c>
      <c r="E1228">
        <v>11</v>
      </c>
      <c r="F1228">
        <v>26.3</v>
      </c>
      <c r="G1228">
        <v>43.2</v>
      </c>
      <c r="H1228">
        <v>21.8</v>
      </c>
    </row>
    <row r="1229" spans="1:8">
      <c r="A1229" t="s">
        <v>10456</v>
      </c>
      <c r="B1229" t="s">
        <v>4356</v>
      </c>
      <c r="C1229" t="s">
        <v>10443</v>
      </c>
      <c r="D1229">
        <v>22.6</v>
      </c>
      <c r="E1229">
        <v>25.8</v>
      </c>
      <c r="F1229">
        <v>15.3</v>
      </c>
      <c r="G1229">
        <v>88.8</v>
      </c>
      <c r="H1229">
        <v>34.7</v>
      </c>
    </row>
    <row r="1230" spans="1:8">
      <c r="A1230" t="s">
        <v>5848</v>
      </c>
      <c r="B1230" t="s">
        <v>4356</v>
      </c>
      <c r="C1230" t="s">
        <v>10443</v>
      </c>
      <c r="D1230">
        <v>17.3</v>
      </c>
      <c r="E1230">
        <v>10.2</v>
      </c>
      <c r="F1230">
        <v>33.7</v>
      </c>
      <c r="G1230">
        <v>40.7</v>
      </c>
      <c r="H1230">
        <v>46.3</v>
      </c>
    </row>
    <row r="1231" spans="1:8">
      <c r="A1231" t="s">
        <v>10457</v>
      </c>
      <c r="B1231" t="s">
        <v>4356</v>
      </c>
      <c r="C1231" t="s">
        <v>10443</v>
      </c>
      <c r="D1231">
        <v>18.1</v>
      </c>
      <c r="E1231">
        <v>13.4</v>
      </c>
      <c r="F1231">
        <v>33</v>
      </c>
      <c r="G1231">
        <v>37.8</v>
      </c>
      <c r="H1231">
        <v>25.7</v>
      </c>
    </row>
    <row r="1232" spans="1:8">
      <c r="A1232" t="s">
        <v>10458</v>
      </c>
      <c r="B1232" t="s">
        <v>4356</v>
      </c>
      <c r="C1232" t="s">
        <v>10443</v>
      </c>
      <c r="D1232">
        <v>14.7</v>
      </c>
      <c r="E1232">
        <v>8.7</v>
      </c>
      <c r="F1232">
        <v>28.3</v>
      </c>
      <c r="G1232">
        <v>36.9</v>
      </c>
      <c r="H1232">
        <v>27.1</v>
      </c>
    </row>
    <row r="1233" spans="1:8">
      <c r="A1233" t="s">
        <v>10459</v>
      </c>
      <c r="B1233" t="s">
        <v>4356</v>
      </c>
      <c r="C1233" t="s">
        <v>10443</v>
      </c>
      <c r="D1233">
        <v>27.7</v>
      </c>
      <c r="E1233">
        <v>10.7</v>
      </c>
      <c r="F1233">
        <v>27.2</v>
      </c>
      <c r="G1233">
        <v>41</v>
      </c>
      <c r="H1233">
        <v>24.3</v>
      </c>
    </row>
    <row r="1234" spans="1:8">
      <c r="A1234" t="s">
        <v>10460</v>
      </c>
      <c r="B1234" t="s">
        <v>4356</v>
      </c>
      <c r="C1234" t="s">
        <v>10443</v>
      </c>
      <c r="D1234">
        <v>17.6</v>
      </c>
      <c r="E1234">
        <v>14.3</v>
      </c>
      <c r="F1234">
        <v>24.4</v>
      </c>
      <c r="G1234">
        <v>43.8</v>
      </c>
      <c r="H1234">
        <v>27</v>
      </c>
    </row>
    <row r="1235" spans="1:8">
      <c r="A1235" t="s">
        <v>3584</v>
      </c>
      <c r="B1235" t="s">
        <v>4356</v>
      </c>
      <c r="C1235" t="s">
        <v>10443</v>
      </c>
      <c r="D1235">
        <v>13.8</v>
      </c>
      <c r="E1235">
        <v>8.7</v>
      </c>
      <c r="F1235">
        <v>30.2</v>
      </c>
      <c r="G1235">
        <v>38.4</v>
      </c>
      <c r="H1235">
        <v>27.7</v>
      </c>
    </row>
    <row r="1236" spans="1:8">
      <c r="A1236" t="s">
        <v>10461</v>
      </c>
      <c r="B1236" t="s">
        <v>4356</v>
      </c>
      <c r="C1236" t="s">
        <v>10443</v>
      </c>
      <c r="D1236">
        <v>27.3</v>
      </c>
      <c r="E1236">
        <v>15.8</v>
      </c>
      <c r="F1236">
        <v>23.5</v>
      </c>
      <c r="G1236">
        <v>49.5</v>
      </c>
      <c r="H1236">
        <v>31.2</v>
      </c>
    </row>
    <row r="1237" spans="1:8">
      <c r="A1237" t="s">
        <v>10462</v>
      </c>
      <c r="B1237" t="s">
        <v>4356</v>
      </c>
      <c r="C1237" t="s">
        <v>10443</v>
      </c>
      <c r="D1237">
        <v>15.1</v>
      </c>
      <c r="E1237">
        <v>8.7</v>
      </c>
      <c r="F1237">
        <v>41.9</v>
      </c>
      <c r="G1237">
        <v>37.1</v>
      </c>
      <c r="H1237">
        <v>30.1</v>
      </c>
    </row>
    <row r="1238" spans="1:8">
      <c r="A1238" t="s">
        <v>2107</v>
      </c>
      <c r="B1238" t="s">
        <v>4356</v>
      </c>
      <c r="C1238" t="s">
        <v>10443</v>
      </c>
      <c r="D1238">
        <v>18.6</v>
      </c>
      <c r="E1238">
        <v>17.8</v>
      </c>
      <c r="F1238">
        <v>17.1</v>
      </c>
      <c r="G1238">
        <v>42.7</v>
      </c>
      <c r="H1238">
        <v>56.2</v>
      </c>
    </row>
    <row r="1239" spans="1:8">
      <c r="A1239" t="s">
        <v>3186</v>
      </c>
      <c r="B1239" t="s">
        <v>4356</v>
      </c>
      <c r="C1239" t="s">
        <v>10443</v>
      </c>
      <c r="D1239">
        <v>16.5</v>
      </c>
      <c r="E1239">
        <v>15.6</v>
      </c>
      <c r="F1239">
        <v>29</v>
      </c>
      <c r="G1239">
        <v>38.4</v>
      </c>
      <c r="H1239">
        <v>22</v>
      </c>
    </row>
    <row r="1240" spans="1:8">
      <c r="A1240" t="s">
        <v>2130</v>
      </c>
      <c r="B1240" t="s">
        <v>4356</v>
      </c>
      <c r="C1240" t="s">
        <v>10443</v>
      </c>
      <c r="D1240">
        <v>24.3</v>
      </c>
      <c r="E1240">
        <v>16.8</v>
      </c>
      <c r="F1240">
        <v>23.1</v>
      </c>
      <c r="G1240">
        <v>37.6</v>
      </c>
      <c r="H1240">
        <v>29.4</v>
      </c>
    </row>
    <row r="1241" spans="1:8">
      <c r="A1241" t="s">
        <v>10463</v>
      </c>
      <c r="B1241" t="s">
        <v>4356</v>
      </c>
      <c r="C1241" t="s">
        <v>10443</v>
      </c>
      <c r="D1241">
        <v>19.1</v>
      </c>
      <c r="E1241">
        <v>17.5</v>
      </c>
      <c r="F1241">
        <v>18</v>
      </c>
      <c r="G1241">
        <v>43.6</v>
      </c>
      <c r="H1241">
        <v>39.1</v>
      </c>
    </row>
    <row r="1242" spans="1:8">
      <c r="A1242" t="s">
        <v>10464</v>
      </c>
      <c r="B1242" t="s">
        <v>4356</v>
      </c>
      <c r="C1242" t="s">
        <v>10443</v>
      </c>
      <c r="D1242">
        <v>17.6</v>
      </c>
      <c r="E1242">
        <v>16.4</v>
      </c>
      <c r="F1242">
        <v>32.6</v>
      </c>
      <c r="G1242">
        <v>38.4</v>
      </c>
      <c r="H1242">
        <v>39.8</v>
      </c>
    </row>
    <row r="1243" spans="1:8">
      <c r="A1243" t="s">
        <v>10465</v>
      </c>
      <c r="B1243" t="s">
        <v>4356</v>
      </c>
      <c r="C1243" t="s">
        <v>10443</v>
      </c>
      <c r="D1243">
        <v>24.7</v>
      </c>
      <c r="E1243">
        <v>12.8</v>
      </c>
      <c r="F1243">
        <v>26.4</v>
      </c>
      <c r="G1243">
        <v>37</v>
      </c>
      <c r="H1243">
        <v>47.7</v>
      </c>
    </row>
    <row r="1244" spans="1:8">
      <c r="A1244" t="s">
        <v>10466</v>
      </c>
      <c r="B1244" t="s">
        <v>4356</v>
      </c>
      <c r="C1244" t="s">
        <v>10443</v>
      </c>
      <c r="D1244">
        <v>19</v>
      </c>
      <c r="E1244">
        <v>9.8</v>
      </c>
      <c r="F1244">
        <v>19.1</v>
      </c>
      <c r="G1244">
        <v>38.3</v>
      </c>
      <c r="H1244">
        <v>44.2</v>
      </c>
    </row>
    <row r="1245" spans="1:8">
      <c r="A1245" t="s">
        <v>10467</v>
      </c>
      <c r="B1245" t="s">
        <v>4356</v>
      </c>
      <c r="C1245" t="s">
        <v>10443</v>
      </c>
      <c r="D1245">
        <v>25.1</v>
      </c>
      <c r="E1245">
        <v>18.9</v>
      </c>
      <c r="F1245">
        <v>24.9</v>
      </c>
      <c r="G1245">
        <v>41.2</v>
      </c>
      <c r="H1245">
        <v>20.1</v>
      </c>
    </row>
    <row r="1246" spans="1:8">
      <c r="A1246" t="s">
        <v>10468</v>
      </c>
      <c r="B1246" t="s">
        <v>4356</v>
      </c>
      <c r="C1246" t="s">
        <v>10443</v>
      </c>
      <c r="D1246">
        <v>14.3</v>
      </c>
      <c r="E1246">
        <v>17</v>
      </c>
      <c r="F1246">
        <v>27.4</v>
      </c>
      <c r="G1246">
        <v>38.2</v>
      </c>
      <c r="H1246">
        <v>57.1</v>
      </c>
    </row>
    <row r="1247" spans="1:8">
      <c r="A1247" t="s">
        <v>10469</v>
      </c>
      <c r="B1247" t="s">
        <v>4356</v>
      </c>
      <c r="C1247" t="s">
        <v>10443</v>
      </c>
      <c r="D1247">
        <v>13.6</v>
      </c>
      <c r="E1247">
        <v>16.1</v>
      </c>
      <c r="F1247">
        <v>29.4</v>
      </c>
      <c r="G1247">
        <v>47.8</v>
      </c>
      <c r="H1247">
        <v>19.3</v>
      </c>
    </row>
    <row r="1248" spans="1:8">
      <c r="A1248" t="s">
        <v>10470</v>
      </c>
      <c r="B1248" t="s">
        <v>4356</v>
      </c>
      <c r="C1248" t="s">
        <v>10443</v>
      </c>
      <c r="D1248">
        <v>26.2</v>
      </c>
      <c r="E1248">
        <v>13.4</v>
      </c>
      <c r="F1248">
        <v>15.8</v>
      </c>
      <c r="G1248">
        <v>41.5</v>
      </c>
      <c r="H1248">
        <v>51.4</v>
      </c>
    </row>
    <row r="1249" spans="1:8">
      <c r="A1249" t="s">
        <v>10471</v>
      </c>
      <c r="B1249" t="s">
        <v>4356</v>
      </c>
      <c r="C1249" t="s">
        <v>10443</v>
      </c>
      <c r="D1249">
        <v>18.8</v>
      </c>
      <c r="E1249">
        <v>12.9</v>
      </c>
      <c r="F1249">
        <v>18.7</v>
      </c>
      <c r="G1249">
        <v>37.6</v>
      </c>
      <c r="H1249">
        <v>56.5</v>
      </c>
    </row>
    <row r="1250" spans="1:8">
      <c r="A1250" t="s">
        <v>5948</v>
      </c>
      <c r="B1250" t="s">
        <v>4356</v>
      </c>
      <c r="C1250" t="s">
        <v>10443</v>
      </c>
      <c r="D1250">
        <v>17.8</v>
      </c>
      <c r="E1250">
        <v>22.2</v>
      </c>
      <c r="F1250">
        <v>16.9</v>
      </c>
      <c r="G1250">
        <v>81.3</v>
      </c>
      <c r="H1250">
        <v>29.6</v>
      </c>
    </row>
    <row r="1251" spans="1:8">
      <c r="A1251" t="s">
        <v>2882</v>
      </c>
      <c r="B1251" t="s">
        <v>4356</v>
      </c>
      <c r="C1251" t="s">
        <v>10443</v>
      </c>
      <c r="D1251">
        <v>20.3</v>
      </c>
      <c r="E1251">
        <v>20.2</v>
      </c>
      <c r="F1251">
        <v>20.9</v>
      </c>
      <c r="G1251">
        <v>42.9</v>
      </c>
      <c r="H1251">
        <v>26.6</v>
      </c>
    </row>
    <row r="1252" spans="1:8">
      <c r="A1252" t="s">
        <v>2576</v>
      </c>
      <c r="B1252" t="s">
        <v>4356</v>
      </c>
      <c r="C1252" t="s">
        <v>10443</v>
      </c>
      <c r="D1252">
        <v>26.7</v>
      </c>
      <c r="E1252">
        <v>24.6</v>
      </c>
      <c r="F1252">
        <v>18.7</v>
      </c>
      <c r="G1252">
        <v>46.1</v>
      </c>
      <c r="H1252">
        <v>24.3</v>
      </c>
    </row>
    <row r="1253" spans="1:8">
      <c r="A1253" t="s">
        <v>3361</v>
      </c>
      <c r="B1253" t="s">
        <v>4356</v>
      </c>
      <c r="C1253" t="s">
        <v>10443</v>
      </c>
      <c r="D1253">
        <v>17.2</v>
      </c>
      <c r="E1253">
        <v>21.9</v>
      </c>
      <c r="F1253">
        <v>26.6</v>
      </c>
      <c r="G1253">
        <v>48.5</v>
      </c>
      <c r="H1253">
        <v>42.9</v>
      </c>
    </row>
    <row r="1254" spans="1:8">
      <c r="A1254" t="s">
        <v>10472</v>
      </c>
      <c r="B1254" t="s">
        <v>4356</v>
      </c>
      <c r="C1254" t="s">
        <v>10443</v>
      </c>
      <c r="D1254">
        <v>37.8</v>
      </c>
      <c r="E1254">
        <v>18.6</v>
      </c>
      <c r="F1254">
        <v>12.8</v>
      </c>
      <c r="G1254">
        <v>37.4</v>
      </c>
      <c r="H1254">
        <v>16.9</v>
      </c>
    </row>
    <row r="1255" spans="1:8">
      <c r="A1255" t="s">
        <v>9315</v>
      </c>
      <c r="B1255" t="s">
        <v>4356</v>
      </c>
      <c r="C1255" t="s">
        <v>10443</v>
      </c>
      <c r="D1255">
        <v>17.1</v>
      </c>
      <c r="E1255">
        <v>12.7</v>
      </c>
      <c r="F1255">
        <v>32.9</v>
      </c>
      <c r="G1255">
        <v>38.4</v>
      </c>
      <c r="H1255">
        <v>24.7</v>
      </c>
    </row>
    <row r="1256" spans="1:8">
      <c r="A1256" t="s">
        <v>10473</v>
      </c>
      <c r="B1256" t="s">
        <v>4356</v>
      </c>
      <c r="C1256" t="s">
        <v>10443</v>
      </c>
      <c r="D1256">
        <v>16.4</v>
      </c>
      <c r="E1256">
        <v>14</v>
      </c>
      <c r="F1256">
        <v>30.1</v>
      </c>
      <c r="G1256">
        <v>49.9</v>
      </c>
      <c r="H1256">
        <v>50.7</v>
      </c>
    </row>
    <row r="1257" spans="1:8">
      <c r="A1257" t="s">
        <v>10474</v>
      </c>
      <c r="B1257" t="s">
        <v>4356</v>
      </c>
      <c r="C1257" t="s">
        <v>10443</v>
      </c>
      <c r="D1257">
        <v>16</v>
      </c>
      <c r="E1257">
        <v>12.2</v>
      </c>
      <c r="F1257">
        <v>23</v>
      </c>
      <c r="G1257">
        <v>37.2</v>
      </c>
      <c r="H1257">
        <v>43.5</v>
      </c>
    </row>
    <row r="1258" spans="1:8">
      <c r="A1258" t="s">
        <v>10475</v>
      </c>
      <c r="B1258" t="s">
        <v>4356</v>
      </c>
      <c r="C1258" t="s">
        <v>10443</v>
      </c>
      <c r="D1258">
        <v>23.2</v>
      </c>
      <c r="E1258">
        <v>16.1</v>
      </c>
      <c r="F1258">
        <v>15.5</v>
      </c>
      <c r="G1258">
        <v>48.4</v>
      </c>
      <c r="H1258">
        <v>58.2</v>
      </c>
    </row>
    <row r="1259" spans="1:8">
      <c r="A1259" t="s">
        <v>10476</v>
      </c>
      <c r="B1259" t="s">
        <v>4356</v>
      </c>
      <c r="C1259" t="s">
        <v>10443</v>
      </c>
      <c r="D1259">
        <v>18.1</v>
      </c>
      <c r="E1259">
        <v>13.3</v>
      </c>
      <c r="F1259">
        <v>25.4</v>
      </c>
      <c r="G1259">
        <v>39.1</v>
      </c>
      <c r="H1259">
        <v>23.4</v>
      </c>
    </row>
    <row r="1260" spans="1:8">
      <c r="A1260" t="s">
        <v>10477</v>
      </c>
      <c r="B1260" t="s">
        <v>4356</v>
      </c>
      <c r="C1260" t="s">
        <v>10443</v>
      </c>
      <c r="D1260">
        <v>18.1</v>
      </c>
      <c r="E1260">
        <v>13.4</v>
      </c>
      <c r="F1260">
        <v>23.6</v>
      </c>
      <c r="G1260">
        <v>36.9</v>
      </c>
      <c r="H1260">
        <v>25.6</v>
      </c>
    </row>
    <row r="1261" spans="1:8">
      <c r="A1261" t="s">
        <v>3030</v>
      </c>
      <c r="B1261" t="s">
        <v>4356</v>
      </c>
      <c r="C1261" t="s">
        <v>10443</v>
      </c>
      <c r="D1261">
        <v>16.8</v>
      </c>
      <c r="E1261">
        <v>11.6</v>
      </c>
      <c r="F1261">
        <v>25.3</v>
      </c>
      <c r="G1261">
        <v>38.4</v>
      </c>
      <c r="H1261">
        <v>48.4</v>
      </c>
    </row>
    <row r="1262" spans="1:8">
      <c r="A1262" t="s">
        <v>2936</v>
      </c>
      <c r="B1262" t="s">
        <v>4356</v>
      </c>
      <c r="C1262" t="s">
        <v>10443</v>
      </c>
      <c r="D1262">
        <v>15.2</v>
      </c>
      <c r="E1262">
        <v>13.8</v>
      </c>
      <c r="F1262">
        <v>36.9</v>
      </c>
      <c r="G1262">
        <v>37.9</v>
      </c>
      <c r="H1262">
        <v>32.6</v>
      </c>
    </row>
    <row r="1263" spans="1:8">
      <c r="A1263" t="s">
        <v>2746</v>
      </c>
      <c r="B1263" t="s">
        <v>4356</v>
      </c>
      <c r="C1263" t="s">
        <v>10443</v>
      </c>
      <c r="D1263">
        <v>18.4</v>
      </c>
      <c r="E1263">
        <v>13.3</v>
      </c>
      <c r="F1263">
        <v>20.9</v>
      </c>
      <c r="G1263">
        <v>95.8</v>
      </c>
      <c r="H1263">
        <v>21.7</v>
      </c>
    </row>
    <row r="1264" spans="1:8">
      <c r="A1264" t="s">
        <v>2615</v>
      </c>
      <c r="B1264" t="s">
        <v>4356</v>
      </c>
      <c r="C1264" t="s">
        <v>10443</v>
      </c>
      <c r="D1264">
        <v>21.8</v>
      </c>
      <c r="E1264">
        <v>13.3</v>
      </c>
      <c r="F1264">
        <v>19</v>
      </c>
      <c r="G1264">
        <v>46.7</v>
      </c>
      <c r="H1264">
        <v>24.1</v>
      </c>
    </row>
    <row r="1265" spans="1:8">
      <c r="A1265" t="s">
        <v>2867</v>
      </c>
      <c r="B1265" t="s">
        <v>4356</v>
      </c>
      <c r="C1265" t="s">
        <v>10443</v>
      </c>
      <c r="D1265">
        <v>20.7</v>
      </c>
      <c r="E1265">
        <v>15.3</v>
      </c>
      <c r="F1265">
        <v>21.7</v>
      </c>
      <c r="G1265">
        <v>44</v>
      </c>
      <c r="H1265">
        <v>27.1</v>
      </c>
    </row>
    <row r="1266" spans="1:8">
      <c r="A1266" t="s">
        <v>10478</v>
      </c>
      <c r="B1266" t="s">
        <v>4356</v>
      </c>
      <c r="C1266" t="s">
        <v>10443</v>
      </c>
      <c r="D1266">
        <v>20.3</v>
      </c>
      <c r="E1266">
        <v>7.8</v>
      </c>
      <c r="F1266">
        <v>19.7</v>
      </c>
      <c r="G1266">
        <v>37.9</v>
      </c>
      <c r="H1266">
        <v>44.1</v>
      </c>
    </row>
    <row r="1267" spans="1:8">
      <c r="A1267" t="s">
        <v>10479</v>
      </c>
      <c r="B1267" t="s">
        <v>4356</v>
      </c>
      <c r="C1267" t="s">
        <v>10443</v>
      </c>
      <c r="D1267">
        <v>19.9</v>
      </c>
      <c r="E1267">
        <v>21.1</v>
      </c>
      <c r="F1267">
        <v>10.5</v>
      </c>
      <c r="G1267">
        <v>44.3</v>
      </c>
      <c r="H1267">
        <v>32.6</v>
      </c>
    </row>
    <row r="1268" spans="1:8">
      <c r="A1268" t="s">
        <v>2749</v>
      </c>
      <c r="B1268" t="s">
        <v>4356</v>
      </c>
      <c r="C1268" t="s">
        <v>10443</v>
      </c>
      <c r="D1268">
        <v>20</v>
      </c>
      <c r="E1268">
        <v>14.1</v>
      </c>
      <c r="F1268">
        <v>23.7</v>
      </c>
      <c r="G1268">
        <v>68.9</v>
      </c>
      <c r="H1268">
        <v>24.1</v>
      </c>
    </row>
    <row r="1269" spans="1:8">
      <c r="A1269" t="s">
        <v>10480</v>
      </c>
      <c r="B1269" t="s">
        <v>4356</v>
      </c>
      <c r="C1269" t="s">
        <v>10443</v>
      </c>
      <c r="D1269">
        <v>16.1</v>
      </c>
      <c r="E1269">
        <v>10.2</v>
      </c>
      <c r="F1269">
        <v>35</v>
      </c>
      <c r="G1269">
        <v>37</v>
      </c>
      <c r="H1269">
        <v>54.3</v>
      </c>
    </row>
    <row r="1270" spans="1:8">
      <c r="A1270" t="s">
        <v>10481</v>
      </c>
      <c r="B1270" t="s">
        <v>4356</v>
      </c>
      <c r="C1270" t="s">
        <v>10443</v>
      </c>
      <c r="D1270">
        <v>24.9</v>
      </c>
      <c r="E1270">
        <v>12.4</v>
      </c>
      <c r="F1270">
        <v>17.4</v>
      </c>
      <c r="G1270">
        <v>39.9</v>
      </c>
      <c r="H1270">
        <v>24.2</v>
      </c>
    </row>
    <row r="1271" spans="1:8">
      <c r="A1271" t="s">
        <v>3251</v>
      </c>
      <c r="B1271" t="s">
        <v>4356</v>
      </c>
      <c r="C1271" t="s">
        <v>10443</v>
      </c>
      <c r="D1271">
        <v>27.7</v>
      </c>
      <c r="E1271">
        <v>18.4</v>
      </c>
      <c r="F1271">
        <v>16.1</v>
      </c>
      <c r="G1271">
        <v>43.6</v>
      </c>
      <c r="H1271">
        <v>53.9</v>
      </c>
    </row>
    <row r="1272" spans="1:8">
      <c r="A1272" t="s">
        <v>2148</v>
      </c>
      <c r="B1272" t="s">
        <v>4356</v>
      </c>
      <c r="C1272" t="s">
        <v>10443</v>
      </c>
      <c r="D1272">
        <v>17.6</v>
      </c>
      <c r="E1272">
        <v>15.4</v>
      </c>
      <c r="F1272">
        <v>32.6</v>
      </c>
      <c r="G1272">
        <v>38.1</v>
      </c>
      <c r="H1272">
        <v>34.9</v>
      </c>
    </row>
    <row r="1273" spans="1:8">
      <c r="A1273" t="s">
        <v>2346</v>
      </c>
      <c r="B1273" t="s">
        <v>4356</v>
      </c>
      <c r="C1273" t="s">
        <v>10443</v>
      </c>
      <c r="D1273">
        <v>24.6</v>
      </c>
      <c r="E1273">
        <v>11.1</v>
      </c>
      <c r="F1273">
        <v>25.6</v>
      </c>
      <c r="G1273">
        <v>37.2</v>
      </c>
      <c r="H1273">
        <v>24.6</v>
      </c>
    </row>
    <row r="1274" spans="1:8">
      <c r="A1274" t="s">
        <v>10482</v>
      </c>
      <c r="B1274" t="s">
        <v>4356</v>
      </c>
      <c r="C1274" t="s">
        <v>10443</v>
      </c>
      <c r="D1274">
        <v>20.4</v>
      </c>
      <c r="E1274">
        <v>12.2</v>
      </c>
      <c r="F1274">
        <v>22.5</v>
      </c>
      <c r="G1274">
        <v>42.1</v>
      </c>
      <c r="H1274">
        <v>24.8</v>
      </c>
    </row>
    <row r="1275" spans="1:8">
      <c r="A1275" t="s">
        <v>10483</v>
      </c>
      <c r="B1275" t="s">
        <v>4356</v>
      </c>
      <c r="C1275" t="s">
        <v>10443</v>
      </c>
      <c r="D1275">
        <v>22.5</v>
      </c>
      <c r="E1275">
        <v>13</v>
      </c>
      <c r="F1275">
        <v>19.2</v>
      </c>
      <c r="G1275">
        <v>38.8</v>
      </c>
      <c r="H1275">
        <v>23.7</v>
      </c>
    </row>
    <row r="1276" spans="1:8">
      <c r="A1276" t="s">
        <v>10484</v>
      </c>
      <c r="B1276" t="s">
        <v>4356</v>
      </c>
      <c r="C1276" t="s">
        <v>10443</v>
      </c>
      <c r="D1276">
        <v>24.7</v>
      </c>
      <c r="E1276">
        <v>17.1</v>
      </c>
      <c r="F1276">
        <v>15.7</v>
      </c>
      <c r="G1276">
        <v>54.3</v>
      </c>
      <c r="H1276">
        <v>23.1</v>
      </c>
    </row>
    <row r="1277" spans="1:8">
      <c r="A1277" t="s">
        <v>10485</v>
      </c>
      <c r="B1277" t="s">
        <v>4356</v>
      </c>
      <c r="C1277" t="s">
        <v>10443</v>
      </c>
      <c r="D1277">
        <v>25.4</v>
      </c>
      <c r="E1277">
        <v>16</v>
      </c>
      <c r="F1277">
        <v>15.2</v>
      </c>
      <c r="G1277">
        <v>39.1</v>
      </c>
      <c r="H1277">
        <v>23.9</v>
      </c>
    </row>
    <row r="1278" spans="1:8">
      <c r="A1278" t="s">
        <v>10486</v>
      </c>
      <c r="B1278" t="s">
        <v>4356</v>
      </c>
      <c r="C1278" t="s">
        <v>10443</v>
      </c>
      <c r="D1278">
        <v>22.2</v>
      </c>
      <c r="E1278">
        <v>10.1</v>
      </c>
      <c r="F1278">
        <v>34</v>
      </c>
      <c r="G1278">
        <v>38.5</v>
      </c>
      <c r="H1278">
        <v>27.1</v>
      </c>
    </row>
    <row r="1279" spans="1:8">
      <c r="A1279" t="s">
        <v>10487</v>
      </c>
      <c r="B1279" t="s">
        <v>4356</v>
      </c>
      <c r="C1279" t="s">
        <v>10443</v>
      </c>
      <c r="D1279">
        <v>22.1</v>
      </c>
      <c r="E1279">
        <v>12.1</v>
      </c>
      <c r="F1279">
        <v>33.9</v>
      </c>
      <c r="G1279">
        <v>37.8</v>
      </c>
      <c r="H1279">
        <v>21.5</v>
      </c>
    </row>
    <row r="1280" spans="1:8">
      <c r="A1280" t="s">
        <v>10488</v>
      </c>
      <c r="B1280" t="s">
        <v>4356</v>
      </c>
      <c r="C1280" t="s">
        <v>10443</v>
      </c>
      <c r="D1280">
        <v>28.1</v>
      </c>
      <c r="E1280">
        <v>19</v>
      </c>
      <c r="F1280">
        <v>18.4</v>
      </c>
      <c r="G1280">
        <v>42.8</v>
      </c>
      <c r="H1280">
        <v>26.1</v>
      </c>
    </row>
    <row r="1281" spans="1:8">
      <c r="A1281" t="s">
        <v>10489</v>
      </c>
      <c r="B1281" t="s">
        <v>4356</v>
      </c>
      <c r="C1281" t="s">
        <v>10443</v>
      </c>
      <c r="D1281">
        <v>23</v>
      </c>
      <c r="E1281">
        <v>11.1</v>
      </c>
      <c r="F1281">
        <v>34.6</v>
      </c>
      <c r="G1281">
        <v>39.4</v>
      </c>
      <c r="H1281">
        <v>21.4</v>
      </c>
    </row>
    <row r="1282" spans="1:8">
      <c r="A1282" t="s">
        <v>10490</v>
      </c>
      <c r="B1282" t="s">
        <v>4356</v>
      </c>
      <c r="C1282" t="s">
        <v>10443</v>
      </c>
      <c r="D1282">
        <v>28.3</v>
      </c>
      <c r="E1282">
        <v>16.7</v>
      </c>
      <c r="F1282">
        <v>15.2</v>
      </c>
      <c r="G1282">
        <v>43.7</v>
      </c>
      <c r="H1282">
        <v>21.7</v>
      </c>
    </row>
    <row r="1283" spans="1:8">
      <c r="A1283" t="s">
        <v>2380</v>
      </c>
      <c r="B1283" t="s">
        <v>4356</v>
      </c>
      <c r="C1283" t="s">
        <v>10443</v>
      </c>
      <c r="D1283">
        <v>14</v>
      </c>
      <c r="E1283">
        <v>12</v>
      </c>
      <c r="F1283">
        <v>27.3</v>
      </c>
      <c r="G1283">
        <v>39.4</v>
      </c>
      <c r="H1283">
        <v>54.8</v>
      </c>
    </row>
    <row r="1284" spans="1:8">
      <c r="A1284" t="s">
        <v>10491</v>
      </c>
      <c r="B1284" t="s">
        <v>4356</v>
      </c>
      <c r="C1284" t="s">
        <v>10443</v>
      </c>
      <c r="D1284">
        <v>22.5</v>
      </c>
      <c r="E1284">
        <v>12.4</v>
      </c>
      <c r="F1284">
        <v>22.5</v>
      </c>
      <c r="G1284">
        <v>37</v>
      </c>
      <c r="H1284">
        <v>43.9</v>
      </c>
    </row>
    <row r="1285" spans="1:8">
      <c r="A1285" t="s">
        <v>10492</v>
      </c>
      <c r="B1285" t="s">
        <v>4356</v>
      </c>
      <c r="C1285" t="s">
        <v>10443</v>
      </c>
      <c r="D1285">
        <v>16</v>
      </c>
      <c r="E1285">
        <v>12.9</v>
      </c>
      <c r="F1285">
        <v>28.8</v>
      </c>
      <c r="G1285">
        <v>37.1</v>
      </c>
      <c r="H1285">
        <v>49.7</v>
      </c>
    </row>
    <row r="1286" spans="1:8">
      <c r="A1286" t="s">
        <v>1919</v>
      </c>
      <c r="B1286" t="s">
        <v>4356</v>
      </c>
      <c r="C1286" t="s">
        <v>10443</v>
      </c>
      <c r="D1286">
        <v>17.3</v>
      </c>
      <c r="E1286">
        <v>10.5</v>
      </c>
      <c r="F1286">
        <v>43.9</v>
      </c>
      <c r="G1286">
        <v>39.3</v>
      </c>
      <c r="H1286">
        <v>23.5</v>
      </c>
    </row>
    <row r="1287" spans="1:8">
      <c r="A1287" t="s">
        <v>3379</v>
      </c>
      <c r="B1287" t="s">
        <v>4356</v>
      </c>
      <c r="C1287" t="s">
        <v>10443</v>
      </c>
      <c r="D1287">
        <v>18.1</v>
      </c>
      <c r="E1287">
        <v>9.3</v>
      </c>
      <c r="F1287">
        <v>25.7</v>
      </c>
      <c r="G1287">
        <v>36.9</v>
      </c>
      <c r="H1287">
        <v>42.1</v>
      </c>
    </row>
    <row r="1288" spans="1:8">
      <c r="A1288" t="s">
        <v>2857</v>
      </c>
      <c r="B1288" t="s">
        <v>4356</v>
      </c>
      <c r="C1288" t="s">
        <v>10443</v>
      </c>
      <c r="D1288">
        <v>25.6</v>
      </c>
      <c r="E1288">
        <v>17.3</v>
      </c>
      <c r="F1288">
        <v>11.3</v>
      </c>
      <c r="G1288">
        <v>71.7</v>
      </c>
      <c r="H1288">
        <v>36.2</v>
      </c>
    </row>
    <row r="1289" spans="1:8">
      <c r="A1289" t="s">
        <v>2664</v>
      </c>
      <c r="B1289" t="s">
        <v>4356</v>
      </c>
      <c r="C1289" t="s">
        <v>10443</v>
      </c>
      <c r="D1289">
        <v>27.5</v>
      </c>
      <c r="E1289">
        <v>16.2</v>
      </c>
      <c r="F1289">
        <v>23</v>
      </c>
      <c r="G1289">
        <v>92.7</v>
      </c>
      <c r="H1289">
        <v>18.9</v>
      </c>
    </row>
    <row r="1290" spans="1:8">
      <c r="A1290" t="s">
        <v>2802</v>
      </c>
      <c r="B1290" t="s">
        <v>4356</v>
      </c>
      <c r="C1290" t="s">
        <v>10443</v>
      </c>
      <c r="D1290">
        <v>18.4</v>
      </c>
      <c r="E1290">
        <v>15.5</v>
      </c>
      <c r="F1290">
        <v>19.1</v>
      </c>
      <c r="G1290">
        <v>38</v>
      </c>
      <c r="H1290">
        <v>34.7</v>
      </c>
    </row>
    <row r="1291" spans="1:8">
      <c r="A1291" t="s">
        <v>2325</v>
      </c>
      <c r="B1291" t="s">
        <v>4356</v>
      </c>
      <c r="C1291" t="s">
        <v>10443</v>
      </c>
      <c r="D1291">
        <v>17.7</v>
      </c>
      <c r="E1291">
        <v>15.1</v>
      </c>
      <c r="F1291">
        <v>33.3</v>
      </c>
      <c r="G1291">
        <v>45</v>
      </c>
      <c r="H1291">
        <v>29.9</v>
      </c>
    </row>
    <row r="1292" spans="1:8">
      <c r="A1292" t="s">
        <v>3098</v>
      </c>
      <c r="B1292" t="s">
        <v>4356</v>
      </c>
      <c r="C1292" t="s">
        <v>10443</v>
      </c>
      <c r="D1292">
        <v>20.5</v>
      </c>
      <c r="E1292">
        <v>14.4</v>
      </c>
      <c r="F1292">
        <v>22.1</v>
      </c>
      <c r="G1292">
        <v>44.1</v>
      </c>
      <c r="H1292">
        <v>25.5</v>
      </c>
    </row>
    <row r="1293" spans="1:8">
      <c r="A1293" t="s">
        <v>3132</v>
      </c>
      <c r="B1293" t="s">
        <v>4356</v>
      </c>
      <c r="C1293" t="s">
        <v>10443</v>
      </c>
      <c r="D1293">
        <v>21.9</v>
      </c>
      <c r="E1293">
        <v>11.4</v>
      </c>
      <c r="F1293">
        <v>33.9</v>
      </c>
      <c r="G1293">
        <v>39.4</v>
      </c>
      <c r="H1293">
        <v>28</v>
      </c>
    </row>
    <row r="1294" spans="1:8">
      <c r="A1294" t="s">
        <v>10493</v>
      </c>
      <c r="B1294" t="s">
        <v>4356</v>
      </c>
      <c r="C1294" t="s">
        <v>10443</v>
      </c>
      <c r="D1294">
        <v>15</v>
      </c>
      <c r="E1294">
        <v>8.8</v>
      </c>
      <c r="F1294">
        <v>38.4</v>
      </c>
      <c r="G1294">
        <v>36.9</v>
      </c>
      <c r="H1294">
        <v>43</v>
      </c>
    </row>
    <row r="1295" spans="1:8">
      <c r="A1295" t="s">
        <v>2976</v>
      </c>
      <c r="B1295" t="s">
        <v>4356</v>
      </c>
      <c r="C1295" t="s">
        <v>10443</v>
      </c>
      <c r="D1295">
        <v>25.7</v>
      </c>
      <c r="E1295">
        <v>13</v>
      </c>
      <c r="F1295">
        <v>17.2</v>
      </c>
      <c r="G1295">
        <v>42.1</v>
      </c>
      <c r="H1295">
        <v>26.1</v>
      </c>
    </row>
    <row r="1296" spans="1:8">
      <c r="A1296" t="s">
        <v>3253</v>
      </c>
      <c r="B1296" t="s">
        <v>4356</v>
      </c>
      <c r="C1296" t="s">
        <v>10443</v>
      </c>
      <c r="D1296">
        <v>17.5</v>
      </c>
      <c r="E1296">
        <v>11.5</v>
      </c>
      <c r="F1296">
        <v>21</v>
      </c>
      <c r="G1296">
        <v>37.3</v>
      </c>
      <c r="H1296">
        <v>43.7</v>
      </c>
    </row>
    <row r="1297" spans="1:8">
      <c r="A1297" t="s">
        <v>8906</v>
      </c>
      <c r="B1297" t="s">
        <v>4356</v>
      </c>
      <c r="C1297" t="s">
        <v>10443</v>
      </c>
      <c r="D1297">
        <v>26.7</v>
      </c>
      <c r="E1297">
        <v>9</v>
      </c>
      <c r="F1297">
        <v>19.2</v>
      </c>
      <c r="G1297">
        <v>37</v>
      </c>
      <c r="H1297">
        <v>30.6</v>
      </c>
    </row>
    <row r="1298" spans="1:8">
      <c r="A1298" t="s">
        <v>3480</v>
      </c>
      <c r="B1298" t="s">
        <v>4356</v>
      </c>
      <c r="C1298" t="s">
        <v>10443</v>
      </c>
      <c r="D1298">
        <v>24.2</v>
      </c>
      <c r="E1298">
        <v>13</v>
      </c>
      <c r="F1298">
        <v>17.1</v>
      </c>
      <c r="G1298">
        <v>40.7</v>
      </c>
      <c r="H1298">
        <v>23.5</v>
      </c>
    </row>
    <row r="1299" spans="1:8">
      <c r="A1299" t="s">
        <v>2707</v>
      </c>
      <c r="B1299" t="s">
        <v>4356</v>
      </c>
      <c r="C1299" t="s">
        <v>10443</v>
      </c>
      <c r="D1299">
        <v>20.8</v>
      </c>
      <c r="E1299">
        <v>17</v>
      </c>
      <c r="F1299">
        <v>21.2</v>
      </c>
      <c r="G1299">
        <v>40.9</v>
      </c>
      <c r="H1299">
        <v>26.4</v>
      </c>
    </row>
    <row r="1300" spans="1:8">
      <c r="A1300" t="s">
        <v>3407</v>
      </c>
      <c r="B1300" t="s">
        <v>4356</v>
      </c>
      <c r="C1300" t="s">
        <v>10443</v>
      </c>
      <c r="D1300">
        <v>19.8</v>
      </c>
      <c r="E1300">
        <v>18.7</v>
      </c>
      <c r="F1300">
        <v>18.4</v>
      </c>
      <c r="G1300">
        <v>45.1</v>
      </c>
      <c r="H1300">
        <v>21.4</v>
      </c>
    </row>
    <row r="1301" spans="1:8">
      <c r="A1301" t="s">
        <v>1760</v>
      </c>
      <c r="B1301" t="s">
        <v>4356</v>
      </c>
      <c r="C1301" t="s">
        <v>10443</v>
      </c>
      <c r="D1301">
        <v>24.6</v>
      </c>
      <c r="E1301">
        <v>23.2</v>
      </c>
      <c r="F1301">
        <v>18.6</v>
      </c>
      <c r="G1301">
        <v>79.3</v>
      </c>
      <c r="H1301">
        <v>21.7</v>
      </c>
    </row>
    <row r="1302" spans="1:8">
      <c r="A1302" t="s">
        <v>10494</v>
      </c>
      <c r="B1302" t="s">
        <v>4356</v>
      </c>
      <c r="C1302" t="s">
        <v>10443</v>
      </c>
      <c r="D1302">
        <v>18.4</v>
      </c>
      <c r="E1302">
        <v>10.9</v>
      </c>
      <c r="F1302">
        <v>25.5</v>
      </c>
      <c r="G1302">
        <v>44.5</v>
      </c>
      <c r="H1302">
        <v>26.4</v>
      </c>
    </row>
    <row r="1303" spans="1:8">
      <c r="A1303" t="s">
        <v>10495</v>
      </c>
      <c r="B1303" t="s">
        <v>4356</v>
      </c>
      <c r="C1303" t="s">
        <v>10443</v>
      </c>
      <c r="D1303">
        <v>14.3</v>
      </c>
      <c r="E1303">
        <v>13.5</v>
      </c>
      <c r="F1303">
        <v>23.7</v>
      </c>
      <c r="G1303">
        <v>42.8</v>
      </c>
      <c r="H1303">
        <v>54.5</v>
      </c>
    </row>
    <row r="1304" spans="1:8">
      <c r="A1304" t="s">
        <v>10496</v>
      </c>
      <c r="B1304" t="s">
        <v>4356</v>
      </c>
      <c r="C1304" t="s">
        <v>10443</v>
      </c>
      <c r="D1304">
        <v>19.4</v>
      </c>
      <c r="E1304">
        <v>8.6</v>
      </c>
      <c r="F1304">
        <v>30.3</v>
      </c>
      <c r="G1304">
        <v>38.6</v>
      </c>
      <c r="H1304">
        <v>24.6</v>
      </c>
    </row>
    <row r="1305" spans="1:8">
      <c r="A1305" t="s">
        <v>2957</v>
      </c>
      <c r="B1305" t="s">
        <v>4356</v>
      </c>
      <c r="C1305" t="s">
        <v>10443</v>
      </c>
      <c r="D1305">
        <v>15.4</v>
      </c>
      <c r="E1305">
        <v>8.1</v>
      </c>
      <c r="F1305">
        <v>32.6</v>
      </c>
      <c r="G1305">
        <v>37.7</v>
      </c>
      <c r="H1305">
        <v>76.2</v>
      </c>
    </row>
    <row r="1306" spans="1:8">
      <c r="A1306" t="s">
        <v>2370</v>
      </c>
      <c r="B1306" t="s">
        <v>4356</v>
      </c>
      <c r="C1306" t="s">
        <v>10443</v>
      </c>
      <c r="D1306">
        <v>15.5</v>
      </c>
      <c r="E1306">
        <v>8.3</v>
      </c>
      <c r="F1306">
        <v>31.1</v>
      </c>
      <c r="G1306">
        <v>37.3</v>
      </c>
      <c r="H1306">
        <v>39.7</v>
      </c>
    </row>
    <row r="1307" spans="1:8">
      <c r="A1307" t="s">
        <v>10497</v>
      </c>
      <c r="B1307" t="s">
        <v>4356</v>
      </c>
      <c r="C1307" t="s">
        <v>10443</v>
      </c>
      <c r="D1307">
        <v>16.7</v>
      </c>
      <c r="E1307">
        <v>10</v>
      </c>
      <c r="F1307">
        <v>27.8</v>
      </c>
      <c r="G1307">
        <v>38.3</v>
      </c>
      <c r="H1307">
        <v>31.8</v>
      </c>
    </row>
    <row r="1308" spans="1:8">
      <c r="A1308" t="s">
        <v>2847</v>
      </c>
      <c r="B1308" t="s">
        <v>4356</v>
      </c>
      <c r="C1308" t="s">
        <v>10443</v>
      </c>
      <c r="D1308">
        <v>17</v>
      </c>
      <c r="E1308">
        <v>13.6</v>
      </c>
      <c r="F1308">
        <v>30</v>
      </c>
      <c r="G1308">
        <v>39.3</v>
      </c>
      <c r="H1308">
        <v>57.6</v>
      </c>
    </row>
    <row r="1309" spans="1:8">
      <c r="A1309" t="s">
        <v>10498</v>
      </c>
      <c r="B1309" t="s">
        <v>4356</v>
      </c>
      <c r="C1309" t="s">
        <v>10443</v>
      </c>
      <c r="D1309">
        <v>21.1</v>
      </c>
      <c r="E1309">
        <v>13.3</v>
      </c>
      <c r="F1309">
        <v>21</v>
      </c>
      <c r="G1309">
        <v>37.7</v>
      </c>
      <c r="H1309">
        <v>56.2</v>
      </c>
    </row>
    <row r="1310" spans="1:8">
      <c r="A1310" t="s">
        <v>2778</v>
      </c>
      <c r="B1310" t="s">
        <v>4356</v>
      </c>
      <c r="C1310" t="s">
        <v>10443</v>
      </c>
      <c r="D1310">
        <v>19.8</v>
      </c>
      <c r="E1310">
        <v>10.7</v>
      </c>
      <c r="F1310">
        <v>35.8</v>
      </c>
      <c r="G1310">
        <v>36.9</v>
      </c>
      <c r="H1310">
        <v>33.5</v>
      </c>
    </row>
    <row r="1311" spans="1:8">
      <c r="A1311" t="s">
        <v>10499</v>
      </c>
      <c r="B1311" t="s">
        <v>4356</v>
      </c>
      <c r="C1311" t="s">
        <v>10443</v>
      </c>
      <c r="D1311">
        <v>30.7</v>
      </c>
      <c r="E1311">
        <v>15</v>
      </c>
      <c r="F1311">
        <v>12.6</v>
      </c>
      <c r="G1311">
        <v>48.3</v>
      </c>
      <c r="H1311">
        <v>53.3</v>
      </c>
    </row>
    <row r="1312" spans="1:8">
      <c r="A1312" t="s">
        <v>3141</v>
      </c>
      <c r="B1312" t="s">
        <v>4356</v>
      </c>
      <c r="C1312" t="s">
        <v>10443</v>
      </c>
      <c r="D1312">
        <v>17.9</v>
      </c>
      <c r="E1312">
        <v>14.6</v>
      </c>
      <c r="F1312">
        <v>25.2</v>
      </c>
      <c r="G1312">
        <v>38.6</v>
      </c>
      <c r="H1312">
        <v>29.8</v>
      </c>
    </row>
    <row r="1313" spans="1:8">
      <c r="A1313" t="s">
        <v>10500</v>
      </c>
      <c r="B1313" t="s">
        <v>4356</v>
      </c>
      <c r="C1313" t="s">
        <v>10443</v>
      </c>
      <c r="D1313">
        <v>27.8</v>
      </c>
      <c r="E1313">
        <v>15.8</v>
      </c>
      <c r="F1313">
        <v>19.2</v>
      </c>
      <c r="G1313">
        <v>36.9</v>
      </c>
      <c r="H1313">
        <v>20.2</v>
      </c>
    </row>
    <row r="1314" spans="1:8">
      <c r="A1314" t="s">
        <v>10501</v>
      </c>
      <c r="B1314" t="s">
        <v>4356</v>
      </c>
      <c r="C1314" t="s">
        <v>10443</v>
      </c>
      <c r="D1314">
        <v>11.7</v>
      </c>
      <c r="E1314">
        <v>10.8</v>
      </c>
      <c r="F1314">
        <v>34.4</v>
      </c>
      <c r="G1314">
        <v>37.3</v>
      </c>
      <c r="H1314">
        <v>31.2</v>
      </c>
    </row>
    <row r="1315" spans="1:8">
      <c r="A1315" t="s">
        <v>10502</v>
      </c>
      <c r="B1315" t="s">
        <v>4356</v>
      </c>
      <c r="C1315" t="s">
        <v>10443</v>
      </c>
      <c r="D1315">
        <v>26.1</v>
      </c>
      <c r="E1315">
        <v>9.7</v>
      </c>
      <c r="F1315">
        <v>17.6</v>
      </c>
      <c r="G1315">
        <v>53.1</v>
      </c>
      <c r="H1315">
        <v>40.4</v>
      </c>
    </row>
    <row r="1316" spans="1:8">
      <c r="A1316" t="s">
        <v>10503</v>
      </c>
      <c r="B1316" t="s">
        <v>4356</v>
      </c>
      <c r="C1316" t="s">
        <v>10443</v>
      </c>
      <c r="D1316">
        <v>17.7</v>
      </c>
      <c r="E1316">
        <v>9.6</v>
      </c>
      <c r="F1316">
        <v>34.5</v>
      </c>
      <c r="G1316">
        <v>43</v>
      </c>
      <c r="H1316">
        <v>26.2</v>
      </c>
    </row>
    <row r="1317" spans="1:8">
      <c r="A1317" t="s">
        <v>2828</v>
      </c>
      <c r="B1317" t="s">
        <v>4356</v>
      </c>
      <c r="C1317" t="s">
        <v>10443</v>
      </c>
      <c r="D1317">
        <v>30.6</v>
      </c>
      <c r="E1317">
        <v>17.2</v>
      </c>
      <c r="F1317">
        <v>21.9</v>
      </c>
      <c r="G1317">
        <v>38.5</v>
      </c>
      <c r="H1317">
        <v>27.9</v>
      </c>
    </row>
    <row r="1318" spans="1:8">
      <c r="A1318" t="s">
        <v>3491</v>
      </c>
      <c r="B1318" t="s">
        <v>4356</v>
      </c>
      <c r="C1318" t="s">
        <v>10443</v>
      </c>
      <c r="D1318">
        <v>14.1</v>
      </c>
      <c r="E1318">
        <v>9.5</v>
      </c>
      <c r="F1318">
        <v>28.2</v>
      </c>
      <c r="G1318">
        <v>38</v>
      </c>
      <c r="H1318">
        <v>34.8</v>
      </c>
    </row>
    <row r="1319" spans="1:8">
      <c r="A1319" t="s">
        <v>10504</v>
      </c>
      <c r="B1319" t="s">
        <v>4356</v>
      </c>
      <c r="C1319" t="s">
        <v>10443</v>
      </c>
      <c r="D1319">
        <v>20.6</v>
      </c>
      <c r="E1319">
        <v>9.5</v>
      </c>
      <c r="F1319">
        <v>4.2</v>
      </c>
      <c r="G1319">
        <v>37.6</v>
      </c>
      <c r="H1319">
        <v>30.9</v>
      </c>
    </row>
    <row r="1320" spans="1:8">
      <c r="A1320" t="s">
        <v>10505</v>
      </c>
      <c r="B1320" t="s">
        <v>4356</v>
      </c>
      <c r="C1320" t="s">
        <v>10443</v>
      </c>
      <c r="D1320">
        <v>26</v>
      </c>
      <c r="E1320">
        <v>12.3</v>
      </c>
      <c r="F1320">
        <v>34.1</v>
      </c>
      <c r="G1320">
        <v>37.3</v>
      </c>
      <c r="H1320">
        <v>16</v>
      </c>
    </row>
    <row r="1321" spans="1:8">
      <c r="A1321" t="s">
        <v>3027</v>
      </c>
      <c r="B1321" t="s">
        <v>4356</v>
      </c>
      <c r="C1321" t="s">
        <v>10443</v>
      </c>
      <c r="D1321">
        <v>19.3</v>
      </c>
      <c r="E1321">
        <v>15.6</v>
      </c>
      <c r="F1321">
        <v>22.4</v>
      </c>
      <c r="G1321">
        <v>40</v>
      </c>
      <c r="H1321">
        <v>23</v>
      </c>
    </row>
    <row r="1322" spans="1:8">
      <c r="A1322" t="s">
        <v>5957</v>
      </c>
      <c r="B1322" t="s">
        <v>4356</v>
      </c>
      <c r="C1322" t="s">
        <v>10443</v>
      </c>
      <c r="D1322">
        <v>15.2</v>
      </c>
      <c r="E1322">
        <v>11.5</v>
      </c>
      <c r="F1322">
        <v>40.4</v>
      </c>
      <c r="G1322">
        <v>44.4</v>
      </c>
      <c r="H1322">
        <v>20.5</v>
      </c>
    </row>
    <row r="1323" spans="1:8">
      <c r="A1323" t="s">
        <v>3333</v>
      </c>
      <c r="B1323" t="s">
        <v>4356</v>
      </c>
      <c r="C1323" t="s">
        <v>10443</v>
      </c>
      <c r="D1323">
        <v>20.3</v>
      </c>
      <c r="E1323">
        <v>12.2</v>
      </c>
      <c r="F1323">
        <v>20.8</v>
      </c>
      <c r="G1323">
        <v>42.3</v>
      </c>
      <c r="H1323">
        <v>28.9</v>
      </c>
    </row>
    <row r="1324" spans="1:8">
      <c r="A1324" t="s">
        <v>6465</v>
      </c>
      <c r="B1324" t="s">
        <v>4356</v>
      </c>
      <c r="C1324" t="s">
        <v>10443</v>
      </c>
      <c r="D1324">
        <v>25.7</v>
      </c>
      <c r="E1324">
        <v>8.9</v>
      </c>
      <c r="F1324">
        <v>18.8</v>
      </c>
      <c r="G1324">
        <v>37.9</v>
      </c>
      <c r="H1324">
        <v>19.5</v>
      </c>
    </row>
    <row r="1325" spans="1:8">
      <c r="A1325" t="s">
        <v>2895</v>
      </c>
      <c r="B1325" t="s">
        <v>4356</v>
      </c>
      <c r="C1325" t="s">
        <v>10443</v>
      </c>
      <c r="D1325">
        <v>20.3</v>
      </c>
      <c r="E1325">
        <v>19.4</v>
      </c>
      <c r="F1325">
        <v>19.1</v>
      </c>
      <c r="G1325">
        <v>39.9</v>
      </c>
      <c r="H1325">
        <v>23.1</v>
      </c>
    </row>
    <row r="1326" spans="1:8">
      <c r="A1326" t="s">
        <v>10506</v>
      </c>
      <c r="B1326" t="s">
        <v>4356</v>
      </c>
      <c r="C1326" t="s">
        <v>10443</v>
      </c>
      <c r="D1326">
        <v>13.1</v>
      </c>
      <c r="E1326">
        <v>8.8</v>
      </c>
      <c r="F1326">
        <v>37.2</v>
      </c>
      <c r="G1326">
        <v>37.2</v>
      </c>
      <c r="H1326">
        <v>42.6</v>
      </c>
    </row>
    <row r="1327" spans="1:8">
      <c r="A1327" t="s">
        <v>3288</v>
      </c>
      <c r="B1327" t="s">
        <v>4356</v>
      </c>
      <c r="C1327" t="s">
        <v>10443</v>
      </c>
      <c r="D1327">
        <v>18.2</v>
      </c>
      <c r="E1327">
        <v>15.9</v>
      </c>
      <c r="F1327">
        <v>21.3</v>
      </c>
      <c r="G1327">
        <v>43.8</v>
      </c>
      <c r="H1327">
        <v>44.3</v>
      </c>
    </row>
    <row r="1328" spans="1:8">
      <c r="A1328" t="s">
        <v>10507</v>
      </c>
      <c r="B1328" t="s">
        <v>4356</v>
      </c>
      <c r="C1328" t="s">
        <v>10443</v>
      </c>
      <c r="D1328">
        <v>17.8</v>
      </c>
      <c r="E1328">
        <v>12.3</v>
      </c>
      <c r="F1328">
        <v>31.4</v>
      </c>
      <c r="G1328">
        <v>51.1</v>
      </c>
      <c r="H1328">
        <v>27.6</v>
      </c>
    </row>
    <row r="1329" spans="1:8">
      <c r="A1329" t="s">
        <v>6768</v>
      </c>
      <c r="B1329" t="s">
        <v>4356</v>
      </c>
      <c r="C1329" t="s">
        <v>10443</v>
      </c>
      <c r="D1329">
        <v>18</v>
      </c>
      <c r="E1329">
        <v>9.2</v>
      </c>
      <c r="F1329">
        <v>38.6</v>
      </c>
      <c r="G1329">
        <v>52.1</v>
      </c>
      <c r="H1329">
        <v>32.2</v>
      </c>
    </row>
    <row r="1330" spans="1:8">
      <c r="A1330" t="s">
        <v>10508</v>
      </c>
      <c r="B1330" t="s">
        <v>4356</v>
      </c>
      <c r="C1330" t="s">
        <v>10443</v>
      </c>
      <c r="D1330">
        <v>39.4</v>
      </c>
      <c r="E1330">
        <v>9.2</v>
      </c>
      <c r="F1330">
        <v>1.2</v>
      </c>
      <c r="G1330">
        <v>36.9</v>
      </c>
      <c r="H1330">
        <v>42.4</v>
      </c>
    </row>
    <row r="1331" spans="1:8">
      <c r="A1331" t="s">
        <v>3197</v>
      </c>
      <c r="B1331" t="s">
        <v>4356</v>
      </c>
      <c r="C1331" t="s">
        <v>10443</v>
      </c>
      <c r="D1331">
        <v>31.3</v>
      </c>
      <c r="E1331">
        <v>14.1</v>
      </c>
      <c r="F1331">
        <v>19.4</v>
      </c>
      <c r="G1331">
        <v>38</v>
      </c>
      <c r="H1331">
        <v>24.6</v>
      </c>
    </row>
    <row r="1332" spans="1:8">
      <c r="A1332" t="s">
        <v>2200</v>
      </c>
      <c r="B1332" t="s">
        <v>4356</v>
      </c>
      <c r="C1332" t="s">
        <v>10443</v>
      </c>
      <c r="D1332">
        <v>22.1</v>
      </c>
      <c r="E1332">
        <v>14.4</v>
      </c>
      <c r="F1332">
        <v>19.2</v>
      </c>
      <c r="G1332">
        <v>49.5</v>
      </c>
      <c r="H1332">
        <v>32.2</v>
      </c>
    </row>
    <row r="1333" spans="1:8">
      <c r="A1333" t="s">
        <v>10509</v>
      </c>
      <c r="B1333" t="s">
        <v>4356</v>
      </c>
      <c r="C1333" t="s">
        <v>10443</v>
      </c>
      <c r="D1333">
        <v>14.3</v>
      </c>
      <c r="E1333">
        <v>9.2</v>
      </c>
      <c r="F1333">
        <v>45.7</v>
      </c>
      <c r="G1333">
        <v>37</v>
      </c>
      <c r="H1333">
        <v>24.3</v>
      </c>
    </row>
    <row r="1334" spans="1:8">
      <c r="A1334" t="s">
        <v>2537</v>
      </c>
      <c r="B1334" t="s">
        <v>4356</v>
      </c>
      <c r="C1334" t="s">
        <v>10443</v>
      </c>
      <c r="D1334">
        <v>16.6</v>
      </c>
      <c r="E1334">
        <v>10.3</v>
      </c>
      <c r="F1334">
        <v>31.5</v>
      </c>
      <c r="G1334">
        <v>39.1</v>
      </c>
      <c r="H1334">
        <v>23</v>
      </c>
    </row>
    <row r="1335" spans="1:8">
      <c r="A1335" t="s">
        <v>3451</v>
      </c>
      <c r="B1335" t="s">
        <v>4356</v>
      </c>
      <c r="C1335" t="s">
        <v>10443</v>
      </c>
      <c r="D1335">
        <v>23.9</v>
      </c>
      <c r="E1335">
        <v>10.1</v>
      </c>
      <c r="F1335">
        <v>20.3</v>
      </c>
      <c r="G1335">
        <v>41.3</v>
      </c>
      <c r="H1335">
        <v>17.9</v>
      </c>
    </row>
    <row r="1336" spans="1:8">
      <c r="A1336" t="s">
        <v>10510</v>
      </c>
      <c r="B1336" t="s">
        <v>4356</v>
      </c>
      <c r="C1336" t="s">
        <v>10443</v>
      </c>
      <c r="D1336">
        <v>25.2</v>
      </c>
      <c r="E1336">
        <v>14.3</v>
      </c>
      <c r="F1336">
        <v>10.1</v>
      </c>
      <c r="G1336">
        <v>42</v>
      </c>
      <c r="H1336">
        <v>33.7</v>
      </c>
    </row>
    <row r="1337" spans="1:8">
      <c r="A1337" t="s">
        <v>10511</v>
      </c>
      <c r="B1337" t="s">
        <v>4356</v>
      </c>
      <c r="C1337" t="s">
        <v>10443</v>
      </c>
      <c r="D1337">
        <v>17.2</v>
      </c>
      <c r="E1337">
        <v>9</v>
      </c>
      <c r="F1337">
        <v>24.1</v>
      </c>
      <c r="G1337">
        <v>40.1</v>
      </c>
      <c r="H1337">
        <v>38.3</v>
      </c>
    </row>
    <row r="1338" spans="1:8">
      <c r="A1338" t="s">
        <v>10512</v>
      </c>
      <c r="B1338" t="s">
        <v>4356</v>
      </c>
      <c r="C1338" t="s">
        <v>10443</v>
      </c>
      <c r="D1338">
        <v>20.2</v>
      </c>
      <c r="E1338">
        <v>14.1</v>
      </c>
      <c r="F1338">
        <v>25.1</v>
      </c>
      <c r="G1338">
        <v>53.5</v>
      </c>
      <c r="H1338">
        <v>36.2</v>
      </c>
    </row>
    <row r="1339" spans="1:8">
      <c r="A1339" t="s">
        <v>10513</v>
      </c>
      <c r="B1339" t="s">
        <v>4356</v>
      </c>
      <c r="C1339" t="s">
        <v>10443</v>
      </c>
      <c r="D1339">
        <v>22.8</v>
      </c>
      <c r="E1339">
        <v>8.8</v>
      </c>
      <c r="F1339">
        <v>27.5</v>
      </c>
      <c r="G1339">
        <v>36.9</v>
      </c>
      <c r="H1339">
        <v>28.7</v>
      </c>
    </row>
    <row r="1340" spans="1:8">
      <c r="A1340" t="s">
        <v>3739</v>
      </c>
      <c r="B1340" t="s">
        <v>4356</v>
      </c>
      <c r="C1340" t="s">
        <v>10443</v>
      </c>
      <c r="D1340">
        <v>17</v>
      </c>
      <c r="E1340">
        <v>13.7</v>
      </c>
      <c r="F1340">
        <v>20.5</v>
      </c>
      <c r="G1340">
        <v>37</v>
      </c>
      <c r="H1340">
        <v>57.1</v>
      </c>
    </row>
    <row r="1341" spans="1:8">
      <c r="A1341" t="s">
        <v>10514</v>
      </c>
      <c r="B1341" t="s">
        <v>4356</v>
      </c>
      <c r="C1341" t="s">
        <v>10443</v>
      </c>
      <c r="D1341">
        <v>18.1</v>
      </c>
      <c r="E1341">
        <v>10.9</v>
      </c>
      <c r="F1341">
        <v>24.4</v>
      </c>
      <c r="G1341">
        <v>37</v>
      </c>
      <c r="H1341">
        <v>53.3</v>
      </c>
    </row>
    <row r="1342" spans="1:8">
      <c r="A1342" t="s">
        <v>10515</v>
      </c>
      <c r="B1342" t="s">
        <v>4356</v>
      </c>
      <c r="C1342" t="s">
        <v>10443</v>
      </c>
      <c r="D1342">
        <v>26.4</v>
      </c>
      <c r="E1342">
        <v>12.5</v>
      </c>
      <c r="F1342">
        <v>9.9</v>
      </c>
      <c r="G1342">
        <v>46.4</v>
      </c>
      <c r="H1342">
        <v>34.4</v>
      </c>
    </row>
    <row r="1343" spans="1:8">
      <c r="A1343" t="s">
        <v>10516</v>
      </c>
      <c r="B1343" t="s">
        <v>4356</v>
      </c>
      <c r="C1343" t="s">
        <v>10443</v>
      </c>
      <c r="D1343">
        <v>23.1</v>
      </c>
      <c r="E1343">
        <v>14.9</v>
      </c>
      <c r="F1343">
        <v>15.9</v>
      </c>
      <c r="G1343">
        <v>45.5</v>
      </c>
      <c r="H1343">
        <v>21.1</v>
      </c>
    </row>
    <row r="1344" spans="1:8">
      <c r="A1344" t="s">
        <v>10517</v>
      </c>
      <c r="B1344" t="s">
        <v>4356</v>
      </c>
      <c r="C1344" t="s">
        <v>10443</v>
      </c>
      <c r="D1344">
        <v>30.3</v>
      </c>
      <c r="E1344">
        <v>10.3</v>
      </c>
      <c r="F1344">
        <v>20.7</v>
      </c>
      <c r="G1344">
        <v>37.4</v>
      </c>
      <c r="H1344">
        <v>18.1</v>
      </c>
    </row>
    <row r="1345" spans="1:8">
      <c r="A1345" t="s">
        <v>10518</v>
      </c>
      <c r="B1345" t="s">
        <v>4356</v>
      </c>
      <c r="C1345" t="s">
        <v>10443</v>
      </c>
      <c r="D1345">
        <v>22.4</v>
      </c>
      <c r="E1345">
        <v>18.4</v>
      </c>
      <c r="F1345">
        <v>8.7</v>
      </c>
      <c r="G1345">
        <v>37.3</v>
      </c>
      <c r="H1345">
        <v>61</v>
      </c>
    </row>
    <row r="1346" spans="1:8">
      <c r="A1346" t="s">
        <v>10519</v>
      </c>
      <c r="B1346" t="s">
        <v>4356</v>
      </c>
      <c r="C1346" t="s">
        <v>10443</v>
      </c>
      <c r="D1346">
        <v>17.2</v>
      </c>
      <c r="E1346">
        <v>14.6</v>
      </c>
      <c r="F1346">
        <v>30.8</v>
      </c>
      <c r="G1346">
        <v>39.8</v>
      </c>
      <c r="H1346">
        <v>39.1</v>
      </c>
    </row>
    <row r="1347" spans="1:8">
      <c r="A1347" t="s">
        <v>10520</v>
      </c>
      <c r="B1347" t="s">
        <v>4356</v>
      </c>
      <c r="C1347" t="s">
        <v>10443</v>
      </c>
      <c r="D1347">
        <v>14.7</v>
      </c>
      <c r="E1347">
        <v>11.6</v>
      </c>
      <c r="F1347">
        <v>23.9</v>
      </c>
      <c r="G1347">
        <v>39.4</v>
      </c>
      <c r="H1347">
        <v>33.5</v>
      </c>
    </row>
    <row r="1348" spans="1:8">
      <c r="A1348" t="s">
        <v>10521</v>
      </c>
      <c r="B1348" t="s">
        <v>4356</v>
      </c>
      <c r="C1348" t="s">
        <v>10443</v>
      </c>
      <c r="D1348">
        <v>22.9</v>
      </c>
      <c r="E1348">
        <v>11.8</v>
      </c>
      <c r="F1348">
        <v>16.2</v>
      </c>
      <c r="G1348">
        <v>37.9</v>
      </c>
      <c r="H1348">
        <v>45.7</v>
      </c>
    </row>
    <row r="1349" spans="1:8">
      <c r="A1349" t="s">
        <v>2412</v>
      </c>
      <c r="B1349" t="s">
        <v>4356</v>
      </c>
      <c r="C1349" t="s">
        <v>10443</v>
      </c>
      <c r="D1349">
        <v>17.2</v>
      </c>
      <c r="E1349">
        <v>17.4</v>
      </c>
      <c r="F1349">
        <v>28.3</v>
      </c>
      <c r="G1349">
        <v>42.5</v>
      </c>
      <c r="H1349">
        <v>43.5</v>
      </c>
    </row>
    <row r="1350" spans="1:8">
      <c r="A1350" t="s">
        <v>2445</v>
      </c>
      <c r="B1350" t="s">
        <v>4356</v>
      </c>
      <c r="C1350" t="s">
        <v>10443</v>
      </c>
      <c r="D1350">
        <v>18.3</v>
      </c>
      <c r="E1350">
        <v>10</v>
      </c>
      <c r="F1350">
        <v>24.1</v>
      </c>
      <c r="G1350">
        <v>40.4</v>
      </c>
      <c r="H1350">
        <v>26.3</v>
      </c>
    </row>
    <row r="1351" spans="1:8">
      <c r="A1351" t="s">
        <v>2566</v>
      </c>
      <c r="B1351" t="s">
        <v>4356</v>
      </c>
      <c r="C1351" t="s">
        <v>10443</v>
      </c>
      <c r="D1351">
        <v>19</v>
      </c>
      <c r="E1351">
        <v>17.6</v>
      </c>
      <c r="F1351">
        <v>18.1</v>
      </c>
      <c r="G1351">
        <v>37.7</v>
      </c>
      <c r="H1351">
        <v>55.7</v>
      </c>
    </row>
    <row r="1352" spans="1:8">
      <c r="A1352" t="s">
        <v>10522</v>
      </c>
      <c r="B1352" t="s">
        <v>4356</v>
      </c>
      <c r="C1352" t="s">
        <v>10443</v>
      </c>
      <c r="D1352">
        <v>17.3</v>
      </c>
      <c r="E1352">
        <v>17.5</v>
      </c>
      <c r="F1352">
        <v>31.6</v>
      </c>
      <c r="G1352">
        <v>38.1</v>
      </c>
      <c r="H1352">
        <v>25.8</v>
      </c>
    </row>
    <row r="1353" spans="1:8">
      <c r="A1353" t="s">
        <v>3543</v>
      </c>
      <c r="B1353" t="s">
        <v>4356</v>
      </c>
      <c r="C1353" t="s">
        <v>10443</v>
      </c>
      <c r="D1353">
        <v>22.4</v>
      </c>
      <c r="E1353">
        <v>12.7</v>
      </c>
      <c r="F1353">
        <v>19</v>
      </c>
      <c r="G1353">
        <v>44.9</v>
      </c>
      <c r="H1353">
        <v>23.8</v>
      </c>
    </row>
    <row r="1354" spans="1:8">
      <c r="A1354" t="s">
        <v>5989</v>
      </c>
      <c r="B1354" t="s">
        <v>4356</v>
      </c>
      <c r="C1354" t="s">
        <v>10443</v>
      </c>
      <c r="D1354">
        <v>16.4</v>
      </c>
      <c r="E1354">
        <v>19.8</v>
      </c>
      <c r="F1354">
        <v>29.4</v>
      </c>
      <c r="G1354">
        <v>53.3</v>
      </c>
      <c r="H1354">
        <v>25.6</v>
      </c>
    </row>
    <row r="1355" spans="1:8">
      <c r="A1355" t="s">
        <v>10523</v>
      </c>
      <c r="B1355" t="s">
        <v>4356</v>
      </c>
      <c r="C1355" t="s">
        <v>10443</v>
      </c>
      <c r="D1355">
        <v>30.4</v>
      </c>
      <c r="E1355">
        <v>13.3</v>
      </c>
      <c r="F1355">
        <v>17.4</v>
      </c>
      <c r="G1355">
        <v>45.4</v>
      </c>
      <c r="H1355">
        <v>27.9</v>
      </c>
    </row>
    <row r="1356" spans="1:8">
      <c r="A1356" t="s">
        <v>10524</v>
      </c>
      <c r="B1356" t="s">
        <v>4356</v>
      </c>
      <c r="C1356" t="s">
        <v>10443</v>
      </c>
      <c r="D1356">
        <v>19.6</v>
      </c>
      <c r="E1356">
        <v>10</v>
      </c>
      <c r="F1356">
        <v>26.5</v>
      </c>
      <c r="G1356">
        <v>36.9</v>
      </c>
      <c r="H1356">
        <v>45.1</v>
      </c>
    </row>
    <row r="1357" spans="1:8">
      <c r="A1357" t="s">
        <v>10525</v>
      </c>
      <c r="B1357" t="s">
        <v>4356</v>
      </c>
      <c r="C1357" t="s">
        <v>10443</v>
      </c>
      <c r="D1357">
        <v>25.4</v>
      </c>
      <c r="E1357">
        <v>12.7</v>
      </c>
      <c r="F1357">
        <v>23</v>
      </c>
      <c r="G1357">
        <v>70.9</v>
      </c>
      <c r="H1357">
        <v>27.5</v>
      </c>
    </row>
    <row r="1358" spans="1:8">
      <c r="A1358" t="s">
        <v>10526</v>
      </c>
      <c r="B1358" t="s">
        <v>4356</v>
      </c>
      <c r="C1358" t="s">
        <v>10443</v>
      </c>
      <c r="D1358">
        <v>18.1</v>
      </c>
      <c r="E1358">
        <v>11.3</v>
      </c>
      <c r="F1358">
        <v>32.8</v>
      </c>
      <c r="G1358">
        <v>53.6</v>
      </c>
      <c r="H1358">
        <v>23</v>
      </c>
    </row>
    <row r="1359" spans="1:8">
      <c r="A1359" t="s">
        <v>6499</v>
      </c>
      <c r="B1359" t="s">
        <v>4356</v>
      </c>
      <c r="C1359" t="s">
        <v>10443</v>
      </c>
      <c r="D1359">
        <v>19.5</v>
      </c>
      <c r="E1359">
        <v>10.7</v>
      </c>
      <c r="F1359">
        <v>25.6</v>
      </c>
      <c r="G1359">
        <v>38.5</v>
      </c>
      <c r="H1359">
        <v>42.1</v>
      </c>
    </row>
    <row r="1360" spans="1:8">
      <c r="A1360" t="s">
        <v>6579</v>
      </c>
      <c r="B1360" t="s">
        <v>4356</v>
      </c>
      <c r="C1360" t="s">
        <v>10443</v>
      </c>
      <c r="D1360">
        <v>29.6</v>
      </c>
      <c r="E1360">
        <v>19.9</v>
      </c>
      <c r="F1360">
        <v>16.1</v>
      </c>
      <c r="G1360">
        <v>38</v>
      </c>
      <c r="H1360">
        <v>16.7</v>
      </c>
    </row>
    <row r="1361" spans="1:8">
      <c r="A1361" t="s">
        <v>10527</v>
      </c>
      <c r="B1361" t="s">
        <v>4356</v>
      </c>
      <c r="C1361" t="s">
        <v>10443</v>
      </c>
      <c r="D1361">
        <v>31.3</v>
      </c>
      <c r="E1361">
        <v>8.6</v>
      </c>
      <c r="F1361">
        <v>20.8</v>
      </c>
      <c r="G1361">
        <v>37.3</v>
      </c>
      <c r="H1361">
        <v>34.5</v>
      </c>
    </row>
    <row r="1362" spans="1:8">
      <c r="A1362" t="s">
        <v>3565</v>
      </c>
      <c r="B1362" t="s">
        <v>4356</v>
      </c>
      <c r="C1362" t="s">
        <v>10443</v>
      </c>
      <c r="D1362">
        <v>25</v>
      </c>
      <c r="E1362">
        <v>15.7</v>
      </c>
      <c r="F1362">
        <v>9.1</v>
      </c>
      <c r="G1362">
        <v>47.3</v>
      </c>
      <c r="H1362">
        <v>36.5</v>
      </c>
    </row>
    <row r="1363" spans="1:8">
      <c r="A1363" t="s">
        <v>2527</v>
      </c>
      <c r="B1363" t="s">
        <v>4356</v>
      </c>
      <c r="C1363" t="s">
        <v>10443</v>
      </c>
      <c r="D1363">
        <v>24.2</v>
      </c>
      <c r="E1363">
        <v>13</v>
      </c>
      <c r="F1363">
        <v>22.1</v>
      </c>
      <c r="G1363">
        <v>43.9</v>
      </c>
      <c r="H1363">
        <v>36.1</v>
      </c>
    </row>
    <row r="1364" spans="1:8">
      <c r="A1364" t="s">
        <v>5853</v>
      </c>
      <c r="B1364" t="s">
        <v>4356</v>
      </c>
      <c r="C1364" t="s">
        <v>10443</v>
      </c>
      <c r="D1364">
        <v>24.5</v>
      </c>
      <c r="E1364">
        <v>15.8</v>
      </c>
      <c r="F1364">
        <v>24.1</v>
      </c>
      <c r="G1364">
        <v>51.2</v>
      </c>
      <c r="H1364">
        <v>21.7</v>
      </c>
    </row>
    <row r="1365" spans="1:8">
      <c r="A1365" t="s">
        <v>3628</v>
      </c>
      <c r="B1365" t="s">
        <v>4356</v>
      </c>
      <c r="C1365" t="s">
        <v>10443</v>
      </c>
      <c r="D1365">
        <v>23.9</v>
      </c>
      <c r="E1365">
        <v>28.3</v>
      </c>
      <c r="F1365">
        <v>11</v>
      </c>
      <c r="G1365">
        <v>44.4</v>
      </c>
      <c r="H1365">
        <v>47.6</v>
      </c>
    </row>
    <row r="1366" spans="1:8">
      <c r="A1366" t="s">
        <v>6175</v>
      </c>
      <c r="B1366" t="s">
        <v>4356</v>
      </c>
      <c r="C1366" t="s">
        <v>10443</v>
      </c>
      <c r="D1366">
        <v>15.2</v>
      </c>
      <c r="E1366">
        <v>23.6</v>
      </c>
      <c r="F1366">
        <v>13.6</v>
      </c>
      <c r="G1366">
        <v>46.4</v>
      </c>
      <c r="H1366">
        <v>24.1</v>
      </c>
    </row>
    <row r="1367" spans="1:8">
      <c r="A1367" t="s">
        <v>3627</v>
      </c>
      <c r="B1367" t="s">
        <v>4356</v>
      </c>
      <c r="C1367" t="s">
        <v>10443</v>
      </c>
      <c r="D1367">
        <v>20.4</v>
      </c>
      <c r="E1367">
        <v>18.7</v>
      </c>
      <c r="F1367">
        <v>13.3</v>
      </c>
      <c r="G1367">
        <v>43.2</v>
      </c>
      <c r="H1367">
        <v>24.9</v>
      </c>
    </row>
    <row r="1368" spans="1:8">
      <c r="A1368" t="s">
        <v>2817</v>
      </c>
      <c r="B1368" t="s">
        <v>4356</v>
      </c>
      <c r="C1368" t="s">
        <v>10443</v>
      </c>
      <c r="D1368">
        <v>21.5</v>
      </c>
      <c r="E1368">
        <v>21</v>
      </c>
      <c r="F1368">
        <v>17.2</v>
      </c>
      <c r="G1368">
        <v>51.3</v>
      </c>
      <c r="H1368">
        <v>31.8</v>
      </c>
    </row>
    <row r="1369" spans="1:8">
      <c r="A1369" t="s">
        <v>10528</v>
      </c>
      <c r="B1369" t="s">
        <v>4356</v>
      </c>
      <c r="C1369" t="s">
        <v>10443</v>
      </c>
      <c r="D1369">
        <v>17.8</v>
      </c>
      <c r="E1369">
        <v>18.5</v>
      </c>
      <c r="F1369">
        <v>21.9</v>
      </c>
      <c r="G1369">
        <v>38.2</v>
      </c>
      <c r="H1369">
        <v>29.5</v>
      </c>
    </row>
    <row r="1370" spans="1:8">
      <c r="A1370" t="s">
        <v>3709</v>
      </c>
      <c r="B1370" t="s">
        <v>4356</v>
      </c>
      <c r="C1370" t="s">
        <v>10443</v>
      </c>
      <c r="D1370">
        <v>17.3</v>
      </c>
      <c r="E1370">
        <v>21.7</v>
      </c>
      <c r="F1370">
        <v>22.9</v>
      </c>
      <c r="G1370">
        <v>40.9</v>
      </c>
      <c r="H1370">
        <v>45.7</v>
      </c>
    </row>
    <row r="1371" spans="1:8">
      <c r="A1371" t="s">
        <v>10529</v>
      </c>
      <c r="B1371" t="s">
        <v>4356</v>
      </c>
      <c r="C1371" t="s">
        <v>10443</v>
      </c>
      <c r="D1371">
        <v>39.7</v>
      </c>
      <c r="E1371">
        <v>13.5</v>
      </c>
      <c r="F1371">
        <v>3.4</v>
      </c>
      <c r="G1371">
        <v>78</v>
      </c>
      <c r="H1371">
        <v>22.9</v>
      </c>
    </row>
    <row r="1372" spans="1:8">
      <c r="A1372" t="s">
        <v>10530</v>
      </c>
      <c r="B1372" t="s">
        <v>4356</v>
      </c>
      <c r="C1372" t="s">
        <v>10443</v>
      </c>
      <c r="D1372">
        <v>21.3</v>
      </c>
      <c r="E1372">
        <v>13.5</v>
      </c>
      <c r="F1372">
        <v>14.3</v>
      </c>
      <c r="G1372">
        <v>43.7</v>
      </c>
      <c r="H1372">
        <v>33.9</v>
      </c>
    </row>
    <row r="1373" spans="1:8">
      <c r="A1373" t="s">
        <v>10531</v>
      </c>
      <c r="B1373" t="s">
        <v>4356</v>
      </c>
      <c r="C1373" t="s">
        <v>10443</v>
      </c>
      <c r="D1373">
        <v>18.2</v>
      </c>
      <c r="E1373">
        <v>10.4</v>
      </c>
      <c r="F1373">
        <v>28.6</v>
      </c>
      <c r="G1373">
        <v>37.6</v>
      </c>
      <c r="H1373">
        <v>40.8</v>
      </c>
    </row>
    <row r="1374" spans="1:8">
      <c r="A1374" t="s">
        <v>10532</v>
      </c>
      <c r="B1374" t="s">
        <v>4356</v>
      </c>
      <c r="C1374" t="s">
        <v>10443</v>
      </c>
      <c r="D1374">
        <v>20.8</v>
      </c>
      <c r="E1374">
        <v>9.1</v>
      </c>
      <c r="F1374">
        <v>15.8</v>
      </c>
      <c r="G1374">
        <v>38.2</v>
      </c>
      <c r="H1374">
        <v>30</v>
      </c>
    </row>
    <row r="1375" spans="1:8">
      <c r="A1375" t="s">
        <v>10533</v>
      </c>
      <c r="B1375" t="s">
        <v>4356</v>
      </c>
      <c r="C1375" t="s">
        <v>10443</v>
      </c>
      <c r="D1375">
        <v>21.2</v>
      </c>
      <c r="E1375">
        <v>10</v>
      </c>
      <c r="F1375">
        <v>27.8</v>
      </c>
      <c r="G1375">
        <v>37.7</v>
      </c>
      <c r="H1375">
        <v>21.2</v>
      </c>
    </row>
    <row r="1376" spans="1:8">
      <c r="A1376" t="s">
        <v>10534</v>
      </c>
      <c r="B1376" t="s">
        <v>4356</v>
      </c>
      <c r="C1376" t="s">
        <v>10443</v>
      </c>
      <c r="D1376">
        <v>19.3</v>
      </c>
      <c r="E1376">
        <v>19</v>
      </c>
      <c r="F1376">
        <v>30.3</v>
      </c>
      <c r="G1376">
        <v>38.3</v>
      </c>
      <c r="H1376">
        <v>30.5</v>
      </c>
    </row>
    <row r="1377" spans="1:8">
      <c r="A1377" t="s">
        <v>10535</v>
      </c>
      <c r="B1377" t="s">
        <v>4356</v>
      </c>
      <c r="C1377" t="s">
        <v>10443</v>
      </c>
      <c r="D1377">
        <v>25</v>
      </c>
      <c r="E1377">
        <v>10.2</v>
      </c>
      <c r="F1377">
        <v>32.2</v>
      </c>
      <c r="G1377">
        <v>37.6</v>
      </c>
      <c r="H1377">
        <v>30</v>
      </c>
    </row>
    <row r="1378" spans="1:8">
      <c r="A1378" t="s">
        <v>10536</v>
      </c>
      <c r="B1378" t="s">
        <v>4356</v>
      </c>
      <c r="C1378" t="s">
        <v>10443</v>
      </c>
      <c r="D1378">
        <v>19.8</v>
      </c>
      <c r="E1378">
        <v>12.5</v>
      </c>
      <c r="F1378">
        <v>20.4</v>
      </c>
      <c r="G1378">
        <v>38.3</v>
      </c>
      <c r="H1378">
        <v>48.3</v>
      </c>
    </row>
    <row r="1379" spans="1:8">
      <c r="A1379" t="s">
        <v>10537</v>
      </c>
      <c r="B1379" t="s">
        <v>4356</v>
      </c>
      <c r="C1379" t="s">
        <v>10443</v>
      </c>
      <c r="D1379">
        <v>18.5</v>
      </c>
      <c r="E1379">
        <v>8.1</v>
      </c>
      <c r="F1379">
        <v>32.4</v>
      </c>
      <c r="G1379">
        <v>37.3</v>
      </c>
      <c r="H1379">
        <v>30</v>
      </c>
    </row>
    <row r="1380" spans="1:8">
      <c r="A1380" t="s">
        <v>1614</v>
      </c>
      <c r="B1380" t="s">
        <v>4356</v>
      </c>
      <c r="C1380" t="s">
        <v>10443</v>
      </c>
      <c r="D1380">
        <v>18.5</v>
      </c>
      <c r="E1380">
        <v>19.9</v>
      </c>
      <c r="F1380">
        <v>29.3</v>
      </c>
      <c r="G1380">
        <v>66.8</v>
      </c>
      <c r="H1380">
        <v>18.7</v>
      </c>
    </row>
    <row r="1381" spans="1:8">
      <c r="A1381" t="s">
        <v>10538</v>
      </c>
      <c r="B1381" t="s">
        <v>4356</v>
      </c>
      <c r="C1381" t="s">
        <v>10443</v>
      </c>
      <c r="D1381">
        <v>17.3</v>
      </c>
      <c r="E1381">
        <v>12.5</v>
      </c>
      <c r="F1381">
        <v>21.1</v>
      </c>
      <c r="G1381">
        <v>39.8</v>
      </c>
      <c r="H1381">
        <v>51.6</v>
      </c>
    </row>
    <row r="1382" spans="1:8">
      <c r="A1382" t="s">
        <v>2314</v>
      </c>
      <c r="B1382" t="s">
        <v>4356</v>
      </c>
      <c r="C1382" t="s">
        <v>10443</v>
      </c>
      <c r="D1382">
        <v>19.6</v>
      </c>
      <c r="E1382">
        <v>12.3</v>
      </c>
      <c r="F1382">
        <v>26.1</v>
      </c>
      <c r="G1382">
        <v>36.9</v>
      </c>
      <c r="H1382">
        <v>33.9</v>
      </c>
    </row>
    <row r="1383" spans="1:8">
      <c r="A1383" t="s">
        <v>10539</v>
      </c>
      <c r="B1383" t="s">
        <v>4356</v>
      </c>
      <c r="C1383" t="s">
        <v>10443</v>
      </c>
      <c r="D1383">
        <v>17.3</v>
      </c>
      <c r="E1383">
        <v>8.6</v>
      </c>
      <c r="F1383">
        <v>3.9</v>
      </c>
      <c r="G1383">
        <v>37.2</v>
      </c>
      <c r="H1383">
        <v>20.9</v>
      </c>
    </row>
    <row r="1384" spans="1:8">
      <c r="A1384" t="s">
        <v>3183</v>
      </c>
      <c r="B1384" t="s">
        <v>4356</v>
      </c>
      <c r="C1384" t="s">
        <v>10443</v>
      </c>
      <c r="D1384">
        <v>16.2</v>
      </c>
      <c r="E1384">
        <v>13</v>
      </c>
      <c r="F1384">
        <v>24.9</v>
      </c>
      <c r="G1384">
        <v>37.8</v>
      </c>
      <c r="H1384">
        <v>29.3</v>
      </c>
    </row>
    <row r="1385" spans="1:8">
      <c r="A1385" t="s">
        <v>10540</v>
      </c>
      <c r="B1385" t="s">
        <v>4356</v>
      </c>
      <c r="C1385" t="s">
        <v>10443</v>
      </c>
      <c r="D1385">
        <v>30.4</v>
      </c>
      <c r="E1385">
        <v>8.3</v>
      </c>
      <c r="F1385">
        <v>22.2</v>
      </c>
      <c r="G1385">
        <v>37.6</v>
      </c>
      <c r="H1385">
        <v>39.5</v>
      </c>
    </row>
    <row r="1386" spans="1:8">
      <c r="A1386" t="s">
        <v>2539</v>
      </c>
      <c r="B1386" t="s">
        <v>4356</v>
      </c>
      <c r="C1386" t="s">
        <v>10443</v>
      </c>
      <c r="D1386">
        <v>23.7</v>
      </c>
      <c r="E1386">
        <v>17</v>
      </c>
      <c r="F1386">
        <v>17.8</v>
      </c>
      <c r="G1386">
        <v>47.3</v>
      </c>
      <c r="H1386">
        <v>24.2</v>
      </c>
    </row>
    <row r="1387" spans="1:8">
      <c r="A1387" t="s">
        <v>3772</v>
      </c>
      <c r="B1387" t="s">
        <v>4356</v>
      </c>
      <c r="C1387" t="s">
        <v>10443</v>
      </c>
      <c r="D1387">
        <v>32.4</v>
      </c>
      <c r="E1387">
        <v>13.9</v>
      </c>
      <c r="F1387">
        <v>16.8</v>
      </c>
      <c r="G1387">
        <v>40.7</v>
      </c>
      <c r="H1387">
        <v>18.1</v>
      </c>
    </row>
    <row r="1388" spans="1:8">
      <c r="A1388" t="s">
        <v>3590</v>
      </c>
      <c r="B1388" t="s">
        <v>4356</v>
      </c>
      <c r="C1388" t="s">
        <v>10443</v>
      </c>
      <c r="D1388">
        <v>18.5</v>
      </c>
      <c r="E1388">
        <v>15.1</v>
      </c>
      <c r="F1388">
        <v>16.2</v>
      </c>
      <c r="G1388">
        <v>37.1</v>
      </c>
      <c r="H1388">
        <v>46</v>
      </c>
    </row>
    <row r="1389" spans="1:8">
      <c r="A1389" t="s">
        <v>6676</v>
      </c>
      <c r="B1389" t="s">
        <v>4356</v>
      </c>
      <c r="C1389" t="s">
        <v>10443</v>
      </c>
      <c r="D1389">
        <v>18</v>
      </c>
      <c r="E1389">
        <v>14.6</v>
      </c>
      <c r="F1389">
        <v>17.5</v>
      </c>
      <c r="G1389">
        <v>39.1</v>
      </c>
      <c r="H1389">
        <v>39.5</v>
      </c>
    </row>
    <row r="1390" spans="1:8">
      <c r="A1390" t="s">
        <v>10541</v>
      </c>
      <c r="B1390" t="s">
        <v>4356</v>
      </c>
      <c r="C1390" t="s">
        <v>10443</v>
      </c>
      <c r="D1390">
        <v>24.8</v>
      </c>
      <c r="E1390">
        <v>21</v>
      </c>
      <c r="F1390">
        <v>14</v>
      </c>
      <c r="G1390">
        <v>37.1</v>
      </c>
      <c r="H1390">
        <v>55.1</v>
      </c>
    </row>
    <row r="1391" spans="1:8">
      <c r="A1391" t="s">
        <v>10542</v>
      </c>
      <c r="B1391" t="s">
        <v>4356</v>
      </c>
      <c r="C1391" t="s">
        <v>10443</v>
      </c>
      <c r="D1391">
        <v>18.5</v>
      </c>
      <c r="E1391">
        <v>11.3</v>
      </c>
      <c r="F1391">
        <v>23.9</v>
      </c>
      <c r="G1391">
        <v>41.6</v>
      </c>
      <c r="H1391">
        <v>71.6</v>
      </c>
    </row>
    <row r="1392" spans="1:8">
      <c r="A1392" t="s">
        <v>10543</v>
      </c>
      <c r="B1392" t="s">
        <v>4356</v>
      </c>
      <c r="C1392" t="s">
        <v>10443</v>
      </c>
      <c r="D1392">
        <v>20</v>
      </c>
      <c r="E1392">
        <v>10.7</v>
      </c>
      <c r="F1392">
        <v>26</v>
      </c>
      <c r="G1392">
        <v>37.4</v>
      </c>
      <c r="H1392">
        <v>18.4</v>
      </c>
    </row>
    <row r="1393" spans="1:8">
      <c r="A1393" t="s">
        <v>10544</v>
      </c>
      <c r="B1393" t="s">
        <v>4356</v>
      </c>
      <c r="C1393" t="s">
        <v>10443</v>
      </c>
      <c r="D1393">
        <v>15.7</v>
      </c>
      <c r="E1393">
        <v>13.4</v>
      </c>
      <c r="F1393">
        <v>38.6</v>
      </c>
      <c r="G1393">
        <v>48.5</v>
      </c>
      <c r="H1393">
        <v>28.3</v>
      </c>
    </row>
    <row r="1394" spans="1:8">
      <c r="A1394" t="s">
        <v>6592</v>
      </c>
      <c r="B1394" t="s">
        <v>4356</v>
      </c>
      <c r="C1394" t="s">
        <v>10443</v>
      </c>
      <c r="D1394">
        <v>42.1</v>
      </c>
      <c r="E1394">
        <v>11.2</v>
      </c>
      <c r="F1394">
        <v>3.1</v>
      </c>
      <c r="G1394">
        <v>40.8</v>
      </c>
      <c r="H1394">
        <v>20.8</v>
      </c>
    </row>
    <row r="1395" spans="1:8">
      <c r="A1395" t="s">
        <v>10545</v>
      </c>
      <c r="B1395" t="s">
        <v>4356</v>
      </c>
      <c r="C1395" t="s">
        <v>10443</v>
      </c>
      <c r="D1395">
        <v>20.7</v>
      </c>
      <c r="E1395">
        <v>10</v>
      </c>
      <c r="F1395">
        <v>28.9</v>
      </c>
      <c r="G1395">
        <v>37.8</v>
      </c>
      <c r="H1395">
        <v>43.1</v>
      </c>
    </row>
    <row r="1396" spans="1:8">
      <c r="A1396" t="s">
        <v>10546</v>
      </c>
      <c r="B1396" t="s">
        <v>4356</v>
      </c>
      <c r="C1396" t="s">
        <v>10443</v>
      </c>
      <c r="D1396">
        <v>16.6</v>
      </c>
      <c r="E1396">
        <v>18.1</v>
      </c>
      <c r="F1396">
        <v>21.4</v>
      </c>
      <c r="G1396">
        <v>47.4</v>
      </c>
      <c r="H1396">
        <v>50</v>
      </c>
    </row>
    <row r="1397" spans="1:8">
      <c r="A1397" t="s">
        <v>2917</v>
      </c>
      <c r="B1397" t="s">
        <v>4356</v>
      </c>
      <c r="C1397" t="s">
        <v>10443</v>
      </c>
      <c r="D1397">
        <v>23.2</v>
      </c>
      <c r="E1397">
        <v>13.5</v>
      </c>
      <c r="F1397">
        <v>34.2</v>
      </c>
      <c r="G1397">
        <v>39.3</v>
      </c>
      <c r="H1397">
        <v>26.7</v>
      </c>
    </row>
    <row r="1398" spans="1:8">
      <c r="A1398" t="s">
        <v>3070</v>
      </c>
      <c r="B1398" t="s">
        <v>4356</v>
      </c>
      <c r="C1398" t="s">
        <v>10443</v>
      </c>
      <c r="D1398">
        <v>22.1</v>
      </c>
      <c r="E1398">
        <v>12.2</v>
      </c>
      <c r="F1398">
        <v>30.7</v>
      </c>
      <c r="G1398">
        <v>46.7</v>
      </c>
      <c r="H1398">
        <v>35.3</v>
      </c>
    </row>
    <row r="1399" spans="1:8">
      <c r="A1399" t="s">
        <v>3063</v>
      </c>
      <c r="B1399" t="s">
        <v>4356</v>
      </c>
      <c r="C1399" t="s">
        <v>10443</v>
      </c>
      <c r="D1399">
        <v>18.9</v>
      </c>
      <c r="E1399">
        <v>12.7</v>
      </c>
      <c r="F1399">
        <v>26.6</v>
      </c>
      <c r="G1399">
        <v>40</v>
      </c>
      <c r="H1399">
        <v>22.2</v>
      </c>
    </row>
    <row r="1400" spans="1:8">
      <c r="A1400" t="s">
        <v>6631</v>
      </c>
      <c r="B1400" t="s">
        <v>4356</v>
      </c>
      <c r="C1400" t="s">
        <v>10443</v>
      </c>
      <c r="D1400">
        <v>15.8</v>
      </c>
      <c r="E1400">
        <v>14.2</v>
      </c>
      <c r="F1400">
        <v>16.3</v>
      </c>
      <c r="G1400">
        <v>38.1</v>
      </c>
      <c r="H1400">
        <v>68</v>
      </c>
    </row>
    <row r="1401" spans="1:8">
      <c r="A1401" t="s">
        <v>2648</v>
      </c>
      <c r="B1401" t="s">
        <v>4356</v>
      </c>
      <c r="C1401" t="s">
        <v>10443</v>
      </c>
      <c r="D1401">
        <v>18.8</v>
      </c>
      <c r="E1401">
        <v>13.6</v>
      </c>
      <c r="F1401">
        <v>18.9</v>
      </c>
      <c r="G1401">
        <v>51.2</v>
      </c>
      <c r="H1401">
        <v>33.1</v>
      </c>
    </row>
    <row r="1402" spans="1:8">
      <c r="A1402" t="s">
        <v>2725</v>
      </c>
      <c r="B1402" t="s">
        <v>4356</v>
      </c>
      <c r="C1402" t="s">
        <v>10443</v>
      </c>
      <c r="D1402">
        <v>20.1</v>
      </c>
      <c r="E1402">
        <v>8.7</v>
      </c>
      <c r="F1402">
        <v>26.4</v>
      </c>
      <c r="G1402">
        <v>40.2</v>
      </c>
      <c r="H1402">
        <v>76.7</v>
      </c>
    </row>
    <row r="1403" spans="1:8">
      <c r="A1403" t="s">
        <v>2676</v>
      </c>
      <c r="B1403" t="s">
        <v>4356</v>
      </c>
      <c r="C1403" t="s">
        <v>10443</v>
      </c>
      <c r="D1403">
        <v>22.7</v>
      </c>
      <c r="E1403">
        <v>22</v>
      </c>
      <c r="F1403">
        <v>14.8</v>
      </c>
      <c r="G1403">
        <v>62.6</v>
      </c>
      <c r="H1403">
        <v>60.9</v>
      </c>
    </row>
    <row r="1404" spans="1:8">
      <c r="A1404" t="s">
        <v>3229</v>
      </c>
      <c r="B1404" t="s">
        <v>4356</v>
      </c>
      <c r="C1404" t="s">
        <v>10443</v>
      </c>
      <c r="D1404">
        <v>18.9</v>
      </c>
      <c r="E1404">
        <v>13</v>
      </c>
      <c r="F1404">
        <v>16.9</v>
      </c>
      <c r="G1404">
        <v>39.3</v>
      </c>
      <c r="H1404">
        <v>40.1</v>
      </c>
    </row>
    <row r="1405" spans="1:8">
      <c r="A1405" t="s">
        <v>3381</v>
      </c>
      <c r="B1405" t="s">
        <v>4356</v>
      </c>
      <c r="C1405" t="s">
        <v>10443</v>
      </c>
      <c r="D1405">
        <v>20.7</v>
      </c>
      <c r="E1405">
        <v>12.6</v>
      </c>
      <c r="F1405">
        <v>16.9</v>
      </c>
      <c r="G1405">
        <v>45.4</v>
      </c>
      <c r="H1405">
        <v>33.2</v>
      </c>
    </row>
    <row r="1406" spans="1:8">
      <c r="A1406" t="s">
        <v>3439</v>
      </c>
      <c r="B1406" t="s">
        <v>4356</v>
      </c>
      <c r="C1406" t="s">
        <v>10443</v>
      </c>
      <c r="D1406">
        <v>22.4</v>
      </c>
      <c r="E1406">
        <v>12.7</v>
      </c>
      <c r="F1406">
        <v>17.3</v>
      </c>
      <c r="G1406">
        <v>49.1</v>
      </c>
      <c r="H1406">
        <v>23.6</v>
      </c>
    </row>
    <row r="1407" spans="1:8">
      <c r="A1407" t="s">
        <v>10547</v>
      </c>
      <c r="B1407" t="s">
        <v>4356</v>
      </c>
      <c r="C1407" t="s">
        <v>10443</v>
      </c>
      <c r="D1407">
        <v>21.9</v>
      </c>
      <c r="E1407">
        <v>10.1</v>
      </c>
      <c r="F1407">
        <v>18.7</v>
      </c>
      <c r="G1407">
        <v>40.1</v>
      </c>
      <c r="H1407">
        <v>69.2</v>
      </c>
    </row>
    <row r="1408" spans="1:8">
      <c r="A1408" t="s">
        <v>6017</v>
      </c>
      <c r="B1408" t="s">
        <v>4356</v>
      </c>
      <c r="C1408" t="s">
        <v>10443</v>
      </c>
      <c r="D1408">
        <v>23.7</v>
      </c>
      <c r="E1408">
        <v>9</v>
      </c>
      <c r="F1408">
        <v>38.7</v>
      </c>
      <c r="G1408">
        <v>40.3</v>
      </c>
      <c r="H1408">
        <v>16.2</v>
      </c>
    </row>
    <row r="1409" spans="1:8">
      <c r="A1409" t="s">
        <v>10548</v>
      </c>
      <c r="B1409" t="s">
        <v>4356</v>
      </c>
      <c r="C1409" t="s">
        <v>10443</v>
      </c>
      <c r="D1409">
        <v>21.3</v>
      </c>
      <c r="E1409">
        <v>15.4</v>
      </c>
      <c r="F1409">
        <v>17.6</v>
      </c>
      <c r="G1409">
        <v>42.8</v>
      </c>
      <c r="H1409">
        <v>36.5</v>
      </c>
    </row>
    <row r="1410" spans="1:8">
      <c r="A1410" t="s">
        <v>10549</v>
      </c>
      <c r="B1410" t="s">
        <v>4356</v>
      </c>
      <c r="C1410" t="s">
        <v>10443</v>
      </c>
      <c r="D1410">
        <v>16.6</v>
      </c>
      <c r="E1410">
        <v>16.1</v>
      </c>
      <c r="F1410">
        <v>14.6</v>
      </c>
      <c r="G1410">
        <v>37.6</v>
      </c>
      <c r="H1410">
        <v>46.6</v>
      </c>
    </row>
    <row r="1411" spans="1:8">
      <c r="A1411" t="s">
        <v>6270</v>
      </c>
      <c r="B1411" t="s">
        <v>4356</v>
      </c>
      <c r="C1411" t="s">
        <v>10443</v>
      </c>
      <c r="D1411">
        <v>25.4</v>
      </c>
      <c r="E1411">
        <v>11.3</v>
      </c>
      <c r="F1411">
        <v>25.5</v>
      </c>
      <c r="G1411">
        <v>41</v>
      </c>
      <c r="H1411">
        <v>15.9</v>
      </c>
    </row>
    <row r="1412" spans="1:8">
      <c r="A1412" t="s">
        <v>10550</v>
      </c>
      <c r="B1412" t="s">
        <v>4356</v>
      </c>
      <c r="C1412" t="s">
        <v>10443</v>
      </c>
      <c r="D1412">
        <v>17.7</v>
      </c>
      <c r="E1412">
        <v>10.4</v>
      </c>
      <c r="F1412">
        <v>43.2</v>
      </c>
      <c r="G1412">
        <v>44.6</v>
      </c>
      <c r="H1412">
        <v>19.4</v>
      </c>
    </row>
    <row r="1413" spans="1:8">
      <c r="A1413" t="s">
        <v>10551</v>
      </c>
      <c r="B1413" t="s">
        <v>4356</v>
      </c>
      <c r="C1413" t="s">
        <v>10443</v>
      </c>
      <c r="D1413">
        <v>22.7</v>
      </c>
      <c r="E1413">
        <v>9.9</v>
      </c>
      <c r="F1413">
        <v>24.7</v>
      </c>
      <c r="G1413">
        <v>37.5</v>
      </c>
      <c r="H1413">
        <v>23.8</v>
      </c>
    </row>
    <row r="1414" spans="1:8">
      <c r="A1414" t="s">
        <v>10552</v>
      </c>
      <c r="B1414" t="s">
        <v>4356</v>
      </c>
      <c r="C1414" t="s">
        <v>10443</v>
      </c>
      <c r="D1414">
        <v>17.9</v>
      </c>
      <c r="E1414">
        <v>17.3</v>
      </c>
      <c r="F1414">
        <v>23.6</v>
      </c>
      <c r="G1414">
        <v>70.8</v>
      </c>
      <c r="H1414">
        <v>25.8</v>
      </c>
    </row>
    <row r="1415" spans="1:8">
      <c r="A1415" t="s">
        <v>2776</v>
      </c>
      <c r="B1415" t="s">
        <v>4356</v>
      </c>
      <c r="C1415" t="s">
        <v>10443</v>
      </c>
      <c r="D1415">
        <v>17.9</v>
      </c>
      <c r="E1415">
        <v>13</v>
      </c>
      <c r="F1415">
        <v>32.5</v>
      </c>
      <c r="G1415">
        <v>78</v>
      </c>
      <c r="H1415">
        <v>28.6</v>
      </c>
    </row>
    <row r="1416" spans="1:8">
      <c r="A1416" t="s">
        <v>3223</v>
      </c>
      <c r="B1416" t="s">
        <v>4356</v>
      </c>
      <c r="C1416" t="s">
        <v>10443</v>
      </c>
      <c r="D1416">
        <v>17.9</v>
      </c>
      <c r="E1416">
        <v>11.1</v>
      </c>
      <c r="F1416">
        <v>40.7</v>
      </c>
      <c r="G1416">
        <v>37.4</v>
      </c>
      <c r="H1416">
        <v>19.6</v>
      </c>
    </row>
    <row r="1417" spans="1:8">
      <c r="A1417" t="s">
        <v>2005</v>
      </c>
      <c r="B1417" t="s">
        <v>4356</v>
      </c>
      <c r="C1417" t="s">
        <v>10443</v>
      </c>
      <c r="D1417">
        <v>22.6</v>
      </c>
      <c r="E1417">
        <v>21.1</v>
      </c>
      <c r="F1417">
        <v>26.1</v>
      </c>
      <c r="G1417">
        <v>40.9</v>
      </c>
      <c r="H1417">
        <v>26.4</v>
      </c>
    </row>
    <row r="1418" spans="1:8">
      <c r="A1418" t="s">
        <v>10553</v>
      </c>
      <c r="B1418" t="s">
        <v>4356</v>
      </c>
      <c r="C1418" t="s">
        <v>10443</v>
      </c>
      <c r="D1418">
        <v>23.2</v>
      </c>
      <c r="E1418">
        <v>17.7</v>
      </c>
      <c r="F1418">
        <v>17</v>
      </c>
      <c r="G1418">
        <v>43</v>
      </c>
      <c r="H1418">
        <v>26.1</v>
      </c>
    </row>
    <row r="1419" spans="1:8">
      <c r="A1419" t="s">
        <v>10554</v>
      </c>
      <c r="B1419" t="s">
        <v>4356</v>
      </c>
      <c r="C1419" t="s">
        <v>10443</v>
      </c>
      <c r="D1419">
        <v>25.2</v>
      </c>
      <c r="E1419">
        <v>14</v>
      </c>
      <c r="F1419">
        <v>22.6</v>
      </c>
      <c r="G1419">
        <v>37.3</v>
      </c>
      <c r="H1419">
        <v>43.6</v>
      </c>
    </row>
    <row r="1420" spans="1:8">
      <c r="A1420" t="s">
        <v>6185</v>
      </c>
      <c r="B1420" t="s">
        <v>4356</v>
      </c>
      <c r="C1420" t="s">
        <v>10443</v>
      </c>
      <c r="D1420">
        <v>27.3</v>
      </c>
      <c r="E1420">
        <v>14.2</v>
      </c>
      <c r="F1420">
        <v>17.6</v>
      </c>
      <c r="G1420">
        <v>40.8</v>
      </c>
      <c r="H1420">
        <v>16.2</v>
      </c>
    </row>
    <row r="1421" spans="1:8">
      <c r="A1421" t="s">
        <v>10555</v>
      </c>
      <c r="B1421" t="s">
        <v>4356</v>
      </c>
      <c r="C1421" t="s">
        <v>10443</v>
      </c>
      <c r="D1421">
        <v>19.8</v>
      </c>
      <c r="E1421">
        <v>13.7</v>
      </c>
      <c r="F1421">
        <v>29.7</v>
      </c>
      <c r="G1421">
        <v>43</v>
      </c>
      <c r="H1421">
        <v>21.5</v>
      </c>
    </row>
    <row r="1422" spans="1:8">
      <c r="A1422" t="s">
        <v>3193</v>
      </c>
      <c r="B1422" t="s">
        <v>4356</v>
      </c>
      <c r="C1422" t="s">
        <v>10443</v>
      </c>
      <c r="D1422">
        <v>22.1</v>
      </c>
      <c r="E1422">
        <v>17.2</v>
      </c>
      <c r="F1422">
        <v>22.5</v>
      </c>
      <c r="G1422">
        <v>79.3</v>
      </c>
      <c r="H1422">
        <v>22.3</v>
      </c>
    </row>
    <row r="1423" spans="1:8">
      <c r="A1423" t="s">
        <v>10556</v>
      </c>
      <c r="B1423" t="s">
        <v>4356</v>
      </c>
      <c r="C1423" t="s">
        <v>10443</v>
      </c>
      <c r="D1423">
        <v>17.4</v>
      </c>
      <c r="E1423">
        <v>15</v>
      </c>
      <c r="F1423">
        <v>26.3</v>
      </c>
      <c r="G1423">
        <v>46.3</v>
      </c>
      <c r="H1423">
        <v>23.8</v>
      </c>
    </row>
    <row r="1424" spans="1:8">
      <c r="A1424" t="s">
        <v>1725</v>
      </c>
      <c r="B1424" t="s">
        <v>4356</v>
      </c>
      <c r="C1424" t="s">
        <v>10443</v>
      </c>
      <c r="D1424">
        <v>18.9</v>
      </c>
      <c r="E1424">
        <v>10.5</v>
      </c>
      <c r="F1424">
        <v>26.7</v>
      </c>
      <c r="G1424">
        <v>50.4</v>
      </c>
      <c r="H1424">
        <v>21.8</v>
      </c>
    </row>
    <row r="1425" spans="1:8">
      <c r="A1425" t="s">
        <v>3764</v>
      </c>
      <c r="B1425" t="s">
        <v>4356</v>
      </c>
      <c r="C1425" t="s">
        <v>10443</v>
      </c>
      <c r="D1425">
        <v>19.1</v>
      </c>
      <c r="E1425">
        <v>17.4</v>
      </c>
      <c r="F1425">
        <v>11.8</v>
      </c>
      <c r="G1425">
        <v>42.6</v>
      </c>
      <c r="H1425">
        <v>38.8</v>
      </c>
    </row>
    <row r="1426" spans="1:8">
      <c r="A1426" t="s">
        <v>6128</v>
      </c>
      <c r="B1426" t="s">
        <v>4356</v>
      </c>
      <c r="C1426" t="s">
        <v>10443</v>
      </c>
      <c r="D1426">
        <v>27.3</v>
      </c>
      <c r="E1426">
        <v>11.3</v>
      </c>
      <c r="F1426">
        <v>29.4</v>
      </c>
      <c r="G1426">
        <v>44.8</v>
      </c>
      <c r="H1426">
        <v>21.6</v>
      </c>
    </row>
    <row r="1427" spans="1:8">
      <c r="A1427" t="s">
        <v>2620</v>
      </c>
      <c r="B1427" t="s">
        <v>4356</v>
      </c>
      <c r="C1427" t="s">
        <v>10443</v>
      </c>
      <c r="D1427">
        <v>21.5</v>
      </c>
      <c r="E1427">
        <v>14.9</v>
      </c>
      <c r="F1427">
        <v>24.3</v>
      </c>
      <c r="G1427">
        <v>42.4</v>
      </c>
      <c r="H1427">
        <v>27.1</v>
      </c>
    </row>
    <row r="1428" spans="1:8">
      <c r="A1428" t="s">
        <v>3276</v>
      </c>
      <c r="B1428" t="s">
        <v>4356</v>
      </c>
      <c r="C1428" t="s">
        <v>10443</v>
      </c>
      <c r="D1428">
        <v>29.5</v>
      </c>
      <c r="E1428">
        <v>9</v>
      </c>
      <c r="F1428">
        <v>30.5</v>
      </c>
      <c r="G1428">
        <v>39</v>
      </c>
      <c r="H1428">
        <v>17.7</v>
      </c>
    </row>
    <row r="1429" spans="1:8">
      <c r="A1429" t="s">
        <v>3123</v>
      </c>
      <c r="B1429" t="s">
        <v>4356</v>
      </c>
      <c r="C1429" t="s">
        <v>10443</v>
      </c>
      <c r="D1429">
        <v>24.8</v>
      </c>
      <c r="E1429">
        <v>19.6</v>
      </c>
      <c r="F1429">
        <v>17</v>
      </c>
      <c r="G1429">
        <v>68.4</v>
      </c>
      <c r="H1429">
        <v>54.9</v>
      </c>
    </row>
    <row r="1430" spans="1:8">
      <c r="A1430" t="s">
        <v>2814</v>
      </c>
      <c r="B1430" t="s">
        <v>4356</v>
      </c>
      <c r="C1430" t="s">
        <v>10443</v>
      </c>
      <c r="D1430">
        <v>18</v>
      </c>
      <c r="E1430">
        <v>14.2</v>
      </c>
      <c r="F1430">
        <v>22.2</v>
      </c>
      <c r="G1430">
        <v>40.2</v>
      </c>
      <c r="H1430">
        <v>21.7</v>
      </c>
    </row>
    <row r="1431" spans="1:8">
      <c r="A1431" t="s">
        <v>10557</v>
      </c>
      <c r="B1431" t="s">
        <v>4356</v>
      </c>
      <c r="C1431" t="s">
        <v>10443</v>
      </c>
      <c r="D1431">
        <v>25</v>
      </c>
      <c r="E1431">
        <v>11.1</v>
      </c>
      <c r="F1431">
        <v>16.4</v>
      </c>
      <c r="G1431">
        <v>37.8</v>
      </c>
      <c r="H1431">
        <v>39</v>
      </c>
    </row>
    <row r="1432" spans="1:8">
      <c r="A1432" t="s">
        <v>6014</v>
      </c>
      <c r="B1432" t="s">
        <v>4356</v>
      </c>
      <c r="C1432" t="s">
        <v>10443</v>
      </c>
      <c r="D1432">
        <v>17.8</v>
      </c>
      <c r="E1432">
        <v>19.4</v>
      </c>
      <c r="F1432">
        <v>24.1</v>
      </c>
      <c r="G1432">
        <v>38.2</v>
      </c>
      <c r="H1432">
        <v>28.5</v>
      </c>
    </row>
    <row r="1433" spans="1:8">
      <c r="A1433" t="s">
        <v>3603</v>
      </c>
      <c r="B1433" t="s">
        <v>4356</v>
      </c>
      <c r="C1433" t="s">
        <v>10443</v>
      </c>
      <c r="D1433">
        <v>24.4</v>
      </c>
      <c r="E1433">
        <v>12.5</v>
      </c>
      <c r="F1433">
        <v>13.4</v>
      </c>
      <c r="G1433">
        <v>38.5</v>
      </c>
      <c r="H1433">
        <v>30.9</v>
      </c>
    </row>
    <row r="1434" spans="1:8">
      <c r="A1434" t="s">
        <v>10558</v>
      </c>
      <c r="B1434" t="s">
        <v>4356</v>
      </c>
      <c r="C1434" t="s">
        <v>10443</v>
      </c>
      <c r="D1434">
        <v>31.7</v>
      </c>
      <c r="E1434">
        <v>12</v>
      </c>
      <c r="F1434">
        <v>7.4</v>
      </c>
      <c r="G1434">
        <v>36.9</v>
      </c>
      <c r="H1434">
        <v>72.1</v>
      </c>
    </row>
    <row r="1435" spans="1:8">
      <c r="A1435" t="s">
        <v>10559</v>
      </c>
      <c r="B1435" t="s">
        <v>4356</v>
      </c>
      <c r="C1435" t="s">
        <v>10443</v>
      </c>
      <c r="D1435">
        <v>23.4</v>
      </c>
      <c r="E1435">
        <v>9.4</v>
      </c>
      <c r="F1435">
        <v>24.1</v>
      </c>
      <c r="G1435">
        <v>36.9</v>
      </c>
      <c r="H1435">
        <v>40.1</v>
      </c>
    </row>
    <row r="1436" spans="1:8">
      <c r="A1436" t="s">
        <v>3355</v>
      </c>
      <c r="B1436" t="s">
        <v>4356</v>
      </c>
      <c r="C1436" t="s">
        <v>10443</v>
      </c>
      <c r="D1436">
        <v>22.2</v>
      </c>
      <c r="E1436">
        <v>13.4</v>
      </c>
      <c r="F1436">
        <v>13</v>
      </c>
      <c r="G1436">
        <v>48.2</v>
      </c>
      <c r="H1436">
        <v>37.3</v>
      </c>
    </row>
    <row r="1437" spans="1:8">
      <c r="A1437" t="s">
        <v>1389</v>
      </c>
      <c r="B1437" t="s">
        <v>4356</v>
      </c>
      <c r="C1437" t="s">
        <v>10443</v>
      </c>
      <c r="D1437">
        <v>18.7</v>
      </c>
      <c r="E1437">
        <v>21.1</v>
      </c>
      <c r="F1437">
        <v>30.1</v>
      </c>
      <c r="G1437">
        <v>44.4</v>
      </c>
      <c r="H1437">
        <v>20.6</v>
      </c>
    </row>
    <row r="1438" spans="1:8">
      <c r="A1438" t="s">
        <v>10560</v>
      </c>
      <c r="B1438" t="s">
        <v>4356</v>
      </c>
      <c r="C1438" t="s">
        <v>10443</v>
      </c>
      <c r="D1438">
        <v>36.6</v>
      </c>
      <c r="E1438">
        <v>10.4</v>
      </c>
      <c r="F1438">
        <v>21.4</v>
      </c>
      <c r="G1438">
        <v>37.3</v>
      </c>
      <c r="H1438">
        <v>23.6</v>
      </c>
    </row>
    <row r="1439" spans="1:8">
      <c r="A1439" t="s">
        <v>10561</v>
      </c>
      <c r="B1439" t="s">
        <v>4356</v>
      </c>
      <c r="C1439" t="s">
        <v>10443</v>
      </c>
      <c r="D1439">
        <v>18.6</v>
      </c>
      <c r="E1439">
        <v>10.4</v>
      </c>
      <c r="F1439">
        <v>34.4</v>
      </c>
      <c r="G1439">
        <v>37.2</v>
      </c>
      <c r="H1439">
        <v>20.9</v>
      </c>
    </row>
    <row r="1440" spans="1:8">
      <c r="A1440" t="s">
        <v>10562</v>
      </c>
      <c r="B1440" t="s">
        <v>4356</v>
      </c>
      <c r="C1440" t="s">
        <v>10443</v>
      </c>
      <c r="D1440">
        <v>17.7</v>
      </c>
      <c r="E1440">
        <v>11.4</v>
      </c>
      <c r="F1440">
        <v>33.8</v>
      </c>
      <c r="G1440">
        <v>37</v>
      </c>
      <c r="H1440">
        <v>56.4</v>
      </c>
    </row>
    <row r="1441" spans="1:8">
      <c r="A1441" t="s">
        <v>10563</v>
      </c>
      <c r="B1441" t="s">
        <v>4356</v>
      </c>
      <c r="C1441" t="s">
        <v>10443</v>
      </c>
      <c r="D1441">
        <v>19.4</v>
      </c>
      <c r="E1441">
        <v>10.5</v>
      </c>
      <c r="F1441">
        <v>35.8</v>
      </c>
      <c r="G1441">
        <v>36.9</v>
      </c>
      <c r="H1441">
        <v>23.2</v>
      </c>
    </row>
    <row r="1442" spans="1:8">
      <c r="A1442" t="s">
        <v>10564</v>
      </c>
      <c r="B1442" t="s">
        <v>4356</v>
      </c>
      <c r="C1442" t="s">
        <v>10443</v>
      </c>
      <c r="D1442">
        <v>19.2</v>
      </c>
      <c r="E1442">
        <v>15.4</v>
      </c>
      <c r="F1442">
        <v>14</v>
      </c>
      <c r="G1442">
        <v>54.8</v>
      </c>
      <c r="H1442">
        <v>38.1</v>
      </c>
    </row>
    <row r="1443" spans="1:8">
      <c r="A1443" t="s">
        <v>3256</v>
      </c>
      <c r="B1443" t="s">
        <v>4356</v>
      </c>
      <c r="C1443" t="s">
        <v>10443</v>
      </c>
      <c r="D1443">
        <v>20.2</v>
      </c>
      <c r="E1443">
        <v>15.9</v>
      </c>
      <c r="F1443">
        <v>18.1</v>
      </c>
      <c r="G1443">
        <v>68.3</v>
      </c>
      <c r="H1443">
        <v>32.2</v>
      </c>
    </row>
    <row r="1444" spans="1:8">
      <c r="A1444" t="s">
        <v>10565</v>
      </c>
      <c r="B1444" t="s">
        <v>4356</v>
      </c>
      <c r="C1444" t="s">
        <v>10443</v>
      </c>
      <c r="D1444">
        <v>17</v>
      </c>
      <c r="E1444">
        <v>11.9</v>
      </c>
      <c r="F1444">
        <v>25.3</v>
      </c>
      <c r="G1444">
        <v>38.3</v>
      </c>
      <c r="H1444">
        <v>52.3</v>
      </c>
    </row>
    <row r="1445" spans="1:8">
      <c r="A1445" t="s">
        <v>2864</v>
      </c>
      <c r="B1445" t="s">
        <v>4356</v>
      </c>
      <c r="C1445" t="s">
        <v>10443</v>
      </c>
      <c r="D1445">
        <v>15.8</v>
      </c>
      <c r="E1445">
        <v>12.7</v>
      </c>
      <c r="F1445">
        <v>23.7</v>
      </c>
      <c r="G1445">
        <v>38.6</v>
      </c>
      <c r="H1445">
        <v>39.9</v>
      </c>
    </row>
    <row r="1446" spans="1:8">
      <c r="A1446" t="s">
        <v>10566</v>
      </c>
      <c r="B1446" t="s">
        <v>4356</v>
      </c>
      <c r="C1446" t="s">
        <v>10443</v>
      </c>
      <c r="D1446">
        <v>14.7</v>
      </c>
      <c r="E1446">
        <v>18.2</v>
      </c>
      <c r="F1446">
        <v>23.6</v>
      </c>
      <c r="G1446">
        <v>37.2</v>
      </c>
      <c r="H1446">
        <v>52.6</v>
      </c>
    </row>
    <row r="1447" spans="1:8">
      <c r="A1447" t="s">
        <v>2821</v>
      </c>
      <c r="B1447" t="s">
        <v>4356</v>
      </c>
      <c r="C1447" t="s">
        <v>10443</v>
      </c>
      <c r="D1447">
        <v>23.6</v>
      </c>
      <c r="E1447">
        <v>12.9</v>
      </c>
      <c r="F1447">
        <v>10.8</v>
      </c>
      <c r="G1447">
        <v>37.5</v>
      </c>
      <c r="H1447">
        <v>30.4</v>
      </c>
    </row>
    <row r="1448" spans="1:8">
      <c r="A1448" t="s">
        <v>10567</v>
      </c>
      <c r="B1448" t="s">
        <v>4356</v>
      </c>
      <c r="C1448" t="s">
        <v>10443</v>
      </c>
      <c r="D1448">
        <v>21.3</v>
      </c>
      <c r="E1448">
        <v>15.8</v>
      </c>
      <c r="F1448">
        <v>12.5</v>
      </c>
      <c r="G1448">
        <v>40.4</v>
      </c>
      <c r="H1448">
        <v>44.8</v>
      </c>
    </row>
    <row r="1449" spans="1:8">
      <c r="A1449" t="s">
        <v>10568</v>
      </c>
      <c r="B1449" t="s">
        <v>4356</v>
      </c>
      <c r="C1449" t="s">
        <v>10443</v>
      </c>
      <c r="D1449">
        <v>14.8</v>
      </c>
      <c r="E1449">
        <v>7.8</v>
      </c>
      <c r="F1449">
        <v>31.4</v>
      </c>
      <c r="G1449">
        <v>38</v>
      </c>
      <c r="H1449">
        <v>31.5</v>
      </c>
    </row>
    <row r="1450" spans="1:8">
      <c r="A1450" t="s">
        <v>10569</v>
      </c>
      <c r="B1450" t="s">
        <v>4356</v>
      </c>
      <c r="C1450" t="s">
        <v>10443</v>
      </c>
      <c r="D1450">
        <v>22.5</v>
      </c>
      <c r="E1450">
        <v>10.8</v>
      </c>
      <c r="F1450">
        <v>20.2</v>
      </c>
      <c r="G1450">
        <v>41.4</v>
      </c>
      <c r="H1450">
        <v>81.1</v>
      </c>
    </row>
    <row r="1451" spans="1:8">
      <c r="A1451" t="s">
        <v>10570</v>
      </c>
      <c r="B1451" t="s">
        <v>4356</v>
      </c>
      <c r="C1451" t="s">
        <v>10443</v>
      </c>
      <c r="D1451">
        <v>23.5</v>
      </c>
      <c r="E1451">
        <v>11</v>
      </c>
      <c r="F1451">
        <v>22.3</v>
      </c>
      <c r="G1451">
        <v>42</v>
      </c>
      <c r="H1451">
        <v>69.4</v>
      </c>
    </row>
    <row r="1452" spans="1:8">
      <c r="A1452" t="s">
        <v>3487</v>
      </c>
      <c r="B1452" t="s">
        <v>4356</v>
      </c>
      <c r="C1452" t="s">
        <v>10443</v>
      </c>
      <c r="D1452">
        <v>15.7</v>
      </c>
      <c r="E1452">
        <v>11.1</v>
      </c>
      <c r="F1452">
        <v>44.9</v>
      </c>
      <c r="G1452">
        <v>38.7</v>
      </c>
      <c r="H1452">
        <v>22.7</v>
      </c>
    </row>
    <row r="1453" spans="1:8">
      <c r="A1453" t="s">
        <v>10571</v>
      </c>
      <c r="B1453" t="s">
        <v>4356</v>
      </c>
      <c r="C1453" t="s">
        <v>10443</v>
      </c>
      <c r="D1453">
        <v>16.1</v>
      </c>
      <c r="E1453">
        <v>11.4</v>
      </c>
      <c r="F1453">
        <v>22</v>
      </c>
      <c r="G1453">
        <v>37.5</v>
      </c>
      <c r="H1453">
        <v>39.4</v>
      </c>
    </row>
    <row r="1454" spans="1:8">
      <c r="A1454" t="s">
        <v>6431</v>
      </c>
      <c r="B1454" t="s">
        <v>4356</v>
      </c>
      <c r="C1454" t="s">
        <v>10443</v>
      </c>
      <c r="D1454">
        <v>19.5</v>
      </c>
      <c r="E1454">
        <v>12.3</v>
      </c>
      <c r="F1454">
        <v>17.3</v>
      </c>
      <c r="G1454">
        <v>49.1</v>
      </c>
      <c r="H1454">
        <v>41.6</v>
      </c>
    </row>
    <row r="1455" spans="1:8">
      <c r="A1455" t="s">
        <v>3182</v>
      </c>
      <c r="B1455" t="s">
        <v>4356</v>
      </c>
      <c r="C1455" t="s">
        <v>10443</v>
      </c>
      <c r="D1455">
        <v>19.1</v>
      </c>
      <c r="E1455">
        <v>16.2</v>
      </c>
      <c r="F1455">
        <v>31.1</v>
      </c>
      <c r="G1455">
        <v>39.8</v>
      </c>
      <c r="H1455">
        <v>35</v>
      </c>
    </row>
    <row r="1456" spans="1:8">
      <c r="A1456" t="s">
        <v>6334</v>
      </c>
      <c r="B1456" t="s">
        <v>4356</v>
      </c>
      <c r="C1456" t="s">
        <v>10443</v>
      </c>
      <c r="D1456">
        <v>27.5</v>
      </c>
      <c r="E1456">
        <v>18.1</v>
      </c>
      <c r="F1456">
        <v>22.1</v>
      </c>
      <c r="G1456">
        <v>37.9</v>
      </c>
      <c r="H1456">
        <v>16</v>
      </c>
    </row>
    <row r="1457" spans="1:8">
      <c r="A1457" t="s">
        <v>3010</v>
      </c>
      <c r="B1457" t="s">
        <v>4356</v>
      </c>
      <c r="C1457" t="s">
        <v>10443</v>
      </c>
      <c r="D1457">
        <v>21.9</v>
      </c>
      <c r="E1457">
        <v>17</v>
      </c>
      <c r="F1457">
        <v>11.9</v>
      </c>
      <c r="G1457">
        <v>43.6</v>
      </c>
      <c r="H1457">
        <v>33</v>
      </c>
    </row>
    <row r="1458" spans="1:8">
      <c r="A1458" t="s">
        <v>10572</v>
      </c>
      <c r="B1458" t="s">
        <v>4356</v>
      </c>
      <c r="C1458" t="s">
        <v>10443</v>
      </c>
      <c r="D1458">
        <v>25.9</v>
      </c>
      <c r="E1458">
        <v>12</v>
      </c>
      <c r="F1458">
        <v>30.4</v>
      </c>
      <c r="G1458">
        <v>37.1</v>
      </c>
      <c r="H1458">
        <v>30.8</v>
      </c>
    </row>
    <row r="1459" spans="1:8">
      <c r="A1459" t="s">
        <v>2203</v>
      </c>
      <c r="B1459" t="s">
        <v>4356</v>
      </c>
      <c r="C1459" t="s">
        <v>10443</v>
      </c>
      <c r="D1459">
        <v>19</v>
      </c>
      <c r="E1459">
        <v>11.4</v>
      </c>
      <c r="F1459">
        <v>30.3</v>
      </c>
      <c r="G1459">
        <v>39</v>
      </c>
      <c r="H1459">
        <v>27.6</v>
      </c>
    </row>
    <row r="1460" spans="1:8">
      <c r="A1460" t="s">
        <v>3356</v>
      </c>
      <c r="B1460" t="s">
        <v>4356</v>
      </c>
      <c r="C1460" t="s">
        <v>10443</v>
      </c>
      <c r="D1460">
        <v>21</v>
      </c>
      <c r="E1460">
        <v>15</v>
      </c>
      <c r="F1460">
        <v>22.4</v>
      </c>
      <c r="G1460">
        <v>41.9</v>
      </c>
      <c r="H1460">
        <v>19.3</v>
      </c>
    </row>
    <row r="1461" spans="1:8">
      <c r="A1461" t="s">
        <v>2416</v>
      </c>
      <c r="B1461" t="s">
        <v>4356</v>
      </c>
      <c r="C1461" t="s">
        <v>10443</v>
      </c>
      <c r="D1461">
        <v>16.7</v>
      </c>
      <c r="E1461">
        <v>11</v>
      </c>
      <c r="F1461">
        <v>26.2</v>
      </c>
      <c r="G1461">
        <v>37</v>
      </c>
      <c r="H1461">
        <v>26.4</v>
      </c>
    </row>
    <row r="1462" spans="1:8">
      <c r="A1462" t="s">
        <v>10573</v>
      </c>
      <c r="B1462" t="s">
        <v>4356</v>
      </c>
      <c r="C1462" t="s">
        <v>10443</v>
      </c>
      <c r="D1462">
        <v>15.7</v>
      </c>
      <c r="E1462">
        <v>8</v>
      </c>
      <c r="F1462">
        <v>30.5</v>
      </c>
      <c r="G1462">
        <v>37.3</v>
      </c>
      <c r="H1462">
        <v>28.5</v>
      </c>
    </row>
    <row r="1463" spans="1:8">
      <c r="A1463" t="s">
        <v>3225</v>
      </c>
      <c r="B1463" t="s">
        <v>4356</v>
      </c>
      <c r="C1463" t="s">
        <v>10443</v>
      </c>
      <c r="D1463">
        <v>23.7</v>
      </c>
      <c r="E1463">
        <v>22.8</v>
      </c>
      <c r="F1463">
        <v>12.4</v>
      </c>
      <c r="G1463">
        <v>62</v>
      </c>
      <c r="H1463">
        <v>24.4</v>
      </c>
    </row>
    <row r="1464" spans="1:8">
      <c r="A1464" t="s">
        <v>10574</v>
      </c>
      <c r="B1464" t="s">
        <v>4356</v>
      </c>
      <c r="C1464" t="s">
        <v>10443</v>
      </c>
      <c r="D1464">
        <v>27.6</v>
      </c>
      <c r="E1464">
        <v>25.2</v>
      </c>
      <c r="F1464">
        <v>12</v>
      </c>
      <c r="G1464">
        <v>53</v>
      </c>
      <c r="H1464">
        <v>31.2</v>
      </c>
    </row>
    <row r="1465" spans="1:8">
      <c r="A1465" t="s">
        <v>10575</v>
      </c>
      <c r="B1465" t="s">
        <v>4356</v>
      </c>
      <c r="C1465" t="s">
        <v>10443</v>
      </c>
      <c r="D1465">
        <v>24.6</v>
      </c>
      <c r="E1465">
        <v>15.1</v>
      </c>
      <c r="F1465">
        <v>14.3</v>
      </c>
      <c r="G1465">
        <v>48.2</v>
      </c>
      <c r="H1465">
        <v>36.8</v>
      </c>
    </row>
    <row r="1466" spans="1:8">
      <c r="A1466" t="s">
        <v>2698</v>
      </c>
      <c r="B1466" t="s">
        <v>4356</v>
      </c>
      <c r="C1466" t="s">
        <v>10443</v>
      </c>
      <c r="D1466">
        <v>22.3</v>
      </c>
      <c r="E1466">
        <v>24.4</v>
      </c>
      <c r="F1466">
        <v>11.3</v>
      </c>
      <c r="G1466">
        <v>47.2</v>
      </c>
      <c r="H1466">
        <v>24.5</v>
      </c>
    </row>
    <row r="1467" spans="1:8">
      <c r="A1467" t="s">
        <v>10576</v>
      </c>
      <c r="B1467" t="s">
        <v>4356</v>
      </c>
      <c r="C1467" t="s">
        <v>10443</v>
      </c>
      <c r="D1467">
        <v>16.9</v>
      </c>
      <c r="E1467">
        <v>19.4</v>
      </c>
      <c r="F1467">
        <v>16.8</v>
      </c>
      <c r="G1467">
        <v>40.2</v>
      </c>
      <c r="H1467">
        <v>49.1</v>
      </c>
    </row>
    <row r="1468" spans="1:8">
      <c r="A1468" t="s">
        <v>2934</v>
      </c>
      <c r="B1468" t="s">
        <v>4356</v>
      </c>
      <c r="C1468" t="s">
        <v>10443</v>
      </c>
      <c r="D1468">
        <v>22.2</v>
      </c>
      <c r="E1468">
        <v>15</v>
      </c>
      <c r="F1468">
        <v>25.4</v>
      </c>
      <c r="G1468">
        <v>47.6</v>
      </c>
      <c r="H1468">
        <v>29.3</v>
      </c>
    </row>
    <row r="1469" spans="1:8">
      <c r="A1469" t="s">
        <v>10577</v>
      </c>
      <c r="B1469" t="s">
        <v>4356</v>
      </c>
      <c r="C1469" t="s">
        <v>10443</v>
      </c>
      <c r="D1469">
        <v>22.6</v>
      </c>
      <c r="E1469">
        <v>21.3</v>
      </c>
      <c r="F1469">
        <v>11.7</v>
      </c>
      <c r="G1469">
        <v>56.6</v>
      </c>
      <c r="H1469">
        <v>36.8</v>
      </c>
    </row>
    <row r="1470" spans="1:8">
      <c r="A1470" t="s">
        <v>1953</v>
      </c>
      <c r="B1470" t="s">
        <v>4356</v>
      </c>
      <c r="C1470" t="s">
        <v>10443</v>
      </c>
      <c r="D1470">
        <v>15</v>
      </c>
      <c r="E1470">
        <v>10.4</v>
      </c>
      <c r="F1470">
        <v>34.3</v>
      </c>
      <c r="G1470">
        <v>37.4</v>
      </c>
      <c r="H1470">
        <v>29.5</v>
      </c>
    </row>
    <row r="1471" spans="1:8">
      <c r="A1471" t="s">
        <v>2508</v>
      </c>
      <c r="B1471" t="s">
        <v>4356</v>
      </c>
      <c r="C1471" t="s">
        <v>10443</v>
      </c>
      <c r="D1471">
        <v>16.2</v>
      </c>
      <c r="E1471">
        <v>12.5</v>
      </c>
      <c r="F1471">
        <v>35.8</v>
      </c>
      <c r="G1471">
        <v>42</v>
      </c>
      <c r="H1471">
        <v>44.6</v>
      </c>
    </row>
    <row r="1472" spans="1:8">
      <c r="A1472" t="s">
        <v>2416</v>
      </c>
      <c r="B1472" t="s">
        <v>4356</v>
      </c>
      <c r="C1472" t="s">
        <v>10443</v>
      </c>
      <c r="D1472">
        <v>16.4</v>
      </c>
      <c r="E1472">
        <v>12.4</v>
      </c>
      <c r="F1472">
        <v>24.7</v>
      </c>
      <c r="G1472">
        <v>41.2</v>
      </c>
      <c r="H1472">
        <v>41.6</v>
      </c>
    </row>
    <row r="1473" spans="1:8">
      <c r="A1473" t="s">
        <v>10578</v>
      </c>
      <c r="B1473" t="s">
        <v>4356</v>
      </c>
      <c r="C1473" t="s">
        <v>10443</v>
      </c>
      <c r="D1473">
        <v>28.8</v>
      </c>
      <c r="E1473">
        <v>13.7</v>
      </c>
      <c r="F1473">
        <v>19.5</v>
      </c>
      <c r="G1473">
        <v>38.2</v>
      </c>
      <c r="H1473">
        <v>43.7</v>
      </c>
    </row>
    <row r="1474" spans="1:8">
      <c r="A1474" t="s">
        <v>6343</v>
      </c>
      <c r="B1474" t="s">
        <v>4356</v>
      </c>
      <c r="C1474" t="s">
        <v>10443</v>
      </c>
      <c r="D1474">
        <v>19.8</v>
      </c>
      <c r="E1474">
        <v>24.2</v>
      </c>
      <c r="F1474">
        <v>9.4</v>
      </c>
      <c r="G1474">
        <v>78</v>
      </c>
      <c r="H1474">
        <v>27.2</v>
      </c>
    </row>
    <row r="1475" spans="1:8">
      <c r="A1475" t="s">
        <v>10579</v>
      </c>
      <c r="B1475" t="s">
        <v>4356</v>
      </c>
      <c r="C1475" t="s">
        <v>10443</v>
      </c>
      <c r="D1475">
        <v>13</v>
      </c>
      <c r="E1475">
        <v>11.9</v>
      </c>
      <c r="F1475">
        <v>28.2</v>
      </c>
      <c r="G1475">
        <v>37</v>
      </c>
      <c r="H1475">
        <v>58.1</v>
      </c>
    </row>
    <row r="1476" spans="1:8">
      <c r="A1476" t="s">
        <v>10580</v>
      </c>
      <c r="B1476" t="s">
        <v>4356</v>
      </c>
      <c r="C1476" t="s">
        <v>10443</v>
      </c>
      <c r="D1476">
        <v>23.6</v>
      </c>
      <c r="E1476">
        <v>14.6</v>
      </c>
      <c r="F1476">
        <v>14.7</v>
      </c>
      <c r="G1476">
        <v>40.3</v>
      </c>
      <c r="H1476">
        <v>24.8</v>
      </c>
    </row>
    <row r="1477" spans="1:8">
      <c r="A1477" t="s">
        <v>10581</v>
      </c>
      <c r="B1477" t="s">
        <v>4356</v>
      </c>
      <c r="C1477" t="s">
        <v>10443</v>
      </c>
      <c r="D1477">
        <v>14.4</v>
      </c>
      <c r="E1477">
        <v>10.3</v>
      </c>
      <c r="F1477">
        <v>29.9</v>
      </c>
      <c r="G1477">
        <v>38.5</v>
      </c>
      <c r="H1477">
        <v>25.4</v>
      </c>
    </row>
    <row r="1478" spans="1:8">
      <c r="A1478" t="s">
        <v>10582</v>
      </c>
      <c r="B1478" t="s">
        <v>4356</v>
      </c>
      <c r="C1478" t="s">
        <v>10443</v>
      </c>
      <c r="D1478">
        <v>17.8</v>
      </c>
      <c r="E1478">
        <v>16.7</v>
      </c>
      <c r="F1478">
        <v>27.9</v>
      </c>
      <c r="G1478">
        <v>40.7</v>
      </c>
      <c r="H1478">
        <v>41.8</v>
      </c>
    </row>
    <row r="1479" spans="1:8">
      <c r="A1479" t="s">
        <v>10583</v>
      </c>
      <c r="B1479" t="s">
        <v>4356</v>
      </c>
      <c r="C1479" t="s">
        <v>10443</v>
      </c>
      <c r="D1479">
        <v>19.8</v>
      </c>
      <c r="E1479">
        <v>15.9</v>
      </c>
      <c r="F1479">
        <v>22.5</v>
      </c>
      <c r="G1479">
        <v>37.3</v>
      </c>
      <c r="H1479">
        <v>39.6</v>
      </c>
    </row>
    <row r="1480" spans="1:8">
      <c r="A1480" t="s">
        <v>1751</v>
      </c>
      <c r="B1480" t="s">
        <v>4356</v>
      </c>
      <c r="C1480" t="s">
        <v>10443</v>
      </c>
      <c r="D1480">
        <v>23.8</v>
      </c>
      <c r="E1480">
        <v>23.2</v>
      </c>
      <c r="F1480">
        <v>15</v>
      </c>
      <c r="G1480">
        <v>62.9</v>
      </c>
      <c r="H1480">
        <v>55.2</v>
      </c>
    </row>
    <row r="1481" spans="1:8">
      <c r="A1481" t="s">
        <v>10584</v>
      </c>
      <c r="B1481" t="s">
        <v>4356</v>
      </c>
      <c r="C1481" t="s">
        <v>10443</v>
      </c>
      <c r="D1481">
        <v>16.8</v>
      </c>
      <c r="E1481">
        <v>9.1</v>
      </c>
      <c r="F1481">
        <v>40.1</v>
      </c>
      <c r="G1481">
        <v>38.4</v>
      </c>
      <c r="H1481">
        <v>38.9</v>
      </c>
    </row>
    <row r="1482" spans="1:8">
      <c r="A1482" t="s">
        <v>10585</v>
      </c>
      <c r="B1482" t="s">
        <v>4356</v>
      </c>
      <c r="C1482" t="s">
        <v>10443</v>
      </c>
      <c r="D1482">
        <v>19.9</v>
      </c>
      <c r="E1482">
        <v>13.2</v>
      </c>
      <c r="F1482">
        <v>28.9</v>
      </c>
      <c r="G1482">
        <v>39.7</v>
      </c>
      <c r="H1482">
        <v>38.4</v>
      </c>
    </row>
    <row r="1483" spans="1:8">
      <c r="A1483" t="s">
        <v>10586</v>
      </c>
      <c r="B1483" t="s">
        <v>4356</v>
      </c>
      <c r="C1483" t="s">
        <v>10443</v>
      </c>
      <c r="D1483">
        <v>16.6</v>
      </c>
      <c r="E1483">
        <v>8.6</v>
      </c>
      <c r="F1483">
        <v>46.8</v>
      </c>
      <c r="G1483">
        <v>37.9</v>
      </c>
      <c r="H1483">
        <v>22.9</v>
      </c>
    </row>
    <row r="1484" spans="1:8">
      <c r="A1484" t="s">
        <v>10587</v>
      </c>
      <c r="B1484" t="s">
        <v>4356</v>
      </c>
      <c r="C1484" t="s">
        <v>10443</v>
      </c>
      <c r="D1484">
        <v>20.3</v>
      </c>
      <c r="E1484">
        <v>28.5</v>
      </c>
      <c r="F1484">
        <v>9.5</v>
      </c>
      <c r="G1484">
        <v>41.3</v>
      </c>
      <c r="H1484">
        <v>43.8</v>
      </c>
    </row>
    <row r="1485" spans="1:8">
      <c r="A1485" t="s">
        <v>10588</v>
      </c>
      <c r="B1485" t="s">
        <v>4356</v>
      </c>
      <c r="C1485" t="s">
        <v>10443</v>
      </c>
      <c r="D1485">
        <v>17.9</v>
      </c>
      <c r="E1485">
        <v>7.8</v>
      </c>
      <c r="F1485">
        <v>31.3</v>
      </c>
      <c r="G1485">
        <v>37.4</v>
      </c>
      <c r="H1485">
        <v>16.4</v>
      </c>
    </row>
    <row r="1486" spans="1:8">
      <c r="A1486" t="s">
        <v>10589</v>
      </c>
      <c r="B1486" t="s">
        <v>4356</v>
      </c>
      <c r="C1486" t="s">
        <v>10443</v>
      </c>
      <c r="D1486">
        <v>18</v>
      </c>
      <c r="E1486">
        <v>14.7</v>
      </c>
      <c r="F1486">
        <v>32.1</v>
      </c>
      <c r="G1486">
        <v>43.2</v>
      </c>
      <c r="H1486">
        <v>47.7</v>
      </c>
    </row>
    <row r="1487" spans="1:8">
      <c r="A1487" t="s">
        <v>6107</v>
      </c>
      <c r="B1487" t="s">
        <v>4356</v>
      </c>
      <c r="C1487" t="s">
        <v>10443</v>
      </c>
      <c r="D1487">
        <v>20.8</v>
      </c>
      <c r="E1487">
        <v>13.5</v>
      </c>
      <c r="F1487">
        <v>30</v>
      </c>
      <c r="G1487">
        <v>46.9</v>
      </c>
      <c r="H1487">
        <v>17</v>
      </c>
    </row>
    <row r="1488" spans="1:8">
      <c r="A1488" t="s">
        <v>6634</v>
      </c>
      <c r="B1488" t="s">
        <v>4356</v>
      </c>
      <c r="C1488" t="s">
        <v>10443</v>
      </c>
      <c r="D1488">
        <v>21.5</v>
      </c>
      <c r="E1488">
        <v>10.5</v>
      </c>
      <c r="F1488">
        <v>4.6</v>
      </c>
      <c r="G1488">
        <v>37.1</v>
      </c>
      <c r="H1488">
        <v>45.5</v>
      </c>
    </row>
    <row r="1489" spans="1:8">
      <c r="A1489" t="s">
        <v>10590</v>
      </c>
      <c r="B1489" t="s">
        <v>4356</v>
      </c>
      <c r="C1489" t="s">
        <v>10443</v>
      </c>
      <c r="D1489">
        <v>15.9</v>
      </c>
      <c r="E1489">
        <v>9.6</v>
      </c>
      <c r="F1489">
        <v>39.2</v>
      </c>
      <c r="G1489">
        <v>38.8</v>
      </c>
      <c r="H1489">
        <v>23</v>
      </c>
    </row>
    <row r="1490" spans="1:8">
      <c r="A1490" t="s">
        <v>10591</v>
      </c>
      <c r="B1490" t="s">
        <v>4356</v>
      </c>
      <c r="C1490" t="s">
        <v>10443</v>
      </c>
      <c r="D1490">
        <v>19.7</v>
      </c>
      <c r="E1490">
        <v>8.7</v>
      </c>
      <c r="F1490">
        <v>40.4</v>
      </c>
      <c r="G1490">
        <v>38.6</v>
      </c>
      <c r="H1490">
        <v>20.5</v>
      </c>
    </row>
    <row r="1491" spans="1:8">
      <c r="A1491" t="s">
        <v>3505</v>
      </c>
      <c r="B1491" t="s">
        <v>4356</v>
      </c>
      <c r="C1491" t="s">
        <v>10443</v>
      </c>
      <c r="D1491">
        <v>18.3</v>
      </c>
      <c r="E1491">
        <v>12.4</v>
      </c>
      <c r="F1491">
        <v>15.5</v>
      </c>
      <c r="G1491">
        <v>37</v>
      </c>
      <c r="H1491">
        <v>67.7</v>
      </c>
    </row>
    <row r="1492" spans="1:8">
      <c r="A1492" t="s">
        <v>10592</v>
      </c>
      <c r="B1492" t="s">
        <v>4356</v>
      </c>
      <c r="C1492" t="s">
        <v>10443</v>
      </c>
      <c r="D1492">
        <v>16.2</v>
      </c>
      <c r="E1492">
        <v>11.5</v>
      </c>
      <c r="F1492">
        <v>28.6</v>
      </c>
      <c r="G1492">
        <v>42.1</v>
      </c>
      <c r="H1492">
        <v>28.2</v>
      </c>
    </row>
    <row r="1493" spans="1:8">
      <c r="A1493" t="s">
        <v>2062</v>
      </c>
      <c r="B1493" t="s">
        <v>4356</v>
      </c>
      <c r="C1493" t="s">
        <v>10443</v>
      </c>
      <c r="D1493">
        <v>18.4</v>
      </c>
      <c r="E1493">
        <v>17.6</v>
      </c>
      <c r="F1493">
        <v>15.8</v>
      </c>
      <c r="G1493">
        <v>41</v>
      </c>
      <c r="H1493">
        <v>28.6</v>
      </c>
    </row>
    <row r="1494" spans="1:8">
      <c r="A1494" t="s">
        <v>3211</v>
      </c>
      <c r="B1494" t="s">
        <v>4356</v>
      </c>
      <c r="C1494" t="s">
        <v>10443</v>
      </c>
      <c r="D1494">
        <v>18.5</v>
      </c>
      <c r="E1494">
        <v>16</v>
      </c>
      <c r="F1494">
        <v>30.7</v>
      </c>
      <c r="G1494">
        <v>40.3</v>
      </c>
      <c r="H1494">
        <v>31.6</v>
      </c>
    </row>
    <row r="1495" spans="1:8">
      <c r="A1495" t="s">
        <v>10593</v>
      </c>
      <c r="B1495" t="s">
        <v>4356</v>
      </c>
      <c r="C1495" t="s">
        <v>10443</v>
      </c>
      <c r="D1495">
        <v>17.8</v>
      </c>
      <c r="E1495">
        <v>15.4</v>
      </c>
      <c r="F1495">
        <v>26.4</v>
      </c>
      <c r="G1495">
        <v>37.7</v>
      </c>
      <c r="H1495">
        <v>28.9</v>
      </c>
    </row>
    <row r="1496" spans="1:8">
      <c r="A1496" t="s">
        <v>2987</v>
      </c>
      <c r="B1496" t="s">
        <v>4356</v>
      </c>
      <c r="C1496" t="s">
        <v>10443</v>
      </c>
      <c r="D1496">
        <v>22.7</v>
      </c>
      <c r="E1496">
        <v>15.2</v>
      </c>
      <c r="F1496">
        <v>24.7</v>
      </c>
      <c r="G1496">
        <v>37.3</v>
      </c>
      <c r="H1496">
        <v>36</v>
      </c>
    </row>
    <row r="1497" spans="1:8">
      <c r="A1497" t="s">
        <v>10594</v>
      </c>
      <c r="B1497" t="s">
        <v>4356</v>
      </c>
      <c r="C1497" t="s">
        <v>10443</v>
      </c>
      <c r="D1497">
        <v>16.7</v>
      </c>
      <c r="E1497">
        <v>12.7</v>
      </c>
      <c r="F1497">
        <v>23</v>
      </c>
      <c r="G1497">
        <v>39</v>
      </c>
      <c r="H1497">
        <v>26.3</v>
      </c>
    </row>
    <row r="1498" spans="1:8">
      <c r="A1498" t="s">
        <v>2262</v>
      </c>
      <c r="B1498" t="s">
        <v>4356</v>
      </c>
      <c r="C1498" t="s">
        <v>10443</v>
      </c>
      <c r="D1498">
        <v>21</v>
      </c>
      <c r="E1498">
        <v>24</v>
      </c>
      <c r="F1498">
        <v>20.1</v>
      </c>
      <c r="G1498">
        <v>37.4</v>
      </c>
      <c r="H1498">
        <v>41</v>
      </c>
    </row>
    <row r="1499" spans="1:8">
      <c r="A1499" t="s">
        <v>3022</v>
      </c>
      <c r="B1499" t="s">
        <v>4356</v>
      </c>
      <c r="C1499" t="s">
        <v>10443</v>
      </c>
      <c r="D1499">
        <v>13.7</v>
      </c>
      <c r="E1499">
        <v>10</v>
      </c>
      <c r="F1499">
        <v>33.8</v>
      </c>
      <c r="G1499">
        <v>38.3</v>
      </c>
      <c r="H1499">
        <v>18.6</v>
      </c>
    </row>
    <row r="1500" spans="1:8">
      <c r="A1500" t="s">
        <v>2429</v>
      </c>
      <c r="B1500" t="s">
        <v>4356</v>
      </c>
      <c r="C1500" t="s">
        <v>10443</v>
      </c>
      <c r="D1500">
        <v>17.1</v>
      </c>
      <c r="E1500">
        <v>14.3</v>
      </c>
      <c r="F1500">
        <v>39.2</v>
      </c>
      <c r="G1500">
        <v>41.1</v>
      </c>
      <c r="H1500">
        <v>19.3</v>
      </c>
    </row>
    <row r="1501" spans="1:8">
      <c r="A1501" t="s">
        <v>3317</v>
      </c>
      <c r="B1501" t="s">
        <v>4356</v>
      </c>
      <c r="C1501" t="s">
        <v>10443</v>
      </c>
      <c r="D1501">
        <v>14.7</v>
      </c>
      <c r="E1501">
        <v>14.2</v>
      </c>
      <c r="F1501">
        <v>25.6</v>
      </c>
      <c r="G1501">
        <v>37.3</v>
      </c>
      <c r="H1501">
        <v>18.2</v>
      </c>
    </row>
    <row r="1502" spans="1:8">
      <c r="A1502" t="s">
        <v>3316</v>
      </c>
      <c r="B1502" t="s">
        <v>4356</v>
      </c>
      <c r="C1502" t="s">
        <v>10443</v>
      </c>
      <c r="D1502">
        <v>22.3</v>
      </c>
      <c r="E1502">
        <v>13.4</v>
      </c>
      <c r="F1502">
        <v>27.4</v>
      </c>
      <c r="G1502">
        <v>53.5</v>
      </c>
      <c r="H1502">
        <v>26.8</v>
      </c>
    </row>
    <row r="1503" spans="1:8">
      <c r="A1503" t="s">
        <v>3599</v>
      </c>
      <c r="B1503" t="s">
        <v>4356</v>
      </c>
      <c r="C1503" t="s">
        <v>10443</v>
      </c>
      <c r="D1503">
        <v>24.6</v>
      </c>
      <c r="E1503">
        <v>12.3</v>
      </c>
      <c r="F1503">
        <v>23</v>
      </c>
      <c r="G1503">
        <v>39.4</v>
      </c>
      <c r="H1503">
        <v>24.3</v>
      </c>
    </row>
    <row r="1504" spans="1:8">
      <c r="A1504" t="s">
        <v>10595</v>
      </c>
      <c r="B1504" t="s">
        <v>4356</v>
      </c>
      <c r="C1504" t="s">
        <v>10443</v>
      </c>
      <c r="D1504">
        <v>19.3</v>
      </c>
      <c r="E1504">
        <v>14.8</v>
      </c>
      <c r="F1504">
        <v>28.1</v>
      </c>
      <c r="G1504">
        <v>37.2</v>
      </c>
      <c r="H1504">
        <v>28.3</v>
      </c>
    </row>
    <row r="1505" spans="1:8">
      <c r="A1505" t="s">
        <v>3368</v>
      </c>
      <c r="B1505" t="s">
        <v>4356</v>
      </c>
      <c r="C1505" t="s">
        <v>10443</v>
      </c>
      <c r="D1505">
        <v>21.7</v>
      </c>
      <c r="E1505">
        <v>20.4</v>
      </c>
      <c r="F1505">
        <v>11.5</v>
      </c>
      <c r="G1505">
        <v>52.7</v>
      </c>
      <c r="H1505">
        <v>30.8</v>
      </c>
    </row>
    <row r="1506" spans="1:8">
      <c r="A1506" t="s">
        <v>5981</v>
      </c>
      <c r="B1506" t="s">
        <v>4356</v>
      </c>
      <c r="C1506" t="s">
        <v>10443</v>
      </c>
      <c r="D1506">
        <v>18.2</v>
      </c>
      <c r="E1506">
        <v>21.7</v>
      </c>
      <c r="F1506">
        <v>16.7</v>
      </c>
      <c r="G1506">
        <v>55.8</v>
      </c>
      <c r="H1506">
        <v>35.8</v>
      </c>
    </row>
    <row r="1507" spans="1:8">
      <c r="A1507" t="s">
        <v>10596</v>
      </c>
      <c r="B1507" t="s">
        <v>4356</v>
      </c>
      <c r="C1507" t="s">
        <v>10443</v>
      </c>
      <c r="D1507">
        <v>17.6</v>
      </c>
      <c r="E1507">
        <v>8.9</v>
      </c>
      <c r="F1507">
        <v>7.1</v>
      </c>
      <c r="G1507">
        <v>37</v>
      </c>
      <c r="H1507">
        <v>24.8</v>
      </c>
    </row>
    <row r="1508" spans="1:8">
      <c r="A1508" t="s">
        <v>1264</v>
      </c>
      <c r="B1508" t="s">
        <v>4356</v>
      </c>
      <c r="C1508" t="s">
        <v>10443</v>
      </c>
      <c r="D1508">
        <v>20.1</v>
      </c>
      <c r="E1508">
        <v>14.9</v>
      </c>
      <c r="F1508">
        <v>30.3</v>
      </c>
      <c r="G1508">
        <v>45.6</v>
      </c>
      <c r="H1508">
        <v>34.8</v>
      </c>
    </row>
    <row r="1509" spans="1:8">
      <c r="A1509" t="s">
        <v>10597</v>
      </c>
      <c r="B1509" t="s">
        <v>4356</v>
      </c>
      <c r="C1509" t="s">
        <v>10443</v>
      </c>
      <c r="D1509">
        <v>15.9</v>
      </c>
      <c r="E1509">
        <v>12.1</v>
      </c>
      <c r="F1509">
        <v>31.8</v>
      </c>
      <c r="G1509">
        <v>40.3</v>
      </c>
      <c r="H1509">
        <v>23.6</v>
      </c>
    </row>
    <row r="1510" spans="1:8">
      <c r="A1510" t="s">
        <v>10598</v>
      </c>
      <c r="B1510" t="s">
        <v>4356</v>
      </c>
      <c r="C1510" t="s">
        <v>10443</v>
      </c>
      <c r="D1510">
        <v>21.9</v>
      </c>
      <c r="E1510">
        <v>9.5</v>
      </c>
      <c r="F1510">
        <v>30.4</v>
      </c>
      <c r="G1510">
        <v>37.7</v>
      </c>
      <c r="H1510">
        <v>18</v>
      </c>
    </row>
    <row r="1511" spans="1:8">
      <c r="A1511" t="s">
        <v>10599</v>
      </c>
      <c r="B1511" t="s">
        <v>4883</v>
      </c>
      <c r="C1511" t="s">
        <v>10600</v>
      </c>
      <c r="D1511">
        <v>22.7</v>
      </c>
      <c r="E1511">
        <v>8.8</v>
      </c>
      <c r="F1511">
        <v>10.6</v>
      </c>
      <c r="G1511">
        <v>37</v>
      </c>
      <c r="H1511">
        <v>34.9</v>
      </c>
    </row>
    <row r="1512" spans="1:8">
      <c r="A1512" t="s">
        <v>5994</v>
      </c>
      <c r="B1512" t="s">
        <v>4883</v>
      </c>
      <c r="C1512" t="s">
        <v>10600</v>
      </c>
      <c r="D1512">
        <v>21.1</v>
      </c>
      <c r="E1512">
        <v>11.7</v>
      </c>
      <c r="F1512">
        <v>13.4</v>
      </c>
      <c r="G1512">
        <v>40.8</v>
      </c>
      <c r="H1512">
        <v>24.1</v>
      </c>
    </row>
    <row r="1513" spans="1:8">
      <c r="A1513" t="s">
        <v>6133</v>
      </c>
      <c r="B1513" t="s">
        <v>4883</v>
      </c>
      <c r="C1513" t="s">
        <v>10600</v>
      </c>
      <c r="D1513">
        <v>12.7</v>
      </c>
      <c r="E1513">
        <v>8.5</v>
      </c>
      <c r="F1513">
        <v>22.2</v>
      </c>
      <c r="G1513">
        <v>37.2</v>
      </c>
      <c r="H1513">
        <v>24.8</v>
      </c>
    </row>
    <row r="1514" spans="1:8">
      <c r="A1514" t="s">
        <v>2697</v>
      </c>
      <c r="B1514" t="s">
        <v>4883</v>
      </c>
      <c r="C1514" t="s">
        <v>10600</v>
      </c>
      <c r="D1514">
        <v>16.7</v>
      </c>
      <c r="E1514">
        <v>11.7</v>
      </c>
      <c r="F1514">
        <v>13.3</v>
      </c>
      <c r="G1514">
        <v>37</v>
      </c>
      <c r="H1514">
        <v>35.7</v>
      </c>
    </row>
    <row r="1515" spans="1:8">
      <c r="A1515" t="s">
        <v>6153</v>
      </c>
      <c r="B1515" t="s">
        <v>4883</v>
      </c>
      <c r="C1515" t="s">
        <v>10600</v>
      </c>
      <c r="D1515">
        <v>20</v>
      </c>
      <c r="E1515">
        <v>11.6</v>
      </c>
      <c r="F1515">
        <v>13.4</v>
      </c>
      <c r="G1515">
        <v>38</v>
      </c>
      <c r="H1515">
        <v>28.8</v>
      </c>
    </row>
    <row r="1516" spans="1:8">
      <c r="A1516" t="s">
        <v>10601</v>
      </c>
      <c r="B1516" t="s">
        <v>4883</v>
      </c>
      <c r="C1516" t="s">
        <v>10600</v>
      </c>
      <c r="D1516">
        <v>15.9</v>
      </c>
      <c r="E1516">
        <v>7.8</v>
      </c>
      <c r="F1516">
        <v>8.9</v>
      </c>
      <c r="G1516">
        <v>36.9</v>
      </c>
      <c r="H1516">
        <v>48.1</v>
      </c>
    </row>
    <row r="1517" spans="1:8">
      <c r="A1517" t="s">
        <v>5840</v>
      </c>
      <c r="B1517" t="s">
        <v>4883</v>
      </c>
      <c r="C1517" t="s">
        <v>10600</v>
      </c>
      <c r="D1517">
        <v>27.9</v>
      </c>
      <c r="E1517">
        <v>9.6</v>
      </c>
      <c r="F1517">
        <v>11.8</v>
      </c>
      <c r="G1517">
        <v>37.5</v>
      </c>
      <c r="H1517">
        <v>17.5</v>
      </c>
    </row>
    <row r="1518" spans="1:8">
      <c r="A1518" t="s">
        <v>10602</v>
      </c>
      <c r="B1518" t="s">
        <v>4883</v>
      </c>
      <c r="C1518" t="s">
        <v>10600</v>
      </c>
      <c r="D1518">
        <v>17</v>
      </c>
      <c r="E1518">
        <v>8.5</v>
      </c>
      <c r="F1518">
        <v>9.7</v>
      </c>
      <c r="G1518">
        <v>37.5</v>
      </c>
      <c r="H1518">
        <v>30.6</v>
      </c>
    </row>
    <row r="1519" spans="1:8">
      <c r="A1519" t="s">
        <v>10603</v>
      </c>
      <c r="B1519" t="s">
        <v>4883</v>
      </c>
      <c r="C1519" t="s">
        <v>10600</v>
      </c>
      <c r="D1519">
        <v>22.6</v>
      </c>
      <c r="E1519">
        <v>8.4</v>
      </c>
      <c r="F1519">
        <v>3</v>
      </c>
      <c r="G1519">
        <v>37</v>
      </c>
      <c r="H1519">
        <v>24.3</v>
      </c>
    </row>
    <row r="1520" spans="1:8">
      <c r="A1520" t="s">
        <v>10604</v>
      </c>
      <c r="B1520" t="s">
        <v>4883</v>
      </c>
      <c r="C1520" t="s">
        <v>10600</v>
      </c>
      <c r="D1520">
        <v>14.5</v>
      </c>
      <c r="E1520">
        <v>7.6</v>
      </c>
      <c r="F1520">
        <v>10.7</v>
      </c>
      <c r="G1520">
        <v>36.9</v>
      </c>
      <c r="H1520">
        <v>33.4</v>
      </c>
    </row>
    <row r="1521" spans="1:8">
      <c r="A1521" t="s">
        <v>10605</v>
      </c>
      <c r="B1521" t="s">
        <v>4883</v>
      </c>
      <c r="C1521" t="s">
        <v>10600</v>
      </c>
      <c r="D1521">
        <v>12.8</v>
      </c>
      <c r="E1521">
        <v>8.1</v>
      </c>
      <c r="F1521">
        <v>14.4</v>
      </c>
      <c r="G1521">
        <v>37.7</v>
      </c>
      <c r="H1521">
        <v>25</v>
      </c>
    </row>
    <row r="1522" spans="1:8">
      <c r="A1522" t="s">
        <v>10606</v>
      </c>
      <c r="B1522" t="s">
        <v>4883</v>
      </c>
      <c r="C1522" t="s">
        <v>10600</v>
      </c>
      <c r="D1522">
        <v>14.7</v>
      </c>
      <c r="E1522">
        <v>9</v>
      </c>
      <c r="F1522">
        <v>10.7</v>
      </c>
      <c r="G1522">
        <v>38.5</v>
      </c>
      <c r="H1522">
        <v>23.7</v>
      </c>
    </row>
    <row r="1523" spans="1:8">
      <c r="A1523" t="s">
        <v>10607</v>
      </c>
      <c r="B1523" t="s">
        <v>4883</v>
      </c>
      <c r="C1523" t="s">
        <v>10600</v>
      </c>
      <c r="D1523">
        <v>17.9</v>
      </c>
      <c r="E1523">
        <v>8.6</v>
      </c>
      <c r="F1523">
        <v>5.7</v>
      </c>
      <c r="G1523">
        <v>37</v>
      </c>
      <c r="H1523">
        <v>24.7</v>
      </c>
    </row>
    <row r="1524" spans="1:8">
      <c r="A1524" t="s">
        <v>10608</v>
      </c>
      <c r="B1524" t="s">
        <v>4883</v>
      </c>
      <c r="C1524" t="s">
        <v>10600</v>
      </c>
      <c r="D1524">
        <v>17.9</v>
      </c>
      <c r="E1524">
        <v>7.9</v>
      </c>
      <c r="F1524">
        <v>6.6</v>
      </c>
      <c r="G1524">
        <v>37.1</v>
      </c>
      <c r="H1524">
        <v>24.8</v>
      </c>
    </row>
    <row r="1525" spans="1:8">
      <c r="A1525" t="s">
        <v>10609</v>
      </c>
      <c r="B1525" t="s">
        <v>4883</v>
      </c>
      <c r="C1525" t="s">
        <v>10600</v>
      </c>
      <c r="D1525">
        <v>13.1</v>
      </c>
      <c r="E1525">
        <v>8.7</v>
      </c>
      <c r="F1525">
        <v>13.3</v>
      </c>
      <c r="G1525">
        <v>37.2</v>
      </c>
      <c r="H1525">
        <v>30.5</v>
      </c>
    </row>
    <row r="1526" spans="1:8">
      <c r="A1526" t="s">
        <v>10610</v>
      </c>
      <c r="B1526" t="s">
        <v>4883</v>
      </c>
      <c r="C1526" t="s">
        <v>10600</v>
      </c>
      <c r="D1526">
        <v>18.7</v>
      </c>
      <c r="E1526">
        <v>9.9</v>
      </c>
      <c r="F1526">
        <v>14.7</v>
      </c>
      <c r="G1526">
        <v>40.8</v>
      </c>
      <c r="H1526">
        <v>27.2</v>
      </c>
    </row>
    <row r="1527" spans="1:8">
      <c r="A1527" t="s">
        <v>10611</v>
      </c>
      <c r="B1527" t="s">
        <v>4883</v>
      </c>
      <c r="C1527" t="s">
        <v>10600</v>
      </c>
      <c r="D1527">
        <v>15.8</v>
      </c>
      <c r="E1527">
        <v>10.3</v>
      </c>
      <c r="F1527">
        <v>12.5</v>
      </c>
      <c r="G1527">
        <v>46</v>
      </c>
      <c r="H1527">
        <v>30.5</v>
      </c>
    </row>
    <row r="1528" spans="1:8">
      <c r="A1528" t="s">
        <v>10612</v>
      </c>
      <c r="B1528" t="s">
        <v>4883</v>
      </c>
      <c r="C1528" t="s">
        <v>10600</v>
      </c>
      <c r="D1528">
        <v>14</v>
      </c>
      <c r="E1528">
        <v>8.7</v>
      </c>
      <c r="F1528">
        <v>9.1</v>
      </c>
      <c r="G1528">
        <v>37</v>
      </c>
      <c r="H1528">
        <v>32</v>
      </c>
    </row>
    <row r="1529" spans="1:8">
      <c r="A1529" t="s">
        <v>3548</v>
      </c>
      <c r="B1529" t="s">
        <v>4883</v>
      </c>
      <c r="C1529" t="s">
        <v>10600</v>
      </c>
      <c r="D1529">
        <v>20</v>
      </c>
      <c r="E1529">
        <v>8.1</v>
      </c>
      <c r="F1529">
        <v>11.3</v>
      </c>
      <c r="G1529">
        <v>37.1</v>
      </c>
      <c r="H1529">
        <v>32.7</v>
      </c>
    </row>
    <row r="1530" spans="1:8">
      <c r="A1530" t="s">
        <v>2712</v>
      </c>
      <c r="B1530" t="s">
        <v>4883</v>
      </c>
      <c r="C1530" t="s">
        <v>10600</v>
      </c>
      <c r="D1530">
        <v>21.6</v>
      </c>
      <c r="E1530">
        <v>11.1</v>
      </c>
      <c r="F1530">
        <v>14.6</v>
      </c>
      <c r="G1530">
        <v>44.2</v>
      </c>
      <c r="H1530">
        <v>19.5</v>
      </c>
    </row>
    <row r="1531" spans="1:8">
      <c r="A1531" t="s">
        <v>10613</v>
      </c>
      <c r="B1531" t="s">
        <v>4883</v>
      </c>
      <c r="C1531" t="s">
        <v>10600</v>
      </c>
      <c r="D1531">
        <v>16.5</v>
      </c>
      <c r="E1531">
        <v>7.8</v>
      </c>
      <c r="F1531">
        <v>15.1</v>
      </c>
      <c r="G1531">
        <v>37.2</v>
      </c>
      <c r="H1531">
        <v>40.5</v>
      </c>
    </row>
    <row r="1532" spans="1:8">
      <c r="A1532" t="s">
        <v>10614</v>
      </c>
      <c r="B1532" t="s">
        <v>4883</v>
      </c>
      <c r="C1532" t="s">
        <v>10600</v>
      </c>
      <c r="D1532">
        <v>16.3</v>
      </c>
      <c r="E1532">
        <v>9.3</v>
      </c>
      <c r="F1532">
        <v>4.2</v>
      </c>
      <c r="G1532">
        <v>40.2</v>
      </c>
      <c r="H1532">
        <v>17.9</v>
      </c>
    </row>
    <row r="1533" spans="1:8">
      <c r="A1533" t="s">
        <v>10615</v>
      </c>
      <c r="B1533" t="s">
        <v>4883</v>
      </c>
      <c r="C1533" t="s">
        <v>10600</v>
      </c>
      <c r="D1533">
        <v>16.7</v>
      </c>
      <c r="E1533">
        <v>11.2</v>
      </c>
      <c r="F1533">
        <v>6</v>
      </c>
      <c r="G1533">
        <v>36.9</v>
      </c>
      <c r="H1533">
        <v>22.3</v>
      </c>
    </row>
    <row r="1534" spans="1:8">
      <c r="A1534" t="s">
        <v>10616</v>
      </c>
      <c r="B1534" t="s">
        <v>4883</v>
      </c>
      <c r="C1534" t="s">
        <v>10600</v>
      </c>
      <c r="D1534">
        <v>18.6</v>
      </c>
      <c r="E1534">
        <v>7.8</v>
      </c>
      <c r="F1534">
        <v>14.5</v>
      </c>
      <c r="G1534">
        <v>37</v>
      </c>
      <c r="H1534">
        <v>28.8</v>
      </c>
    </row>
    <row r="1535" spans="1:8">
      <c r="A1535" t="s">
        <v>10617</v>
      </c>
      <c r="B1535" t="s">
        <v>4883</v>
      </c>
      <c r="C1535" t="s">
        <v>10600</v>
      </c>
      <c r="D1535">
        <v>14.8</v>
      </c>
      <c r="E1535">
        <v>8.3</v>
      </c>
      <c r="F1535">
        <v>13.3</v>
      </c>
      <c r="G1535">
        <v>36.9</v>
      </c>
      <c r="H1535">
        <v>43.2</v>
      </c>
    </row>
    <row r="1536" spans="1:8">
      <c r="A1536" t="s">
        <v>2226</v>
      </c>
      <c r="B1536" t="s">
        <v>4883</v>
      </c>
      <c r="C1536" t="s">
        <v>10600</v>
      </c>
      <c r="D1536">
        <v>21.5</v>
      </c>
      <c r="E1536">
        <v>10</v>
      </c>
      <c r="F1536">
        <v>7.3</v>
      </c>
      <c r="G1536">
        <v>45.8</v>
      </c>
      <c r="H1536">
        <v>64.5</v>
      </c>
    </row>
    <row r="1537" spans="1:8">
      <c r="A1537" t="s">
        <v>10618</v>
      </c>
      <c r="B1537" t="s">
        <v>4883</v>
      </c>
      <c r="C1537" t="s">
        <v>10600</v>
      </c>
      <c r="D1537">
        <v>19.2</v>
      </c>
      <c r="E1537">
        <v>11.4</v>
      </c>
      <c r="F1537">
        <v>7.8</v>
      </c>
      <c r="G1537">
        <v>50.6</v>
      </c>
      <c r="H1537">
        <v>38.3</v>
      </c>
    </row>
    <row r="1538" spans="1:8">
      <c r="A1538" t="s">
        <v>2675</v>
      </c>
      <c r="B1538" t="s">
        <v>4883</v>
      </c>
      <c r="C1538" t="s">
        <v>10600</v>
      </c>
      <c r="D1538">
        <v>12.7</v>
      </c>
      <c r="E1538">
        <v>9.4</v>
      </c>
      <c r="F1538">
        <v>10.6</v>
      </c>
      <c r="G1538">
        <v>36.9</v>
      </c>
      <c r="H1538">
        <v>28.2</v>
      </c>
    </row>
    <row r="1539" spans="1:8">
      <c r="A1539" t="s">
        <v>6674</v>
      </c>
      <c r="B1539" t="s">
        <v>4883</v>
      </c>
      <c r="C1539" t="s">
        <v>10600</v>
      </c>
      <c r="D1539">
        <v>20.2</v>
      </c>
      <c r="E1539">
        <v>14.6</v>
      </c>
      <c r="F1539">
        <v>9.5</v>
      </c>
      <c r="G1539">
        <v>37.6</v>
      </c>
      <c r="H1539">
        <v>22</v>
      </c>
    </row>
    <row r="1540" spans="1:8">
      <c r="A1540" t="s">
        <v>10619</v>
      </c>
      <c r="B1540" t="s">
        <v>4883</v>
      </c>
      <c r="C1540" t="s">
        <v>10600</v>
      </c>
      <c r="D1540">
        <v>13.8</v>
      </c>
      <c r="E1540">
        <v>8.5</v>
      </c>
      <c r="F1540">
        <v>8.1</v>
      </c>
      <c r="G1540">
        <v>37</v>
      </c>
      <c r="H1540">
        <v>46.3</v>
      </c>
    </row>
    <row r="1541" spans="1:8">
      <c r="A1541" t="s">
        <v>10620</v>
      </c>
      <c r="B1541" t="s">
        <v>4883</v>
      </c>
      <c r="C1541" t="s">
        <v>10600</v>
      </c>
      <c r="D1541">
        <v>20.9</v>
      </c>
      <c r="E1541">
        <v>8.2</v>
      </c>
      <c r="F1541">
        <v>16.8</v>
      </c>
      <c r="G1541">
        <v>37</v>
      </c>
      <c r="H1541">
        <v>35.7</v>
      </c>
    </row>
    <row r="1542" spans="1:8">
      <c r="A1542" t="s">
        <v>10621</v>
      </c>
      <c r="B1542" t="s">
        <v>4883</v>
      </c>
      <c r="C1542" t="s">
        <v>10600</v>
      </c>
      <c r="D1542">
        <v>18.3</v>
      </c>
      <c r="E1542">
        <v>8.3</v>
      </c>
      <c r="F1542">
        <v>18.2</v>
      </c>
      <c r="G1542">
        <v>37.1</v>
      </c>
      <c r="H1542">
        <v>35.9</v>
      </c>
    </row>
    <row r="1543" spans="1:8">
      <c r="A1543" t="s">
        <v>10622</v>
      </c>
      <c r="B1543" t="s">
        <v>4883</v>
      </c>
      <c r="C1543" t="s">
        <v>10600</v>
      </c>
      <c r="D1543">
        <v>15.6</v>
      </c>
      <c r="E1543">
        <v>8.5</v>
      </c>
      <c r="F1543">
        <v>23.2</v>
      </c>
      <c r="G1543">
        <v>37.1</v>
      </c>
      <c r="H1543">
        <v>23</v>
      </c>
    </row>
    <row r="1544" spans="1:8">
      <c r="A1544" t="s">
        <v>10623</v>
      </c>
      <c r="B1544" t="s">
        <v>4883</v>
      </c>
      <c r="C1544" t="s">
        <v>10600</v>
      </c>
      <c r="D1544">
        <v>19.1</v>
      </c>
      <c r="E1544">
        <v>9.4</v>
      </c>
      <c r="F1544">
        <v>9.3</v>
      </c>
      <c r="G1544">
        <v>38.8</v>
      </c>
      <c r="H1544">
        <v>21.4</v>
      </c>
    </row>
    <row r="1545" spans="1:8">
      <c r="A1545" t="s">
        <v>10624</v>
      </c>
      <c r="B1545" t="s">
        <v>4883</v>
      </c>
      <c r="C1545" t="s">
        <v>10600</v>
      </c>
      <c r="D1545">
        <v>15</v>
      </c>
      <c r="E1545">
        <v>9.3</v>
      </c>
      <c r="F1545">
        <v>11.1</v>
      </c>
      <c r="G1545">
        <v>38</v>
      </c>
      <c r="H1545">
        <v>25.2</v>
      </c>
    </row>
    <row r="1546" spans="1:8">
      <c r="A1546" t="s">
        <v>10625</v>
      </c>
      <c r="B1546" t="s">
        <v>4883</v>
      </c>
      <c r="C1546" t="s">
        <v>10600</v>
      </c>
      <c r="D1546">
        <v>16.3</v>
      </c>
      <c r="E1546">
        <v>10.1</v>
      </c>
      <c r="F1546">
        <v>15</v>
      </c>
      <c r="G1546">
        <v>43.1</v>
      </c>
      <c r="H1546">
        <v>28.3</v>
      </c>
    </row>
    <row r="1547" spans="1:8">
      <c r="A1547" t="s">
        <v>10626</v>
      </c>
      <c r="B1547" t="s">
        <v>4883</v>
      </c>
      <c r="C1547" t="s">
        <v>10600</v>
      </c>
      <c r="D1547">
        <v>16.3</v>
      </c>
      <c r="E1547">
        <v>9</v>
      </c>
      <c r="F1547">
        <v>10.5</v>
      </c>
      <c r="G1547">
        <v>36.9</v>
      </c>
      <c r="H1547">
        <v>33.7</v>
      </c>
    </row>
    <row r="1548" spans="1:8">
      <c r="A1548" t="s">
        <v>10627</v>
      </c>
      <c r="B1548" t="s">
        <v>4883</v>
      </c>
      <c r="C1548" t="s">
        <v>10600</v>
      </c>
      <c r="D1548">
        <v>14.8</v>
      </c>
      <c r="E1548">
        <v>8.9</v>
      </c>
      <c r="F1548">
        <v>11.1</v>
      </c>
      <c r="G1548">
        <v>37.5</v>
      </c>
      <c r="H1548">
        <v>18.6</v>
      </c>
    </row>
    <row r="1549" spans="1:8">
      <c r="A1549" t="s">
        <v>10628</v>
      </c>
      <c r="B1549" t="s">
        <v>4883</v>
      </c>
      <c r="C1549" t="s">
        <v>10600</v>
      </c>
      <c r="D1549">
        <v>17.9</v>
      </c>
      <c r="E1549">
        <v>10</v>
      </c>
      <c r="F1549">
        <v>5.1</v>
      </c>
      <c r="G1549">
        <v>38.1</v>
      </c>
      <c r="H1549">
        <v>18.6</v>
      </c>
    </row>
    <row r="1550" spans="1:8">
      <c r="A1550" t="s">
        <v>3755</v>
      </c>
      <c r="B1550" t="s">
        <v>4883</v>
      </c>
      <c r="C1550" t="s">
        <v>10600</v>
      </c>
      <c r="D1550">
        <v>14.2</v>
      </c>
      <c r="E1550">
        <v>7.8</v>
      </c>
      <c r="F1550">
        <v>24.4</v>
      </c>
      <c r="G1550">
        <v>36.9</v>
      </c>
      <c r="H1550">
        <v>18.2</v>
      </c>
    </row>
    <row r="1551" spans="1:8">
      <c r="A1551" t="s">
        <v>5824</v>
      </c>
      <c r="B1551" t="s">
        <v>4883</v>
      </c>
      <c r="C1551" t="s">
        <v>10600</v>
      </c>
      <c r="D1551">
        <v>15</v>
      </c>
      <c r="E1551">
        <v>16.1</v>
      </c>
      <c r="F1551">
        <v>10.5</v>
      </c>
      <c r="G1551">
        <v>46.1</v>
      </c>
      <c r="H1551">
        <v>34.3</v>
      </c>
    </row>
    <row r="1552" spans="1:8">
      <c r="A1552" t="s">
        <v>10629</v>
      </c>
      <c r="B1552" t="s">
        <v>4883</v>
      </c>
      <c r="C1552" t="s">
        <v>10600</v>
      </c>
      <c r="D1552">
        <v>15.1</v>
      </c>
      <c r="E1552">
        <v>9.1</v>
      </c>
      <c r="F1552">
        <v>7.3</v>
      </c>
      <c r="G1552">
        <v>39.8</v>
      </c>
      <c r="H1552">
        <v>18.5</v>
      </c>
    </row>
    <row r="1553" spans="1:8">
      <c r="A1553" t="s">
        <v>10630</v>
      </c>
      <c r="B1553" t="s">
        <v>4883</v>
      </c>
      <c r="C1553" t="s">
        <v>10600</v>
      </c>
      <c r="D1553">
        <v>14.9</v>
      </c>
      <c r="E1553">
        <v>9.4</v>
      </c>
      <c r="F1553">
        <v>8.9</v>
      </c>
      <c r="G1553">
        <v>37.5</v>
      </c>
      <c r="H1553">
        <v>27.9</v>
      </c>
    </row>
    <row r="1554" spans="1:8">
      <c r="A1554" t="s">
        <v>6227</v>
      </c>
      <c r="B1554" t="s">
        <v>4883</v>
      </c>
      <c r="C1554" t="s">
        <v>10600</v>
      </c>
      <c r="D1554">
        <v>16.4</v>
      </c>
      <c r="E1554">
        <v>10.5</v>
      </c>
      <c r="F1554">
        <v>13.6</v>
      </c>
      <c r="G1554">
        <v>39</v>
      </c>
      <c r="H1554">
        <v>30.7</v>
      </c>
    </row>
    <row r="1555" spans="1:8">
      <c r="A1555" t="s">
        <v>2260</v>
      </c>
      <c r="B1555" t="s">
        <v>4883</v>
      </c>
      <c r="C1555" t="s">
        <v>10600</v>
      </c>
      <c r="D1555">
        <v>25.3</v>
      </c>
      <c r="E1555">
        <v>11.7</v>
      </c>
      <c r="F1555">
        <v>8.6</v>
      </c>
      <c r="G1555">
        <v>40.4</v>
      </c>
      <c r="H1555">
        <v>26.2</v>
      </c>
    </row>
    <row r="1556" spans="1:8">
      <c r="A1556" t="s">
        <v>10631</v>
      </c>
      <c r="B1556" t="s">
        <v>4883</v>
      </c>
      <c r="C1556" t="s">
        <v>10600</v>
      </c>
      <c r="D1556">
        <v>18.3</v>
      </c>
      <c r="E1556">
        <v>7.7</v>
      </c>
      <c r="F1556">
        <v>12.1</v>
      </c>
      <c r="G1556">
        <v>37.1</v>
      </c>
      <c r="H1556">
        <v>29.2</v>
      </c>
    </row>
    <row r="1557" spans="1:8">
      <c r="A1557" t="s">
        <v>10632</v>
      </c>
      <c r="B1557" t="s">
        <v>4883</v>
      </c>
      <c r="C1557" t="s">
        <v>10600</v>
      </c>
      <c r="D1557">
        <v>17.6</v>
      </c>
      <c r="E1557">
        <v>14.5</v>
      </c>
      <c r="F1557">
        <v>13.8</v>
      </c>
      <c r="G1557">
        <v>46</v>
      </c>
      <c r="H1557">
        <v>38.3</v>
      </c>
    </row>
    <row r="1558" spans="1:8">
      <c r="A1558" t="s">
        <v>10633</v>
      </c>
      <c r="B1558" t="s">
        <v>4883</v>
      </c>
      <c r="C1558" t="s">
        <v>10600</v>
      </c>
      <c r="D1558">
        <v>22.3</v>
      </c>
      <c r="E1558">
        <v>15.1</v>
      </c>
      <c r="F1558">
        <v>2.9</v>
      </c>
      <c r="G1558">
        <v>49.2</v>
      </c>
      <c r="H1558">
        <v>19.7</v>
      </c>
    </row>
    <row r="1559" spans="1:8">
      <c r="A1559" t="s">
        <v>3456</v>
      </c>
      <c r="B1559" t="s">
        <v>4883</v>
      </c>
      <c r="C1559" t="s">
        <v>10600</v>
      </c>
      <c r="D1559">
        <v>17.6</v>
      </c>
      <c r="E1559">
        <v>9.8</v>
      </c>
      <c r="F1559">
        <v>21.9</v>
      </c>
      <c r="G1559">
        <v>41.4</v>
      </c>
      <c r="H1559">
        <v>21.6</v>
      </c>
    </row>
    <row r="1560" spans="1:8">
      <c r="A1560" t="s">
        <v>10634</v>
      </c>
      <c r="B1560" t="s">
        <v>4883</v>
      </c>
      <c r="C1560" t="s">
        <v>10600</v>
      </c>
      <c r="D1560">
        <v>16.8</v>
      </c>
      <c r="E1560">
        <v>10.8</v>
      </c>
      <c r="F1560">
        <v>11.9</v>
      </c>
      <c r="G1560">
        <v>37.9</v>
      </c>
      <c r="H1560">
        <v>21.5</v>
      </c>
    </row>
    <row r="1561" spans="1:8">
      <c r="A1561" t="s">
        <v>2795</v>
      </c>
      <c r="B1561" t="s">
        <v>4883</v>
      </c>
      <c r="C1561" t="s">
        <v>10600</v>
      </c>
      <c r="D1561">
        <v>17.3</v>
      </c>
      <c r="E1561">
        <v>9.8</v>
      </c>
      <c r="F1561">
        <v>18.9</v>
      </c>
      <c r="G1561">
        <v>39.9</v>
      </c>
      <c r="H1561">
        <v>23.3</v>
      </c>
    </row>
    <row r="1562" spans="1:8">
      <c r="A1562" t="s">
        <v>10635</v>
      </c>
      <c r="B1562" t="s">
        <v>4883</v>
      </c>
      <c r="C1562" t="s">
        <v>10600</v>
      </c>
      <c r="D1562">
        <v>13.9</v>
      </c>
      <c r="E1562">
        <v>9.5</v>
      </c>
      <c r="F1562">
        <v>16.7</v>
      </c>
      <c r="G1562">
        <v>37.5</v>
      </c>
      <c r="H1562">
        <v>47.4</v>
      </c>
    </row>
    <row r="1563" spans="1:8">
      <c r="A1563" t="s">
        <v>6232</v>
      </c>
      <c r="B1563" t="s">
        <v>4883</v>
      </c>
      <c r="C1563" t="s">
        <v>10600</v>
      </c>
      <c r="D1563">
        <v>19.5</v>
      </c>
      <c r="E1563">
        <v>8.4</v>
      </c>
      <c r="F1563">
        <v>10.9</v>
      </c>
      <c r="G1563">
        <v>37.1</v>
      </c>
      <c r="H1563">
        <v>17.7</v>
      </c>
    </row>
    <row r="1564" spans="1:8">
      <c r="A1564" t="s">
        <v>10636</v>
      </c>
      <c r="B1564" t="s">
        <v>4883</v>
      </c>
      <c r="C1564" t="s">
        <v>10600</v>
      </c>
      <c r="D1564">
        <v>22.3</v>
      </c>
      <c r="E1564">
        <v>11.2</v>
      </c>
      <c r="F1564">
        <v>12.3</v>
      </c>
      <c r="G1564">
        <v>47.8</v>
      </c>
      <c r="H1564">
        <v>28.4</v>
      </c>
    </row>
    <row r="1565" spans="1:8">
      <c r="A1565" t="s">
        <v>6268</v>
      </c>
      <c r="B1565" t="s">
        <v>4883</v>
      </c>
      <c r="C1565" t="s">
        <v>10600</v>
      </c>
      <c r="D1565">
        <v>24.7</v>
      </c>
      <c r="E1565">
        <v>8.6</v>
      </c>
      <c r="F1565">
        <v>14.6</v>
      </c>
      <c r="G1565">
        <v>39.6</v>
      </c>
      <c r="H1565">
        <v>16.8</v>
      </c>
    </row>
    <row r="1566" spans="1:8">
      <c r="A1566" t="s">
        <v>5996</v>
      </c>
      <c r="B1566" t="s">
        <v>4883</v>
      </c>
      <c r="C1566" t="s">
        <v>10600</v>
      </c>
      <c r="D1566">
        <v>17.3</v>
      </c>
      <c r="E1566">
        <v>10.1</v>
      </c>
      <c r="F1566">
        <v>5.4</v>
      </c>
      <c r="G1566">
        <v>37.9</v>
      </c>
      <c r="H1566">
        <v>30.3</v>
      </c>
    </row>
    <row r="1567" spans="1:8">
      <c r="A1567" t="s">
        <v>10637</v>
      </c>
      <c r="B1567" t="s">
        <v>4883</v>
      </c>
      <c r="C1567" t="s">
        <v>10600</v>
      </c>
      <c r="D1567">
        <v>12</v>
      </c>
      <c r="E1567">
        <v>8.9</v>
      </c>
      <c r="F1567">
        <v>31</v>
      </c>
      <c r="G1567">
        <v>40.1</v>
      </c>
      <c r="H1567">
        <v>23.4</v>
      </c>
    </row>
    <row r="1568" spans="1:8">
      <c r="A1568" t="s">
        <v>10638</v>
      </c>
      <c r="B1568" t="s">
        <v>4883</v>
      </c>
      <c r="C1568" t="s">
        <v>10600</v>
      </c>
      <c r="D1568">
        <v>16.1</v>
      </c>
      <c r="E1568">
        <v>9</v>
      </c>
      <c r="F1568">
        <v>6.3</v>
      </c>
      <c r="G1568">
        <v>37</v>
      </c>
      <c r="H1568">
        <v>38.5</v>
      </c>
    </row>
    <row r="1569" spans="1:8">
      <c r="A1569" t="s">
        <v>10639</v>
      </c>
      <c r="B1569" t="s">
        <v>4883</v>
      </c>
      <c r="C1569" t="s">
        <v>10600</v>
      </c>
      <c r="D1569">
        <v>14.3</v>
      </c>
      <c r="E1569">
        <v>11</v>
      </c>
      <c r="F1569">
        <v>9.8</v>
      </c>
      <c r="G1569">
        <v>37.6</v>
      </c>
      <c r="H1569">
        <v>42.6</v>
      </c>
    </row>
    <row r="1570" spans="1:8">
      <c r="A1570" t="s">
        <v>10640</v>
      </c>
      <c r="B1570" t="s">
        <v>4883</v>
      </c>
      <c r="C1570" t="s">
        <v>10600</v>
      </c>
      <c r="D1570">
        <v>13.6</v>
      </c>
      <c r="E1570">
        <v>8.2</v>
      </c>
      <c r="F1570">
        <v>31.5</v>
      </c>
      <c r="G1570">
        <v>36.9</v>
      </c>
      <c r="H1570">
        <v>18.3</v>
      </c>
    </row>
    <row r="1571" spans="1:8">
      <c r="A1571" t="s">
        <v>10641</v>
      </c>
      <c r="B1571" t="s">
        <v>4883</v>
      </c>
      <c r="C1571" t="s">
        <v>10600</v>
      </c>
      <c r="D1571">
        <v>15.8</v>
      </c>
      <c r="E1571">
        <v>9.4</v>
      </c>
      <c r="F1571">
        <v>20.3</v>
      </c>
      <c r="G1571">
        <v>37.3</v>
      </c>
      <c r="H1571">
        <v>49</v>
      </c>
    </row>
    <row r="1572" spans="1:8">
      <c r="A1572" t="s">
        <v>3610</v>
      </c>
      <c r="B1572" t="s">
        <v>4883</v>
      </c>
      <c r="C1572" t="s">
        <v>10600</v>
      </c>
      <c r="D1572">
        <v>17.4</v>
      </c>
      <c r="E1572">
        <v>14.8</v>
      </c>
      <c r="F1572">
        <v>17.1</v>
      </c>
      <c r="G1572">
        <v>37.2</v>
      </c>
      <c r="H1572">
        <v>19.8</v>
      </c>
    </row>
    <row r="1573" spans="1:8">
      <c r="A1573" t="s">
        <v>3699</v>
      </c>
      <c r="B1573" t="s">
        <v>4883</v>
      </c>
      <c r="C1573" t="s">
        <v>10600</v>
      </c>
      <c r="D1573">
        <v>19.7</v>
      </c>
      <c r="E1573">
        <v>11.1</v>
      </c>
      <c r="F1573">
        <v>16.3</v>
      </c>
      <c r="G1573">
        <v>37.1</v>
      </c>
      <c r="H1573">
        <v>18.1</v>
      </c>
    </row>
    <row r="1574" spans="1:8">
      <c r="A1574" t="s">
        <v>10642</v>
      </c>
      <c r="B1574" t="s">
        <v>4883</v>
      </c>
      <c r="C1574" t="s">
        <v>10600</v>
      </c>
      <c r="D1574">
        <v>22.1</v>
      </c>
      <c r="E1574">
        <v>12.4</v>
      </c>
      <c r="F1574">
        <v>11.3</v>
      </c>
      <c r="G1574">
        <v>40</v>
      </c>
      <c r="H1574">
        <v>29.6</v>
      </c>
    </row>
    <row r="1575" spans="1:8">
      <c r="A1575" t="s">
        <v>3427</v>
      </c>
      <c r="B1575" t="s">
        <v>4883</v>
      </c>
      <c r="C1575" t="s">
        <v>10600</v>
      </c>
      <c r="D1575">
        <v>22.9</v>
      </c>
      <c r="E1575">
        <v>13.3</v>
      </c>
      <c r="F1575">
        <v>11.4</v>
      </c>
      <c r="G1575">
        <v>37.4</v>
      </c>
      <c r="H1575">
        <v>19.1</v>
      </c>
    </row>
    <row r="1576" spans="1:8">
      <c r="A1576" t="s">
        <v>10643</v>
      </c>
      <c r="B1576" t="s">
        <v>4883</v>
      </c>
      <c r="C1576" t="s">
        <v>10600</v>
      </c>
      <c r="D1576">
        <v>22.2</v>
      </c>
      <c r="E1576">
        <v>9.3</v>
      </c>
      <c r="F1576">
        <v>4.8</v>
      </c>
      <c r="G1576">
        <v>37</v>
      </c>
      <c r="H1576">
        <v>17.9</v>
      </c>
    </row>
    <row r="1577" spans="1:8">
      <c r="A1577" t="s">
        <v>10644</v>
      </c>
      <c r="B1577" t="s">
        <v>4883</v>
      </c>
      <c r="C1577" t="s">
        <v>10600</v>
      </c>
      <c r="D1577">
        <v>15</v>
      </c>
      <c r="E1577">
        <v>8.8</v>
      </c>
      <c r="F1577">
        <v>16</v>
      </c>
      <c r="G1577">
        <v>37.5</v>
      </c>
      <c r="H1577">
        <v>26</v>
      </c>
    </row>
    <row r="1578" spans="1:8">
      <c r="A1578" t="s">
        <v>10645</v>
      </c>
      <c r="B1578" t="s">
        <v>4883</v>
      </c>
      <c r="C1578" t="s">
        <v>10600</v>
      </c>
      <c r="D1578">
        <v>21.3</v>
      </c>
      <c r="E1578">
        <v>13.6</v>
      </c>
      <c r="F1578">
        <v>15.5</v>
      </c>
      <c r="G1578">
        <v>39.3</v>
      </c>
      <c r="H1578">
        <v>24.7</v>
      </c>
    </row>
    <row r="1579" spans="1:8">
      <c r="A1579" t="s">
        <v>10646</v>
      </c>
      <c r="B1579" t="s">
        <v>4883</v>
      </c>
      <c r="C1579" t="s">
        <v>10600</v>
      </c>
      <c r="D1579">
        <v>18.1</v>
      </c>
      <c r="E1579">
        <v>12.4</v>
      </c>
      <c r="F1579">
        <v>19.9</v>
      </c>
      <c r="G1579">
        <v>36.9</v>
      </c>
      <c r="H1579">
        <v>21.7</v>
      </c>
    </row>
    <row r="1580" spans="1:8">
      <c r="A1580" t="s">
        <v>3734</v>
      </c>
      <c r="B1580" t="s">
        <v>4883</v>
      </c>
      <c r="C1580" t="s">
        <v>10600</v>
      </c>
      <c r="D1580">
        <v>14</v>
      </c>
      <c r="E1580">
        <v>9.4</v>
      </c>
      <c r="F1580">
        <v>23</v>
      </c>
      <c r="G1580">
        <v>36.9</v>
      </c>
      <c r="H1580">
        <v>21.1</v>
      </c>
    </row>
    <row r="1581" spans="1:8">
      <c r="A1581" t="s">
        <v>10647</v>
      </c>
      <c r="B1581" t="s">
        <v>4883</v>
      </c>
      <c r="C1581" t="s">
        <v>10600</v>
      </c>
      <c r="D1581">
        <v>16.6</v>
      </c>
      <c r="E1581">
        <v>7.4</v>
      </c>
      <c r="F1581">
        <v>4.1</v>
      </c>
      <c r="G1581">
        <v>36.9</v>
      </c>
      <c r="H1581">
        <v>17.3</v>
      </c>
    </row>
    <row r="1582" spans="1:8">
      <c r="A1582" t="s">
        <v>10648</v>
      </c>
      <c r="B1582" t="s">
        <v>4883</v>
      </c>
      <c r="C1582" t="s">
        <v>10600</v>
      </c>
      <c r="D1582">
        <v>16.7</v>
      </c>
      <c r="E1582">
        <v>9.6</v>
      </c>
      <c r="F1582">
        <v>14.9</v>
      </c>
      <c r="G1582">
        <v>40</v>
      </c>
      <c r="H1582">
        <v>24.2</v>
      </c>
    </row>
    <row r="1583" spans="1:8">
      <c r="A1583" t="s">
        <v>2792</v>
      </c>
      <c r="B1583" t="s">
        <v>4883</v>
      </c>
      <c r="C1583" t="s">
        <v>10600</v>
      </c>
      <c r="D1583">
        <v>18</v>
      </c>
      <c r="E1583">
        <v>10.8</v>
      </c>
      <c r="F1583">
        <v>18.6</v>
      </c>
      <c r="G1583">
        <v>37.9</v>
      </c>
      <c r="H1583">
        <v>22.9</v>
      </c>
    </row>
    <row r="1584" spans="1:8">
      <c r="A1584" t="s">
        <v>10649</v>
      </c>
      <c r="B1584" t="s">
        <v>4883</v>
      </c>
      <c r="C1584" t="s">
        <v>10600</v>
      </c>
      <c r="D1584">
        <v>16.4</v>
      </c>
      <c r="E1584">
        <v>8.8</v>
      </c>
      <c r="F1584">
        <v>12.6</v>
      </c>
      <c r="G1584">
        <v>37.1</v>
      </c>
      <c r="H1584">
        <v>20.1</v>
      </c>
    </row>
    <row r="1585" spans="1:8">
      <c r="A1585" t="s">
        <v>10650</v>
      </c>
      <c r="B1585" t="s">
        <v>4883</v>
      </c>
      <c r="C1585" t="s">
        <v>10600</v>
      </c>
      <c r="D1585">
        <v>18.1</v>
      </c>
      <c r="E1585">
        <v>10.4</v>
      </c>
      <c r="F1585">
        <v>17.4</v>
      </c>
      <c r="G1585">
        <v>41.9</v>
      </c>
      <c r="H1585">
        <v>23.2</v>
      </c>
    </row>
    <row r="1586" spans="1:8">
      <c r="A1586" t="s">
        <v>10651</v>
      </c>
      <c r="B1586" t="s">
        <v>4883</v>
      </c>
      <c r="C1586" t="s">
        <v>10600</v>
      </c>
      <c r="D1586">
        <v>20</v>
      </c>
      <c r="E1586">
        <v>11.6</v>
      </c>
      <c r="F1586">
        <v>13.7</v>
      </c>
      <c r="G1586">
        <v>40.4</v>
      </c>
      <c r="H1586">
        <v>20.7</v>
      </c>
    </row>
    <row r="1587" spans="1:8">
      <c r="A1587" t="s">
        <v>10652</v>
      </c>
      <c r="B1587" t="s">
        <v>4883</v>
      </c>
      <c r="C1587" t="s">
        <v>10600</v>
      </c>
      <c r="D1587">
        <v>19.5</v>
      </c>
      <c r="E1587">
        <v>10.7</v>
      </c>
      <c r="F1587">
        <v>12.7</v>
      </c>
      <c r="G1587">
        <v>39</v>
      </c>
      <c r="H1587">
        <v>23.6</v>
      </c>
    </row>
    <row r="1588" spans="1:8">
      <c r="A1588" t="s">
        <v>10653</v>
      </c>
      <c r="B1588" t="s">
        <v>4883</v>
      </c>
      <c r="C1588" t="s">
        <v>10600</v>
      </c>
      <c r="D1588">
        <v>18.4</v>
      </c>
      <c r="E1588">
        <v>8.1</v>
      </c>
      <c r="F1588">
        <v>13</v>
      </c>
      <c r="G1588">
        <v>36.9</v>
      </c>
      <c r="H1588">
        <v>21.7</v>
      </c>
    </row>
    <row r="1589" spans="1:8">
      <c r="A1589" t="s">
        <v>10654</v>
      </c>
      <c r="B1589" t="s">
        <v>4883</v>
      </c>
      <c r="C1589" t="s">
        <v>10600</v>
      </c>
      <c r="D1589">
        <v>18.4</v>
      </c>
      <c r="E1589">
        <v>13.4</v>
      </c>
      <c r="F1589">
        <v>19.2</v>
      </c>
      <c r="G1589">
        <v>37.7</v>
      </c>
      <c r="H1589">
        <v>20.2</v>
      </c>
    </row>
    <row r="1590" spans="1:8">
      <c r="A1590" t="s">
        <v>10655</v>
      </c>
      <c r="B1590" t="s">
        <v>4883</v>
      </c>
      <c r="C1590" t="s">
        <v>10600</v>
      </c>
      <c r="D1590">
        <v>25.8</v>
      </c>
      <c r="E1590">
        <v>11</v>
      </c>
      <c r="F1590">
        <v>15</v>
      </c>
      <c r="G1590">
        <v>39.6</v>
      </c>
      <c r="H1590">
        <v>21.8</v>
      </c>
    </row>
    <row r="1591" spans="1:8">
      <c r="A1591" t="s">
        <v>10656</v>
      </c>
      <c r="B1591" t="s">
        <v>4883</v>
      </c>
      <c r="C1591" t="s">
        <v>10600</v>
      </c>
      <c r="D1591">
        <v>13.9</v>
      </c>
      <c r="E1591">
        <v>10.5</v>
      </c>
      <c r="F1591">
        <v>13.9</v>
      </c>
      <c r="G1591">
        <v>37.8</v>
      </c>
      <c r="H1591">
        <v>25.4</v>
      </c>
    </row>
    <row r="1592" spans="1:8">
      <c r="A1592" t="s">
        <v>10657</v>
      </c>
      <c r="B1592" t="s">
        <v>4883</v>
      </c>
      <c r="C1592" t="s">
        <v>10600</v>
      </c>
      <c r="D1592">
        <v>16.8</v>
      </c>
      <c r="E1592">
        <v>10.2</v>
      </c>
      <c r="F1592">
        <v>8.3</v>
      </c>
      <c r="G1592">
        <v>37.1</v>
      </c>
      <c r="H1592">
        <v>20.1</v>
      </c>
    </row>
    <row r="1593" spans="1:8">
      <c r="A1593" t="s">
        <v>10658</v>
      </c>
      <c r="B1593" t="s">
        <v>4883</v>
      </c>
      <c r="C1593" t="s">
        <v>10600</v>
      </c>
      <c r="D1593">
        <v>26</v>
      </c>
      <c r="E1593">
        <v>9.4</v>
      </c>
      <c r="F1593">
        <v>2.4</v>
      </c>
      <c r="G1593">
        <v>44</v>
      </c>
      <c r="H1593">
        <v>15.8</v>
      </c>
    </row>
    <row r="1594" spans="1:8">
      <c r="A1594" t="s">
        <v>10659</v>
      </c>
      <c r="B1594" t="s">
        <v>4883</v>
      </c>
      <c r="C1594" t="s">
        <v>10600</v>
      </c>
      <c r="D1594">
        <v>20.4</v>
      </c>
      <c r="E1594">
        <v>10.9</v>
      </c>
      <c r="F1594">
        <v>7.3</v>
      </c>
      <c r="G1594">
        <v>36.9</v>
      </c>
      <c r="H1594">
        <v>33</v>
      </c>
    </row>
    <row r="1595" spans="1:8">
      <c r="A1595" t="s">
        <v>10660</v>
      </c>
      <c r="B1595" t="s">
        <v>4883</v>
      </c>
      <c r="C1595" t="s">
        <v>10600</v>
      </c>
      <c r="D1595">
        <v>17</v>
      </c>
      <c r="E1595">
        <v>8.8</v>
      </c>
      <c r="F1595">
        <v>6.4</v>
      </c>
      <c r="G1595">
        <v>36.9</v>
      </c>
      <c r="H1595">
        <v>18.2</v>
      </c>
    </row>
    <row r="1596" spans="1:8">
      <c r="A1596" t="s">
        <v>3657</v>
      </c>
      <c r="B1596" t="s">
        <v>4883</v>
      </c>
      <c r="C1596" t="s">
        <v>10600</v>
      </c>
      <c r="D1596">
        <v>17.5</v>
      </c>
      <c r="E1596">
        <v>16.6</v>
      </c>
      <c r="F1596">
        <v>13.6</v>
      </c>
      <c r="G1596">
        <v>41</v>
      </c>
      <c r="H1596">
        <v>37.1</v>
      </c>
    </row>
    <row r="1597" spans="1:8">
      <c r="A1597" t="s">
        <v>2465</v>
      </c>
      <c r="B1597" t="s">
        <v>4883</v>
      </c>
      <c r="C1597" t="s">
        <v>10600</v>
      </c>
      <c r="D1597">
        <v>18.8</v>
      </c>
      <c r="E1597">
        <v>12.1</v>
      </c>
      <c r="F1597">
        <v>16.7</v>
      </c>
      <c r="G1597">
        <v>39.1</v>
      </c>
      <c r="H1597">
        <v>25</v>
      </c>
    </row>
    <row r="1598" spans="1:8">
      <c r="A1598" t="s">
        <v>10661</v>
      </c>
      <c r="B1598" t="s">
        <v>4883</v>
      </c>
      <c r="C1598" t="s">
        <v>10600</v>
      </c>
      <c r="D1598">
        <v>18.9</v>
      </c>
      <c r="E1598">
        <v>8.7</v>
      </c>
      <c r="F1598">
        <v>10.9</v>
      </c>
      <c r="G1598">
        <v>37.5</v>
      </c>
      <c r="H1598">
        <v>37.6</v>
      </c>
    </row>
    <row r="1599" spans="1:8">
      <c r="A1599" t="s">
        <v>10662</v>
      </c>
      <c r="B1599" t="s">
        <v>4883</v>
      </c>
      <c r="C1599" t="s">
        <v>10600</v>
      </c>
      <c r="D1599">
        <v>15.1</v>
      </c>
      <c r="E1599">
        <v>9.4</v>
      </c>
      <c r="F1599">
        <v>11.8</v>
      </c>
      <c r="G1599">
        <v>37.1</v>
      </c>
      <c r="H1599">
        <v>42.2</v>
      </c>
    </row>
    <row r="1600" spans="1:8">
      <c r="A1600" t="s">
        <v>6159</v>
      </c>
      <c r="B1600" t="s">
        <v>4883</v>
      </c>
      <c r="C1600" t="s">
        <v>10600</v>
      </c>
      <c r="D1600">
        <v>22.3</v>
      </c>
      <c r="E1600">
        <v>11.2</v>
      </c>
      <c r="F1600">
        <v>12.5</v>
      </c>
      <c r="G1600">
        <v>41</v>
      </c>
      <c r="H1600">
        <v>26.2</v>
      </c>
    </row>
    <row r="1601" spans="1:8">
      <c r="A1601" t="s">
        <v>3385</v>
      </c>
      <c r="B1601" t="s">
        <v>4883</v>
      </c>
      <c r="C1601" t="s">
        <v>10600</v>
      </c>
      <c r="D1601">
        <v>18.8</v>
      </c>
      <c r="E1601">
        <v>9.2</v>
      </c>
      <c r="F1601">
        <v>15.1</v>
      </c>
      <c r="G1601">
        <v>39.7</v>
      </c>
      <c r="H1601">
        <v>21</v>
      </c>
    </row>
    <row r="1602" spans="1:8">
      <c r="A1602" t="s">
        <v>3177</v>
      </c>
      <c r="B1602" t="s">
        <v>4883</v>
      </c>
      <c r="C1602" t="s">
        <v>10600</v>
      </c>
      <c r="D1602">
        <v>16.6</v>
      </c>
      <c r="E1602">
        <v>9.8</v>
      </c>
      <c r="F1602">
        <v>21.5</v>
      </c>
      <c r="G1602">
        <v>36.9</v>
      </c>
      <c r="H1602">
        <v>31.1</v>
      </c>
    </row>
    <row r="1603" spans="1:8">
      <c r="A1603" t="s">
        <v>10663</v>
      </c>
      <c r="B1603" t="s">
        <v>4883</v>
      </c>
      <c r="C1603" t="s">
        <v>10600</v>
      </c>
      <c r="D1603">
        <v>17.9</v>
      </c>
      <c r="E1603">
        <v>9.4</v>
      </c>
      <c r="F1603">
        <v>16.2</v>
      </c>
      <c r="G1603">
        <v>37.2</v>
      </c>
      <c r="H1603">
        <v>34.9</v>
      </c>
    </row>
    <row r="1604" spans="1:8">
      <c r="A1604" t="s">
        <v>10664</v>
      </c>
      <c r="B1604" t="s">
        <v>4883</v>
      </c>
      <c r="C1604" t="s">
        <v>10600</v>
      </c>
      <c r="D1604">
        <v>15.6</v>
      </c>
      <c r="E1604">
        <v>10.4</v>
      </c>
      <c r="F1604">
        <v>11.2</v>
      </c>
      <c r="G1604">
        <v>37.2</v>
      </c>
      <c r="H1604">
        <v>29.4</v>
      </c>
    </row>
    <row r="1605" spans="1:8">
      <c r="A1605" t="s">
        <v>10665</v>
      </c>
      <c r="B1605" t="s">
        <v>4883</v>
      </c>
      <c r="C1605" t="s">
        <v>10600</v>
      </c>
      <c r="D1605">
        <v>17.6</v>
      </c>
      <c r="E1605">
        <v>8.8</v>
      </c>
      <c r="F1605">
        <v>16.2</v>
      </c>
      <c r="G1605">
        <v>38.2</v>
      </c>
      <c r="H1605">
        <v>20.1</v>
      </c>
    </row>
    <row r="1606" spans="1:8">
      <c r="A1606" t="s">
        <v>10666</v>
      </c>
      <c r="B1606" t="s">
        <v>4883</v>
      </c>
      <c r="C1606" t="s">
        <v>10600</v>
      </c>
      <c r="D1606">
        <v>18.4</v>
      </c>
      <c r="E1606">
        <v>8.4</v>
      </c>
      <c r="F1606">
        <v>15.8</v>
      </c>
      <c r="G1606">
        <v>37.1</v>
      </c>
      <c r="H1606">
        <v>43.2</v>
      </c>
    </row>
    <row r="1607" spans="1:8">
      <c r="A1607" t="s">
        <v>10667</v>
      </c>
      <c r="B1607" t="s">
        <v>4883</v>
      </c>
      <c r="C1607" t="s">
        <v>10600</v>
      </c>
      <c r="D1607">
        <v>15</v>
      </c>
      <c r="E1607">
        <v>8.2</v>
      </c>
      <c r="F1607">
        <v>10.3</v>
      </c>
      <c r="G1607">
        <v>36.9</v>
      </c>
      <c r="H1607">
        <v>28.7</v>
      </c>
    </row>
    <row r="1608" spans="1:8">
      <c r="A1608" t="s">
        <v>10668</v>
      </c>
      <c r="B1608" t="s">
        <v>4883</v>
      </c>
      <c r="C1608" t="s">
        <v>10600</v>
      </c>
      <c r="D1608">
        <v>16.8</v>
      </c>
      <c r="E1608">
        <v>9</v>
      </c>
      <c r="F1608">
        <v>9</v>
      </c>
      <c r="G1608">
        <v>38.8</v>
      </c>
      <c r="H1608">
        <v>31.8</v>
      </c>
    </row>
    <row r="1609" spans="1:8">
      <c r="A1609" t="s">
        <v>10669</v>
      </c>
      <c r="B1609" t="s">
        <v>4883</v>
      </c>
      <c r="C1609" t="s">
        <v>10600</v>
      </c>
      <c r="D1609">
        <v>18</v>
      </c>
      <c r="E1609">
        <v>10.6</v>
      </c>
      <c r="F1609">
        <v>11.6</v>
      </c>
      <c r="G1609">
        <v>53.1</v>
      </c>
      <c r="H1609">
        <v>24.5</v>
      </c>
    </row>
    <row r="1610" spans="1:8">
      <c r="A1610" t="s">
        <v>10670</v>
      </c>
      <c r="B1610" t="s">
        <v>4883</v>
      </c>
      <c r="C1610" t="s">
        <v>10600</v>
      </c>
      <c r="D1610">
        <v>14.9</v>
      </c>
      <c r="E1610">
        <v>12.3</v>
      </c>
      <c r="F1610">
        <v>20.2</v>
      </c>
      <c r="G1610">
        <v>43.5</v>
      </c>
      <c r="H1610">
        <v>39.4</v>
      </c>
    </row>
    <row r="1611" spans="1:8">
      <c r="A1611" t="s">
        <v>10671</v>
      </c>
      <c r="B1611" t="s">
        <v>4883</v>
      </c>
      <c r="C1611" t="s">
        <v>10600</v>
      </c>
      <c r="D1611">
        <v>18</v>
      </c>
      <c r="E1611">
        <v>8.7</v>
      </c>
      <c r="F1611">
        <v>12.2</v>
      </c>
      <c r="G1611">
        <v>36.9</v>
      </c>
      <c r="H1611">
        <v>22.7</v>
      </c>
    </row>
    <row r="1612" spans="1:8">
      <c r="A1612" t="s">
        <v>10672</v>
      </c>
      <c r="B1612" t="s">
        <v>4883</v>
      </c>
      <c r="C1612" t="s">
        <v>10600</v>
      </c>
      <c r="D1612">
        <v>23.3</v>
      </c>
      <c r="E1612">
        <v>11.3</v>
      </c>
      <c r="F1612">
        <v>7.9</v>
      </c>
      <c r="G1612">
        <v>42.4</v>
      </c>
      <c r="H1612">
        <v>51</v>
      </c>
    </row>
    <row r="1613" spans="1:8">
      <c r="A1613" t="s">
        <v>6745</v>
      </c>
      <c r="B1613" t="s">
        <v>4883</v>
      </c>
      <c r="C1613" t="s">
        <v>10600</v>
      </c>
      <c r="D1613">
        <v>19.8</v>
      </c>
      <c r="E1613">
        <v>8.1</v>
      </c>
      <c r="F1613">
        <v>23</v>
      </c>
      <c r="G1613">
        <v>37</v>
      </c>
      <c r="H1613">
        <v>23.4</v>
      </c>
    </row>
    <row r="1614" spans="1:8">
      <c r="A1614" t="s">
        <v>3787</v>
      </c>
      <c r="B1614" t="s">
        <v>4883</v>
      </c>
      <c r="C1614" t="s">
        <v>10600</v>
      </c>
      <c r="D1614">
        <v>13.7</v>
      </c>
      <c r="E1614">
        <v>8.1</v>
      </c>
      <c r="F1614">
        <v>14.5</v>
      </c>
      <c r="G1614">
        <v>37.4</v>
      </c>
      <c r="H1614">
        <v>47.2</v>
      </c>
    </row>
    <row r="1615" spans="1:8">
      <c r="A1615" t="s">
        <v>6177</v>
      </c>
      <c r="B1615" t="s">
        <v>4883</v>
      </c>
      <c r="C1615" t="s">
        <v>10600</v>
      </c>
      <c r="D1615">
        <v>17.9</v>
      </c>
      <c r="E1615">
        <v>12.3</v>
      </c>
      <c r="F1615">
        <v>4.7</v>
      </c>
      <c r="G1615">
        <v>47.3</v>
      </c>
      <c r="H1615">
        <v>21.3</v>
      </c>
    </row>
    <row r="1616" spans="1:8">
      <c r="A1616" t="s">
        <v>6113</v>
      </c>
      <c r="B1616" t="s">
        <v>4883</v>
      </c>
      <c r="C1616" t="s">
        <v>10600</v>
      </c>
      <c r="D1616">
        <v>17.5</v>
      </c>
      <c r="E1616">
        <v>12.2</v>
      </c>
      <c r="F1616">
        <v>6.9</v>
      </c>
      <c r="G1616">
        <v>42.1</v>
      </c>
      <c r="H1616">
        <v>24.2</v>
      </c>
    </row>
    <row r="1617" spans="1:8">
      <c r="A1617" t="s">
        <v>10673</v>
      </c>
      <c r="B1617" t="s">
        <v>4883</v>
      </c>
      <c r="C1617" t="s">
        <v>10600</v>
      </c>
      <c r="D1617">
        <v>16.1</v>
      </c>
      <c r="E1617">
        <v>10.1</v>
      </c>
      <c r="F1617">
        <v>7.9</v>
      </c>
      <c r="G1617">
        <v>43.6</v>
      </c>
      <c r="H1617">
        <v>35.2</v>
      </c>
    </row>
    <row r="1618" spans="1:8">
      <c r="A1618" t="s">
        <v>10674</v>
      </c>
      <c r="B1618" t="s">
        <v>4883</v>
      </c>
      <c r="C1618" t="s">
        <v>10600</v>
      </c>
      <c r="D1618">
        <v>17</v>
      </c>
      <c r="E1618">
        <v>9.5</v>
      </c>
      <c r="F1618">
        <v>20.1</v>
      </c>
      <c r="G1618">
        <v>38</v>
      </c>
      <c r="H1618">
        <v>20.2</v>
      </c>
    </row>
    <row r="1619" spans="1:8">
      <c r="A1619" t="s">
        <v>10675</v>
      </c>
      <c r="B1619" t="s">
        <v>4883</v>
      </c>
      <c r="C1619" t="s">
        <v>10600</v>
      </c>
      <c r="D1619">
        <v>24.6</v>
      </c>
      <c r="E1619">
        <v>8.4</v>
      </c>
      <c r="F1619">
        <v>15.5</v>
      </c>
      <c r="G1619">
        <v>36.9</v>
      </c>
      <c r="H1619">
        <v>17.6</v>
      </c>
    </row>
    <row r="1620" spans="1:8">
      <c r="A1620" t="s">
        <v>10676</v>
      </c>
      <c r="B1620" t="s">
        <v>4883</v>
      </c>
      <c r="C1620" t="s">
        <v>10600</v>
      </c>
      <c r="D1620">
        <v>18.4</v>
      </c>
      <c r="E1620">
        <v>10.6</v>
      </c>
      <c r="F1620">
        <v>12.5</v>
      </c>
      <c r="G1620">
        <v>43</v>
      </c>
      <c r="H1620">
        <v>25.2</v>
      </c>
    </row>
    <row r="1621" spans="1:8">
      <c r="A1621" t="s">
        <v>10677</v>
      </c>
      <c r="B1621" t="s">
        <v>4883</v>
      </c>
      <c r="C1621" t="s">
        <v>10600</v>
      </c>
      <c r="D1621">
        <v>17.1</v>
      </c>
      <c r="E1621">
        <v>10</v>
      </c>
      <c r="F1621">
        <v>10.3</v>
      </c>
      <c r="G1621">
        <v>38.9</v>
      </c>
      <c r="H1621">
        <v>23.9</v>
      </c>
    </row>
    <row r="1622" spans="1:8">
      <c r="A1622" t="s">
        <v>3736</v>
      </c>
      <c r="B1622" t="s">
        <v>4883</v>
      </c>
      <c r="C1622" t="s">
        <v>10600</v>
      </c>
      <c r="D1622">
        <v>15.3</v>
      </c>
      <c r="E1622">
        <v>19</v>
      </c>
      <c r="F1622">
        <v>11.7</v>
      </c>
      <c r="G1622">
        <v>51</v>
      </c>
      <c r="H1622">
        <v>41.8</v>
      </c>
    </row>
    <row r="1623" spans="1:8">
      <c r="A1623" t="s">
        <v>10678</v>
      </c>
      <c r="B1623" t="s">
        <v>4883</v>
      </c>
      <c r="C1623" t="s">
        <v>10600</v>
      </c>
      <c r="D1623">
        <v>25.6</v>
      </c>
      <c r="E1623">
        <v>9.3</v>
      </c>
      <c r="F1623">
        <v>6.1</v>
      </c>
      <c r="G1623">
        <v>38.3</v>
      </c>
      <c r="H1623">
        <v>26.7</v>
      </c>
    </row>
    <row r="1624" spans="1:8">
      <c r="A1624" t="s">
        <v>2930</v>
      </c>
      <c r="B1624" t="s">
        <v>4883</v>
      </c>
      <c r="C1624" t="s">
        <v>10600</v>
      </c>
      <c r="D1624">
        <v>15.4</v>
      </c>
      <c r="E1624">
        <v>10.6</v>
      </c>
      <c r="F1624">
        <v>5.1</v>
      </c>
      <c r="G1624">
        <v>37.4</v>
      </c>
      <c r="H1624">
        <v>42.5</v>
      </c>
    </row>
    <row r="1625" spans="1:8">
      <c r="A1625" t="s">
        <v>10679</v>
      </c>
      <c r="B1625" t="s">
        <v>4883</v>
      </c>
      <c r="C1625" t="s">
        <v>10600</v>
      </c>
      <c r="D1625">
        <v>16.6</v>
      </c>
      <c r="E1625">
        <v>10</v>
      </c>
      <c r="F1625">
        <v>0.8</v>
      </c>
      <c r="G1625">
        <v>36.9</v>
      </c>
      <c r="H1625">
        <v>22.1</v>
      </c>
    </row>
    <row r="1626" spans="1:8">
      <c r="A1626" t="s">
        <v>6211</v>
      </c>
      <c r="B1626" t="s">
        <v>4883</v>
      </c>
      <c r="C1626" t="s">
        <v>10600</v>
      </c>
      <c r="D1626">
        <v>21.5</v>
      </c>
      <c r="E1626">
        <v>10.6</v>
      </c>
      <c r="F1626">
        <v>7.3</v>
      </c>
      <c r="G1626">
        <v>39.8</v>
      </c>
      <c r="H1626">
        <v>26.1</v>
      </c>
    </row>
    <row r="1627" spans="1:8">
      <c r="A1627" t="s">
        <v>10680</v>
      </c>
      <c r="B1627" t="s">
        <v>4883</v>
      </c>
      <c r="C1627" t="s">
        <v>10600</v>
      </c>
      <c r="D1627">
        <v>17.2</v>
      </c>
      <c r="E1627">
        <v>10.9</v>
      </c>
      <c r="F1627">
        <v>15.5</v>
      </c>
      <c r="G1627">
        <v>40.6</v>
      </c>
      <c r="H1627">
        <v>29.5</v>
      </c>
    </row>
    <row r="1628" spans="1:8">
      <c r="A1628" t="s">
        <v>10681</v>
      </c>
      <c r="B1628" t="s">
        <v>4883</v>
      </c>
      <c r="C1628" t="s">
        <v>10600</v>
      </c>
      <c r="D1628">
        <v>15.2</v>
      </c>
      <c r="E1628">
        <v>12.4</v>
      </c>
      <c r="F1628">
        <v>10.8</v>
      </c>
      <c r="G1628">
        <v>37.3</v>
      </c>
      <c r="H1628">
        <v>38</v>
      </c>
    </row>
    <row r="1629" spans="1:8">
      <c r="A1629" t="s">
        <v>10682</v>
      </c>
      <c r="B1629" t="s">
        <v>4883</v>
      </c>
      <c r="C1629" t="s">
        <v>10600</v>
      </c>
      <c r="D1629">
        <v>15.9</v>
      </c>
      <c r="E1629">
        <v>12.3</v>
      </c>
      <c r="F1629">
        <v>5.4</v>
      </c>
      <c r="G1629">
        <v>37.5</v>
      </c>
      <c r="H1629">
        <v>53</v>
      </c>
    </row>
    <row r="1630" spans="1:8">
      <c r="A1630" t="s">
        <v>3241</v>
      </c>
      <c r="B1630" t="s">
        <v>4883</v>
      </c>
      <c r="C1630" t="s">
        <v>10600</v>
      </c>
      <c r="D1630">
        <v>21.8</v>
      </c>
      <c r="E1630">
        <v>12.4</v>
      </c>
      <c r="F1630">
        <v>14.3</v>
      </c>
      <c r="G1630">
        <v>43.4</v>
      </c>
      <c r="H1630">
        <v>25.2</v>
      </c>
    </row>
    <row r="1631" spans="1:8">
      <c r="A1631" t="s">
        <v>6462</v>
      </c>
      <c r="B1631" t="s">
        <v>4883</v>
      </c>
      <c r="C1631" t="s">
        <v>10600</v>
      </c>
      <c r="D1631">
        <v>15.7</v>
      </c>
      <c r="E1631">
        <v>8</v>
      </c>
      <c r="F1631">
        <v>10</v>
      </c>
      <c r="G1631">
        <v>37.4</v>
      </c>
      <c r="H1631">
        <v>30.9</v>
      </c>
    </row>
    <row r="1632" spans="1:8">
      <c r="A1632" t="s">
        <v>6306</v>
      </c>
      <c r="B1632" t="s">
        <v>4883</v>
      </c>
      <c r="C1632" t="s">
        <v>10600</v>
      </c>
      <c r="D1632">
        <v>17.4</v>
      </c>
      <c r="E1632">
        <v>8.3</v>
      </c>
      <c r="F1632">
        <v>6.5</v>
      </c>
      <c r="G1632">
        <v>38.4</v>
      </c>
      <c r="H1632">
        <v>28.2</v>
      </c>
    </row>
    <row r="1633" spans="1:8">
      <c r="A1633" t="s">
        <v>5809</v>
      </c>
      <c r="B1633" t="s">
        <v>4883</v>
      </c>
      <c r="C1633" t="s">
        <v>10600</v>
      </c>
      <c r="D1633">
        <v>14.9</v>
      </c>
      <c r="E1633">
        <v>10.8</v>
      </c>
      <c r="F1633">
        <v>9.4</v>
      </c>
      <c r="G1633">
        <v>37</v>
      </c>
      <c r="H1633">
        <v>37.5</v>
      </c>
    </row>
    <row r="1634" spans="1:8">
      <c r="A1634" t="s">
        <v>3231</v>
      </c>
      <c r="B1634" t="s">
        <v>4883</v>
      </c>
      <c r="C1634" t="s">
        <v>10600</v>
      </c>
      <c r="D1634">
        <v>14.3</v>
      </c>
      <c r="E1634">
        <v>9.5</v>
      </c>
      <c r="F1634">
        <v>19.7</v>
      </c>
      <c r="G1634">
        <v>40</v>
      </c>
      <c r="H1634">
        <v>19.6</v>
      </c>
    </row>
    <row r="1635" spans="1:8">
      <c r="A1635" t="s">
        <v>2747</v>
      </c>
      <c r="B1635" t="s">
        <v>4883</v>
      </c>
      <c r="C1635" t="s">
        <v>10600</v>
      </c>
      <c r="D1635">
        <v>19.2</v>
      </c>
      <c r="E1635">
        <v>11.4</v>
      </c>
      <c r="F1635">
        <v>13.4</v>
      </c>
      <c r="G1635">
        <v>42</v>
      </c>
      <c r="H1635">
        <v>32.2</v>
      </c>
    </row>
    <row r="1636" spans="1:8">
      <c r="A1636" t="s">
        <v>10683</v>
      </c>
      <c r="B1636" t="s">
        <v>4883</v>
      </c>
      <c r="C1636" t="s">
        <v>10600</v>
      </c>
      <c r="D1636">
        <v>16.8</v>
      </c>
      <c r="E1636">
        <v>9.6</v>
      </c>
      <c r="F1636">
        <v>2.6</v>
      </c>
      <c r="G1636">
        <v>39.4</v>
      </c>
      <c r="H1636">
        <v>20.3</v>
      </c>
    </row>
    <row r="1637" spans="1:8">
      <c r="A1637" t="s">
        <v>10684</v>
      </c>
      <c r="B1637" t="s">
        <v>4883</v>
      </c>
      <c r="C1637" t="s">
        <v>10600</v>
      </c>
      <c r="D1637">
        <v>17.4</v>
      </c>
      <c r="E1637">
        <v>20.5</v>
      </c>
      <c r="F1637">
        <v>6.9</v>
      </c>
      <c r="G1637">
        <v>81.3</v>
      </c>
      <c r="H1637">
        <v>26.5</v>
      </c>
    </row>
    <row r="1638" spans="1:8">
      <c r="A1638" t="s">
        <v>6309</v>
      </c>
      <c r="B1638" t="s">
        <v>4883</v>
      </c>
      <c r="C1638" t="s">
        <v>10600</v>
      </c>
      <c r="D1638">
        <v>17.4</v>
      </c>
      <c r="E1638">
        <v>17.6</v>
      </c>
      <c r="F1638">
        <v>16.2</v>
      </c>
      <c r="G1638">
        <v>36.9</v>
      </c>
      <c r="H1638">
        <v>17.1</v>
      </c>
    </row>
    <row r="1639" spans="1:8">
      <c r="A1639" t="s">
        <v>3489</v>
      </c>
      <c r="B1639" t="s">
        <v>4883</v>
      </c>
      <c r="C1639" t="s">
        <v>10600</v>
      </c>
      <c r="D1639">
        <v>13.4</v>
      </c>
      <c r="E1639">
        <v>8.8</v>
      </c>
      <c r="F1639">
        <v>14.4</v>
      </c>
      <c r="G1639">
        <v>39.2</v>
      </c>
      <c r="H1639">
        <v>22.4</v>
      </c>
    </row>
    <row r="1640" spans="1:8">
      <c r="A1640" t="s">
        <v>3586</v>
      </c>
      <c r="B1640" t="s">
        <v>4883</v>
      </c>
      <c r="C1640" t="s">
        <v>10600</v>
      </c>
      <c r="D1640">
        <v>20.7</v>
      </c>
      <c r="E1640">
        <v>11.3</v>
      </c>
      <c r="F1640">
        <v>17.3</v>
      </c>
      <c r="G1640">
        <v>41.1</v>
      </c>
      <c r="H1640">
        <v>23.9</v>
      </c>
    </row>
    <row r="1641" spans="1:8">
      <c r="A1641" t="s">
        <v>10685</v>
      </c>
      <c r="B1641" t="s">
        <v>4883</v>
      </c>
      <c r="C1641" t="s">
        <v>10600</v>
      </c>
      <c r="D1641">
        <v>16.4</v>
      </c>
      <c r="E1641">
        <v>11</v>
      </c>
      <c r="F1641">
        <v>15</v>
      </c>
      <c r="G1641">
        <v>41.7</v>
      </c>
      <c r="H1641">
        <v>20.8</v>
      </c>
    </row>
    <row r="1642" spans="1:8">
      <c r="A1642" t="s">
        <v>6002</v>
      </c>
      <c r="B1642" t="s">
        <v>4883</v>
      </c>
      <c r="C1642" t="s">
        <v>10600</v>
      </c>
      <c r="D1642">
        <v>19.8</v>
      </c>
      <c r="E1642">
        <v>11.2</v>
      </c>
      <c r="F1642">
        <v>15.6</v>
      </c>
      <c r="G1642">
        <v>40.3</v>
      </c>
      <c r="H1642">
        <v>31.5</v>
      </c>
    </row>
    <row r="1643" spans="1:8">
      <c r="A1643" t="s">
        <v>10686</v>
      </c>
      <c r="B1643" t="s">
        <v>4883</v>
      </c>
      <c r="C1643" t="s">
        <v>10600</v>
      </c>
      <c r="D1643">
        <v>17.3</v>
      </c>
      <c r="E1643">
        <v>8.3</v>
      </c>
      <c r="F1643">
        <v>18.3</v>
      </c>
      <c r="G1643">
        <v>37.7</v>
      </c>
      <c r="H1643">
        <v>28.8</v>
      </c>
    </row>
    <row r="1644" spans="1:8">
      <c r="A1644" t="s">
        <v>3669</v>
      </c>
      <c r="B1644" t="s">
        <v>4883</v>
      </c>
      <c r="C1644" t="s">
        <v>10600</v>
      </c>
      <c r="D1644">
        <v>15.5</v>
      </c>
      <c r="E1644">
        <v>9.2</v>
      </c>
      <c r="F1644">
        <v>17.3</v>
      </c>
      <c r="G1644">
        <v>38</v>
      </c>
      <c r="H1644">
        <v>35.1</v>
      </c>
    </row>
    <row r="1645" spans="1:8">
      <c r="A1645" t="s">
        <v>10687</v>
      </c>
      <c r="B1645" t="s">
        <v>4883</v>
      </c>
      <c r="C1645" t="s">
        <v>10600</v>
      </c>
      <c r="D1645">
        <v>14.6</v>
      </c>
      <c r="E1645">
        <v>8.5</v>
      </c>
      <c r="F1645">
        <v>16</v>
      </c>
      <c r="G1645">
        <v>37</v>
      </c>
      <c r="H1645">
        <v>38.6</v>
      </c>
    </row>
    <row r="1646" spans="1:8">
      <c r="A1646" t="s">
        <v>5959</v>
      </c>
      <c r="B1646" t="s">
        <v>4883</v>
      </c>
      <c r="C1646" t="s">
        <v>10600</v>
      </c>
      <c r="D1646">
        <v>21.8</v>
      </c>
      <c r="E1646">
        <v>16</v>
      </c>
      <c r="F1646">
        <v>5</v>
      </c>
      <c r="G1646">
        <v>42.9</v>
      </c>
      <c r="H1646">
        <v>28.8</v>
      </c>
    </row>
    <row r="1647" spans="1:8">
      <c r="A1647" t="s">
        <v>10688</v>
      </c>
      <c r="B1647" t="s">
        <v>4883</v>
      </c>
      <c r="C1647" t="s">
        <v>10600</v>
      </c>
      <c r="D1647">
        <v>15.4</v>
      </c>
      <c r="E1647">
        <v>11.2</v>
      </c>
      <c r="F1647">
        <v>17.9</v>
      </c>
      <c r="G1647">
        <v>43</v>
      </c>
      <c r="H1647">
        <v>27.1</v>
      </c>
    </row>
    <row r="1648" spans="1:8">
      <c r="A1648" t="s">
        <v>10689</v>
      </c>
      <c r="B1648" t="s">
        <v>4883</v>
      </c>
      <c r="C1648" t="s">
        <v>10600</v>
      </c>
      <c r="D1648">
        <v>16.7</v>
      </c>
      <c r="E1648">
        <v>20.1</v>
      </c>
      <c r="F1648">
        <v>5.5</v>
      </c>
      <c r="G1648">
        <v>39.1</v>
      </c>
      <c r="H1648">
        <v>25.9</v>
      </c>
    </row>
    <row r="1649" spans="1:8">
      <c r="A1649" t="s">
        <v>3009</v>
      </c>
      <c r="B1649" t="s">
        <v>4883</v>
      </c>
      <c r="C1649" t="s">
        <v>10600</v>
      </c>
      <c r="D1649">
        <v>17.7</v>
      </c>
      <c r="E1649">
        <v>15.5</v>
      </c>
      <c r="F1649">
        <v>13.8</v>
      </c>
      <c r="G1649">
        <v>37.2</v>
      </c>
      <c r="H1649">
        <v>30.1</v>
      </c>
    </row>
    <row r="1650" spans="1:8">
      <c r="A1650" t="s">
        <v>3086</v>
      </c>
      <c r="B1650" t="s">
        <v>4883</v>
      </c>
      <c r="C1650" t="s">
        <v>10600</v>
      </c>
      <c r="D1650">
        <v>16.6</v>
      </c>
      <c r="E1650">
        <v>14.9</v>
      </c>
      <c r="F1650">
        <v>17.8</v>
      </c>
      <c r="G1650">
        <v>43.6</v>
      </c>
      <c r="H1650">
        <v>25.5</v>
      </c>
    </row>
    <row r="1651" spans="1:8">
      <c r="A1651" t="s">
        <v>10690</v>
      </c>
      <c r="B1651" t="s">
        <v>4883</v>
      </c>
      <c r="C1651" t="s">
        <v>10600</v>
      </c>
      <c r="D1651">
        <v>17.8</v>
      </c>
      <c r="E1651">
        <v>13.2</v>
      </c>
      <c r="F1651">
        <v>19.5</v>
      </c>
      <c r="G1651">
        <v>37.5</v>
      </c>
      <c r="H1651">
        <v>23.1</v>
      </c>
    </row>
    <row r="1652" spans="1:8">
      <c r="A1652" t="s">
        <v>10691</v>
      </c>
      <c r="B1652" t="s">
        <v>4883</v>
      </c>
      <c r="C1652" t="s">
        <v>10600</v>
      </c>
      <c r="D1652">
        <v>16.8</v>
      </c>
      <c r="E1652">
        <v>18</v>
      </c>
      <c r="F1652">
        <v>7</v>
      </c>
      <c r="G1652">
        <v>37</v>
      </c>
      <c r="H1652">
        <v>31.4</v>
      </c>
    </row>
    <row r="1653" spans="1:8">
      <c r="A1653" t="s">
        <v>10692</v>
      </c>
      <c r="B1653" t="s">
        <v>4883</v>
      </c>
      <c r="C1653" t="s">
        <v>10600</v>
      </c>
      <c r="D1653">
        <v>17.4</v>
      </c>
      <c r="E1653">
        <v>10</v>
      </c>
      <c r="F1653">
        <v>10.4</v>
      </c>
      <c r="G1653">
        <v>37.6</v>
      </c>
      <c r="H1653">
        <v>24.3</v>
      </c>
    </row>
    <row r="1654" spans="1:8">
      <c r="A1654" t="s">
        <v>10693</v>
      </c>
      <c r="B1654" t="s">
        <v>4883</v>
      </c>
      <c r="C1654" t="s">
        <v>10600</v>
      </c>
      <c r="D1654">
        <v>23.2</v>
      </c>
      <c r="E1654">
        <v>8.4</v>
      </c>
      <c r="F1654">
        <v>7.3</v>
      </c>
      <c r="G1654">
        <v>37.9</v>
      </c>
      <c r="H1654">
        <v>23</v>
      </c>
    </row>
    <row r="1655" spans="1:8">
      <c r="A1655" t="s">
        <v>10694</v>
      </c>
      <c r="B1655" t="s">
        <v>4883</v>
      </c>
      <c r="C1655" t="s">
        <v>10600</v>
      </c>
      <c r="D1655">
        <v>13.8</v>
      </c>
      <c r="E1655">
        <v>13.5</v>
      </c>
      <c r="F1655">
        <v>8.5</v>
      </c>
      <c r="G1655">
        <v>36.9</v>
      </c>
      <c r="H1655">
        <v>16.9</v>
      </c>
    </row>
    <row r="1656" spans="1:8">
      <c r="A1656" t="s">
        <v>10695</v>
      </c>
      <c r="B1656" t="s">
        <v>4883</v>
      </c>
      <c r="C1656" t="s">
        <v>10600</v>
      </c>
      <c r="D1656">
        <v>17.6</v>
      </c>
      <c r="E1656">
        <v>16.8</v>
      </c>
      <c r="F1656">
        <v>12</v>
      </c>
      <c r="G1656">
        <v>37.2</v>
      </c>
      <c r="H1656">
        <v>30.5</v>
      </c>
    </row>
    <row r="1657" spans="1:8">
      <c r="A1657" t="s">
        <v>10696</v>
      </c>
      <c r="B1657" t="s">
        <v>4883</v>
      </c>
      <c r="C1657" t="s">
        <v>10600</v>
      </c>
      <c r="D1657">
        <v>18.8</v>
      </c>
      <c r="E1657">
        <v>13.3</v>
      </c>
      <c r="F1657">
        <v>7.4</v>
      </c>
      <c r="G1657">
        <v>37.5</v>
      </c>
      <c r="H1657">
        <v>45</v>
      </c>
    </row>
    <row r="1658" spans="1:8">
      <c r="A1658" t="s">
        <v>10697</v>
      </c>
      <c r="B1658" t="s">
        <v>4883</v>
      </c>
      <c r="C1658" t="s">
        <v>10600</v>
      </c>
      <c r="D1658">
        <v>22.8</v>
      </c>
      <c r="E1658">
        <v>9.1</v>
      </c>
      <c r="F1658">
        <v>18.5</v>
      </c>
      <c r="G1658">
        <v>39</v>
      </c>
      <c r="H1658">
        <v>23</v>
      </c>
    </row>
    <row r="1659" spans="1:8">
      <c r="A1659" t="s">
        <v>3698</v>
      </c>
      <c r="B1659" t="s">
        <v>4883</v>
      </c>
      <c r="C1659" t="s">
        <v>10600</v>
      </c>
      <c r="D1659">
        <v>17</v>
      </c>
      <c r="E1659">
        <v>11.4</v>
      </c>
      <c r="F1659">
        <v>6.6</v>
      </c>
      <c r="G1659">
        <v>41.3</v>
      </c>
      <c r="H1659">
        <v>27.4</v>
      </c>
    </row>
    <row r="1660" spans="1:8">
      <c r="A1660" t="s">
        <v>6265</v>
      </c>
      <c r="B1660" t="s">
        <v>4883</v>
      </c>
      <c r="C1660" t="s">
        <v>10600</v>
      </c>
      <c r="D1660">
        <v>15</v>
      </c>
      <c r="E1660">
        <v>11.1</v>
      </c>
      <c r="F1660">
        <v>9.8</v>
      </c>
      <c r="G1660">
        <v>38</v>
      </c>
      <c r="H1660">
        <v>26.2</v>
      </c>
    </row>
    <row r="1661" spans="1:8">
      <c r="A1661" t="s">
        <v>10698</v>
      </c>
      <c r="B1661" t="s">
        <v>4883</v>
      </c>
      <c r="C1661" t="s">
        <v>10600</v>
      </c>
      <c r="D1661">
        <v>17.5</v>
      </c>
      <c r="E1661">
        <v>13.6</v>
      </c>
      <c r="F1661">
        <v>6.5</v>
      </c>
      <c r="G1661">
        <v>47.7</v>
      </c>
      <c r="H1661">
        <v>20.5</v>
      </c>
    </row>
    <row r="1662" spans="1:8">
      <c r="A1662" t="s">
        <v>10699</v>
      </c>
      <c r="B1662" t="s">
        <v>4883</v>
      </c>
      <c r="C1662" t="s">
        <v>10600</v>
      </c>
      <c r="D1662">
        <v>13.6</v>
      </c>
      <c r="E1662">
        <v>8</v>
      </c>
      <c r="F1662">
        <v>24</v>
      </c>
      <c r="G1662">
        <v>37</v>
      </c>
      <c r="H1662">
        <v>31</v>
      </c>
    </row>
    <row r="1663" spans="1:8">
      <c r="A1663" t="s">
        <v>3783</v>
      </c>
      <c r="B1663" t="s">
        <v>4883</v>
      </c>
      <c r="C1663" t="s">
        <v>10600</v>
      </c>
      <c r="D1663">
        <v>15.9</v>
      </c>
      <c r="E1663">
        <v>8.5</v>
      </c>
      <c r="F1663">
        <v>7.8</v>
      </c>
      <c r="G1663">
        <v>37.5</v>
      </c>
      <c r="H1663">
        <v>27</v>
      </c>
    </row>
    <row r="1664" spans="1:8">
      <c r="A1664" t="s">
        <v>10700</v>
      </c>
      <c r="B1664" t="s">
        <v>4883</v>
      </c>
      <c r="C1664" t="s">
        <v>10600</v>
      </c>
      <c r="D1664">
        <v>14.3</v>
      </c>
      <c r="E1664">
        <v>10.8</v>
      </c>
      <c r="F1664">
        <v>15.5</v>
      </c>
      <c r="G1664">
        <v>37.4</v>
      </c>
      <c r="H1664">
        <v>33.9</v>
      </c>
    </row>
    <row r="1665" spans="1:8">
      <c r="A1665" t="s">
        <v>6694</v>
      </c>
      <c r="B1665" t="s">
        <v>4883</v>
      </c>
      <c r="C1665" t="s">
        <v>10600</v>
      </c>
      <c r="D1665">
        <v>15.2</v>
      </c>
      <c r="E1665">
        <v>11.1</v>
      </c>
      <c r="F1665">
        <v>2.9</v>
      </c>
      <c r="G1665">
        <v>58.3</v>
      </c>
      <c r="H1665">
        <v>19.7</v>
      </c>
    </row>
    <row r="1666" spans="1:8">
      <c r="A1666" t="s">
        <v>10701</v>
      </c>
      <c r="B1666" t="s">
        <v>4883</v>
      </c>
      <c r="C1666" t="s">
        <v>10600</v>
      </c>
      <c r="D1666">
        <v>31.4</v>
      </c>
      <c r="E1666">
        <v>10.6</v>
      </c>
      <c r="F1666">
        <v>6.9</v>
      </c>
      <c r="G1666">
        <v>39.5</v>
      </c>
      <c r="H1666">
        <v>29.8</v>
      </c>
    </row>
    <row r="1667" spans="1:8">
      <c r="A1667" t="s">
        <v>3721</v>
      </c>
      <c r="B1667" t="s">
        <v>4883</v>
      </c>
      <c r="C1667" t="s">
        <v>10600</v>
      </c>
      <c r="D1667">
        <v>22.5</v>
      </c>
      <c r="E1667">
        <v>10.9</v>
      </c>
      <c r="F1667">
        <v>17.4</v>
      </c>
      <c r="G1667">
        <v>39.9</v>
      </c>
      <c r="H1667">
        <v>24.7</v>
      </c>
    </row>
    <row r="1668" spans="1:8">
      <c r="A1668" t="s">
        <v>10702</v>
      </c>
      <c r="B1668" t="s">
        <v>4883</v>
      </c>
      <c r="C1668" t="s">
        <v>10600</v>
      </c>
      <c r="D1668">
        <v>16.5</v>
      </c>
      <c r="E1668">
        <v>7.8</v>
      </c>
      <c r="F1668">
        <v>8.5</v>
      </c>
      <c r="G1668">
        <v>37.7</v>
      </c>
      <c r="H1668">
        <v>31.4</v>
      </c>
    </row>
    <row r="1669" spans="1:8">
      <c r="A1669" t="s">
        <v>6641</v>
      </c>
      <c r="B1669" t="s">
        <v>4883</v>
      </c>
      <c r="C1669" t="s">
        <v>10600</v>
      </c>
      <c r="D1669">
        <v>13</v>
      </c>
      <c r="E1669">
        <v>11.5</v>
      </c>
      <c r="F1669">
        <v>14.6</v>
      </c>
      <c r="G1669">
        <v>44.1</v>
      </c>
      <c r="H1669">
        <v>46</v>
      </c>
    </row>
    <row r="1670" spans="1:8">
      <c r="A1670" t="s">
        <v>10703</v>
      </c>
      <c r="B1670" t="s">
        <v>4883</v>
      </c>
      <c r="C1670" t="s">
        <v>10600</v>
      </c>
      <c r="D1670">
        <v>17.1</v>
      </c>
      <c r="E1670">
        <v>9.4</v>
      </c>
      <c r="F1670">
        <v>8.9</v>
      </c>
      <c r="G1670">
        <v>36.9</v>
      </c>
      <c r="H1670">
        <v>27.8</v>
      </c>
    </row>
    <row r="1671" spans="1:8">
      <c r="A1671" t="s">
        <v>10704</v>
      </c>
      <c r="B1671" t="s">
        <v>4883</v>
      </c>
      <c r="C1671" t="s">
        <v>10600</v>
      </c>
      <c r="D1671">
        <v>19.4</v>
      </c>
      <c r="E1671">
        <v>16.7</v>
      </c>
      <c r="F1671">
        <v>9.6</v>
      </c>
      <c r="G1671">
        <v>75.4</v>
      </c>
      <c r="H1671">
        <v>34.8</v>
      </c>
    </row>
    <row r="1672" spans="1:8">
      <c r="A1672" t="s">
        <v>10705</v>
      </c>
      <c r="B1672" t="s">
        <v>4883</v>
      </c>
      <c r="C1672" t="s">
        <v>10600</v>
      </c>
      <c r="D1672">
        <v>15.2</v>
      </c>
      <c r="E1672">
        <v>8.8</v>
      </c>
      <c r="F1672">
        <v>22.7</v>
      </c>
      <c r="G1672">
        <v>39.7</v>
      </c>
      <c r="H1672">
        <v>23.9</v>
      </c>
    </row>
    <row r="1673" spans="1:8">
      <c r="A1673" t="s">
        <v>10706</v>
      </c>
      <c r="B1673" t="s">
        <v>4883</v>
      </c>
      <c r="C1673" t="s">
        <v>10600</v>
      </c>
      <c r="D1673">
        <v>21.9</v>
      </c>
      <c r="E1673">
        <v>7.5</v>
      </c>
      <c r="F1673">
        <v>6.3</v>
      </c>
      <c r="G1673">
        <v>36.9</v>
      </c>
      <c r="H1673">
        <v>44.9</v>
      </c>
    </row>
    <row r="1674" spans="1:8">
      <c r="A1674" t="s">
        <v>10707</v>
      </c>
      <c r="B1674" t="s">
        <v>4883</v>
      </c>
      <c r="C1674" t="s">
        <v>10600</v>
      </c>
      <c r="D1674">
        <v>15.5</v>
      </c>
      <c r="E1674">
        <v>11</v>
      </c>
      <c r="F1674">
        <v>17.2</v>
      </c>
      <c r="G1674">
        <v>42.7</v>
      </c>
      <c r="H1674">
        <v>34.1</v>
      </c>
    </row>
    <row r="1675" spans="1:8">
      <c r="A1675" t="s">
        <v>10708</v>
      </c>
      <c r="B1675" t="s">
        <v>4883</v>
      </c>
      <c r="C1675" t="s">
        <v>10600</v>
      </c>
      <c r="D1675">
        <v>21.7</v>
      </c>
      <c r="E1675">
        <v>8.2</v>
      </c>
      <c r="F1675">
        <v>18.2</v>
      </c>
      <c r="G1675">
        <v>40</v>
      </c>
      <c r="H1675">
        <v>28.7</v>
      </c>
    </row>
    <row r="1676" spans="1:8">
      <c r="A1676" t="s">
        <v>10709</v>
      </c>
      <c r="B1676" t="s">
        <v>4883</v>
      </c>
      <c r="C1676" t="s">
        <v>10600</v>
      </c>
      <c r="D1676">
        <v>13.5</v>
      </c>
      <c r="E1676">
        <v>8.9</v>
      </c>
      <c r="F1676">
        <v>14.6</v>
      </c>
      <c r="G1676">
        <v>37.9</v>
      </c>
      <c r="H1676">
        <v>27.9</v>
      </c>
    </row>
    <row r="1677" spans="1:8">
      <c r="A1677" t="s">
        <v>3440</v>
      </c>
      <c r="B1677" t="s">
        <v>4883</v>
      </c>
      <c r="C1677" t="s">
        <v>10600</v>
      </c>
      <c r="D1677">
        <v>15.3</v>
      </c>
      <c r="E1677">
        <v>10.4</v>
      </c>
      <c r="F1677">
        <v>4.5</v>
      </c>
      <c r="G1677">
        <v>36.9</v>
      </c>
      <c r="H1677">
        <v>37.2</v>
      </c>
    </row>
    <row r="1678" spans="1:8">
      <c r="A1678" t="s">
        <v>3496</v>
      </c>
      <c r="B1678" t="s">
        <v>4883</v>
      </c>
      <c r="C1678" t="s">
        <v>10600</v>
      </c>
      <c r="D1678">
        <v>17.1</v>
      </c>
      <c r="E1678">
        <v>19.6</v>
      </c>
      <c r="F1678">
        <v>7.5</v>
      </c>
      <c r="G1678">
        <v>49.2</v>
      </c>
      <c r="H1678">
        <v>26.7</v>
      </c>
    </row>
    <row r="1679" spans="1:8">
      <c r="A1679" t="s">
        <v>6083</v>
      </c>
      <c r="B1679" t="s">
        <v>4883</v>
      </c>
      <c r="C1679" t="s">
        <v>10600</v>
      </c>
      <c r="D1679">
        <v>15.7</v>
      </c>
      <c r="E1679">
        <v>9.2</v>
      </c>
      <c r="F1679">
        <v>13.3</v>
      </c>
      <c r="G1679">
        <v>41.3</v>
      </c>
      <c r="H1679">
        <v>31.3</v>
      </c>
    </row>
    <row r="1680" spans="1:8">
      <c r="A1680" t="s">
        <v>6289</v>
      </c>
      <c r="B1680" t="s">
        <v>4883</v>
      </c>
      <c r="C1680" t="s">
        <v>10600</v>
      </c>
      <c r="D1680">
        <v>21.2</v>
      </c>
      <c r="E1680">
        <v>16.5</v>
      </c>
      <c r="F1680">
        <v>7.8</v>
      </c>
      <c r="G1680">
        <v>39.3</v>
      </c>
      <c r="H1680">
        <v>24.9</v>
      </c>
    </row>
    <row r="1681" spans="1:8">
      <c r="A1681" t="s">
        <v>6257</v>
      </c>
      <c r="B1681" t="s">
        <v>4883</v>
      </c>
      <c r="C1681" t="s">
        <v>10600</v>
      </c>
      <c r="D1681">
        <v>15.2</v>
      </c>
      <c r="E1681">
        <v>13.1</v>
      </c>
      <c r="F1681">
        <v>13.2</v>
      </c>
      <c r="G1681">
        <v>64</v>
      </c>
      <c r="H1681">
        <v>19.5</v>
      </c>
    </row>
    <row r="1682" spans="1:8">
      <c r="A1682" t="s">
        <v>10710</v>
      </c>
      <c r="B1682" t="s">
        <v>4883</v>
      </c>
      <c r="C1682" t="s">
        <v>10600</v>
      </c>
      <c r="D1682">
        <v>18.3</v>
      </c>
      <c r="E1682">
        <v>14.9</v>
      </c>
      <c r="F1682">
        <v>7.3</v>
      </c>
      <c r="G1682">
        <v>50.7</v>
      </c>
      <c r="H1682">
        <v>30.8</v>
      </c>
    </row>
    <row r="1683" spans="1:8">
      <c r="A1683" t="s">
        <v>2333</v>
      </c>
      <c r="B1683" t="s">
        <v>4883</v>
      </c>
      <c r="C1683" t="s">
        <v>10600</v>
      </c>
      <c r="D1683">
        <v>18.3</v>
      </c>
      <c r="E1683">
        <v>10.2</v>
      </c>
      <c r="F1683">
        <v>19.4</v>
      </c>
      <c r="G1683">
        <v>37.4</v>
      </c>
      <c r="H1683">
        <v>35.3</v>
      </c>
    </row>
    <row r="1684" spans="1:8">
      <c r="A1684" t="s">
        <v>10711</v>
      </c>
      <c r="B1684" t="s">
        <v>4883</v>
      </c>
      <c r="C1684" t="s">
        <v>10600</v>
      </c>
      <c r="D1684">
        <v>14.3</v>
      </c>
      <c r="E1684">
        <v>14.3</v>
      </c>
      <c r="F1684">
        <v>6.5</v>
      </c>
      <c r="G1684">
        <v>41.6</v>
      </c>
      <c r="H1684">
        <v>16.5</v>
      </c>
    </row>
    <row r="1685" spans="1:8">
      <c r="A1685" t="s">
        <v>10712</v>
      </c>
      <c r="B1685" t="s">
        <v>4883</v>
      </c>
      <c r="C1685" t="s">
        <v>10600</v>
      </c>
      <c r="D1685">
        <v>14.6</v>
      </c>
      <c r="E1685">
        <v>13.3</v>
      </c>
      <c r="F1685">
        <v>16.6</v>
      </c>
      <c r="G1685">
        <v>42</v>
      </c>
      <c r="H1685">
        <v>32.5</v>
      </c>
    </row>
    <row r="1686" spans="1:8">
      <c r="A1686" t="s">
        <v>10713</v>
      </c>
      <c r="B1686" t="s">
        <v>4883</v>
      </c>
      <c r="C1686" t="s">
        <v>10600</v>
      </c>
      <c r="D1686">
        <v>14.4</v>
      </c>
      <c r="E1686">
        <v>15.3</v>
      </c>
      <c r="F1686">
        <v>5.2</v>
      </c>
      <c r="G1686">
        <v>41.6</v>
      </c>
      <c r="H1686">
        <v>27.8</v>
      </c>
    </row>
    <row r="1687" spans="1:8">
      <c r="A1687" t="s">
        <v>10714</v>
      </c>
      <c r="B1687" t="s">
        <v>4883</v>
      </c>
      <c r="C1687" t="s">
        <v>10600</v>
      </c>
      <c r="D1687">
        <v>15.7</v>
      </c>
      <c r="E1687">
        <v>13.8</v>
      </c>
      <c r="F1687">
        <v>15</v>
      </c>
      <c r="G1687">
        <v>48.6</v>
      </c>
      <c r="H1687">
        <v>22.8</v>
      </c>
    </row>
    <row r="1688" spans="1:8">
      <c r="A1688" t="s">
        <v>10715</v>
      </c>
      <c r="B1688" t="s">
        <v>4883</v>
      </c>
      <c r="C1688" t="s">
        <v>10600</v>
      </c>
      <c r="D1688">
        <v>18.5</v>
      </c>
      <c r="E1688">
        <v>13.7</v>
      </c>
      <c r="F1688">
        <v>14.2</v>
      </c>
      <c r="G1688">
        <v>38.1</v>
      </c>
      <c r="H1688">
        <v>28.5</v>
      </c>
    </row>
    <row r="1689" spans="1:8">
      <c r="A1689" t="s">
        <v>10716</v>
      </c>
      <c r="B1689" t="s">
        <v>4883</v>
      </c>
      <c r="C1689" t="s">
        <v>10600</v>
      </c>
      <c r="D1689">
        <v>13.9</v>
      </c>
      <c r="E1689">
        <v>13.1</v>
      </c>
      <c r="F1689">
        <v>21.6</v>
      </c>
      <c r="G1689">
        <v>39.4</v>
      </c>
      <c r="H1689">
        <v>20</v>
      </c>
    </row>
    <row r="1690" spans="1:8">
      <c r="A1690" t="s">
        <v>10717</v>
      </c>
      <c r="B1690" t="s">
        <v>4883</v>
      </c>
      <c r="C1690" t="s">
        <v>10600</v>
      </c>
      <c r="D1690">
        <v>17.6</v>
      </c>
      <c r="E1690">
        <v>9.2</v>
      </c>
      <c r="F1690">
        <v>6.4</v>
      </c>
      <c r="G1690">
        <v>48.9</v>
      </c>
      <c r="H1690">
        <v>20</v>
      </c>
    </row>
    <row r="1691" spans="1:8">
      <c r="A1691" t="s">
        <v>10718</v>
      </c>
      <c r="B1691" t="s">
        <v>4883</v>
      </c>
      <c r="C1691" t="s">
        <v>10600</v>
      </c>
      <c r="D1691">
        <v>16.6</v>
      </c>
      <c r="E1691">
        <v>8.3</v>
      </c>
      <c r="F1691">
        <v>14.3</v>
      </c>
      <c r="G1691">
        <v>37.2</v>
      </c>
      <c r="H1691">
        <v>27.6</v>
      </c>
    </row>
    <row r="1692" spans="1:8">
      <c r="A1692" t="s">
        <v>10719</v>
      </c>
      <c r="B1692" t="s">
        <v>4883</v>
      </c>
      <c r="C1692" t="s">
        <v>10600</v>
      </c>
      <c r="D1692">
        <v>22.7</v>
      </c>
      <c r="E1692">
        <v>9</v>
      </c>
      <c r="F1692">
        <v>16.5</v>
      </c>
      <c r="G1692">
        <v>38.4</v>
      </c>
      <c r="H1692">
        <v>29.7</v>
      </c>
    </row>
    <row r="1693" spans="1:8">
      <c r="A1693" t="s">
        <v>10720</v>
      </c>
      <c r="B1693" t="s">
        <v>4883</v>
      </c>
      <c r="C1693" t="s">
        <v>10600</v>
      </c>
      <c r="D1693">
        <v>21.5</v>
      </c>
      <c r="E1693">
        <v>9.7</v>
      </c>
      <c r="F1693">
        <v>6</v>
      </c>
      <c r="G1693">
        <v>37.7</v>
      </c>
      <c r="H1693">
        <v>23.5</v>
      </c>
    </row>
    <row r="1694" spans="1:8">
      <c r="A1694" t="s">
        <v>10721</v>
      </c>
      <c r="B1694" t="s">
        <v>4883</v>
      </c>
      <c r="C1694" t="s">
        <v>10600</v>
      </c>
      <c r="D1694">
        <v>17.7</v>
      </c>
      <c r="E1694">
        <v>11</v>
      </c>
      <c r="F1694">
        <v>4</v>
      </c>
      <c r="G1694">
        <v>39.3</v>
      </c>
      <c r="H1694">
        <v>27.5</v>
      </c>
    </row>
    <row r="1695" spans="1:8">
      <c r="A1695" t="s">
        <v>10722</v>
      </c>
      <c r="B1695" t="s">
        <v>4883</v>
      </c>
      <c r="C1695" t="s">
        <v>10600</v>
      </c>
      <c r="D1695">
        <v>22.1</v>
      </c>
      <c r="E1695">
        <v>8.3</v>
      </c>
      <c r="F1695">
        <v>1.3</v>
      </c>
      <c r="G1695">
        <v>36.9</v>
      </c>
      <c r="H1695">
        <v>25.1</v>
      </c>
    </row>
    <row r="1696" spans="1:8">
      <c r="A1696" t="s">
        <v>10723</v>
      </c>
      <c r="B1696" t="s">
        <v>4883</v>
      </c>
      <c r="C1696" t="s">
        <v>10600</v>
      </c>
      <c r="D1696">
        <v>15.9</v>
      </c>
      <c r="E1696">
        <v>10.3</v>
      </c>
      <c r="F1696">
        <v>5.5</v>
      </c>
      <c r="G1696">
        <v>38.7</v>
      </c>
      <c r="H1696">
        <v>17.7</v>
      </c>
    </row>
    <row r="1697" spans="1:8">
      <c r="A1697" t="s">
        <v>10724</v>
      </c>
      <c r="B1697" t="s">
        <v>4883</v>
      </c>
      <c r="C1697" t="s">
        <v>10600</v>
      </c>
      <c r="D1697">
        <v>18.4</v>
      </c>
      <c r="E1697">
        <v>7.7</v>
      </c>
      <c r="F1697">
        <v>11.7</v>
      </c>
      <c r="G1697">
        <v>37.9</v>
      </c>
      <c r="H1697">
        <v>22.2</v>
      </c>
    </row>
    <row r="1698" spans="1:8">
      <c r="A1698" t="s">
        <v>2513</v>
      </c>
      <c r="B1698" t="s">
        <v>4883</v>
      </c>
      <c r="C1698" t="s">
        <v>10600</v>
      </c>
      <c r="D1698">
        <v>16.7</v>
      </c>
      <c r="E1698">
        <v>11.1</v>
      </c>
      <c r="F1698">
        <v>15.7</v>
      </c>
      <c r="G1698">
        <v>42.2</v>
      </c>
      <c r="H1698">
        <v>35.8</v>
      </c>
    </row>
    <row r="1699" spans="1:8">
      <c r="A1699" t="s">
        <v>6791</v>
      </c>
      <c r="B1699" t="s">
        <v>4883</v>
      </c>
      <c r="C1699" t="s">
        <v>10600</v>
      </c>
      <c r="D1699">
        <v>20.1</v>
      </c>
      <c r="E1699">
        <v>13</v>
      </c>
      <c r="F1699">
        <v>5.5</v>
      </c>
      <c r="G1699">
        <v>40.5</v>
      </c>
      <c r="H1699">
        <v>36.9</v>
      </c>
    </row>
    <row r="1700" spans="1:8">
      <c r="A1700" t="s">
        <v>10725</v>
      </c>
      <c r="B1700" t="s">
        <v>4883</v>
      </c>
      <c r="C1700" t="s">
        <v>10600</v>
      </c>
      <c r="D1700">
        <v>18</v>
      </c>
      <c r="E1700">
        <v>7.7</v>
      </c>
      <c r="F1700">
        <v>2.9</v>
      </c>
      <c r="G1700">
        <v>37</v>
      </c>
      <c r="H1700">
        <v>27.3</v>
      </c>
    </row>
    <row r="1701" spans="1:8">
      <c r="A1701" t="s">
        <v>6521</v>
      </c>
      <c r="B1701" t="s">
        <v>4883</v>
      </c>
      <c r="C1701" t="s">
        <v>10600</v>
      </c>
      <c r="D1701">
        <v>28.6</v>
      </c>
      <c r="E1701">
        <v>13.9</v>
      </c>
      <c r="F1701">
        <v>7.7</v>
      </c>
      <c r="G1701">
        <v>39.4</v>
      </c>
      <c r="H1701">
        <v>26.8</v>
      </c>
    </row>
    <row r="1702" spans="1:8">
      <c r="A1702" t="s">
        <v>10726</v>
      </c>
      <c r="B1702" t="s">
        <v>4883</v>
      </c>
      <c r="C1702" t="s">
        <v>10600</v>
      </c>
      <c r="D1702">
        <v>15.5</v>
      </c>
      <c r="E1702">
        <v>9.2</v>
      </c>
      <c r="F1702">
        <v>3.2</v>
      </c>
      <c r="G1702">
        <v>39.7</v>
      </c>
      <c r="H1702">
        <v>28.9</v>
      </c>
    </row>
    <row r="1703" spans="1:8">
      <c r="A1703" t="s">
        <v>6034</v>
      </c>
      <c r="B1703" t="s">
        <v>4883</v>
      </c>
      <c r="C1703" t="s">
        <v>10600</v>
      </c>
      <c r="D1703">
        <v>20.8</v>
      </c>
      <c r="E1703">
        <v>11.1</v>
      </c>
      <c r="F1703">
        <v>17.3</v>
      </c>
      <c r="G1703">
        <v>39.5</v>
      </c>
      <c r="H1703">
        <v>19.6</v>
      </c>
    </row>
    <row r="1704" spans="1:8">
      <c r="A1704" t="s">
        <v>10727</v>
      </c>
      <c r="B1704" t="s">
        <v>4883</v>
      </c>
      <c r="C1704" t="s">
        <v>10600</v>
      </c>
      <c r="D1704">
        <v>16.4</v>
      </c>
      <c r="E1704">
        <v>8.7</v>
      </c>
      <c r="F1704">
        <v>6.5</v>
      </c>
      <c r="G1704">
        <v>38.9</v>
      </c>
      <c r="H1704">
        <v>32.2</v>
      </c>
    </row>
    <row r="1705" spans="1:8">
      <c r="A1705" t="s">
        <v>3431</v>
      </c>
      <c r="B1705" t="s">
        <v>4883</v>
      </c>
      <c r="C1705" t="s">
        <v>10600</v>
      </c>
      <c r="D1705">
        <v>16.1</v>
      </c>
      <c r="E1705">
        <v>10.5</v>
      </c>
      <c r="F1705">
        <v>16.9</v>
      </c>
      <c r="G1705">
        <v>43.8</v>
      </c>
      <c r="H1705">
        <v>33.6</v>
      </c>
    </row>
    <row r="1706" spans="1:8">
      <c r="A1706" t="s">
        <v>3403</v>
      </c>
      <c r="B1706" t="s">
        <v>4883</v>
      </c>
      <c r="C1706" t="s">
        <v>10600</v>
      </c>
      <c r="D1706">
        <v>14.8</v>
      </c>
      <c r="E1706">
        <v>8.9</v>
      </c>
      <c r="F1706">
        <v>16.3</v>
      </c>
      <c r="G1706">
        <v>37.1</v>
      </c>
      <c r="H1706">
        <v>35.2</v>
      </c>
    </row>
    <row r="1707" spans="1:8">
      <c r="A1707" t="s">
        <v>10728</v>
      </c>
      <c r="B1707" t="s">
        <v>4883</v>
      </c>
      <c r="C1707" t="s">
        <v>10600</v>
      </c>
      <c r="D1707">
        <v>14.7</v>
      </c>
      <c r="E1707">
        <v>12.2</v>
      </c>
      <c r="F1707">
        <v>22.9</v>
      </c>
      <c r="G1707">
        <v>41.3</v>
      </c>
      <c r="H1707">
        <v>24.1</v>
      </c>
    </row>
    <row r="1708" spans="1:8">
      <c r="A1708" t="s">
        <v>10729</v>
      </c>
      <c r="B1708" t="s">
        <v>4883</v>
      </c>
      <c r="C1708" t="s">
        <v>10600</v>
      </c>
      <c r="D1708">
        <v>25</v>
      </c>
      <c r="E1708">
        <v>10.8</v>
      </c>
      <c r="F1708">
        <v>14.8</v>
      </c>
      <c r="G1708">
        <v>38.7</v>
      </c>
      <c r="H1708">
        <v>16.5</v>
      </c>
    </row>
    <row r="1709" spans="1:8">
      <c r="A1709" t="s">
        <v>10730</v>
      </c>
      <c r="B1709" t="s">
        <v>4883</v>
      </c>
      <c r="C1709" t="s">
        <v>10600</v>
      </c>
      <c r="D1709">
        <v>16.2</v>
      </c>
      <c r="E1709">
        <v>8.6</v>
      </c>
      <c r="F1709">
        <v>3.1</v>
      </c>
      <c r="G1709">
        <v>37</v>
      </c>
      <c r="H1709">
        <v>23.4</v>
      </c>
    </row>
    <row r="1710" spans="1:8">
      <c r="A1710" t="s">
        <v>3137</v>
      </c>
      <c r="B1710" t="s">
        <v>4883</v>
      </c>
      <c r="C1710" t="s">
        <v>10600</v>
      </c>
      <c r="D1710">
        <v>22.5</v>
      </c>
      <c r="E1710">
        <v>11</v>
      </c>
      <c r="F1710">
        <v>17</v>
      </c>
      <c r="G1710">
        <v>41.8</v>
      </c>
      <c r="H1710">
        <v>26.1</v>
      </c>
    </row>
    <row r="1711" spans="1:8">
      <c r="A1711" t="s">
        <v>10731</v>
      </c>
      <c r="B1711" t="s">
        <v>4883</v>
      </c>
      <c r="C1711" t="s">
        <v>10600</v>
      </c>
      <c r="D1711">
        <v>20.5</v>
      </c>
      <c r="E1711">
        <v>9.1</v>
      </c>
      <c r="F1711">
        <v>8.7</v>
      </c>
      <c r="G1711">
        <v>37</v>
      </c>
      <c r="H1711">
        <v>36.5</v>
      </c>
    </row>
    <row r="1712" spans="1:8">
      <c r="A1712" t="s">
        <v>6681</v>
      </c>
      <c r="B1712" t="s">
        <v>4883</v>
      </c>
      <c r="C1712" t="s">
        <v>10600</v>
      </c>
      <c r="D1712">
        <v>18.6</v>
      </c>
      <c r="E1712">
        <v>16.7</v>
      </c>
      <c r="F1712">
        <v>5.7</v>
      </c>
      <c r="G1712">
        <v>37.3</v>
      </c>
      <c r="H1712">
        <v>34.9</v>
      </c>
    </row>
    <row r="1713" spans="1:8">
      <c r="A1713" t="s">
        <v>10732</v>
      </c>
      <c r="B1713" t="s">
        <v>4883</v>
      </c>
      <c r="C1713" t="s">
        <v>10600</v>
      </c>
      <c r="D1713">
        <v>16.9</v>
      </c>
      <c r="E1713">
        <v>10.1</v>
      </c>
      <c r="F1713">
        <v>23.1</v>
      </c>
      <c r="G1713">
        <v>37</v>
      </c>
      <c r="H1713">
        <v>23.9</v>
      </c>
    </row>
    <row r="1714" spans="1:8">
      <c r="A1714" t="s">
        <v>6800</v>
      </c>
      <c r="B1714" t="s">
        <v>4883</v>
      </c>
      <c r="C1714" t="s">
        <v>10600</v>
      </c>
      <c r="D1714">
        <v>23.1</v>
      </c>
      <c r="E1714">
        <v>9.2</v>
      </c>
      <c r="F1714">
        <v>10.6</v>
      </c>
      <c r="G1714">
        <v>39.7</v>
      </c>
      <c r="H1714">
        <v>31.4</v>
      </c>
    </row>
    <row r="1715" spans="1:8">
      <c r="A1715" t="s">
        <v>3742</v>
      </c>
      <c r="B1715" t="s">
        <v>4883</v>
      </c>
      <c r="C1715" t="s">
        <v>10600</v>
      </c>
      <c r="D1715">
        <v>14.8</v>
      </c>
      <c r="E1715">
        <v>9</v>
      </c>
      <c r="F1715">
        <v>23.5</v>
      </c>
      <c r="G1715">
        <v>38.2</v>
      </c>
      <c r="H1715">
        <v>18.2</v>
      </c>
    </row>
    <row r="1716" spans="1:8">
      <c r="A1716" t="s">
        <v>10733</v>
      </c>
      <c r="B1716" t="s">
        <v>4883</v>
      </c>
      <c r="C1716" t="s">
        <v>10600</v>
      </c>
      <c r="D1716">
        <v>14.5</v>
      </c>
      <c r="E1716">
        <v>7.6</v>
      </c>
      <c r="F1716">
        <v>6.1</v>
      </c>
      <c r="G1716">
        <v>37</v>
      </c>
      <c r="H1716">
        <v>35.2</v>
      </c>
    </row>
    <row r="1717" spans="1:8">
      <c r="A1717" t="s">
        <v>10734</v>
      </c>
      <c r="B1717" t="s">
        <v>4883</v>
      </c>
      <c r="C1717" t="s">
        <v>10600</v>
      </c>
      <c r="D1717">
        <v>14.1</v>
      </c>
      <c r="E1717">
        <v>8.4</v>
      </c>
      <c r="F1717">
        <v>9</v>
      </c>
      <c r="G1717">
        <v>37.3</v>
      </c>
      <c r="H1717">
        <v>27.5</v>
      </c>
    </row>
    <row r="1718" spans="1:8">
      <c r="A1718" t="s">
        <v>10735</v>
      </c>
      <c r="B1718" t="s">
        <v>4883</v>
      </c>
      <c r="C1718" t="s">
        <v>10600</v>
      </c>
      <c r="D1718">
        <v>19.3</v>
      </c>
      <c r="E1718">
        <v>10.8</v>
      </c>
      <c r="F1718">
        <v>3.9</v>
      </c>
      <c r="G1718">
        <v>67.5</v>
      </c>
      <c r="H1718">
        <v>24.9</v>
      </c>
    </row>
    <row r="1719" spans="1:8">
      <c r="A1719" t="s">
        <v>10736</v>
      </c>
      <c r="B1719" t="s">
        <v>4883</v>
      </c>
      <c r="C1719" t="s">
        <v>10600</v>
      </c>
      <c r="D1719">
        <v>18.9</v>
      </c>
      <c r="E1719">
        <v>11.3</v>
      </c>
      <c r="F1719">
        <v>2.2</v>
      </c>
      <c r="G1719">
        <v>42.3</v>
      </c>
      <c r="H1719">
        <v>20.9</v>
      </c>
    </row>
    <row r="1720" spans="1:8">
      <c r="A1720" t="s">
        <v>10737</v>
      </c>
      <c r="B1720" t="s">
        <v>4883</v>
      </c>
      <c r="C1720" t="s">
        <v>10600</v>
      </c>
      <c r="D1720">
        <v>16</v>
      </c>
      <c r="E1720">
        <v>10</v>
      </c>
      <c r="F1720">
        <v>17.8</v>
      </c>
      <c r="G1720">
        <v>37.4</v>
      </c>
      <c r="H1720">
        <v>24.8</v>
      </c>
    </row>
    <row r="1721" spans="1:8">
      <c r="A1721" t="s">
        <v>10738</v>
      </c>
      <c r="B1721" t="s">
        <v>4883</v>
      </c>
      <c r="C1721" t="s">
        <v>10600</v>
      </c>
      <c r="D1721">
        <v>15.1</v>
      </c>
      <c r="E1721">
        <v>9.4</v>
      </c>
      <c r="F1721">
        <v>3.8</v>
      </c>
      <c r="G1721">
        <v>41.6</v>
      </c>
      <c r="H1721">
        <v>21.9</v>
      </c>
    </row>
    <row r="1722" spans="1:8">
      <c r="A1722" t="s">
        <v>10739</v>
      </c>
      <c r="B1722" t="s">
        <v>4883</v>
      </c>
      <c r="C1722" t="s">
        <v>10600</v>
      </c>
      <c r="D1722">
        <v>13</v>
      </c>
      <c r="E1722">
        <v>8.8</v>
      </c>
      <c r="F1722">
        <v>14.5</v>
      </c>
      <c r="G1722">
        <v>37.4</v>
      </c>
      <c r="H1722">
        <v>46.4</v>
      </c>
    </row>
    <row r="1723" spans="1:8">
      <c r="A1723" t="s">
        <v>2315</v>
      </c>
      <c r="B1723" t="s">
        <v>4883</v>
      </c>
      <c r="C1723" t="s">
        <v>10600</v>
      </c>
      <c r="D1723">
        <v>16.6</v>
      </c>
      <c r="E1723">
        <v>11.8</v>
      </c>
      <c r="F1723">
        <v>10.2</v>
      </c>
      <c r="G1723">
        <v>37.7</v>
      </c>
      <c r="H1723">
        <v>22.1</v>
      </c>
    </row>
    <row r="1724" spans="1:8">
      <c r="A1724" t="s">
        <v>3410</v>
      </c>
      <c r="B1724" t="s">
        <v>4883</v>
      </c>
      <c r="C1724" t="s">
        <v>10600</v>
      </c>
      <c r="D1724">
        <v>14.9</v>
      </c>
      <c r="E1724">
        <v>10.6</v>
      </c>
      <c r="F1724">
        <v>20.3</v>
      </c>
      <c r="G1724">
        <v>38.1</v>
      </c>
      <c r="H1724">
        <v>19.9</v>
      </c>
    </row>
    <row r="1725" spans="1:8">
      <c r="A1725" t="s">
        <v>10740</v>
      </c>
      <c r="B1725" t="s">
        <v>4883</v>
      </c>
      <c r="C1725" t="s">
        <v>10600</v>
      </c>
      <c r="D1725">
        <v>17.6</v>
      </c>
      <c r="E1725">
        <v>9.4</v>
      </c>
      <c r="F1725">
        <v>6.8</v>
      </c>
      <c r="G1725">
        <v>37.2</v>
      </c>
      <c r="H1725">
        <v>21.3</v>
      </c>
    </row>
    <row r="1726" spans="1:8">
      <c r="A1726" t="s">
        <v>10741</v>
      </c>
      <c r="B1726" t="s">
        <v>4883</v>
      </c>
      <c r="C1726" t="s">
        <v>10600</v>
      </c>
      <c r="D1726">
        <v>18.7</v>
      </c>
      <c r="E1726">
        <v>10.6</v>
      </c>
      <c r="F1726">
        <v>4.8</v>
      </c>
      <c r="G1726">
        <v>39.3</v>
      </c>
      <c r="H1726">
        <v>36.4</v>
      </c>
    </row>
    <row r="1727" spans="1:8">
      <c r="A1727" t="s">
        <v>10742</v>
      </c>
      <c r="B1727" t="s">
        <v>4883</v>
      </c>
      <c r="C1727" t="s">
        <v>10600</v>
      </c>
      <c r="D1727">
        <v>14.8</v>
      </c>
      <c r="E1727">
        <v>8</v>
      </c>
      <c r="F1727">
        <v>18.4</v>
      </c>
      <c r="G1727">
        <v>36.9</v>
      </c>
      <c r="H1727">
        <v>52.7</v>
      </c>
    </row>
    <row r="1728" spans="1:8">
      <c r="A1728" t="s">
        <v>10743</v>
      </c>
      <c r="B1728" t="s">
        <v>4883</v>
      </c>
      <c r="C1728" t="s">
        <v>10600</v>
      </c>
      <c r="D1728">
        <v>16.4</v>
      </c>
      <c r="E1728">
        <v>14</v>
      </c>
      <c r="F1728">
        <v>6.8</v>
      </c>
      <c r="G1728">
        <v>37.7</v>
      </c>
      <c r="H1728">
        <v>47</v>
      </c>
    </row>
    <row r="1729" spans="1:8">
      <c r="A1729" t="s">
        <v>10744</v>
      </c>
      <c r="B1729" t="s">
        <v>4883</v>
      </c>
      <c r="C1729" t="s">
        <v>10600</v>
      </c>
      <c r="D1729">
        <v>18.8</v>
      </c>
      <c r="E1729">
        <v>8.4</v>
      </c>
      <c r="F1729">
        <v>1.4</v>
      </c>
      <c r="G1729">
        <v>36.9</v>
      </c>
      <c r="H1729">
        <v>33.7</v>
      </c>
    </row>
    <row r="1730" spans="1:8">
      <c r="A1730" t="s">
        <v>10745</v>
      </c>
      <c r="B1730" t="s">
        <v>4883</v>
      </c>
      <c r="C1730" t="s">
        <v>10600</v>
      </c>
      <c r="D1730">
        <v>16.9</v>
      </c>
      <c r="E1730">
        <v>9.6</v>
      </c>
      <c r="F1730">
        <v>21.1</v>
      </c>
      <c r="G1730">
        <v>38</v>
      </c>
      <c r="H1730">
        <v>15</v>
      </c>
    </row>
    <row r="1731" spans="1:8">
      <c r="A1731" t="s">
        <v>10746</v>
      </c>
      <c r="B1731" t="s">
        <v>4883</v>
      </c>
      <c r="C1731" t="s">
        <v>10600</v>
      </c>
      <c r="D1731">
        <v>15.6</v>
      </c>
      <c r="E1731">
        <v>8.8</v>
      </c>
      <c r="F1731">
        <v>16.9</v>
      </c>
      <c r="G1731">
        <v>37.1</v>
      </c>
      <c r="H1731">
        <v>20.1</v>
      </c>
    </row>
    <row r="1732" spans="1:8">
      <c r="A1732" t="s">
        <v>2952</v>
      </c>
      <c r="B1732" t="s">
        <v>4883</v>
      </c>
      <c r="C1732" t="s">
        <v>10600</v>
      </c>
      <c r="D1732">
        <v>17.1</v>
      </c>
      <c r="E1732">
        <v>15.9</v>
      </c>
      <c r="F1732">
        <v>14.9</v>
      </c>
      <c r="G1732">
        <v>39.3</v>
      </c>
      <c r="H1732">
        <v>31.3</v>
      </c>
    </row>
    <row r="1733" spans="1:8">
      <c r="A1733" t="s">
        <v>10747</v>
      </c>
      <c r="B1733" t="s">
        <v>4883</v>
      </c>
      <c r="C1733" t="s">
        <v>10600</v>
      </c>
      <c r="D1733">
        <v>20.8</v>
      </c>
      <c r="E1733">
        <v>16.3</v>
      </c>
      <c r="F1733">
        <v>6.5</v>
      </c>
      <c r="G1733">
        <v>41</v>
      </c>
      <c r="H1733">
        <v>21</v>
      </c>
    </row>
    <row r="1734" spans="1:8">
      <c r="A1734" t="s">
        <v>10748</v>
      </c>
      <c r="B1734" t="s">
        <v>4883</v>
      </c>
      <c r="C1734" t="s">
        <v>10600</v>
      </c>
      <c r="D1734">
        <v>15.6</v>
      </c>
      <c r="E1734">
        <v>9.7</v>
      </c>
      <c r="F1734">
        <v>26.2</v>
      </c>
      <c r="G1734">
        <v>38.3</v>
      </c>
      <c r="H1734">
        <v>14.1</v>
      </c>
    </row>
    <row r="1735" spans="1:8">
      <c r="A1735" t="s">
        <v>10749</v>
      </c>
      <c r="B1735" t="s">
        <v>4883</v>
      </c>
      <c r="C1735" t="s">
        <v>10600</v>
      </c>
      <c r="D1735">
        <v>15.6</v>
      </c>
      <c r="E1735">
        <v>10</v>
      </c>
      <c r="F1735">
        <v>11.7</v>
      </c>
      <c r="G1735">
        <v>37.5</v>
      </c>
      <c r="H1735">
        <v>24.9</v>
      </c>
    </row>
    <row r="1736" spans="1:8">
      <c r="A1736" t="s">
        <v>3779</v>
      </c>
      <c r="B1736" t="s">
        <v>4883</v>
      </c>
      <c r="C1736" t="s">
        <v>10600</v>
      </c>
      <c r="D1736">
        <v>16.9</v>
      </c>
      <c r="E1736">
        <v>9.3</v>
      </c>
      <c r="F1736">
        <v>24</v>
      </c>
      <c r="G1736">
        <v>40.5</v>
      </c>
      <c r="H1736">
        <v>21.3</v>
      </c>
    </row>
    <row r="1737" spans="1:8">
      <c r="A1737" t="s">
        <v>10750</v>
      </c>
      <c r="B1737" t="s">
        <v>4883</v>
      </c>
      <c r="C1737" t="s">
        <v>10600</v>
      </c>
      <c r="D1737">
        <v>17</v>
      </c>
      <c r="E1737">
        <v>10.1</v>
      </c>
      <c r="F1737">
        <v>12.6</v>
      </c>
      <c r="G1737">
        <v>38</v>
      </c>
      <c r="H1737">
        <v>42.6</v>
      </c>
    </row>
    <row r="1738" spans="1:8">
      <c r="A1738" t="s">
        <v>3727</v>
      </c>
      <c r="B1738" t="s">
        <v>4883</v>
      </c>
      <c r="C1738" t="s">
        <v>10600</v>
      </c>
      <c r="D1738">
        <v>19.7</v>
      </c>
      <c r="E1738">
        <v>13.5</v>
      </c>
      <c r="F1738">
        <v>13.3</v>
      </c>
      <c r="G1738">
        <v>39</v>
      </c>
      <c r="H1738">
        <v>34.9</v>
      </c>
    </row>
    <row r="1739" spans="1:8">
      <c r="A1739" t="s">
        <v>6813</v>
      </c>
      <c r="B1739" t="s">
        <v>4883</v>
      </c>
      <c r="C1739" t="s">
        <v>10600</v>
      </c>
      <c r="D1739">
        <v>15.6</v>
      </c>
      <c r="E1739">
        <v>11.4</v>
      </c>
      <c r="F1739">
        <v>7.1</v>
      </c>
      <c r="G1739">
        <v>47.9</v>
      </c>
      <c r="H1739">
        <v>18.4</v>
      </c>
    </row>
    <row r="1740" spans="1:8">
      <c r="A1740" t="s">
        <v>10751</v>
      </c>
      <c r="B1740" t="s">
        <v>4883</v>
      </c>
      <c r="C1740" t="s">
        <v>10600</v>
      </c>
      <c r="D1740">
        <v>17.1</v>
      </c>
      <c r="E1740">
        <v>8.1</v>
      </c>
      <c r="F1740">
        <v>8.9</v>
      </c>
      <c r="G1740">
        <v>36.9</v>
      </c>
      <c r="H1740">
        <v>41.6</v>
      </c>
    </row>
    <row r="1741" spans="1:8">
      <c r="A1741" t="s">
        <v>10752</v>
      </c>
      <c r="B1741" t="s">
        <v>4883</v>
      </c>
      <c r="C1741" t="s">
        <v>10600</v>
      </c>
      <c r="D1741">
        <v>19.6</v>
      </c>
      <c r="E1741">
        <v>9.3</v>
      </c>
      <c r="F1741">
        <v>5</v>
      </c>
      <c r="G1741">
        <v>41.1</v>
      </c>
      <c r="H1741">
        <v>67.9</v>
      </c>
    </row>
    <row r="1742" spans="1:8">
      <c r="A1742" t="s">
        <v>10753</v>
      </c>
      <c r="B1742" t="s">
        <v>4883</v>
      </c>
      <c r="C1742" t="s">
        <v>10600</v>
      </c>
      <c r="D1742">
        <v>21.6</v>
      </c>
      <c r="E1742">
        <v>7.7</v>
      </c>
      <c r="F1742">
        <v>7.8</v>
      </c>
      <c r="G1742">
        <v>37</v>
      </c>
      <c r="H1742">
        <v>32.3</v>
      </c>
    </row>
    <row r="1743" spans="1:8">
      <c r="A1743" t="s">
        <v>10754</v>
      </c>
      <c r="B1743" t="s">
        <v>4883</v>
      </c>
      <c r="C1743" t="s">
        <v>10600</v>
      </c>
      <c r="D1743">
        <v>16.9</v>
      </c>
      <c r="E1743">
        <v>13.2</v>
      </c>
      <c r="F1743">
        <v>10.3</v>
      </c>
      <c r="G1743">
        <v>37.8</v>
      </c>
      <c r="H1743">
        <v>32.3</v>
      </c>
    </row>
    <row r="1744" spans="1:8">
      <c r="A1744" t="s">
        <v>3662</v>
      </c>
      <c r="B1744" t="s">
        <v>4883</v>
      </c>
      <c r="C1744" t="s">
        <v>10600</v>
      </c>
      <c r="D1744">
        <v>21.2</v>
      </c>
      <c r="E1744">
        <v>11.3</v>
      </c>
      <c r="F1744">
        <v>17</v>
      </c>
      <c r="G1744">
        <v>40</v>
      </c>
      <c r="H1744">
        <v>24.9</v>
      </c>
    </row>
    <row r="1745" spans="1:8">
      <c r="A1745" t="s">
        <v>3571</v>
      </c>
      <c r="B1745" t="s">
        <v>4883</v>
      </c>
      <c r="C1745" t="s">
        <v>10600</v>
      </c>
      <c r="D1745">
        <v>18.7</v>
      </c>
      <c r="E1745">
        <v>14.8</v>
      </c>
      <c r="F1745">
        <v>10.6</v>
      </c>
      <c r="G1745">
        <v>43.3</v>
      </c>
      <c r="H1745">
        <v>32</v>
      </c>
    </row>
    <row r="1746" spans="1:8">
      <c r="A1746" t="s">
        <v>3571</v>
      </c>
      <c r="B1746" t="s">
        <v>4883</v>
      </c>
      <c r="C1746" t="s">
        <v>10600</v>
      </c>
      <c r="D1746">
        <v>19.5</v>
      </c>
      <c r="E1746">
        <v>12.8</v>
      </c>
      <c r="F1746">
        <v>10.2</v>
      </c>
      <c r="G1746">
        <v>41.5</v>
      </c>
      <c r="H1746">
        <v>22.8</v>
      </c>
    </row>
    <row r="1747" spans="1:8">
      <c r="A1747" t="s">
        <v>10755</v>
      </c>
      <c r="B1747" t="s">
        <v>4883</v>
      </c>
      <c r="C1747" t="s">
        <v>10600</v>
      </c>
      <c r="D1747">
        <v>17.3</v>
      </c>
      <c r="E1747">
        <v>8.3</v>
      </c>
      <c r="F1747">
        <v>0.9</v>
      </c>
      <c r="G1747">
        <v>37</v>
      </c>
      <c r="H1747">
        <v>38.8</v>
      </c>
    </row>
    <row r="1748" spans="1:8">
      <c r="A1748" t="s">
        <v>10756</v>
      </c>
      <c r="B1748" t="s">
        <v>4883</v>
      </c>
      <c r="C1748" t="s">
        <v>10600</v>
      </c>
      <c r="D1748">
        <v>13.1</v>
      </c>
      <c r="E1748">
        <v>9.4</v>
      </c>
      <c r="F1748">
        <v>21.9</v>
      </c>
      <c r="G1748">
        <v>42.5</v>
      </c>
      <c r="H1748">
        <v>17.4</v>
      </c>
    </row>
    <row r="1749" spans="1:8">
      <c r="A1749" t="s">
        <v>6597</v>
      </c>
      <c r="B1749" t="s">
        <v>4883</v>
      </c>
      <c r="C1749" t="s">
        <v>10600</v>
      </c>
      <c r="D1749">
        <v>19.4</v>
      </c>
      <c r="E1749">
        <v>12.3</v>
      </c>
      <c r="F1749">
        <v>10.1</v>
      </c>
      <c r="G1749">
        <v>37</v>
      </c>
      <c r="H1749">
        <v>26.9</v>
      </c>
    </row>
    <row r="1750" spans="1:8">
      <c r="A1750" t="s">
        <v>10757</v>
      </c>
      <c r="B1750" t="s">
        <v>4883</v>
      </c>
      <c r="C1750" t="s">
        <v>10600</v>
      </c>
      <c r="D1750">
        <v>18.4</v>
      </c>
      <c r="E1750">
        <v>10.9</v>
      </c>
      <c r="F1750">
        <v>16.7</v>
      </c>
      <c r="G1750">
        <v>49.4</v>
      </c>
      <c r="H1750">
        <v>26.1</v>
      </c>
    </row>
    <row r="1751" spans="1:8">
      <c r="A1751" t="s">
        <v>10758</v>
      </c>
      <c r="B1751" t="s">
        <v>4883</v>
      </c>
      <c r="C1751" t="s">
        <v>10600</v>
      </c>
      <c r="D1751">
        <v>16.8</v>
      </c>
      <c r="E1751">
        <v>11.5</v>
      </c>
      <c r="F1751">
        <v>21.9</v>
      </c>
      <c r="G1751">
        <v>37.4</v>
      </c>
      <c r="H1751">
        <v>20.1</v>
      </c>
    </row>
    <row r="1752" spans="1:8">
      <c r="A1752" t="s">
        <v>10759</v>
      </c>
      <c r="B1752" t="s">
        <v>4883</v>
      </c>
      <c r="C1752" t="s">
        <v>10600</v>
      </c>
      <c r="D1752">
        <v>18.2</v>
      </c>
      <c r="E1752">
        <v>9.3</v>
      </c>
      <c r="F1752">
        <v>17.8</v>
      </c>
      <c r="G1752">
        <v>37.3</v>
      </c>
      <c r="H1752">
        <v>21.1</v>
      </c>
    </row>
    <row r="1753" spans="1:8">
      <c r="A1753" t="s">
        <v>10760</v>
      </c>
      <c r="B1753" t="s">
        <v>4883</v>
      </c>
      <c r="C1753" t="s">
        <v>10600</v>
      </c>
      <c r="D1753">
        <v>22</v>
      </c>
      <c r="E1753">
        <v>11.8</v>
      </c>
      <c r="F1753">
        <v>7.5</v>
      </c>
      <c r="G1753">
        <v>38.4</v>
      </c>
      <c r="H1753">
        <v>32.3</v>
      </c>
    </row>
    <row r="1754" spans="1:8">
      <c r="A1754" t="s">
        <v>10761</v>
      </c>
      <c r="B1754" t="s">
        <v>4883</v>
      </c>
      <c r="C1754" t="s">
        <v>10600</v>
      </c>
      <c r="D1754">
        <v>14.5</v>
      </c>
      <c r="E1754">
        <v>8.1</v>
      </c>
      <c r="F1754">
        <v>9.7</v>
      </c>
      <c r="G1754">
        <v>36.9</v>
      </c>
      <c r="H1754">
        <v>26.8</v>
      </c>
    </row>
    <row r="1755" spans="1:8">
      <c r="A1755" t="s">
        <v>10762</v>
      </c>
      <c r="B1755" t="s">
        <v>4883</v>
      </c>
      <c r="C1755" t="s">
        <v>10600</v>
      </c>
      <c r="D1755">
        <v>20.3</v>
      </c>
      <c r="E1755">
        <v>10</v>
      </c>
      <c r="F1755">
        <v>9.1</v>
      </c>
      <c r="G1755">
        <v>37.5</v>
      </c>
      <c r="H1755">
        <v>47.2</v>
      </c>
    </row>
    <row r="1756" spans="1:8">
      <c r="A1756" t="s">
        <v>10763</v>
      </c>
      <c r="B1756" t="s">
        <v>4883</v>
      </c>
      <c r="C1756" t="s">
        <v>10600</v>
      </c>
      <c r="D1756">
        <v>17.7</v>
      </c>
      <c r="E1756">
        <v>10.1</v>
      </c>
      <c r="F1756">
        <v>7</v>
      </c>
      <c r="G1756">
        <v>41.1</v>
      </c>
      <c r="H1756">
        <v>26.9</v>
      </c>
    </row>
    <row r="1757" spans="1:8">
      <c r="A1757" t="s">
        <v>10764</v>
      </c>
      <c r="B1757" t="s">
        <v>4883</v>
      </c>
      <c r="C1757" t="s">
        <v>10600</v>
      </c>
      <c r="D1757">
        <v>18.4</v>
      </c>
      <c r="E1757">
        <v>8.6</v>
      </c>
      <c r="F1757">
        <v>10.2</v>
      </c>
      <c r="G1757">
        <v>37.3</v>
      </c>
      <c r="H1757">
        <v>19.7</v>
      </c>
    </row>
    <row r="1758" spans="1:8">
      <c r="A1758" t="s">
        <v>10765</v>
      </c>
      <c r="B1758" t="s">
        <v>4883</v>
      </c>
      <c r="C1758" t="s">
        <v>10600</v>
      </c>
      <c r="D1758">
        <v>20.7</v>
      </c>
      <c r="E1758">
        <v>9.9</v>
      </c>
      <c r="F1758">
        <v>18.2</v>
      </c>
      <c r="G1758">
        <v>37.1</v>
      </c>
      <c r="H1758">
        <v>22.8</v>
      </c>
    </row>
    <row r="1759" spans="1:8">
      <c r="A1759" t="s">
        <v>10766</v>
      </c>
      <c r="B1759" t="s">
        <v>4883</v>
      </c>
      <c r="C1759" t="s">
        <v>10600</v>
      </c>
      <c r="D1759">
        <v>21.3</v>
      </c>
      <c r="E1759">
        <v>9.2</v>
      </c>
      <c r="F1759">
        <v>17.1</v>
      </c>
      <c r="G1759">
        <v>37.3</v>
      </c>
      <c r="H1759">
        <v>28.7</v>
      </c>
    </row>
    <row r="1760" spans="1:8">
      <c r="A1760" t="s">
        <v>3244</v>
      </c>
      <c r="B1760" t="s">
        <v>4883</v>
      </c>
      <c r="C1760" t="s">
        <v>10600</v>
      </c>
      <c r="D1760">
        <v>15.8</v>
      </c>
      <c r="E1760">
        <v>9.1</v>
      </c>
      <c r="F1760">
        <v>23.2</v>
      </c>
      <c r="G1760">
        <v>37.3</v>
      </c>
      <c r="H1760">
        <v>22.9</v>
      </c>
    </row>
    <row r="1761" spans="1:8">
      <c r="A1761" t="s">
        <v>10767</v>
      </c>
      <c r="B1761" t="s">
        <v>4883</v>
      </c>
      <c r="C1761" t="s">
        <v>10600</v>
      </c>
      <c r="D1761">
        <v>15.4</v>
      </c>
      <c r="E1761">
        <v>9.9</v>
      </c>
      <c r="F1761">
        <v>25.1</v>
      </c>
      <c r="G1761">
        <v>38</v>
      </c>
      <c r="H1761">
        <v>22</v>
      </c>
    </row>
    <row r="1762" spans="1:8">
      <c r="A1762" t="s">
        <v>10768</v>
      </c>
      <c r="B1762" t="s">
        <v>4883</v>
      </c>
      <c r="C1762" t="s">
        <v>10600</v>
      </c>
      <c r="D1762">
        <v>25.2</v>
      </c>
      <c r="E1762">
        <v>10.3</v>
      </c>
      <c r="F1762">
        <v>2</v>
      </c>
      <c r="G1762">
        <v>41.5</v>
      </c>
      <c r="H1762">
        <v>15</v>
      </c>
    </row>
    <row r="1763" spans="1:8">
      <c r="A1763" t="s">
        <v>3172</v>
      </c>
      <c r="B1763" t="s">
        <v>4883</v>
      </c>
      <c r="C1763" t="s">
        <v>10600</v>
      </c>
      <c r="D1763">
        <v>15.6</v>
      </c>
      <c r="E1763">
        <v>12</v>
      </c>
      <c r="F1763">
        <v>19.5</v>
      </c>
      <c r="G1763">
        <v>39.1</v>
      </c>
      <c r="H1763">
        <v>23</v>
      </c>
    </row>
    <row r="1764" spans="1:8">
      <c r="A1764" t="s">
        <v>3681</v>
      </c>
      <c r="B1764" t="s">
        <v>4883</v>
      </c>
      <c r="C1764" t="s">
        <v>10600</v>
      </c>
      <c r="D1764">
        <v>20.2</v>
      </c>
      <c r="E1764">
        <v>15.4</v>
      </c>
      <c r="F1764">
        <v>7.7</v>
      </c>
      <c r="G1764">
        <v>44</v>
      </c>
      <c r="H1764">
        <v>43.3</v>
      </c>
    </row>
    <row r="1765" spans="1:8">
      <c r="A1765" t="s">
        <v>10769</v>
      </c>
      <c r="B1765" t="s">
        <v>4883</v>
      </c>
      <c r="C1765" t="s">
        <v>10600</v>
      </c>
      <c r="D1765">
        <v>11.6</v>
      </c>
      <c r="E1765">
        <v>7.8</v>
      </c>
      <c r="F1765">
        <v>10.2</v>
      </c>
      <c r="G1765">
        <v>37.1</v>
      </c>
      <c r="H1765">
        <v>51.8</v>
      </c>
    </row>
    <row r="1766" spans="1:8">
      <c r="A1766" t="s">
        <v>10770</v>
      </c>
      <c r="B1766" t="s">
        <v>4883</v>
      </c>
      <c r="C1766" t="s">
        <v>10600</v>
      </c>
      <c r="D1766">
        <v>17.5</v>
      </c>
      <c r="E1766">
        <v>8.3</v>
      </c>
      <c r="F1766">
        <v>8</v>
      </c>
      <c r="G1766">
        <v>39.3</v>
      </c>
      <c r="H1766">
        <v>26.1</v>
      </c>
    </row>
    <row r="1767" spans="1:8">
      <c r="A1767" t="s">
        <v>10771</v>
      </c>
      <c r="B1767" t="s">
        <v>4883</v>
      </c>
      <c r="C1767" t="s">
        <v>10600</v>
      </c>
      <c r="D1767">
        <v>16.4</v>
      </c>
      <c r="E1767">
        <v>10.1</v>
      </c>
      <c r="F1767">
        <v>12.6</v>
      </c>
      <c r="G1767">
        <v>37.4</v>
      </c>
      <c r="H1767">
        <v>22.1</v>
      </c>
    </row>
    <row r="1768" spans="1:8">
      <c r="A1768" t="s">
        <v>2441</v>
      </c>
      <c r="B1768" t="s">
        <v>4883</v>
      </c>
      <c r="C1768" t="s">
        <v>10600</v>
      </c>
      <c r="D1768">
        <v>19</v>
      </c>
      <c r="E1768">
        <v>13.2</v>
      </c>
      <c r="F1768">
        <v>10.4</v>
      </c>
      <c r="G1768">
        <v>37.5</v>
      </c>
      <c r="H1768">
        <v>20.9</v>
      </c>
    </row>
    <row r="1769" spans="1:8">
      <c r="A1769" t="s">
        <v>10772</v>
      </c>
      <c r="B1769" t="s">
        <v>4883</v>
      </c>
      <c r="C1769" t="s">
        <v>10600</v>
      </c>
      <c r="D1769">
        <v>14.1</v>
      </c>
      <c r="E1769">
        <v>10.5</v>
      </c>
      <c r="F1769">
        <v>20.3</v>
      </c>
      <c r="G1769">
        <v>40.5</v>
      </c>
      <c r="H1769">
        <v>29.4</v>
      </c>
    </row>
    <row r="1770" spans="1:8">
      <c r="A1770" t="s">
        <v>10773</v>
      </c>
      <c r="B1770" t="s">
        <v>4883</v>
      </c>
      <c r="C1770" t="s">
        <v>10600</v>
      </c>
      <c r="D1770">
        <v>16</v>
      </c>
      <c r="E1770">
        <v>10.1</v>
      </c>
      <c r="F1770">
        <v>7.9</v>
      </c>
      <c r="G1770">
        <v>38.3</v>
      </c>
      <c r="H1770">
        <v>41.5</v>
      </c>
    </row>
    <row r="1771" spans="1:8">
      <c r="A1771" t="s">
        <v>5933</v>
      </c>
      <c r="B1771" t="s">
        <v>4883</v>
      </c>
      <c r="C1771" t="s">
        <v>10600</v>
      </c>
      <c r="D1771">
        <v>15.8</v>
      </c>
      <c r="E1771">
        <v>10.1</v>
      </c>
      <c r="F1771">
        <v>15.3</v>
      </c>
      <c r="G1771">
        <v>38.7</v>
      </c>
      <c r="H1771">
        <v>21.3</v>
      </c>
    </row>
    <row r="1772" spans="1:8">
      <c r="A1772" t="s">
        <v>10774</v>
      </c>
      <c r="B1772" t="s">
        <v>4883</v>
      </c>
      <c r="C1772" t="s">
        <v>10600</v>
      </c>
      <c r="D1772">
        <v>16.3</v>
      </c>
      <c r="E1772">
        <v>10.3</v>
      </c>
      <c r="F1772">
        <v>5.1</v>
      </c>
      <c r="G1772">
        <v>46.6</v>
      </c>
      <c r="H1772">
        <v>23</v>
      </c>
    </row>
    <row r="1773" spans="1:8">
      <c r="A1773" t="s">
        <v>10775</v>
      </c>
      <c r="B1773" t="s">
        <v>4883</v>
      </c>
      <c r="C1773" t="s">
        <v>10600</v>
      </c>
      <c r="D1773">
        <v>15</v>
      </c>
      <c r="E1773">
        <v>9.6</v>
      </c>
      <c r="F1773">
        <v>1.7</v>
      </c>
      <c r="G1773">
        <v>40.2</v>
      </c>
      <c r="H1773">
        <v>19.5</v>
      </c>
    </row>
    <row r="1774" spans="1:8">
      <c r="A1774" t="s">
        <v>10776</v>
      </c>
      <c r="B1774" t="s">
        <v>4883</v>
      </c>
      <c r="C1774" t="s">
        <v>10600</v>
      </c>
      <c r="D1774">
        <v>17.5</v>
      </c>
      <c r="E1774">
        <v>7.8</v>
      </c>
      <c r="F1774">
        <v>11.2</v>
      </c>
      <c r="G1774">
        <v>38</v>
      </c>
      <c r="H1774">
        <v>18.4</v>
      </c>
    </row>
    <row r="1775" spans="1:8">
      <c r="A1775" t="s">
        <v>10777</v>
      </c>
      <c r="B1775" t="s">
        <v>4883</v>
      </c>
      <c r="C1775" t="s">
        <v>10600</v>
      </c>
      <c r="D1775">
        <v>17.3</v>
      </c>
      <c r="E1775">
        <v>11.2</v>
      </c>
      <c r="F1775">
        <v>18.1</v>
      </c>
      <c r="G1775">
        <v>55.6</v>
      </c>
      <c r="H1775">
        <v>33.2</v>
      </c>
    </row>
    <row r="1776" spans="1:8">
      <c r="A1776" t="s">
        <v>3573</v>
      </c>
      <c r="B1776" t="s">
        <v>4883</v>
      </c>
      <c r="C1776" t="s">
        <v>10600</v>
      </c>
      <c r="D1776">
        <v>23.3</v>
      </c>
      <c r="E1776">
        <v>12.3</v>
      </c>
      <c r="F1776">
        <v>14.4</v>
      </c>
      <c r="G1776">
        <v>39.6</v>
      </c>
      <c r="H1776">
        <v>22.6</v>
      </c>
    </row>
    <row r="1777" spans="1:8">
      <c r="A1777" t="s">
        <v>10778</v>
      </c>
      <c r="B1777" t="s">
        <v>4883</v>
      </c>
      <c r="C1777" t="s">
        <v>10600</v>
      </c>
      <c r="D1777">
        <v>14.4</v>
      </c>
      <c r="E1777">
        <v>9</v>
      </c>
      <c r="F1777">
        <v>4.8</v>
      </c>
      <c r="G1777">
        <v>37.9</v>
      </c>
      <c r="H1777">
        <v>30.9</v>
      </c>
    </row>
    <row r="1778" spans="1:8">
      <c r="A1778" t="s">
        <v>10779</v>
      </c>
      <c r="B1778" t="s">
        <v>4883</v>
      </c>
      <c r="C1778" t="s">
        <v>10600</v>
      </c>
      <c r="D1778">
        <v>20.5</v>
      </c>
      <c r="E1778">
        <v>9.6</v>
      </c>
      <c r="F1778">
        <v>14.7</v>
      </c>
      <c r="G1778">
        <v>37</v>
      </c>
      <c r="H1778">
        <v>38.2</v>
      </c>
    </row>
    <row r="1779" spans="1:8">
      <c r="A1779" t="s">
        <v>10780</v>
      </c>
      <c r="B1779" t="s">
        <v>4883</v>
      </c>
      <c r="C1779" t="s">
        <v>10600</v>
      </c>
      <c r="D1779">
        <v>16.6</v>
      </c>
      <c r="E1779">
        <v>12.7</v>
      </c>
      <c r="F1779">
        <v>9</v>
      </c>
      <c r="G1779">
        <v>41.1</v>
      </c>
      <c r="H1779">
        <v>34.5</v>
      </c>
    </row>
    <row r="1780" spans="1:8">
      <c r="A1780" t="s">
        <v>10781</v>
      </c>
      <c r="B1780" t="s">
        <v>4883</v>
      </c>
      <c r="C1780" t="s">
        <v>10600</v>
      </c>
      <c r="D1780">
        <v>15.8</v>
      </c>
      <c r="E1780">
        <v>9.5</v>
      </c>
      <c r="F1780">
        <v>8.7</v>
      </c>
      <c r="G1780">
        <v>42.7</v>
      </c>
      <c r="H1780">
        <v>18</v>
      </c>
    </row>
    <row r="1781" spans="1:8">
      <c r="A1781" t="s">
        <v>10782</v>
      </c>
      <c r="B1781" t="s">
        <v>4883</v>
      </c>
      <c r="C1781" t="s">
        <v>10600</v>
      </c>
      <c r="D1781">
        <v>23.9</v>
      </c>
      <c r="E1781">
        <v>9.1</v>
      </c>
      <c r="F1781">
        <v>10.7</v>
      </c>
      <c r="G1781">
        <v>43.4</v>
      </c>
      <c r="H1781">
        <v>16.7</v>
      </c>
    </row>
    <row r="1782" spans="1:8">
      <c r="A1782" t="s">
        <v>10783</v>
      </c>
      <c r="B1782" t="s">
        <v>4883</v>
      </c>
      <c r="C1782" t="s">
        <v>10600</v>
      </c>
      <c r="D1782">
        <v>16.3</v>
      </c>
      <c r="E1782">
        <v>12.6</v>
      </c>
      <c r="F1782">
        <v>16.5</v>
      </c>
      <c r="G1782">
        <v>37.5</v>
      </c>
      <c r="H1782">
        <v>40.1</v>
      </c>
    </row>
    <row r="1783" spans="1:8">
      <c r="A1783" t="s">
        <v>10784</v>
      </c>
      <c r="B1783" t="s">
        <v>4883</v>
      </c>
      <c r="C1783" t="s">
        <v>10600</v>
      </c>
      <c r="D1783">
        <v>12.3</v>
      </c>
      <c r="E1783">
        <v>10</v>
      </c>
      <c r="F1783">
        <v>10.5</v>
      </c>
      <c r="G1783">
        <v>39.1</v>
      </c>
      <c r="H1783">
        <v>28.2</v>
      </c>
    </row>
    <row r="1784" spans="1:8">
      <c r="A1784" t="s">
        <v>10785</v>
      </c>
      <c r="B1784" t="s">
        <v>4883</v>
      </c>
      <c r="C1784" t="s">
        <v>10600</v>
      </c>
      <c r="D1784">
        <v>19</v>
      </c>
      <c r="E1784">
        <v>11.6</v>
      </c>
      <c r="F1784">
        <v>3</v>
      </c>
      <c r="G1784">
        <v>40.2</v>
      </c>
      <c r="H1784">
        <v>24.5</v>
      </c>
    </row>
    <row r="1785" spans="1:8">
      <c r="A1785" t="s">
        <v>10786</v>
      </c>
      <c r="B1785" t="s">
        <v>4883</v>
      </c>
      <c r="C1785" t="s">
        <v>10600</v>
      </c>
      <c r="D1785">
        <v>15.5</v>
      </c>
      <c r="E1785">
        <v>11.4</v>
      </c>
      <c r="F1785">
        <v>18.6</v>
      </c>
      <c r="G1785">
        <v>37</v>
      </c>
      <c r="H1785">
        <v>47.8</v>
      </c>
    </row>
    <row r="1786" spans="1:8">
      <c r="A1786" t="s">
        <v>10787</v>
      </c>
      <c r="B1786" t="s">
        <v>4883</v>
      </c>
      <c r="C1786" t="s">
        <v>10600</v>
      </c>
      <c r="D1786">
        <v>17.4</v>
      </c>
      <c r="E1786">
        <v>22.7</v>
      </c>
      <c r="F1786">
        <v>10.4</v>
      </c>
      <c r="G1786">
        <v>61</v>
      </c>
      <c r="H1786">
        <v>19.4</v>
      </c>
    </row>
    <row r="1787" spans="1:8">
      <c r="A1787" t="s">
        <v>10788</v>
      </c>
      <c r="B1787" t="s">
        <v>4883</v>
      </c>
      <c r="C1787" t="s">
        <v>10600</v>
      </c>
      <c r="D1787">
        <v>15.1</v>
      </c>
      <c r="E1787">
        <v>10.1</v>
      </c>
      <c r="F1787">
        <v>20.7</v>
      </c>
      <c r="G1787">
        <v>41.5</v>
      </c>
      <c r="H1787">
        <v>35.6</v>
      </c>
    </row>
    <row r="1788" spans="1:8">
      <c r="A1788" t="s">
        <v>10789</v>
      </c>
      <c r="B1788" t="s">
        <v>4883</v>
      </c>
      <c r="C1788" t="s">
        <v>10600</v>
      </c>
      <c r="D1788">
        <v>17.1</v>
      </c>
      <c r="E1788">
        <v>8.6</v>
      </c>
      <c r="F1788">
        <v>6.5</v>
      </c>
      <c r="G1788">
        <v>37.1</v>
      </c>
      <c r="H1788">
        <v>24.1</v>
      </c>
    </row>
    <row r="1789" spans="1:8">
      <c r="A1789" t="s">
        <v>10790</v>
      </c>
      <c r="B1789" t="s">
        <v>4883</v>
      </c>
      <c r="C1789" t="s">
        <v>10600</v>
      </c>
      <c r="D1789">
        <v>18.8</v>
      </c>
      <c r="E1789">
        <v>10.2</v>
      </c>
      <c r="F1789">
        <v>3.3</v>
      </c>
      <c r="G1789">
        <v>37.9</v>
      </c>
      <c r="H1789">
        <v>34.7</v>
      </c>
    </row>
    <row r="1790" spans="1:8">
      <c r="A1790" t="s">
        <v>10791</v>
      </c>
      <c r="B1790" t="s">
        <v>4883</v>
      </c>
      <c r="C1790" t="s">
        <v>10600</v>
      </c>
      <c r="D1790">
        <v>18.8</v>
      </c>
      <c r="E1790">
        <v>17</v>
      </c>
      <c r="F1790">
        <v>8.2</v>
      </c>
      <c r="G1790">
        <v>44.1</v>
      </c>
      <c r="H1790">
        <v>42</v>
      </c>
    </row>
    <row r="1791" spans="1:8">
      <c r="A1791" t="s">
        <v>10792</v>
      </c>
      <c r="B1791" t="s">
        <v>4883</v>
      </c>
      <c r="C1791" t="s">
        <v>10600</v>
      </c>
      <c r="D1791">
        <v>17.7</v>
      </c>
      <c r="E1791">
        <v>10.6</v>
      </c>
      <c r="F1791">
        <v>14.5</v>
      </c>
      <c r="G1791">
        <v>37.2</v>
      </c>
      <c r="H1791">
        <v>36</v>
      </c>
    </row>
    <row r="1792" spans="1:8">
      <c r="A1792" t="s">
        <v>10793</v>
      </c>
      <c r="B1792" t="s">
        <v>4883</v>
      </c>
      <c r="C1792" t="s">
        <v>10600</v>
      </c>
      <c r="D1792">
        <v>16.8</v>
      </c>
      <c r="E1792">
        <v>12.2</v>
      </c>
      <c r="F1792">
        <v>20.6</v>
      </c>
      <c r="G1792">
        <v>39.2</v>
      </c>
      <c r="H1792">
        <v>21.4</v>
      </c>
    </row>
    <row r="1793" spans="1:8">
      <c r="A1793" t="s">
        <v>6659</v>
      </c>
      <c r="B1793" t="s">
        <v>4883</v>
      </c>
      <c r="C1793" t="s">
        <v>10600</v>
      </c>
      <c r="D1793">
        <v>12</v>
      </c>
      <c r="E1793">
        <v>9.8</v>
      </c>
      <c r="F1793">
        <v>22.8</v>
      </c>
      <c r="G1793">
        <v>37.3</v>
      </c>
      <c r="H1793">
        <v>26</v>
      </c>
    </row>
    <row r="1794" spans="1:8">
      <c r="A1794" t="s">
        <v>2547</v>
      </c>
      <c r="B1794" t="s">
        <v>4883</v>
      </c>
      <c r="C1794" t="s">
        <v>10600</v>
      </c>
      <c r="D1794">
        <v>18.7</v>
      </c>
      <c r="E1794">
        <v>13.4</v>
      </c>
      <c r="F1794">
        <v>16.8</v>
      </c>
      <c r="G1794">
        <v>37.7</v>
      </c>
      <c r="H1794">
        <v>28.7</v>
      </c>
    </row>
    <row r="1795" spans="1:8">
      <c r="A1795" t="s">
        <v>10794</v>
      </c>
      <c r="B1795" t="s">
        <v>4883</v>
      </c>
      <c r="C1795" t="s">
        <v>10600</v>
      </c>
      <c r="D1795">
        <v>17.9</v>
      </c>
      <c r="E1795">
        <v>16</v>
      </c>
      <c r="F1795">
        <v>14.9</v>
      </c>
      <c r="G1795">
        <v>45.5</v>
      </c>
      <c r="H1795">
        <v>27.3</v>
      </c>
    </row>
    <row r="1796" spans="1:8">
      <c r="A1796" t="s">
        <v>3401</v>
      </c>
      <c r="B1796" t="s">
        <v>4883</v>
      </c>
      <c r="C1796" t="s">
        <v>10600</v>
      </c>
      <c r="D1796">
        <v>21.3</v>
      </c>
      <c r="E1796">
        <v>12.3</v>
      </c>
      <c r="F1796">
        <v>13.9</v>
      </c>
      <c r="G1796">
        <v>43.8</v>
      </c>
      <c r="H1796">
        <v>30.4</v>
      </c>
    </row>
    <row r="1797" spans="1:8">
      <c r="A1797" t="s">
        <v>2880</v>
      </c>
      <c r="B1797" t="s">
        <v>4883</v>
      </c>
      <c r="C1797" t="s">
        <v>10600</v>
      </c>
      <c r="D1797">
        <v>17.2</v>
      </c>
      <c r="E1797">
        <v>10.9</v>
      </c>
      <c r="F1797">
        <v>18.3</v>
      </c>
      <c r="G1797">
        <v>46.9</v>
      </c>
      <c r="H1797">
        <v>17</v>
      </c>
    </row>
    <row r="1798" spans="1:8">
      <c r="A1798" t="s">
        <v>3588</v>
      </c>
      <c r="B1798" t="s">
        <v>4883</v>
      </c>
      <c r="C1798" t="s">
        <v>10600</v>
      </c>
      <c r="D1798">
        <v>18.8</v>
      </c>
      <c r="E1798">
        <v>12.2</v>
      </c>
      <c r="F1798">
        <v>10.5</v>
      </c>
      <c r="G1798">
        <v>65.7</v>
      </c>
      <c r="H1798">
        <v>29.6</v>
      </c>
    </row>
    <row r="1799" spans="1:8">
      <c r="A1799" t="s">
        <v>10795</v>
      </c>
      <c r="B1799" t="s">
        <v>4883</v>
      </c>
      <c r="C1799" t="s">
        <v>10600</v>
      </c>
      <c r="D1799">
        <v>12.5</v>
      </c>
      <c r="E1799">
        <v>8.9</v>
      </c>
      <c r="F1799">
        <v>7.2</v>
      </c>
      <c r="G1799">
        <v>37.5</v>
      </c>
      <c r="H1799">
        <v>16.7</v>
      </c>
    </row>
    <row r="1800" spans="1:8">
      <c r="A1800" t="s">
        <v>10796</v>
      </c>
      <c r="B1800" t="s">
        <v>4883</v>
      </c>
      <c r="C1800" t="s">
        <v>10600</v>
      </c>
      <c r="D1800">
        <v>13.2</v>
      </c>
      <c r="E1800">
        <v>8.2</v>
      </c>
      <c r="F1800">
        <v>23.5</v>
      </c>
      <c r="G1800">
        <v>38.9</v>
      </c>
      <c r="H1800">
        <v>23.1</v>
      </c>
    </row>
    <row r="1801" spans="1:8">
      <c r="A1801" t="s">
        <v>10797</v>
      </c>
      <c r="B1801" t="s">
        <v>4455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</row>
    <row r="1802" spans="1:8">
      <c r="A1802" t="s">
        <v>10798</v>
      </c>
      <c r="B1802" t="s">
        <v>4455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</row>
    <row r="1803" spans="1:8">
      <c r="A1803" t="s">
        <v>10799</v>
      </c>
      <c r="B1803" t="s">
        <v>4455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</row>
    <row r="1804" spans="1:8">
      <c r="A1804" t="s">
        <v>10800</v>
      </c>
      <c r="B1804" t="s">
        <v>4455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</row>
    <row r="1805" spans="1:8">
      <c r="A1805" t="s">
        <v>10801</v>
      </c>
      <c r="B1805" t="s">
        <v>4455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</row>
    <row r="1806" spans="1:8">
      <c r="A1806" t="s">
        <v>10802</v>
      </c>
      <c r="B1806" t="s">
        <v>4455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9</v>
      </c>
    </row>
    <row r="1807" spans="1:8">
      <c r="A1807" t="s">
        <v>1620</v>
      </c>
      <c r="B1807" t="s">
        <v>4455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</row>
    <row r="1808" spans="1:8">
      <c r="A1808" t="s">
        <v>10803</v>
      </c>
      <c r="B1808" t="s">
        <v>4455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</row>
    <row r="1809" spans="1:8">
      <c r="A1809" t="s">
        <v>10804</v>
      </c>
      <c r="B1809" t="s">
        <v>4455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</row>
    <row r="1810" spans="1:8">
      <c r="A1810" t="s">
        <v>10805</v>
      </c>
      <c r="B1810" t="s">
        <v>4455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>
      <c r="A1811" t="s">
        <v>10806</v>
      </c>
      <c r="B1811" t="s">
        <v>4455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</row>
    <row r="1812" spans="1:8">
      <c r="A1812" t="s">
        <v>10807</v>
      </c>
      <c r="B1812" t="s">
        <v>4455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</row>
    <row r="1813" spans="1:8">
      <c r="A1813" t="s">
        <v>2310</v>
      </c>
      <c r="B1813" t="s">
        <v>4455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</row>
    <row r="1814" spans="1:8">
      <c r="A1814" t="s">
        <v>10808</v>
      </c>
      <c r="B1814" t="s">
        <v>4455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</row>
    <row r="1815" spans="1:8">
      <c r="A1815" t="s">
        <v>10809</v>
      </c>
      <c r="B1815" t="s">
        <v>4455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</row>
    <row r="1816" spans="1:8">
      <c r="A1816" t="s">
        <v>10810</v>
      </c>
      <c r="B1816" t="s">
        <v>4455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</row>
    <row r="1817" spans="1:8">
      <c r="A1817" t="s">
        <v>10811</v>
      </c>
      <c r="B1817" t="s">
        <v>4455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</row>
    <row r="1818" spans="1:8">
      <c r="A1818" t="s">
        <v>10812</v>
      </c>
      <c r="B1818" t="s">
        <v>4455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</row>
    <row r="1819" spans="1:8">
      <c r="A1819" t="s">
        <v>10813</v>
      </c>
      <c r="B1819" t="s">
        <v>4455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</row>
    <row r="1820" spans="1:8">
      <c r="A1820" t="s">
        <v>10814</v>
      </c>
      <c r="B1820" t="s">
        <v>4455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</row>
    <row r="1821" spans="1:8">
      <c r="A1821" t="s">
        <v>10815</v>
      </c>
      <c r="B1821" t="s">
        <v>4455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</row>
    <row r="1822" spans="1:8">
      <c r="A1822" t="s">
        <v>10816</v>
      </c>
      <c r="B1822" t="s">
        <v>4455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</row>
    <row r="1823" spans="1:8">
      <c r="A1823" t="s">
        <v>10817</v>
      </c>
      <c r="B1823" t="s">
        <v>4455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</row>
    <row r="1824" spans="1:8">
      <c r="A1824" t="s">
        <v>10818</v>
      </c>
      <c r="B1824" t="s">
        <v>4455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</row>
    <row r="1825" spans="1:8">
      <c r="A1825" t="s">
        <v>10819</v>
      </c>
      <c r="B1825" t="s">
        <v>4455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</row>
    <row r="1826" spans="1:8">
      <c r="A1826" t="s">
        <v>10820</v>
      </c>
      <c r="B1826" t="s">
        <v>4455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>
      <c r="A1827" t="s">
        <v>10821</v>
      </c>
      <c r="B1827" t="s">
        <v>4455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</row>
    <row r="1828" spans="1:8">
      <c r="A1828" t="s">
        <v>10822</v>
      </c>
      <c r="B1828" t="s">
        <v>4455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>
      <c r="A1829" t="s">
        <v>10823</v>
      </c>
      <c r="B1829" t="s">
        <v>4455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>
      <c r="A1830" t="s">
        <v>10824</v>
      </c>
      <c r="B1830" t="s">
        <v>4455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>
      <c r="A1831" t="s">
        <v>10825</v>
      </c>
      <c r="B1831" t="s">
        <v>4455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</row>
    <row r="1832" spans="1:8">
      <c r="A1832" t="s">
        <v>10826</v>
      </c>
      <c r="B1832" t="s">
        <v>4455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>
      <c r="A1833" t="s">
        <v>10827</v>
      </c>
      <c r="B1833" t="s">
        <v>4455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>
      <c r="A1834" t="s">
        <v>10828</v>
      </c>
      <c r="B1834" t="s">
        <v>4455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</row>
    <row r="1835" spans="1:8">
      <c r="A1835" t="s">
        <v>10829</v>
      </c>
      <c r="B1835" t="s">
        <v>4455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</row>
    <row r="1836" spans="1:8">
      <c r="A1836" t="s">
        <v>10830</v>
      </c>
      <c r="B1836" t="s">
        <v>4455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</row>
    <row r="1837" spans="1:8">
      <c r="A1837" t="s">
        <v>10831</v>
      </c>
      <c r="B1837" t="s">
        <v>4455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</row>
    <row r="1838" spans="1:8">
      <c r="A1838" t="s">
        <v>10832</v>
      </c>
      <c r="B1838" t="s">
        <v>4455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</row>
    <row r="1839" spans="1:8">
      <c r="A1839" t="s">
        <v>10833</v>
      </c>
      <c r="B1839" t="s">
        <v>4455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</row>
    <row r="1840" spans="1:8">
      <c r="A1840" t="s">
        <v>10834</v>
      </c>
      <c r="B1840" t="s">
        <v>4455</v>
      </c>
      <c r="C1840" t="s">
        <v>9</v>
      </c>
      <c r="D1840" t="s">
        <v>9</v>
      </c>
      <c r="E1840" t="s">
        <v>9</v>
      </c>
      <c r="F1840" t="s">
        <v>9</v>
      </c>
      <c r="G1840" t="s">
        <v>9</v>
      </c>
      <c r="H1840" t="s">
        <v>9</v>
      </c>
    </row>
    <row r="1841" spans="1:8">
      <c r="A1841" t="s">
        <v>10835</v>
      </c>
      <c r="B1841" t="s">
        <v>4455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</row>
    <row r="1842" spans="1:8">
      <c r="A1842" t="s">
        <v>10836</v>
      </c>
      <c r="B1842" t="s">
        <v>4455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9</v>
      </c>
    </row>
    <row r="1843" spans="1:8">
      <c r="A1843" t="s">
        <v>10837</v>
      </c>
      <c r="B1843" t="s">
        <v>4455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</row>
    <row r="1844" spans="1:8">
      <c r="A1844" t="s">
        <v>10838</v>
      </c>
      <c r="B1844" t="s">
        <v>4455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</row>
    <row r="1845" spans="1:8">
      <c r="A1845" t="s">
        <v>10839</v>
      </c>
      <c r="B1845" t="s">
        <v>4455</v>
      </c>
      <c r="C1845" t="s">
        <v>9</v>
      </c>
      <c r="D1845" t="s">
        <v>9</v>
      </c>
      <c r="E1845" t="s">
        <v>9</v>
      </c>
      <c r="F1845" t="s">
        <v>9</v>
      </c>
      <c r="G1845" t="s">
        <v>9</v>
      </c>
      <c r="H1845" t="s">
        <v>9</v>
      </c>
    </row>
    <row r="1846" spans="1:8">
      <c r="A1846" t="s">
        <v>10840</v>
      </c>
      <c r="B1846" t="s">
        <v>4455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</row>
    <row r="1847" spans="1:8">
      <c r="A1847" t="s">
        <v>10841</v>
      </c>
      <c r="B1847" t="s">
        <v>4455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9</v>
      </c>
    </row>
    <row r="1848" spans="1:8">
      <c r="A1848" t="s">
        <v>10842</v>
      </c>
      <c r="B1848" t="s">
        <v>4455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</row>
    <row r="1849" spans="1:8">
      <c r="A1849" t="s">
        <v>10843</v>
      </c>
      <c r="B1849" t="s">
        <v>4455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>
      <c r="A1850" t="s">
        <v>10844</v>
      </c>
      <c r="B1850" t="s">
        <v>4455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>
      <c r="A1851" t="s">
        <v>10845</v>
      </c>
      <c r="B1851" t="s">
        <v>4455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</row>
    <row r="1852" spans="1:8">
      <c r="A1852" t="s">
        <v>10846</v>
      </c>
      <c r="B1852" t="s">
        <v>4455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>
      <c r="A1853" t="s">
        <v>10847</v>
      </c>
      <c r="B1853" t="s">
        <v>4455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>
      <c r="A1854" t="s">
        <v>10848</v>
      </c>
      <c r="B1854" t="s">
        <v>4455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>
      <c r="A1855" t="s">
        <v>10849</v>
      </c>
      <c r="B1855" t="s">
        <v>4455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</row>
    <row r="1856" spans="1:8">
      <c r="A1856" t="s">
        <v>10850</v>
      </c>
      <c r="B1856" t="s">
        <v>4455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</row>
    <row r="1857" spans="1:8">
      <c r="A1857" t="s">
        <v>10851</v>
      </c>
      <c r="B1857" t="s">
        <v>4455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>
      <c r="A1858" t="s">
        <v>10852</v>
      </c>
      <c r="B1858" t="s">
        <v>4455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</row>
    <row r="1859" spans="1:8">
      <c r="A1859" t="s">
        <v>10853</v>
      </c>
      <c r="B1859" t="s">
        <v>4455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</row>
    <row r="1860" spans="1:8">
      <c r="A1860" t="s">
        <v>10854</v>
      </c>
      <c r="B1860" t="s">
        <v>4455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</row>
    <row r="1861" spans="1:8">
      <c r="A1861" t="s">
        <v>10855</v>
      </c>
      <c r="B1861" t="s">
        <v>4455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</row>
    <row r="1862" spans="1:8">
      <c r="A1862" t="s">
        <v>10856</v>
      </c>
      <c r="B1862" t="s">
        <v>4455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</row>
    <row r="1863" spans="1:8">
      <c r="A1863" t="s">
        <v>10857</v>
      </c>
      <c r="B1863" t="s">
        <v>4455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</row>
    <row r="1864" spans="1:8">
      <c r="A1864" t="s">
        <v>10858</v>
      </c>
      <c r="B1864" t="s">
        <v>4455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>
      <c r="A1865" t="s">
        <v>10859</v>
      </c>
      <c r="B1865" t="s">
        <v>4455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 t="s">
        <v>10860</v>
      </c>
      <c r="B1866" t="s">
        <v>4455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>
      <c r="A1867" t="s">
        <v>10861</v>
      </c>
      <c r="B1867" t="s">
        <v>4455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</row>
    <row r="1868" spans="1:8">
      <c r="A1868" t="s">
        <v>5866</v>
      </c>
      <c r="B1868" t="s">
        <v>4455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</row>
    <row r="1869" spans="1:8">
      <c r="A1869" t="s">
        <v>10862</v>
      </c>
      <c r="B1869" t="s">
        <v>4455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>
      <c r="A1870" t="s">
        <v>10863</v>
      </c>
      <c r="B1870" t="s">
        <v>4455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</row>
    <row r="1871" spans="1:8">
      <c r="A1871" t="s">
        <v>10864</v>
      </c>
      <c r="B1871" t="s">
        <v>4455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</row>
    <row r="1872" spans="1:8">
      <c r="A1872" t="s">
        <v>10865</v>
      </c>
      <c r="B1872" t="s">
        <v>4455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</row>
    <row r="1873" spans="1:8">
      <c r="A1873" t="s">
        <v>10866</v>
      </c>
      <c r="B1873" t="s">
        <v>4455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</row>
    <row r="1874" spans="1:8">
      <c r="A1874" t="s">
        <v>10867</v>
      </c>
      <c r="B1874" t="s">
        <v>4455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</row>
    <row r="1875" spans="1:8">
      <c r="A1875" t="s">
        <v>10868</v>
      </c>
      <c r="B1875" t="s">
        <v>4455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</row>
    <row r="1876" spans="1:8">
      <c r="A1876" t="s">
        <v>10869</v>
      </c>
      <c r="B1876" t="s">
        <v>4455</v>
      </c>
      <c r="C1876" t="s">
        <v>9</v>
      </c>
      <c r="D1876" t="s">
        <v>9</v>
      </c>
      <c r="E1876" t="s">
        <v>9</v>
      </c>
      <c r="F1876" t="s">
        <v>9</v>
      </c>
      <c r="G1876" t="s">
        <v>9</v>
      </c>
      <c r="H1876" t="s">
        <v>9</v>
      </c>
    </row>
    <row r="1877" spans="1:8">
      <c r="A1877" t="s">
        <v>10870</v>
      </c>
      <c r="B1877" t="s">
        <v>4455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>
      <c r="A1878" t="s">
        <v>10871</v>
      </c>
      <c r="B1878" t="s">
        <v>4455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>
      <c r="A1879" t="s">
        <v>6374</v>
      </c>
      <c r="B1879" t="s">
        <v>4455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9</v>
      </c>
    </row>
    <row r="1880" spans="1:8">
      <c r="A1880" t="s">
        <v>10872</v>
      </c>
      <c r="B1880" t="s">
        <v>4455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9</v>
      </c>
    </row>
    <row r="1881" spans="1:8">
      <c r="A1881" t="s">
        <v>10873</v>
      </c>
      <c r="B1881" t="s">
        <v>4455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</row>
    <row r="1882" spans="1:8">
      <c r="A1882" t="s">
        <v>10874</v>
      </c>
      <c r="B1882" t="s">
        <v>4455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</row>
    <row r="1883" spans="1:8">
      <c r="A1883" t="s">
        <v>10875</v>
      </c>
      <c r="B1883" t="s">
        <v>4455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</row>
    <row r="1884" spans="1:8">
      <c r="A1884" t="s">
        <v>10876</v>
      </c>
      <c r="B1884" t="s">
        <v>4455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</row>
    <row r="1885" spans="1:8">
      <c r="A1885" t="s">
        <v>10877</v>
      </c>
      <c r="B1885" t="s">
        <v>4455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</row>
    <row r="1886" spans="1:8">
      <c r="A1886" t="s">
        <v>10878</v>
      </c>
      <c r="B1886" t="s">
        <v>4455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>
      <c r="A1887" t="s">
        <v>10879</v>
      </c>
      <c r="B1887" t="s">
        <v>4455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>
      <c r="A1888" t="s">
        <v>10880</v>
      </c>
      <c r="B1888" t="s">
        <v>4455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9</v>
      </c>
    </row>
    <row r="1889" spans="1:8">
      <c r="A1889" t="s">
        <v>10881</v>
      </c>
      <c r="B1889" t="s">
        <v>4455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>
      <c r="A1890" t="s">
        <v>10882</v>
      </c>
      <c r="B1890" t="s">
        <v>4455</v>
      </c>
      <c r="C1890" t="s">
        <v>9</v>
      </c>
      <c r="D1890" t="s">
        <v>9</v>
      </c>
      <c r="E1890" t="s">
        <v>9</v>
      </c>
      <c r="F1890" t="s">
        <v>9</v>
      </c>
      <c r="G1890" t="s">
        <v>9</v>
      </c>
      <c r="H1890" t="s">
        <v>9</v>
      </c>
    </row>
    <row r="1891" spans="1:8">
      <c r="A1891" t="s">
        <v>10883</v>
      </c>
      <c r="B1891" t="s">
        <v>4455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>
      <c r="A1892" t="s">
        <v>10884</v>
      </c>
      <c r="B1892" t="s">
        <v>4455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9</v>
      </c>
    </row>
    <row r="1893" spans="1:8">
      <c r="A1893" t="s">
        <v>10885</v>
      </c>
      <c r="B1893" t="s">
        <v>4455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</row>
    <row r="1894" spans="1:8">
      <c r="A1894" t="s">
        <v>10886</v>
      </c>
      <c r="B1894" t="s">
        <v>4455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9</v>
      </c>
    </row>
    <row r="1895" spans="1:8">
      <c r="A1895" t="s">
        <v>10887</v>
      </c>
      <c r="B1895" t="s">
        <v>4455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9</v>
      </c>
    </row>
    <row r="1896" spans="1:8">
      <c r="A1896" t="s">
        <v>10888</v>
      </c>
      <c r="B1896" t="s">
        <v>4455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9</v>
      </c>
    </row>
    <row r="1897" spans="1:8">
      <c r="A1897" t="s">
        <v>10889</v>
      </c>
      <c r="B1897" t="s">
        <v>4455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9</v>
      </c>
    </row>
    <row r="1898" spans="1:8">
      <c r="A1898" t="s">
        <v>10890</v>
      </c>
      <c r="B1898" t="s">
        <v>4455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</row>
    <row r="1899" spans="1:8">
      <c r="A1899" t="s">
        <v>10891</v>
      </c>
      <c r="B1899" t="s">
        <v>4455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</row>
    <row r="1900" spans="1:8">
      <c r="A1900" t="s">
        <v>6708</v>
      </c>
      <c r="B1900" t="s">
        <v>4455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>
      <c r="A1901" t="s">
        <v>10892</v>
      </c>
      <c r="B1901" t="s">
        <v>4455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</row>
    <row r="1902" spans="1:8">
      <c r="A1902" t="s">
        <v>10893</v>
      </c>
      <c r="B1902" t="s">
        <v>4455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</row>
    <row r="1903" spans="1:8">
      <c r="A1903" t="s">
        <v>10894</v>
      </c>
      <c r="B1903" t="s">
        <v>4455</v>
      </c>
      <c r="C1903" t="s">
        <v>9</v>
      </c>
      <c r="D1903" t="s">
        <v>9</v>
      </c>
      <c r="E1903" t="s">
        <v>9</v>
      </c>
      <c r="F1903" t="s">
        <v>9</v>
      </c>
      <c r="G1903" t="s">
        <v>9</v>
      </c>
      <c r="H1903" t="s">
        <v>9</v>
      </c>
    </row>
    <row r="1904" spans="1:8">
      <c r="A1904" t="s">
        <v>10895</v>
      </c>
      <c r="B1904" t="s">
        <v>4455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</row>
    <row r="1905" spans="1:8">
      <c r="A1905" t="s">
        <v>10896</v>
      </c>
      <c r="B1905" t="s">
        <v>4455</v>
      </c>
      <c r="C1905" t="s">
        <v>9</v>
      </c>
      <c r="D1905" t="s">
        <v>9</v>
      </c>
      <c r="E1905" t="s">
        <v>9</v>
      </c>
      <c r="F1905" t="s">
        <v>9</v>
      </c>
      <c r="G1905" t="s">
        <v>9</v>
      </c>
      <c r="H1905" t="s">
        <v>9</v>
      </c>
    </row>
    <row r="1906" spans="1:8">
      <c r="A1906" t="s">
        <v>10897</v>
      </c>
      <c r="B1906" t="s">
        <v>4455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</row>
    <row r="1907" spans="1:8">
      <c r="A1907" t="s">
        <v>10898</v>
      </c>
      <c r="B1907" t="s">
        <v>4455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>
      <c r="A1908" t="s">
        <v>10899</v>
      </c>
      <c r="B1908" t="s">
        <v>4455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</row>
    <row r="1909" spans="1:8">
      <c r="A1909" t="s">
        <v>10900</v>
      </c>
      <c r="B1909" t="s">
        <v>4455</v>
      </c>
      <c r="C1909" t="s">
        <v>9</v>
      </c>
      <c r="D1909" t="s">
        <v>9</v>
      </c>
      <c r="E1909" t="s">
        <v>9</v>
      </c>
      <c r="F1909" t="s">
        <v>9</v>
      </c>
      <c r="G1909" t="s">
        <v>9</v>
      </c>
      <c r="H1909" t="s">
        <v>9</v>
      </c>
    </row>
    <row r="1910" spans="1:8">
      <c r="A1910" t="s">
        <v>10901</v>
      </c>
      <c r="B1910" t="s">
        <v>4455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</row>
    <row r="1911" spans="1:8">
      <c r="A1911" t="s">
        <v>10902</v>
      </c>
      <c r="B1911" t="s">
        <v>4455</v>
      </c>
      <c r="C1911" t="s">
        <v>9</v>
      </c>
      <c r="D1911" t="s">
        <v>9</v>
      </c>
      <c r="E1911" t="s">
        <v>9</v>
      </c>
      <c r="F1911" t="s">
        <v>9</v>
      </c>
      <c r="G1911" t="s">
        <v>9</v>
      </c>
      <c r="H1911" t="s">
        <v>9</v>
      </c>
    </row>
    <row r="1912" spans="1:8">
      <c r="A1912" t="s">
        <v>10903</v>
      </c>
      <c r="B1912" t="s">
        <v>4455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>
      <c r="A1913" t="s">
        <v>10904</v>
      </c>
      <c r="B1913" t="s">
        <v>4455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</row>
    <row r="1914" spans="1:8">
      <c r="A1914" t="s">
        <v>10905</v>
      </c>
      <c r="B1914" t="s">
        <v>4455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</row>
    <row r="1915" spans="1:8">
      <c r="A1915" t="s">
        <v>10906</v>
      </c>
      <c r="B1915" t="s">
        <v>4455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9</v>
      </c>
    </row>
    <row r="1916" spans="1:8">
      <c r="A1916" t="s">
        <v>1733</v>
      </c>
      <c r="B1916" t="s">
        <v>4455</v>
      </c>
      <c r="C1916" t="s">
        <v>9</v>
      </c>
      <c r="D1916" t="s">
        <v>9</v>
      </c>
      <c r="E1916" t="s">
        <v>9</v>
      </c>
      <c r="F1916" t="s">
        <v>9</v>
      </c>
      <c r="G1916" t="s">
        <v>9</v>
      </c>
      <c r="H1916" t="s">
        <v>9</v>
      </c>
    </row>
    <row r="1917" spans="1:8">
      <c r="A1917" t="s">
        <v>10907</v>
      </c>
      <c r="B1917" t="s">
        <v>4455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</row>
    <row r="1918" spans="1:8">
      <c r="A1918" t="s">
        <v>10908</v>
      </c>
      <c r="B1918" t="s">
        <v>4455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</row>
    <row r="1919" spans="1:8">
      <c r="A1919" t="s">
        <v>10909</v>
      </c>
      <c r="B1919" t="s">
        <v>4455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</row>
    <row r="1920" spans="1:8">
      <c r="A1920" t="s">
        <v>10910</v>
      </c>
      <c r="B1920" t="s">
        <v>4455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</row>
    <row r="1921" spans="1:8">
      <c r="A1921" t="s">
        <v>10911</v>
      </c>
      <c r="B1921" t="s">
        <v>4455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</row>
    <row r="1922" spans="1:8">
      <c r="A1922" t="s">
        <v>10912</v>
      </c>
      <c r="B1922" t="s">
        <v>4455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>
      <c r="A1923" t="s">
        <v>10913</v>
      </c>
      <c r="B1923" t="s">
        <v>4455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>
      <c r="A1924" t="s">
        <v>10914</v>
      </c>
      <c r="B1924" t="s">
        <v>4455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>
      <c r="A1925" t="s">
        <v>10915</v>
      </c>
      <c r="B1925" t="s">
        <v>4455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>
      <c r="A1926" t="s">
        <v>10916</v>
      </c>
      <c r="B1926" t="s">
        <v>4455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</row>
    <row r="1927" spans="1:8">
      <c r="A1927" t="s">
        <v>10917</v>
      </c>
      <c r="B1927" t="s">
        <v>4455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>
      <c r="A1928" t="s">
        <v>10918</v>
      </c>
      <c r="B1928" t="s">
        <v>4455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>
      <c r="A1929" t="s">
        <v>10919</v>
      </c>
      <c r="B1929" t="s">
        <v>4455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9</v>
      </c>
    </row>
    <row r="1930" spans="1:8">
      <c r="A1930" t="s">
        <v>10920</v>
      </c>
      <c r="B1930" t="s">
        <v>4455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</row>
    <row r="1931" spans="1:8">
      <c r="A1931" t="s">
        <v>10921</v>
      </c>
      <c r="B1931" t="s">
        <v>4455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</row>
    <row r="1932" spans="1:8">
      <c r="A1932" t="s">
        <v>10922</v>
      </c>
      <c r="B1932" t="s">
        <v>4455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</row>
    <row r="1933" spans="1:8">
      <c r="A1933" t="s">
        <v>10923</v>
      </c>
      <c r="B1933" t="s">
        <v>4455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</row>
    <row r="1934" spans="1:8">
      <c r="A1934" t="s">
        <v>10924</v>
      </c>
      <c r="B1934" t="s">
        <v>4455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</row>
    <row r="1935" spans="1:8">
      <c r="A1935" t="s">
        <v>10925</v>
      </c>
      <c r="B1935" t="s">
        <v>4455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</row>
    <row r="1936" spans="1:8">
      <c r="A1936" t="s">
        <v>10926</v>
      </c>
      <c r="B1936" t="s">
        <v>4455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</row>
    <row r="1937" spans="1:8">
      <c r="A1937" t="s">
        <v>10927</v>
      </c>
      <c r="B1937" t="s">
        <v>4455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</row>
    <row r="1938" spans="1:8">
      <c r="A1938" t="s">
        <v>10928</v>
      </c>
      <c r="B1938" t="s">
        <v>4455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</row>
    <row r="1939" spans="1:8">
      <c r="A1939" t="s">
        <v>10929</v>
      </c>
      <c r="B1939" t="s">
        <v>4455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</row>
    <row r="1940" spans="1:8">
      <c r="A1940" t="s">
        <v>10930</v>
      </c>
      <c r="B1940" t="s">
        <v>4455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9</v>
      </c>
    </row>
    <row r="1941" spans="1:8">
      <c r="A1941" t="s">
        <v>10931</v>
      </c>
      <c r="B1941" t="s">
        <v>4455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</row>
    <row r="1942" spans="1:8">
      <c r="A1942" t="s">
        <v>10932</v>
      </c>
      <c r="B1942" t="s">
        <v>4455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>
      <c r="A1943" t="s">
        <v>10933</v>
      </c>
      <c r="B1943" t="s">
        <v>4455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9</v>
      </c>
    </row>
    <row r="1944" spans="1:8">
      <c r="A1944" t="s">
        <v>10934</v>
      </c>
      <c r="B1944" t="s">
        <v>4455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</row>
    <row r="1945" spans="1:8">
      <c r="A1945" t="s">
        <v>10935</v>
      </c>
      <c r="B1945" t="s">
        <v>4455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</row>
    <row r="1946" spans="1:8">
      <c r="A1946" t="s">
        <v>10936</v>
      </c>
      <c r="B1946" t="s">
        <v>4455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9</v>
      </c>
    </row>
    <row r="1947" spans="1:8">
      <c r="A1947" t="s">
        <v>10937</v>
      </c>
      <c r="B1947" t="s">
        <v>4455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9</v>
      </c>
    </row>
    <row r="1948" spans="1:8">
      <c r="A1948" t="s">
        <v>10938</v>
      </c>
      <c r="B1948" t="s">
        <v>4455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</row>
    <row r="1949" spans="1:8">
      <c r="A1949" t="s">
        <v>10939</v>
      </c>
      <c r="B1949" t="s">
        <v>4455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</row>
    <row r="1950" spans="1:8">
      <c r="A1950" t="s">
        <v>10940</v>
      </c>
      <c r="B1950" t="s">
        <v>4455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</row>
    <row r="1951" spans="1:8">
      <c r="A1951" t="s">
        <v>10941</v>
      </c>
      <c r="B1951" t="s">
        <v>4455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</row>
    <row r="1952" spans="1:8">
      <c r="A1952" t="s">
        <v>10942</v>
      </c>
      <c r="B1952" t="s">
        <v>4455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</row>
    <row r="1953" spans="1:8">
      <c r="A1953" t="s">
        <v>10943</v>
      </c>
      <c r="B1953" t="s">
        <v>4455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</row>
    <row r="1954" spans="1:8">
      <c r="A1954" t="s">
        <v>10944</v>
      </c>
      <c r="B1954" t="s">
        <v>4455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</row>
    <row r="1955" spans="1:8">
      <c r="A1955" t="s">
        <v>10945</v>
      </c>
      <c r="B1955" t="s">
        <v>4455</v>
      </c>
      <c r="C1955" t="s">
        <v>9</v>
      </c>
      <c r="D1955" t="s">
        <v>9</v>
      </c>
      <c r="E1955" t="s">
        <v>9</v>
      </c>
      <c r="F1955" t="s">
        <v>9</v>
      </c>
      <c r="G1955" t="s">
        <v>9</v>
      </c>
      <c r="H1955" t="s">
        <v>9</v>
      </c>
    </row>
    <row r="1956" spans="1:8">
      <c r="A1956" t="s">
        <v>10946</v>
      </c>
      <c r="B1956" t="s">
        <v>4455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9</v>
      </c>
    </row>
    <row r="1957" spans="1:8">
      <c r="A1957" t="s">
        <v>10947</v>
      </c>
      <c r="B1957" t="s">
        <v>4455</v>
      </c>
      <c r="C1957" t="s">
        <v>9</v>
      </c>
      <c r="D1957" t="s">
        <v>9</v>
      </c>
      <c r="E1957" t="s">
        <v>9</v>
      </c>
      <c r="F1957" t="s">
        <v>9</v>
      </c>
      <c r="G1957" t="s">
        <v>9</v>
      </c>
      <c r="H1957" t="s">
        <v>9</v>
      </c>
    </row>
    <row r="1958" spans="1:8">
      <c r="A1958" t="s">
        <v>10948</v>
      </c>
      <c r="B1958" t="s">
        <v>4455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</row>
    <row r="1959" spans="1:8">
      <c r="A1959" t="s">
        <v>6387</v>
      </c>
      <c r="B1959" t="s">
        <v>4455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</row>
    <row r="1960" spans="1:8">
      <c r="A1960" t="s">
        <v>10949</v>
      </c>
      <c r="B1960" t="s">
        <v>4455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</row>
    <row r="1961" spans="1:8">
      <c r="A1961" t="s">
        <v>10950</v>
      </c>
      <c r="B1961" t="s">
        <v>4455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</row>
    <row r="1962" spans="1:8">
      <c r="A1962" t="s">
        <v>10951</v>
      </c>
      <c r="B1962" t="s">
        <v>4455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</row>
    <row r="1963" spans="1:8">
      <c r="A1963" t="s">
        <v>10952</v>
      </c>
      <c r="B1963" t="s">
        <v>4455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</row>
    <row r="1964" spans="1:8">
      <c r="A1964" t="s">
        <v>10953</v>
      </c>
      <c r="B1964" t="s">
        <v>4455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</row>
    <row r="1965" spans="1:8">
      <c r="A1965" t="s">
        <v>10954</v>
      </c>
      <c r="B1965" t="s">
        <v>4455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</row>
    <row r="1966" spans="1:8">
      <c r="A1966" t="s">
        <v>10955</v>
      </c>
      <c r="B1966" t="s">
        <v>4455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</row>
    <row r="1967" spans="1:8">
      <c r="A1967" t="s">
        <v>10956</v>
      </c>
      <c r="B1967" t="s">
        <v>4455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</row>
    <row r="1968" spans="1:8">
      <c r="A1968" t="s">
        <v>10957</v>
      </c>
      <c r="B1968" t="s">
        <v>4455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>
      <c r="A1969" t="s">
        <v>10958</v>
      </c>
      <c r="B1969" t="s">
        <v>4455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>
      <c r="A1970" t="s">
        <v>10959</v>
      </c>
      <c r="B1970" t="s">
        <v>4455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</row>
    <row r="1971" spans="1:8">
      <c r="A1971" t="s">
        <v>10960</v>
      </c>
      <c r="B1971" t="s">
        <v>4455</v>
      </c>
      <c r="C1971" t="s">
        <v>9</v>
      </c>
      <c r="D1971" t="s">
        <v>9</v>
      </c>
      <c r="E1971" t="s">
        <v>9</v>
      </c>
      <c r="F1971" t="s">
        <v>9</v>
      </c>
      <c r="G1971" t="s">
        <v>9</v>
      </c>
      <c r="H1971" t="s">
        <v>9</v>
      </c>
    </row>
    <row r="1972" spans="1:8">
      <c r="A1972" t="s">
        <v>10961</v>
      </c>
      <c r="B1972" t="s">
        <v>4455</v>
      </c>
      <c r="C1972" t="s">
        <v>9</v>
      </c>
      <c r="D1972" t="s">
        <v>9</v>
      </c>
      <c r="E1972" t="s">
        <v>9</v>
      </c>
      <c r="F1972" t="s">
        <v>9</v>
      </c>
      <c r="G1972" t="s">
        <v>9</v>
      </c>
      <c r="H1972" t="s">
        <v>9</v>
      </c>
    </row>
    <row r="1973" spans="1:8">
      <c r="A1973" t="s">
        <v>10962</v>
      </c>
      <c r="B1973" t="s">
        <v>4455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9</v>
      </c>
    </row>
    <row r="1974" spans="1:8">
      <c r="A1974" t="s">
        <v>10963</v>
      </c>
      <c r="B1974" t="s">
        <v>4455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>
      <c r="A1975" t="s">
        <v>10964</v>
      </c>
      <c r="B1975" t="s">
        <v>4455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</row>
    <row r="1976" spans="1:8">
      <c r="A1976" t="s">
        <v>10965</v>
      </c>
      <c r="B1976" t="s">
        <v>4455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</row>
    <row r="1977" spans="1:8">
      <c r="A1977" t="s">
        <v>2915</v>
      </c>
      <c r="B1977" t="s">
        <v>4455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</row>
    <row r="1978" spans="1:8">
      <c r="A1978" t="s">
        <v>10966</v>
      </c>
      <c r="B1978" t="s">
        <v>4455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9</v>
      </c>
    </row>
    <row r="1979" spans="1:8">
      <c r="A1979" t="s">
        <v>10967</v>
      </c>
      <c r="B1979" t="s">
        <v>4455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</row>
    <row r="1980" spans="1:8">
      <c r="A1980" t="s">
        <v>3536</v>
      </c>
      <c r="B1980" t="s">
        <v>4455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</row>
    <row r="1981" spans="1:8">
      <c r="A1981" t="s">
        <v>10968</v>
      </c>
      <c r="B1981" t="s">
        <v>4455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9</v>
      </c>
    </row>
    <row r="1982" spans="1:8">
      <c r="A1982" t="s">
        <v>10969</v>
      </c>
      <c r="B1982" t="s">
        <v>4455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>
      <c r="A1983" t="s">
        <v>10970</v>
      </c>
      <c r="B1983" t="s">
        <v>4455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</row>
    <row r="1984" spans="1:8">
      <c r="A1984" t="s">
        <v>10971</v>
      </c>
      <c r="B1984" t="s">
        <v>4455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</row>
    <row r="1985" spans="1:8">
      <c r="A1985" t="s">
        <v>10972</v>
      </c>
      <c r="B1985" t="s">
        <v>4455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</row>
    <row r="1986" spans="1:8">
      <c r="A1986" t="s">
        <v>10973</v>
      </c>
      <c r="B1986" t="s">
        <v>4455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9</v>
      </c>
    </row>
    <row r="1987" spans="1:8">
      <c r="A1987" t="s">
        <v>10974</v>
      </c>
      <c r="B1987" t="s">
        <v>4455</v>
      </c>
      <c r="C1987" t="s">
        <v>9</v>
      </c>
      <c r="D1987" t="s">
        <v>9</v>
      </c>
      <c r="E1987" t="s">
        <v>9</v>
      </c>
      <c r="F1987" t="s">
        <v>9</v>
      </c>
      <c r="G1987" t="s">
        <v>9</v>
      </c>
      <c r="H1987" t="s">
        <v>9</v>
      </c>
    </row>
    <row r="1988" spans="1:8">
      <c r="A1988" t="s">
        <v>10975</v>
      </c>
      <c r="B1988" t="s">
        <v>4455</v>
      </c>
      <c r="C1988" t="s">
        <v>9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</row>
    <row r="1989" spans="1:8">
      <c r="A1989" t="s">
        <v>10976</v>
      </c>
      <c r="B1989" t="s">
        <v>4455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</row>
    <row r="1990" spans="1:8">
      <c r="A1990" t="s">
        <v>10977</v>
      </c>
      <c r="B1990" t="s">
        <v>4455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</row>
    <row r="1991" spans="1:8">
      <c r="A1991" t="s">
        <v>10978</v>
      </c>
      <c r="B1991" t="s">
        <v>4455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9</v>
      </c>
    </row>
    <row r="1992" spans="1:8">
      <c r="A1992" t="s">
        <v>10979</v>
      </c>
      <c r="B1992" t="s">
        <v>4455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9</v>
      </c>
    </row>
    <row r="1993" spans="1:8">
      <c r="A1993" t="s">
        <v>10980</v>
      </c>
      <c r="B1993" t="s">
        <v>4455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>
      <c r="A1994" t="s">
        <v>10981</v>
      </c>
      <c r="B1994" t="s">
        <v>4455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>
      <c r="A1995" t="s">
        <v>10982</v>
      </c>
      <c r="B1995" t="s">
        <v>4455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9</v>
      </c>
    </row>
    <row r="1996" spans="1:8">
      <c r="A1996" t="s">
        <v>10983</v>
      </c>
      <c r="B1996" t="s">
        <v>4455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>
      <c r="A1997" t="s">
        <v>10984</v>
      </c>
      <c r="B1997" t="s">
        <v>4455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9</v>
      </c>
    </row>
    <row r="1998" spans="1:8">
      <c r="A1998" t="s">
        <v>10985</v>
      </c>
      <c r="B1998" t="s">
        <v>4455</v>
      </c>
      <c r="C1998" t="s">
        <v>9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</row>
    <row r="1999" spans="1:8">
      <c r="A1999" t="s">
        <v>10986</v>
      </c>
      <c r="B1999" t="s">
        <v>4455</v>
      </c>
      <c r="C1999" t="s">
        <v>9</v>
      </c>
      <c r="D1999" t="s">
        <v>9</v>
      </c>
      <c r="E1999" t="s">
        <v>9</v>
      </c>
      <c r="F1999" t="s">
        <v>9</v>
      </c>
      <c r="G1999" t="s">
        <v>9</v>
      </c>
      <c r="H1999" t="s">
        <v>9</v>
      </c>
    </row>
    <row r="2000" spans="1:8">
      <c r="A2000" t="s">
        <v>10987</v>
      </c>
      <c r="B2000" t="s">
        <v>4455</v>
      </c>
      <c r="C2000" t="s">
        <v>9</v>
      </c>
      <c r="D2000" t="s">
        <v>9</v>
      </c>
      <c r="E2000" t="s">
        <v>9</v>
      </c>
      <c r="F2000" t="s">
        <v>9</v>
      </c>
      <c r="G2000" t="s">
        <v>9</v>
      </c>
      <c r="H2000" t="s">
        <v>9</v>
      </c>
    </row>
    <row r="2001" spans="1:8">
      <c r="A2001" t="s">
        <v>10988</v>
      </c>
      <c r="B2001" t="s">
        <v>4455</v>
      </c>
      <c r="C2001" t="s">
        <v>9</v>
      </c>
      <c r="D2001" t="s">
        <v>9</v>
      </c>
      <c r="E2001" t="s">
        <v>9</v>
      </c>
      <c r="F2001" t="s">
        <v>9</v>
      </c>
      <c r="G2001" t="s">
        <v>9</v>
      </c>
      <c r="H2001" t="s">
        <v>9</v>
      </c>
    </row>
    <row r="2002" spans="1:8">
      <c r="A2002" t="s">
        <v>6400</v>
      </c>
      <c r="B2002" t="s">
        <v>4455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>
      <c r="A2003" t="s">
        <v>6402</v>
      </c>
      <c r="B2003" t="s">
        <v>4455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</row>
    <row r="2004" spans="1:8">
      <c r="A2004" t="s">
        <v>10989</v>
      </c>
      <c r="B2004" t="s">
        <v>4455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9</v>
      </c>
    </row>
    <row r="2005" spans="1:8">
      <c r="A2005" t="s">
        <v>10990</v>
      </c>
      <c r="B2005" t="s">
        <v>4455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9</v>
      </c>
    </row>
    <row r="2006" spans="1:8">
      <c r="A2006" t="s">
        <v>10991</v>
      </c>
      <c r="B2006" t="s">
        <v>4455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9</v>
      </c>
    </row>
    <row r="2007" spans="1:8">
      <c r="A2007" t="s">
        <v>10992</v>
      </c>
      <c r="B2007" t="s">
        <v>4455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>
      <c r="A2008" t="s">
        <v>10993</v>
      </c>
      <c r="B2008" t="s">
        <v>4455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9</v>
      </c>
    </row>
    <row r="2009" spans="1:8">
      <c r="A2009" t="s">
        <v>10994</v>
      </c>
      <c r="B2009" t="s">
        <v>4455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t="s">
        <v>9</v>
      </c>
    </row>
    <row r="2010" spans="1:8">
      <c r="A2010" t="s">
        <v>10995</v>
      </c>
      <c r="B2010" t="s">
        <v>4455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>
      <c r="A2011" t="s">
        <v>10996</v>
      </c>
      <c r="B2011" t="s">
        <v>4455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</row>
    <row r="2012" spans="1:8">
      <c r="A2012" t="s">
        <v>10997</v>
      </c>
      <c r="B2012" t="s">
        <v>4455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  <c r="H2012" t="s">
        <v>9</v>
      </c>
    </row>
    <row r="2013" spans="1:8">
      <c r="A2013" t="s">
        <v>10998</v>
      </c>
      <c r="B2013" t="s">
        <v>4455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</row>
    <row r="2014" spans="1:8">
      <c r="A2014" t="s">
        <v>10999</v>
      </c>
      <c r="B2014" t="s">
        <v>4455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9</v>
      </c>
    </row>
    <row r="2015" spans="1:8">
      <c r="A2015" t="s">
        <v>11000</v>
      </c>
      <c r="B2015" t="s">
        <v>4455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</row>
    <row r="2016" spans="1:8">
      <c r="A2016" t="s">
        <v>11001</v>
      </c>
      <c r="B2016" t="s">
        <v>4455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9</v>
      </c>
    </row>
    <row r="2017" spans="1:8">
      <c r="A2017" t="s">
        <v>11002</v>
      </c>
      <c r="B2017" t="s">
        <v>4455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>
      <c r="A2018" t="s">
        <v>11003</v>
      </c>
      <c r="B2018" t="s">
        <v>4455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</row>
    <row r="2019" spans="1:8">
      <c r="A2019" t="s">
        <v>11004</v>
      </c>
      <c r="B2019" t="s">
        <v>4455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</row>
    <row r="2020" spans="1:8">
      <c r="A2020" t="s">
        <v>11005</v>
      </c>
      <c r="B2020" t="s">
        <v>4455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</row>
    <row r="2021" spans="1:8">
      <c r="A2021" t="s">
        <v>11006</v>
      </c>
      <c r="B2021" t="s">
        <v>4455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</row>
    <row r="2022" spans="1:8">
      <c r="A2022" t="s">
        <v>11007</v>
      </c>
      <c r="B2022" t="s">
        <v>4455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</row>
    <row r="2023" spans="1:8">
      <c r="A2023" t="s">
        <v>11008</v>
      </c>
      <c r="B2023" t="s">
        <v>4455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</row>
    <row r="2024" spans="1:8">
      <c r="A2024" t="s">
        <v>2235</v>
      </c>
      <c r="B2024" t="s">
        <v>4455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</row>
    <row r="2025" spans="1:8">
      <c r="A2025" t="s">
        <v>11009</v>
      </c>
      <c r="B2025" t="s">
        <v>4455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</row>
    <row r="2026" spans="1:8">
      <c r="A2026" t="s">
        <v>11010</v>
      </c>
      <c r="B2026" t="s">
        <v>4455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</row>
    <row r="2027" spans="1:8">
      <c r="A2027" t="s">
        <v>11011</v>
      </c>
      <c r="B2027" t="s">
        <v>4455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</row>
    <row r="2028" spans="1:8">
      <c r="A2028" t="s">
        <v>11012</v>
      </c>
      <c r="B2028" t="s">
        <v>4455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</row>
    <row r="2029" spans="1:8">
      <c r="A2029" t="s">
        <v>11013</v>
      </c>
      <c r="B2029" t="s">
        <v>4455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</row>
    <row r="2030" spans="1:8">
      <c r="A2030" t="s">
        <v>11014</v>
      </c>
      <c r="B2030" t="s">
        <v>4455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>
      <c r="A2031" t="s">
        <v>11015</v>
      </c>
      <c r="B2031" t="s">
        <v>4455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>
      <c r="A2032" t="s">
        <v>11016</v>
      </c>
      <c r="B2032" t="s">
        <v>4455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</row>
    <row r="2033" spans="1:8">
      <c r="A2033" t="s">
        <v>11017</v>
      </c>
      <c r="B2033" t="s">
        <v>4455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</row>
    <row r="2034" spans="1:8">
      <c r="A2034" t="s">
        <v>11018</v>
      </c>
      <c r="B2034" t="s">
        <v>4455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</row>
    <row r="2035" spans="1:8">
      <c r="A2035" t="s">
        <v>11019</v>
      </c>
      <c r="B2035" t="s">
        <v>4455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</row>
    <row r="2036" spans="1:8">
      <c r="A2036" t="s">
        <v>11020</v>
      </c>
      <c r="B2036" t="s">
        <v>4455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</row>
    <row r="2037" spans="1:8">
      <c r="A2037" t="s">
        <v>11021</v>
      </c>
      <c r="B2037" t="s">
        <v>4455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</row>
    <row r="2038" spans="1:8">
      <c r="A2038" t="s">
        <v>11022</v>
      </c>
      <c r="B2038" t="s">
        <v>4455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>
      <c r="A2039" t="s">
        <v>11023</v>
      </c>
      <c r="B2039" t="s">
        <v>4455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</row>
    <row r="2040" spans="1:8">
      <c r="A2040" t="s">
        <v>6066</v>
      </c>
      <c r="B2040" t="s">
        <v>4455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  <c r="H2040" t="s">
        <v>9</v>
      </c>
    </row>
    <row r="2041" spans="1:8">
      <c r="A2041" t="s">
        <v>11024</v>
      </c>
      <c r="B2041" t="s">
        <v>4455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9</v>
      </c>
    </row>
    <row r="2042" spans="1:8">
      <c r="A2042" t="s">
        <v>11025</v>
      </c>
      <c r="B2042" t="s">
        <v>4455</v>
      </c>
      <c r="C2042" t="s">
        <v>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</row>
    <row r="2043" spans="1:8">
      <c r="A2043" t="s">
        <v>11026</v>
      </c>
      <c r="B2043" t="s">
        <v>4455</v>
      </c>
      <c r="C2043" t="s">
        <v>9</v>
      </c>
      <c r="D2043" t="s">
        <v>9</v>
      </c>
      <c r="E2043" t="s">
        <v>9</v>
      </c>
      <c r="F2043" t="s">
        <v>9</v>
      </c>
      <c r="G2043" t="s">
        <v>9</v>
      </c>
      <c r="H2043" t="s">
        <v>9</v>
      </c>
    </row>
    <row r="2044" spans="1:8">
      <c r="A2044" t="s">
        <v>11027</v>
      </c>
      <c r="B2044" t="s">
        <v>4455</v>
      </c>
      <c r="C2044" t="s">
        <v>9</v>
      </c>
      <c r="D2044" t="s">
        <v>9</v>
      </c>
      <c r="E2044" t="s">
        <v>9</v>
      </c>
      <c r="F2044" t="s">
        <v>9</v>
      </c>
      <c r="G2044" t="s">
        <v>9</v>
      </c>
      <c r="H2044" t="s">
        <v>9</v>
      </c>
    </row>
    <row r="2045" spans="1:8">
      <c r="A2045" t="s">
        <v>6470</v>
      </c>
      <c r="B2045" t="s">
        <v>4455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>
      <c r="A2046" t="s">
        <v>11028</v>
      </c>
      <c r="B2046" t="s">
        <v>4455</v>
      </c>
      <c r="C2046" t="s">
        <v>9</v>
      </c>
      <c r="D2046" t="s">
        <v>9</v>
      </c>
      <c r="E2046" t="s">
        <v>9</v>
      </c>
      <c r="F2046" t="s">
        <v>9</v>
      </c>
      <c r="G2046" t="s">
        <v>9</v>
      </c>
      <c r="H2046" t="s">
        <v>9</v>
      </c>
    </row>
    <row r="2047" spans="1:8">
      <c r="A2047" t="s">
        <v>11029</v>
      </c>
      <c r="B2047" t="s">
        <v>4455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>
      <c r="A2048" t="s">
        <v>11030</v>
      </c>
      <c r="B2048" t="s">
        <v>4455</v>
      </c>
      <c r="C2048" t="s">
        <v>9</v>
      </c>
      <c r="D2048" t="s">
        <v>9</v>
      </c>
      <c r="E2048" t="s">
        <v>9</v>
      </c>
      <c r="F2048" t="s">
        <v>9</v>
      </c>
      <c r="G2048" t="s">
        <v>9</v>
      </c>
      <c r="H2048" t="s">
        <v>9</v>
      </c>
    </row>
    <row r="2049" spans="1:8">
      <c r="A2049" t="s">
        <v>11031</v>
      </c>
      <c r="B2049" t="s">
        <v>4455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9</v>
      </c>
    </row>
    <row r="2050" spans="1:8">
      <c r="A2050" t="s">
        <v>11032</v>
      </c>
      <c r="B2050" t="s">
        <v>4455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>
      <c r="A2051" t="s">
        <v>11033</v>
      </c>
      <c r="B2051" t="s">
        <v>4455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</row>
    <row r="2052" spans="1:8">
      <c r="A2052" t="s">
        <v>11034</v>
      </c>
      <c r="B2052" t="s">
        <v>4455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</row>
    <row r="2053" spans="1:8">
      <c r="A2053" t="s">
        <v>11035</v>
      </c>
      <c r="B2053" t="s">
        <v>4455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</row>
    <row r="2054" spans="1:8">
      <c r="A2054" t="s">
        <v>11036</v>
      </c>
      <c r="B2054" t="s">
        <v>4455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>
      <c r="A2055" t="s">
        <v>11037</v>
      </c>
      <c r="B2055" t="s">
        <v>4455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>
      <c r="A2056" t="s">
        <v>11038</v>
      </c>
      <c r="B2056" t="s">
        <v>4455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</row>
    <row r="2057" spans="1:8">
      <c r="A2057" t="s">
        <v>11039</v>
      </c>
      <c r="B2057" t="s">
        <v>4455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>
      <c r="A2058" t="s">
        <v>11040</v>
      </c>
      <c r="B2058" t="s">
        <v>4455</v>
      </c>
      <c r="C2058" t="s">
        <v>9</v>
      </c>
      <c r="D2058" t="s">
        <v>9</v>
      </c>
      <c r="E2058" t="s">
        <v>9</v>
      </c>
      <c r="F2058" t="s">
        <v>9</v>
      </c>
      <c r="G2058" t="s">
        <v>9</v>
      </c>
      <c r="H2058" t="s">
        <v>9</v>
      </c>
    </row>
    <row r="2059" spans="1:8">
      <c r="A2059" t="s">
        <v>11041</v>
      </c>
      <c r="B2059" t="s">
        <v>4455</v>
      </c>
      <c r="C2059" t="s">
        <v>9</v>
      </c>
      <c r="D2059" t="s">
        <v>9</v>
      </c>
      <c r="E2059" t="s">
        <v>9</v>
      </c>
      <c r="F2059" t="s">
        <v>9</v>
      </c>
      <c r="G2059" t="s">
        <v>9</v>
      </c>
      <c r="H2059" t="s">
        <v>9</v>
      </c>
    </row>
    <row r="2060" spans="1:8">
      <c r="A2060" t="s">
        <v>11042</v>
      </c>
      <c r="B2060" t="s">
        <v>4455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</row>
    <row r="2061" spans="1:8">
      <c r="A2061" t="s">
        <v>11043</v>
      </c>
      <c r="B2061" t="s">
        <v>4455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9</v>
      </c>
    </row>
    <row r="2062" spans="1:8">
      <c r="A2062" t="s">
        <v>11044</v>
      </c>
      <c r="B2062" t="s">
        <v>4455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9</v>
      </c>
    </row>
    <row r="2063" spans="1:8">
      <c r="A2063" t="s">
        <v>11045</v>
      </c>
      <c r="B2063" t="s">
        <v>4455</v>
      </c>
      <c r="C2063" t="s">
        <v>9</v>
      </c>
      <c r="D2063" t="s">
        <v>9</v>
      </c>
      <c r="E2063" t="s">
        <v>9</v>
      </c>
      <c r="F2063" t="s">
        <v>9</v>
      </c>
      <c r="G2063" t="s">
        <v>9</v>
      </c>
      <c r="H2063" t="s">
        <v>9</v>
      </c>
    </row>
    <row r="2064" spans="1:8">
      <c r="A2064" t="s">
        <v>11046</v>
      </c>
      <c r="B2064" t="s">
        <v>4455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">
        <v>9</v>
      </c>
    </row>
    <row r="2065" spans="1:8">
      <c r="A2065" t="s">
        <v>11047</v>
      </c>
      <c r="B2065" t="s">
        <v>4455</v>
      </c>
      <c r="C2065" t="s">
        <v>9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</row>
    <row r="2066" spans="1:8">
      <c r="A2066" t="s">
        <v>11048</v>
      </c>
      <c r="B2066" t="s">
        <v>4455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</row>
    <row r="2067" spans="1:8">
      <c r="A2067" t="s">
        <v>11049</v>
      </c>
      <c r="B2067" t="s">
        <v>4455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9</v>
      </c>
    </row>
    <row r="2068" spans="1:8">
      <c r="A2068" t="s">
        <v>11050</v>
      </c>
      <c r="B2068" t="s">
        <v>4455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9</v>
      </c>
    </row>
    <row r="2069" spans="1:8">
      <c r="A2069" t="s">
        <v>11051</v>
      </c>
      <c r="B2069" t="s">
        <v>4455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</row>
    <row r="2070" spans="1:8">
      <c r="A2070" t="s">
        <v>11052</v>
      </c>
      <c r="B2070" t="s">
        <v>4455</v>
      </c>
      <c r="C2070" t="s">
        <v>9</v>
      </c>
      <c r="D2070" t="s">
        <v>9</v>
      </c>
      <c r="E2070" t="s">
        <v>9</v>
      </c>
      <c r="F2070" t="s">
        <v>9</v>
      </c>
      <c r="G2070" t="s">
        <v>9</v>
      </c>
      <c r="H2070" t="s">
        <v>9</v>
      </c>
    </row>
    <row r="2071" spans="1:8">
      <c r="A2071" t="s">
        <v>8868</v>
      </c>
      <c r="B2071" t="s">
        <v>4455</v>
      </c>
      <c r="C2071" t="s">
        <v>9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</row>
    <row r="2072" spans="1:8">
      <c r="A2072" t="s">
        <v>11053</v>
      </c>
      <c r="B2072" t="s">
        <v>4455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</row>
    <row r="2073" spans="1:8">
      <c r="A2073" t="s">
        <v>11054</v>
      </c>
      <c r="B2073" t="s">
        <v>4455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</row>
    <row r="2074" spans="1:8">
      <c r="A2074" t="s">
        <v>11055</v>
      </c>
      <c r="B2074" t="s">
        <v>4455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9</v>
      </c>
    </row>
    <row r="2075" spans="1:8">
      <c r="A2075" t="s">
        <v>11056</v>
      </c>
      <c r="B2075" t="s">
        <v>4455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>
      <c r="A2076" t="s">
        <v>11057</v>
      </c>
      <c r="B2076" t="s">
        <v>4455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</row>
    <row r="2077" spans="1:8">
      <c r="A2077" t="s">
        <v>11058</v>
      </c>
      <c r="B2077" t="s">
        <v>4455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</row>
    <row r="2078" spans="1:8">
      <c r="A2078" t="s">
        <v>11059</v>
      </c>
      <c r="B2078" t="s">
        <v>4455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</row>
    <row r="2079" spans="1:8">
      <c r="A2079" t="s">
        <v>11060</v>
      </c>
      <c r="B2079" t="s">
        <v>4455</v>
      </c>
      <c r="C2079" t="s">
        <v>9</v>
      </c>
      <c r="D2079" t="s">
        <v>9</v>
      </c>
      <c r="E2079" t="s">
        <v>9</v>
      </c>
      <c r="F2079" t="s">
        <v>9</v>
      </c>
      <c r="G2079" t="s">
        <v>9</v>
      </c>
      <c r="H2079" t="s">
        <v>9</v>
      </c>
    </row>
    <row r="2080" spans="1:8">
      <c r="A2080" t="s">
        <v>11061</v>
      </c>
      <c r="B2080" t="s">
        <v>4455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</row>
    <row r="2081" spans="1:8">
      <c r="A2081" t="s">
        <v>1493</v>
      </c>
      <c r="B2081" t="s">
        <v>4455</v>
      </c>
      <c r="C2081" t="s">
        <v>9</v>
      </c>
      <c r="D2081" t="s">
        <v>9</v>
      </c>
      <c r="E2081" t="s">
        <v>9</v>
      </c>
      <c r="F2081" t="s">
        <v>9</v>
      </c>
      <c r="G2081" t="s">
        <v>9</v>
      </c>
      <c r="H2081" t="s">
        <v>9</v>
      </c>
    </row>
    <row r="2082" spans="1:8">
      <c r="A2082" t="s">
        <v>11062</v>
      </c>
      <c r="B2082" t="s">
        <v>4455</v>
      </c>
      <c r="C2082" t="s">
        <v>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</row>
    <row r="2083" spans="1:8">
      <c r="A2083" t="s">
        <v>11063</v>
      </c>
      <c r="B2083" t="s">
        <v>4455</v>
      </c>
      <c r="C2083" t="s">
        <v>9</v>
      </c>
      <c r="D2083" t="s">
        <v>9</v>
      </c>
      <c r="E2083" t="s">
        <v>9</v>
      </c>
      <c r="F2083" t="s">
        <v>9</v>
      </c>
      <c r="G2083" t="s">
        <v>9</v>
      </c>
      <c r="H2083" t="s">
        <v>9</v>
      </c>
    </row>
    <row r="2084" spans="1:8">
      <c r="A2084" t="s">
        <v>1968</v>
      </c>
      <c r="B2084" t="s">
        <v>4455</v>
      </c>
      <c r="C2084" t="s">
        <v>9</v>
      </c>
      <c r="D2084" t="s">
        <v>9</v>
      </c>
      <c r="E2084" t="s">
        <v>9</v>
      </c>
      <c r="F2084" t="s">
        <v>9</v>
      </c>
      <c r="G2084" t="s">
        <v>9</v>
      </c>
      <c r="H2084" t="s">
        <v>9</v>
      </c>
    </row>
    <row r="2085" spans="1:8">
      <c r="A2085" t="s">
        <v>11064</v>
      </c>
      <c r="B2085" t="s">
        <v>4455</v>
      </c>
      <c r="C2085" t="s">
        <v>9</v>
      </c>
      <c r="D2085" t="s">
        <v>9</v>
      </c>
      <c r="E2085" t="s">
        <v>9</v>
      </c>
      <c r="F2085" t="s">
        <v>9</v>
      </c>
      <c r="G2085" t="s">
        <v>9</v>
      </c>
      <c r="H2085" t="s">
        <v>9</v>
      </c>
    </row>
    <row r="2086" spans="1:8">
      <c r="A2086" t="s">
        <v>11065</v>
      </c>
      <c r="B2086" t="s">
        <v>4455</v>
      </c>
      <c r="C2086" t="s">
        <v>9</v>
      </c>
      <c r="D2086" t="s">
        <v>9</v>
      </c>
      <c r="E2086" t="s">
        <v>9</v>
      </c>
      <c r="F2086" t="s">
        <v>9</v>
      </c>
      <c r="G2086" t="s">
        <v>9</v>
      </c>
      <c r="H2086" t="s">
        <v>9</v>
      </c>
    </row>
    <row r="2087" spans="1:8">
      <c r="A2087" t="s">
        <v>11066</v>
      </c>
      <c r="B2087" t="s">
        <v>4455</v>
      </c>
      <c r="C2087" t="s">
        <v>9</v>
      </c>
      <c r="D2087" t="s">
        <v>9</v>
      </c>
      <c r="E2087" t="s">
        <v>9</v>
      </c>
      <c r="F2087" t="s">
        <v>9</v>
      </c>
      <c r="G2087" t="s">
        <v>9</v>
      </c>
      <c r="H2087" t="s">
        <v>9</v>
      </c>
    </row>
    <row r="2088" spans="1:8">
      <c r="A2088" t="s">
        <v>11067</v>
      </c>
      <c r="B2088" t="s">
        <v>4455</v>
      </c>
      <c r="C2088" t="s">
        <v>9</v>
      </c>
      <c r="D2088" t="s">
        <v>9</v>
      </c>
      <c r="E2088" t="s">
        <v>9</v>
      </c>
      <c r="F2088" t="s">
        <v>9</v>
      </c>
      <c r="G2088" t="s">
        <v>9</v>
      </c>
      <c r="H2088" t="s">
        <v>9</v>
      </c>
    </row>
    <row r="2089" spans="1:8">
      <c r="A2089" t="s">
        <v>11068</v>
      </c>
      <c r="B2089" t="s">
        <v>4455</v>
      </c>
      <c r="C2089" t="s">
        <v>9</v>
      </c>
      <c r="D2089" t="s">
        <v>9</v>
      </c>
      <c r="E2089" t="s">
        <v>9</v>
      </c>
      <c r="F2089" t="s">
        <v>9</v>
      </c>
      <c r="G2089" t="s">
        <v>9</v>
      </c>
      <c r="H2089" t="s">
        <v>9</v>
      </c>
    </row>
    <row r="2090" spans="1:8">
      <c r="A2090" t="s">
        <v>11069</v>
      </c>
      <c r="B2090" t="s">
        <v>4455</v>
      </c>
      <c r="C2090" t="s">
        <v>9</v>
      </c>
      <c r="D2090" t="s">
        <v>9</v>
      </c>
      <c r="E2090" t="s">
        <v>9</v>
      </c>
      <c r="F2090" t="s">
        <v>9</v>
      </c>
      <c r="G2090" t="s">
        <v>9</v>
      </c>
      <c r="H2090" t="s">
        <v>9</v>
      </c>
    </row>
    <row r="2091" spans="1:8">
      <c r="A2091" t="s">
        <v>11070</v>
      </c>
      <c r="B2091" t="s">
        <v>4455</v>
      </c>
      <c r="C2091" t="s">
        <v>9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</row>
    <row r="2092" spans="1:8">
      <c r="A2092" t="s">
        <v>11071</v>
      </c>
      <c r="B2092" t="s">
        <v>4455</v>
      </c>
      <c r="C2092" t="s">
        <v>9</v>
      </c>
      <c r="D2092" t="s">
        <v>9</v>
      </c>
      <c r="E2092" t="s">
        <v>9</v>
      </c>
      <c r="F2092" t="s">
        <v>9</v>
      </c>
      <c r="G2092" t="s">
        <v>9</v>
      </c>
      <c r="H2092" t="s">
        <v>9</v>
      </c>
    </row>
    <row r="2093" spans="1:8">
      <c r="A2093" t="s">
        <v>11072</v>
      </c>
      <c r="B2093" t="s">
        <v>4455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</row>
    <row r="2094" spans="1:8">
      <c r="A2094" t="s">
        <v>3712</v>
      </c>
      <c r="B2094" t="s">
        <v>4455</v>
      </c>
      <c r="C2094" t="s">
        <v>9</v>
      </c>
      <c r="D2094" t="s">
        <v>9</v>
      </c>
      <c r="E2094" t="s">
        <v>9</v>
      </c>
      <c r="F2094" t="s">
        <v>9</v>
      </c>
      <c r="G2094" t="s">
        <v>9</v>
      </c>
      <c r="H2094" t="s">
        <v>9</v>
      </c>
    </row>
    <row r="2095" spans="1:8">
      <c r="A2095" t="s">
        <v>11073</v>
      </c>
      <c r="B2095" t="s">
        <v>4455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</row>
    <row r="2096" spans="1:8">
      <c r="A2096" t="s">
        <v>11074</v>
      </c>
      <c r="B2096" t="s">
        <v>4455</v>
      </c>
      <c r="C2096" t="s">
        <v>9</v>
      </c>
      <c r="D2096" t="s">
        <v>9</v>
      </c>
      <c r="E2096" t="s">
        <v>9</v>
      </c>
      <c r="F2096" t="s">
        <v>9</v>
      </c>
      <c r="G2096" t="s">
        <v>9</v>
      </c>
      <c r="H2096" t="s">
        <v>9</v>
      </c>
    </row>
    <row r="2097" spans="1:8">
      <c r="A2097" t="s">
        <v>11075</v>
      </c>
      <c r="B2097" t="s">
        <v>4455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</row>
    <row r="2098" spans="1:8">
      <c r="A2098" t="s">
        <v>11076</v>
      </c>
      <c r="B2098" t="s">
        <v>4455</v>
      </c>
      <c r="C2098" t="s">
        <v>9</v>
      </c>
      <c r="D2098" t="s">
        <v>9</v>
      </c>
      <c r="E2098" t="s">
        <v>9</v>
      </c>
      <c r="F2098" t="s">
        <v>9</v>
      </c>
      <c r="G2098" t="s">
        <v>9</v>
      </c>
      <c r="H2098" t="s">
        <v>9</v>
      </c>
    </row>
    <row r="2099" spans="1:8">
      <c r="A2099" t="s">
        <v>11077</v>
      </c>
      <c r="B2099" t="s">
        <v>4455</v>
      </c>
      <c r="C2099" t="s">
        <v>9</v>
      </c>
      <c r="D2099" t="s">
        <v>9</v>
      </c>
      <c r="E2099" t="s">
        <v>9</v>
      </c>
      <c r="F2099" t="s">
        <v>9</v>
      </c>
      <c r="G2099" t="s">
        <v>9</v>
      </c>
      <c r="H2099" t="s">
        <v>9</v>
      </c>
    </row>
    <row r="2100" spans="1:8">
      <c r="A2100" t="s">
        <v>11078</v>
      </c>
      <c r="B2100" t="s">
        <v>4455</v>
      </c>
      <c r="C2100" t="s">
        <v>9</v>
      </c>
      <c r="D2100" t="s">
        <v>9</v>
      </c>
      <c r="E2100" t="s">
        <v>9</v>
      </c>
      <c r="F2100" t="s">
        <v>9</v>
      </c>
      <c r="G2100" t="s">
        <v>9</v>
      </c>
      <c r="H2100" t="s">
        <v>9</v>
      </c>
    </row>
    <row r="2101" spans="1:8">
      <c r="A2101" t="s">
        <v>11079</v>
      </c>
      <c r="B2101" t="s">
        <v>4455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</row>
    <row r="2102" spans="1:8">
      <c r="A2102" t="s">
        <v>11080</v>
      </c>
      <c r="B2102" t="s">
        <v>4455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</row>
    <row r="2103" spans="1:8">
      <c r="A2103" t="s">
        <v>11081</v>
      </c>
      <c r="B2103" t="s">
        <v>4455</v>
      </c>
      <c r="C2103" t="s">
        <v>9</v>
      </c>
      <c r="D2103" t="s">
        <v>9</v>
      </c>
      <c r="E2103" t="s">
        <v>9</v>
      </c>
      <c r="F2103" t="s">
        <v>9</v>
      </c>
      <c r="G2103" t="s">
        <v>9</v>
      </c>
      <c r="H2103" t="s">
        <v>9</v>
      </c>
    </row>
    <row r="2104" spans="1:8">
      <c r="A2104" t="s">
        <v>11082</v>
      </c>
      <c r="B2104" t="s">
        <v>4455</v>
      </c>
      <c r="C2104" t="s">
        <v>9</v>
      </c>
      <c r="D2104" t="s">
        <v>9</v>
      </c>
      <c r="E2104" t="s">
        <v>9</v>
      </c>
      <c r="F2104" t="s">
        <v>9</v>
      </c>
      <c r="G2104" t="s">
        <v>9</v>
      </c>
      <c r="H2104" t="s">
        <v>9</v>
      </c>
    </row>
    <row r="2105" spans="1:8">
      <c r="A2105" t="s">
        <v>11083</v>
      </c>
      <c r="B2105" t="s">
        <v>4455</v>
      </c>
      <c r="C2105" t="s">
        <v>9</v>
      </c>
      <c r="D2105" t="s">
        <v>9</v>
      </c>
      <c r="E2105" t="s">
        <v>9</v>
      </c>
      <c r="F2105" t="s">
        <v>9</v>
      </c>
      <c r="G2105" t="s">
        <v>9</v>
      </c>
      <c r="H2105" t="s">
        <v>9</v>
      </c>
    </row>
    <row r="2106" spans="1:8">
      <c r="A2106" t="s">
        <v>11084</v>
      </c>
      <c r="B2106" t="s">
        <v>4455</v>
      </c>
      <c r="C2106" t="s">
        <v>9</v>
      </c>
      <c r="D2106" t="s">
        <v>9</v>
      </c>
      <c r="E2106" t="s">
        <v>9</v>
      </c>
      <c r="F2106" t="s">
        <v>9</v>
      </c>
      <c r="G2106" t="s">
        <v>9</v>
      </c>
      <c r="H2106" t="s">
        <v>9</v>
      </c>
    </row>
    <row r="2107" spans="1:8">
      <c r="A2107" t="s">
        <v>11085</v>
      </c>
      <c r="B2107" t="s">
        <v>4455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</row>
    <row r="2108" spans="1:8">
      <c r="A2108" t="s">
        <v>11086</v>
      </c>
      <c r="B2108" t="s">
        <v>4455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</row>
    <row r="2109" spans="1:8">
      <c r="A2109" t="s">
        <v>11087</v>
      </c>
      <c r="B2109" t="s">
        <v>4455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</row>
    <row r="2110" spans="1:8">
      <c r="A2110" t="s">
        <v>11088</v>
      </c>
      <c r="B2110" t="s">
        <v>4455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</row>
    <row r="2111" spans="1:8">
      <c r="A2111" t="s">
        <v>11089</v>
      </c>
      <c r="B2111" t="s">
        <v>4455</v>
      </c>
      <c r="C2111" t="s">
        <v>9</v>
      </c>
      <c r="D2111" t="s">
        <v>9</v>
      </c>
      <c r="E2111" t="s">
        <v>9</v>
      </c>
      <c r="F2111" t="s">
        <v>9</v>
      </c>
      <c r="G2111" t="s">
        <v>9</v>
      </c>
      <c r="H2111" t="s">
        <v>9</v>
      </c>
    </row>
    <row r="2112" spans="1:8">
      <c r="A2112" t="s">
        <v>11090</v>
      </c>
      <c r="B2112" t="s">
        <v>4455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  <c r="H2112" t="s">
        <v>9</v>
      </c>
    </row>
    <row r="2113" spans="1:8">
      <c r="A2113" t="s">
        <v>11091</v>
      </c>
      <c r="B2113" t="s">
        <v>4455</v>
      </c>
      <c r="C2113" t="s">
        <v>9</v>
      </c>
      <c r="D2113" t="s">
        <v>9</v>
      </c>
      <c r="E2113" t="s">
        <v>9</v>
      </c>
      <c r="F2113" t="s">
        <v>9</v>
      </c>
      <c r="G2113" t="s">
        <v>9</v>
      </c>
      <c r="H2113" t="s">
        <v>9</v>
      </c>
    </row>
    <row r="2114" spans="1:8">
      <c r="A2114" t="s">
        <v>11092</v>
      </c>
      <c r="B2114" t="s">
        <v>4455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9</v>
      </c>
    </row>
    <row r="2115" spans="1:8">
      <c r="A2115" t="s">
        <v>11093</v>
      </c>
      <c r="B2115" t="s">
        <v>4455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</row>
    <row r="2116" spans="1:8">
      <c r="A2116" t="s">
        <v>11094</v>
      </c>
      <c r="B2116" t="s">
        <v>4455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</row>
    <row r="2117" spans="1:8">
      <c r="A2117" t="s">
        <v>11095</v>
      </c>
      <c r="B2117" t="s">
        <v>4455</v>
      </c>
      <c r="C2117" t="s">
        <v>9</v>
      </c>
      <c r="D2117" t="s">
        <v>9</v>
      </c>
      <c r="E2117" t="s">
        <v>9</v>
      </c>
      <c r="F2117" t="s">
        <v>9</v>
      </c>
      <c r="G2117" t="s">
        <v>9</v>
      </c>
      <c r="H2117" t="s">
        <v>9</v>
      </c>
    </row>
    <row r="2118" spans="1:8">
      <c r="A2118" t="s">
        <v>11096</v>
      </c>
      <c r="B2118" t="s">
        <v>4455</v>
      </c>
      <c r="C2118" t="s">
        <v>9</v>
      </c>
      <c r="D2118" t="s">
        <v>9</v>
      </c>
      <c r="E2118" t="s">
        <v>9</v>
      </c>
      <c r="F2118" t="s">
        <v>9</v>
      </c>
      <c r="G2118" t="s">
        <v>9</v>
      </c>
      <c r="H2118" t="s">
        <v>9</v>
      </c>
    </row>
    <row r="2119" spans="1:8">
      <c r="A2119" t="s">
        <v>11097</v>
      </c>
      <c r="B2119" t="s">
        <v>4455</v>
      </c>
      <c r="C2119" t="s">
        <v>9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</row>
    <row r="2120" spans="1:8">
      <c r="A2120" t="s">
        <v>11098</v>
      </c>
      <c r="B2120" t="s">
        <v>4455</v>
      </c>
      <c r="C2120" t="s">
        <v>9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</row>
    <row r="2121" spans="1:8">
      <c r="A2121" t="s">
        <v>11099</v>
      </c>
      <c r="B2121" t="s">
        <v>4455</v>
      </c>
      <c r="C2121" t="s">
        <v>9</v>
      </c>
      <c r="D2121" t="s">
        <v>9</v>
      </c>
      <c r="E2121" t="s">
        <v>9</v>
      </c>
      <c r="F2121" t="s">
        <v>9</v>
      </c>
      <c r="G2121" t="s">
        <v>9</v>
      </c>
      <c r="H2121" t="s">
        <v>9</v>
      </c>
    </row>
    <row r="2122" spans="1:8">
      <c r="A2122" t="s">
        <v>11100</v>
      </c>
      <c r="B2122" t="s">
        <v>4455</v>
      </c>
      <c r="C2122" t="s">
        <v>9</v>
      </c>
      <c r="D2122" t="s">
        <v>9</v>
      </c>
      <c r="E2122" t="s">
        <v>9</v>
      </c>
      <c r="F2122" t="s">
        <v>9</v>
      </c>
      <c r="G2122" t="s">
        <v>9</v>
      </c>
      <c r="H2122" t="s">
        <v>9</v>
      </c>
    </row>
    <row r="2123" spans="1:8">
      <c r="A2123" t="s">
        <v>3045</v>
      </c>
      <c r="B2123" t="s">
        <v>4455</v>
      </c>
      <c r="C2123" t="s">
        <v>9</v>
      </c>
      <c r="D2123" t="s">
        <v>9</v>
      </c>
      <c r="E2123" t="s">
        <v>9</v>
      </c>
      <c r="F2123" t="s">
        <v>9</v>
      </c>
      <c r="G2123" t="s">
        <v>9</v>
      </c>
      <c r="H2123" t="s">
        <v>9</v>
      </c>
    </row>
    <row r="2124" spans="1:8">
      <c r="A2124" t="s">
        <v>11101</v>
      </c>
      <c r="B2124" t="s">
        <v>4455</v>
      </c>
      <c r="C2124" t="s">
        <v>9</v>
      </c>
      <c r="D2124" t="s">
        <v>9</v>
      </c>
      <c r="E2124" t="s">
        <v>9</v>
      </c>
      <c r="F2124" t="s">
        <v>9</v>
      </c>
      <c r="G2124" t="s">
        <v>9</v>
      </c>
      <c r="H2124" t="s">
        <v>9</v>
      </c>
    </row>
    <row r="2125" spans="1:8">
      <c r="A2125" t="s">
        <v>11102</v>
      </c>
      <c r="B2125" t="s">
        <v>4455</v>
      </c>
      <c r="C2125" t="s">
        <v>9</v>
      </c>
      <c r="D2125" t="s">
        <v>9</v>
      </c>
      <c r="E2125" t="s">
        <v>9</v>
      </c>
      <c r="F2125" t="s">
        <v>9</v>
      </c>
      <c r="G2125" t="s">
        <v>9</v>
      </c>
      <c r="H2125" t="s">
        <v>9</v>
      </c>
    </row>
    <row r="2126" spans="1:8">
      <c r="A2126" t="s">
        <v>11103</v>
      </c>
      <c r="B2126" t="s">
        <v>4455</v>
      </c>
      <c r="C2126" t="s">
        <v>9</v>
      </c>
      <c r="D2126" t="s">
        <v>9</v>
      </c>
      <c r="E2126" t="s">
        <v>9</v>
      </c>
      <c r="F2126" t="s">
        <v>9</v>
      </c>
      <c r="G2126" t="s">
        <v>9</v>
      </c>
      <c r="H2126" t="s">
        <v>9</v>
      </c>
    </row>
    <row r="2127" spans="1:8">
      <c r="A2127" t="s">
        <v>11104</v>
      </c>
      <c r="B2127" t="s">
        <v>4455</v>
      </c>
      <c r="C2127" t="s">
        <v>9</v>
      </c>
      <c r="D2127" t="s">
        <v>9</v>
      </c>
      <c r="E2127" t="s">
        <v>9</v>
      </c>
      <c r="F2127" t="s">
        <v>9</v>
      </c>
      <c r="G2127" t="s">
        <v>9</v>
      </c>
      <c r="H2127" t="s">
        <v>9</v>
      </c>
    </row>
    <row r="2128" spans="1:8">
      <c r="A2128" t="s">
        <v>11105</v>
      </c>
      <c r="B2128" t="s">
        <v>4455</v>
      </c>
      <c r="C2128" t="s">
        <v>9</v>
      </c>
      <c r="D2128" t="s">
        <v>9</v>
      </c>
      <c r="E2128" t="s">
        <v>9</v>
      </c>
      <c r="F2128" t="s">
        <v>9</v>
      </c>
      <c r="G2128" t="s">
        <v>9</v>
      </c>
      <c r="H2128" t="s">
        <v>9</v>
      </c>
    </row>
    <row r="2129" spans="1:8">
      <c r="A2129" t="s">
        <v>11106</v>
      </c>
      <c r="B2129" t="s">
        <v>4455</v>
      </c>
      <c r="C2129" t="s">
        <v>9</v>
      </c>
      <c r="D2129" t="s">
        <v>9</v>
      </c>
      <c r="E2129" t="s">
        <v>9</v>
      </c>
      <c r="F2129" t="s">
        <v>9</v>
      </c>
      <c r="G2129" t="s">
        <v>9</v>
      </c>
      <c r="H2129" t="s">
        <v>9</v>
      </c>
    </row>
    <row r="2130" spans="1:8">
      <c r="A2130" t="s">
        <v>11107</v>
      </c>
      <c r="B2130" t="s">
        <v>4455</v>
      </c>
      <c r="C2130" t="s">
        <v>9</v>
      </c>
      <c r="D2130" t="s">
        <v>9</v>
      </c>
      <c r="E2130" t="s">
        <v>9</v>
      </c>
      <c r="F2130" t="s">
        <v>9</v>
      </c>
      <c r="G2130" t="s">
        <v>9</v>
      </c>
      <c r="H2130" t="s">
        <v>9</v>
      </c>
    </row>
    <row r="2131" spans="1:8">
      <c r="A2131" t="s">
        <v>11108</v>
      </c>
      <c r="B2131" t="s">
        <v>4455</v>
      </c>
      <c r="C2131" t="s">
        <v>9</v>
      </c>
      <c r="D2131" t="s">
        <v>9</v>
      </c>
      <c r="E2131" t="s">
        <v>9</v>
      </c>
      <c r="F2131" t="s">
        <v>9</v>
      </c>
      <c r="G2131" t="s">
        <v>9</v>
      </c>
      <c r="H2131" t="s">
        <v>9</v>
      </c>
    </row>
    <row r="2132" spans="1:8">
      <c r="A2132" t="s">
        <v>11109</v>
      </c>
      <c r="B2132" t="s">
        <v>4455</v>
      </c>
      <c r="C2132" t="s">
        <v>9</v>
      </c>
      <c r="D2132" t="s">
        <v>9</v>
      </c>
      <c r="E2132" t="s">
        <v>9</v>
      </c>
      <c r="F2132" t="s">
        <v>9</v>
      </c>
      <c r="G2132" t="s">
        <v>9</v>
      </c>
      <c r="H2132" t="s">
        <v>9</v>
      </c>
    </row>
    <row r="2133" spans="1:8">
      <c r="A2133" t="s">
        <v>11110</v>
      </c>
      <c r="B2133" t="s">
        <v>4455</v>
      </c>
      <c r="C2133" t="s">
        <v>9</v>
      </c>
      <c r="D2133" t="s">
        <v>9</v>
      </c>
      <c r="E2133" t="s">
        <v>9</v>
      </c>
      <c r="F2133" t="s">
        <v>9</v>
      </c>
      <c r="G2133" t="s">
        <v>9</v>
      </c>
      <c r="H2133" t="s">
        <v>9</v>
      </c>
    </row>
    <row r="2134" spans="1:8">
      <c r="A2134" t="s">
        <v>11111</v>
      </c>
      <c r="B2134" t="s">
        <v>4455</v>
      </c>
      <c r="C2134" t="s">
        <v>9</v>
      </c>
      <c r="D2134" t="s">
        <v>9</v>
      </c>
      <c r="E2134" t="s">
        <v>9</v>
      </c>
      <c r="F2134" t="s">
        <v>9</v>
      </c>
      <c r="G2134" t="s">
        <v>9</v>
      </c>
      <c r="H2134" t="s">
        <v>9</v>
      </c>
    </row>
    <row r="2135" spans="1:8">
      <c r="A2135" t="s">
        <v>11112</v>
      </c>
      <c r="B2135" t="s">
        <v>4455</v>
      </c>
      <c r="C2135" t="s">
        <v>9</v>
      </c>
      <c r="D2135" t="s">
        <v>9</v>
      </c>
      <c r="E2135" t="s">
        <v>9</v>
      </c>
      <c r="F2135" t="s">
        <v>9</v>
      </c>
      <c r="G2135" t="s">
        <v>9</v>
      </c>
      <c r="H2135" t="s">
        <v>9</v>
      </c>
    </row>
    <row r="2136" spans="1:8">
      <c r="A2136" t="s">
        <v>11113</v>
      </c>
      <c r="B2136" t="s">
        <v>4455</v>
      </c>
      <c r="C2136" t="s">
        <v>9</v>
      </c>
      <c r="D2136" t="s">
        <v>9</v>
      </c>
      <c r="E2136" t="s">
        <v>9</v>
      </c>
      <c r="F2136" t="s">
        <v>9</v>
      </c>
      <c r="G2136" t="s">
        <v>9</v>
      </c>
      <c r="H2136" t="s">
        <v>9</v>
      </c>
    </row>
    <row r="2137" spans="1:8">
      <c r="A2137" t="s">
        <v>11114</v>
      </c>
      <c r="B2137" t="s">
        <v>4455</v>
      </c>
      <c r="C2137" t="s">
        <v>9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</row>
    <row r="2138" spans="1:8">
      <c r="A2138" t="s">
        <v>11115</v>
      </c>
      <c r="B2138" t="s">
        <v>4455</v>
      </c>
      <c r="C2138" t="s">
        <v>9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</row>
    <row r="2139" spans="1:8">
      <c r="A2139" t="s">
        <v>11116</v>
      </c>
      <c r="B2139" t="s">
        <v>4455</v>
      </c>
      <c r="C2139" t="s">
        <v>9</v>
      </c>
      <c r="D2139" t="s">
        <v>9</v>
      </c>
      <c r="E2139" t="s">
        <v>9</v>
      </c>
      <c r="F2139" t="s">
        <v>9</v>
      </c>
      <c r="G2139" t="s">
        <v>9</v>
      </c>
      <c r="H2139" t="s">
        <v>9</v>
      </c>
    </row>
    <row r="2140" spans="1:8">
      <c r="A2140" t="s">
        <v>11117</v>
      </c>
      <c r="B2140" t="s">
        <v>4455</v>
      </c>
      <c r="C2140" t="s">
        <v>9</v>
      </c>
      <c r="D2140" t="s">
        <v>9</v>
      </c>
      <c r="E2140" t="s">
        <v>9</v>
      </c>
      <c r="F2140" t="s">
        <v>9</v>
      </c>
      <c r="G2140" t="s">
        <v>9</v>
      </c>
      <c r="H2140" t="s">
        <v>9</v>
      </c>
    </row>
    <row r="2141" spans="1:8">
      <c r="A2141" t="s">
        <v>11118</v>
      </c>
      <c r="B2141" t="s">
        <v>4455</v>
      </c>
      <c r="C2141" t="s">
        <v>9</v>
      </c>
      <c r="D2141" t="s">
        <v>9</v>
      </c>
      <c r="E2141" t="s">
        <v>9</v>
      </c>
      <c r="F2141" t="s">
        <v>9</v>
      </c>
      <c r="G2141" t="s">
        <v>9</v>
      </c>
      <c r="H2141" t="s">
        <v>9</v>
      </c>
    </row>
    <row r="2142" spans="1:8">
      <c r="A2142" t="s">
        <v>11119</v>
      </c>
      <c r="B2142" t="s">
        <v>4455</v>
      </c>
      <c r="C2142" t="s">
        <v>9</v>
      </c>
      <c r="D2142" t="s">
        <v>9</v>
      </c>
      <c r="E2142" t="s">
        <v>9</v>
      </c>
      <c r="F2142" t="s">
        <v>9</v>
      </c>
      <c r="G2142" t="s">
        <v>9</v>
      </c>
      <c r="H2142" t="s">
        <v>9</v>
      </c>
    </row>
    <row r="2143" spans="1:8">
      <c r="A2143" t="s">
        <v>11120</v>
      </c>
      <c r="B2143" t="s">
        <v>4455</v>
      </c>
      <c r="C2143" t="s">
        <v>9</v>
      </c>
      <c r="D2143" t="s">
        <v>9</v>
      </c>
      <c r="E2143" t="s">
        <v>9</v>
      </c>
      <c r="F2143" t="s">
        <v>9</v>
      </c>
      <c r="G2143" t="s">
        <v>9</v>
      </c>
      <c r="H2143" t="s">
        <v>9</v>
      </c>
    </row>
    <row r="2144" spans="1:8">
      <c r="A2144" t="s">
        <v>11121</v>
      </c>
      <c r="B2144" t="s">
        <v>4455</v>
      </c>
      <c r="C2144" t="s">
        <v>9</v>
      </c>
      <c r="D2144" t="s">
        <v>9</v>
      </c>
      <c r="E2144" t="s">
        <v>9</v>
      </c>
      <c r="F2144" t="s">
        <v>9</v>
      </c>
      <c r="G2144" t="s">
        <v>9</v>
      </c>
      <c r="H2144" t="s">
        <v>9</v>
      </c>
    </row>
    <row r="2145" spans="1:8">
      <c r="A2145" t="s">
        <v>11122</v>
      </c>
      <c r="B2145" t="s">
        <v>4455</v>
      </c>
      <c r="C2145" t="s">
        <v>9</v>
      </c>
      <c r="D2145" t="s">
        <v>9</v>
      </c>
      <c r="E2145" t="s">
        <v>9</v>
      </c>
      <c r="F2145" t="s">
        <v>9</v>
      </c>
      <c r="G2145" t="s">
        <v>9</v>
      </c>
      <c r="H2145" t="s">
        <v>9</v>
      </c>
    </row>
    <row r="2146" spans="1:8">
      <c r="A2146" t="s">
        <v>11123</v>
      </c>
      <c r="B2146" t="s">
        <v>4455</v>
      </c>
      <c r="C2146" t="s">
        <v>9</v>
      </c>
      <c r="D2146" t="s">
        <v>9</v>
      </c>
      <c r="E2146" t="s">
        <v>9</v>
      </c>
      <c r="F2146" t="s">
        <v>9</v>
      </c>
      <c r="G2146" t="s">
        <v>9</v>
      </c>
      <c r="H2146" t="s">
        <v>9</v>
      </c>
    </row>
    <row r="2147" spans="1:8">
      <c r="A2147" t="s">
        <v>11124</v>
      </c>
      <c r="B2147" t="s">
        <v>4455</v>
      </c>
      <c r="C2147" t="s">
        <v>9</v>
      </c>
      <c r="D2147" t="s">
        <v>9</v>
      </c>
      <c r="E2147" t="s">
        <v>9</v>
      </c>
      <c r="F2147" t="s">
        <v>9</v>
      </c>
      <c r="G2147" t="s">
        <v>9</v>
      </c>
      <c r="H2147" t="s">
        <v>9</v>
      </c>
    </row>
    <row r="2148" spans="1:8">
      <c r="A2148" t="s">
        <v>11125</v>
      </c>
      <c r="B2148" t="s">
        <v>4455</v>
      </c>
      <c r="C2148" t="s">
        <v>9</v>
      </c>
      <c r="D2148" t="s">
        <v>9</v>
      </c>
      <c r="E2148" t="s">
        <v>9</v>
      </c>
      <c r="F2148" t="s">
        <v>9</v>
      </c>
      <c r="G2148" t="s">
        <v>9</v>
      </c>
      <c r="H2148" t="s">
        <v>9</v>
      </c>
    </row>
    <row r="2149" spans="1:8">
      <c r="A2149" t="s">
        <v>11126</v>
      </c>
      <c r="B2149" t="s">
        <v>4455</v>
      </c>
      <c r="C2149" t="s">
        <v>9</v>
      </c>
      <c r="D2149" t="s">
        <v>9</v>
      </c>
      <c r="E2149" t="s">
        <v>9</v>
      </c>
      <c r="F2149" t="s">
        <v>9</v>
      </c>
      <c r="G2149" t="s">
        <v>9</v>
      </c>
      <c r="H2149" t="s">
        <v>9</v>
      </c>
    </row>
    <row r="2150" spans="1:8">
      <c r="A2150" t="s">
        <v>11127</v>
      </c>
      <c r="B2150" t="s">
        <v>4455</v>
      </c>
      <c r="C2150" t="s">
        <v>9</v>
      </c>
      <c r="D2150" t="s">
        <v>9</v>
      </c>
      <c r="E2150" t="s">
        <v>9</v>
      </c>
      <c r="F2150" t="s">
        <v>9</v>
      </c>
      <c r="G2150" t="s">
        <v>9</v>
      </c>
      <c r="H2150" t="s">
        <v>9</v>
      </c>
    </row>
    <row r="2151" spans="1:8">
      <c r="A2151" t="s">
        <v>11128</v>
      </c>
      <c r="B2151" t="s">
        <v>4455</v>
      </c>
      <c r="C2151" t="s">
        <v>9</v>
      </c>
      <c r="D2151" t="s">
        <v>9</v>
      </c>
      <c r="E2151" t="s">
        <v>9</v>
      </c>
      <c r="F2151" t="s">
        <v>9</v>
      </c>
      <c r="G2151" t="s">
        <v>9</v>
      </c>
      <c r="H2151" t="s">
        <v>9</v>
      </c>
    </row>
    <row r="2152" spans="1:8">
      <c r="A2152" t="s">
        <v>11129</v>
      </c>
      <c r="B2152" t="s">
        <v>4455</v>
      </c>
      <c r="C2152" t="s">
        <v>9</v>
      </c>
      <c r="D2152" t="s">
        <v>9</v>
      </c>
      <c r="E2152" t="s">
        <v>9</v>
      </c>
      <c r="F2152" t="s">
        <v>9</v>
      </c>
      <c r="G2152" t="s">
        <v>9</v>
      </c>
      <c r="H2152" t="s">
        <v>9</v>
      </c>
    </row>
    <row r="2153" spans="1:8">
      <c r="A2153" t="s">
        <v>11130</v>
      </c>
      <c r="B2153" t="s">
        <v>4455</v>
      </c>
      <c r="C2153" t="s">
        <v>9</v>
      </c>
      <c r="D2153" t="s">
        <v>9</v>
      </c>
      <c r="E2153" t="s">
        <v>9</v>
      </c>
      <c r="F2153" t="s">
        <v>9</v>
      </c>
      <c r="G2153" t="s">
        <v>9</v>
      </c>
      <c r="H2153" t="s">
        <v>9</v>
      </c>
    </row>
    <row r="2154" spans="1:8">
      <c r="A2154" t="s">
        <v>11131</v>
      </c>
      <c r="B2154" t="s">
        <v>4455</v>
      </c>
      <c r="C2154" t="s">
        <v>9</v>
      </c>
      <c r="D2154" t="s">
        <v>9</v>
      </c>
      <c r="E2154" t="s">
        <v>9</v>
      </c>
      <c r="F2154" t="s">
        <v>9</v>
      </c>
      <c r="G2154" t="s">
        <v>9</v>
      </c>
      <c r="H2154" t="s">
        <v>9</v>
      </c>
    </row>
    <row r="2155" spans="1:8">
      <c r="A2155" t="s">
        <v>11132</v>
      </c>
      <c r="B2155" t="s">
        <v>4455</v>
      </c>
      <c r="C2155" t="s">
        <v>9</v>
      </c>
      <c r="D2155" t="s">
        <v>9</v>
      </c>
      <c r="E2155" t="s">
        <v>9</v>
      </c>
      <c r="F2155" t="s">
        <v>9</v>
      </c>
      <c r="G2155" t="s">
        <v>9</v>
      </c>
      <c r="H2155" t="s">
        <v>9</v>
      </c>
    </row>
    <row r="2156" spans="1:8">
      <c r="A2156" t="s">
        <v>11133</v>
      </c>
      <c r="B2156" t="s">
        <v>4455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9</v>
      </c>
    </row>
    <row r="2157" spans="1:8">
      <c r="A2157" t="s">
        <v>11134</v>
      </c>
      <c r="B2157" t="s">
        <v>4455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</row>
    <row r="2158" spans="1:8">
      <c r="A2158" t="s">
        <v>11135</v>
      </c>
      <c r="B2158" t="s">
        <v>4455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</row>
    <row r="2159" spans="1:8">
      <c r="A2159" t="s">
        <v>11136</v>
      </c>
      <c r="B2159" t="s">
        <v>4455</v>
      </c>
      <c r="C2159" t="s">
        <v>9</v>
      </c>
      <c r="D2159" t="s">
        <v>9</v>
      </c>
      <c r="E2159" t="s">
        <v>9</v>
      </c>
      <c r="F2159" t="s">
        <v>9</v>
      </c>
      <c r="G2159" t="s">
        <v>9</v>
      </c>
      <c r="H2159" t="s">
        <v>9</v>
      </c>
    </row>
    <row r="2160" spans="1:8">
      <c r="A2160" t="s">
        <v>11137</v>
      </c>
      <c r="B2160" t="s">
        <v>4455</v>
      </c>
      <c r="C2160" t="s">
        <v>9</v>
      </c>
      <c r="D2160" t="s">
        <v>9</v>
      </c>
      <c r="E2160" t="s">
        <v>9</v>
      </c>
      <c r="F2160" t="s">
        <v>9</v>
      </c>
      <c r="G2160" t="s">
        <v>9</v>
      </c>
      <c r="H2160" t="s">
        <v>9</v>
      </c>
    </row>
    <row r="2161" spans="1:8">
      <c r="A2161" t="s">
        <v>11138</v>
      </c>
      <c r="B2161" t="s">
        <v>4455</v>
      </c>
      <c r="C2161" t="s">
        <v>9</v>
      </c>
      <c r="D2161" t="s">
        <v>9</v>
      </c>
      <c r="E2161" t="s">
        <v>9</v>
      </c>
      <c r="F2161" t="s">
        <v>9</v>
      </c>
      <c r="G2161" t="s">
        <v>9</v>
      </c>
      <c r="H2161" t="s">
        <v>9</v>
      </c>
    </row>
    <row r="2162" spans="1:8">
      <c r="A2162" t="s">
        <v>11139</v>
      </c>
      <c r="B2162" t="s">
        <v>4455</v>
      </c>
      <c r="C2162" t="s">
        <v>9</v>
      </c>
      <c r="D2162" t="s">
        <v>9</v>
      </c>
      <c r="E2162" t="s">
        <v>9</v>
      </c>
      <c r="F2162" t="s">
        <v>9</v>
      </c>
      <c r="G2162" t="s">
        <v>9</v>
      </c>
      <c r="H2162" t="s">
        <v>9</v>
      </c>
    </row>
    <row r="2163" spans="1:8">
      <c r="A2163" t="s">
        <v>11140</v>
      </c>
      <c r="B2163" t="s">
        <v>4455</v>
      </c>
      <c r="C2163" t="s">
        <v>9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</row>
    <row r="2164" spans="1:8">
      <c r="A2164" t="s">
        <v>11141</v>
      </c>
      <c r="B2164" t="s">
        <v>4455</v>
      </c>
      <c r="C2164" t="s">
        <v>9</v>
      </c>
      <c r="D2164" t="s">
        <v>9</v>
      </c>
      <c r="E2164" t="s">
        <v>9</v>
      </c>
      <c r="F2164" t="s">
        <v>9</v>
      </c>
      <c r="G2164" t="s">
        <v>9</v>
      </c>
      <c r="H2164" t="s">
        <v>9</v>
      </c>
    </row>
    <row r="2165" spans="1:8">
      <c r="A2165" t="s">
        <v>11142</v>
      </c>
      <c r="B2165" t="s">
        <v>4455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</row>
    <row r="2166" spans="1:8">
      <c r="A2166" t="s">
        <v>11143</v>
      </c>
      <c r="B2166" t="s">
        <v>4455</v>
      </c>
      <c r="C2166" t="s">
        <v>9</v>
      </c>
      <c r="D2166" t="s">
        <v>9</v>
      </c>
      <c r="E2166" t="s">
        <v>9</v>
      </c>
      <c r="F2166" t="s">
        <v>9</v>
      </c>
      <c r="G2166" t="s">
        <v>9</v>
      </c>
      <c r="H2166" t="s">
        <v>9</v>
      </c>
    </row>
    <row r="2167" spans="1:8">
      <c r="A2167" t="s">
        <v>11144</v>
      </c>
      <c r="B2167" t="s">
        <v>4455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</row>
    <row r="2168" spans="1:8">
      <c r="A2168" t="s">
        <v>11145</v>
      </c>
      <c r="B2168" t="s">
        <v>4455</v>
      </c>
      <c r="C2168" t="s">
        <v>9</v>
      </c>
      <c r="D2168" t="s">
        <v>9</v>
      </c>
      <c r="E2168" t="s">
        <v>9</v>
      </c>
      <c r="F2168" t="s">
        <v>9</v>
      </c>
      <c r="G2168" t="s">
        <v>9</v>
      </c>
      <c r="H2168" t="s">
        <v>9</v>
      </c>
    </row>
    <row r="2169" spans="1:8">
      <c r="A2169" t="s">
        <v>11146</v>
      </c>
      <c r="B2169" t="s">
        <v>4455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</row>
    <row r="2170" spans="1:8">
      <c r="A2170" t="s">
        <v>11147</v>
      </c>
      <c r="B2170" t="s">
        <v>4455</v>
      </c>
      <c r="C2170" t="s">
        <v>9</v>
      </c>
      <c r="D2170" t="s">
        <v>9</v>
      </c>
      <c r="E2170" t="s">
        <v>9</v>
      </c>
      <c r="F2170" t="s">
        <v>9</v>
      </c>
      <c r="G2170" t="s">
        <v>9</v>
      </c>
      <c r="H2170" t="s">
        <v>9</v>
      </c>
    </row>
    <row r="2171" spans="1:8">
      <c r="A2171" t="s">
        <v>11148</v>
      </c>
      <c r="B2171" t="s">
        <v>4455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</row>
    <row r="2172" spans="1:8">
      <c r="A2172" t="s">
        <v>11149</v>
      </c>
      <c r="B2172" t="s">
        <v>4455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9</v>
      </c>
    </row>
    <row r="2173" spans="1:8">
      <c r="A2173" t="s">
        <v>11150</v>
      </c>
      <c r="B2173" t="s">
        <v>4455</v>
      </c>
      <c r="C2173" t="s">
        <v>9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</row>
    <row r="2174" spans="1:8">
      <c r="A2174" t="s">
        <v>11151</v>
      </c>
      <c r="B2174" t="s">
        <v>4455</v>
      </c>
      <c r="C2174" t="s">
        <v>9</v>
      </c>
      <c r="D2174" t="s">
        <v>9</v>
      </c>
      <c r="E2174" t="s">
        <v>9</v>
      </c>
      <c r="F2174" t="s">
        <v>9</v>
      </c>
      <c r="G2174" t="s">
        <v>9</v>
      </c>
      <c r="H2174" t="s">
        <v>9</v>
      </c>
    </row>
    <row r="2175" spans="1:8">
      <c r="A2175" t="s">
        <v>11152</v>
      </c>
      <c r="B2175" t="s">
        <v>4455</v>
      </c>
      <c r="C2175" t="s">
        <v>9</v>
      </c>
      <c r="D2175" t="s">
        <v>9</v>
      </c>
      <c r="E2175" t="s">
        <v>9</v>
      </c>
      <c r="F2175" t="s">
        <v>9</v>
      </c>
      <c r="G2175" t="s">
        <v>9</v>
      </c>
      <c r="H2175" t="s">
        <v>9</v>
      </c>
    </row>
    <row r="2176" spans="1:8">
      <c r="A2176" t="s">
        <v>11153</v>
      </c>
      <c r="B2176" t="s">
        <v>4455</v>
      </c>
      <c r="C2176" t="s">
        <v>9</v>
      </c>
      <c r="D2176" t="s">
        <v>9</v>
      </c>
      <c r="E2176" t="s">
        <v>9</v>
      </c>
      <c r="F2176" t="s">
        <v>9</v>
      </c>
      <c r="G2176" t="s">
        <v>9</v>
      </c>
      <c r="H2176" t="s">
        <v>9</v>
      </c>
    </row>
    <row r="2177" spans="1:8">
      <c r="A2177" t="s">
        <v>11154</v>
      </c>
      <c r="B2177" t="s">
        <v>4455</v>
      </c>
      <c r="C2177" t="s">
        <v>9</v>
      </c>
      <c r="D2177" t="s">
        <v>9</v>
      </c>
      <c r="E2177" t="s">
        <v>9</v>
      </c>
      <c r="F2177" t="s">
        <v>9</v>
      </c>
      <c r="G2177" t="s">
        <v>9</v>
      </c>
      <c r="H2177" t="s">
        <v>9</v>
      </c>
    </row>
    <row r="2178" spans="1:8">
      <c r="A2178" t="s">
        <v>11155</v>
      </c>
      <c r="B2178" t="s">
        <v>4455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</row>
    <row r="2179" spans="1:8">
      <c r="A2179" t="s">
        <v>11156</v>
      </c>
      <c r="B2179" t="s">
        <v>4455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</row>
    <row r="2180" spans="1:8">
      <c r="A2180" t="s">
        <v>11157</v>
      </c>
      <c r="B2180" t="s">
        <v>4455</v>
      </c>
      <c r="C2180" t="s">
        <v>9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</row>
    <row r="2181" spans="1:8">
      <c r="A2181" t="s">
        <v>11158</v>
      </c>
      <c r="B2181" t="s">
        <v>4455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</row>
    <row r="2182" spans="1:8">
      <c r="A2182" t="s">
        <v>11159</v>
      </c>
      <c r="B2182" t="s">
        <v>4455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</row>
    <row r="2183" spans="1:8">
      <c r="A2183" t="s">
        <v>11160</v>
      </c>
      <c r="B2183" t="s">
        <v>4455</v>
      </c>
      <c r="C2183" t="s">
        <v>9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</row>
    <row r="2184" spans="1:8">
      <c r="A2184" t="s">
        <v>11161</v>
      </c>
      <c r="B2184" t="s">
        <v>4455</v>
      </c>
      <c r="C2184" t="s">
        <v>9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</row>
    <row r="2185" spans="1:8">
      <c r="A2185" t="s">
        <v>11162</v>
      </c>
      <c r="B2185" t="s">
        <v>4455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</row>
    <row r="2186" spans="1:8">
      <c r="A2186" t="s">
        <v>11163</v>
      </c>
      <c r="B2186" t="s">
        <v>4455</v>
      </c>
      <c r="C2186" t="s">
        <v>9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</row>
    <row r="2187" spans="1:8">
      <c r="A2187" t="s">
        <v>11164</v>
      </c>
      <c r="B2187" t="s">
        <v>4455</v>
      </c>
      <c r="C2187" t="s">
        <v>9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</row>
    <row r="2188" spans="1:8">
      <c r="A2188" t="s">
        <v>11165</v>
      </c>
      <c r="B2188" t="s">
        <v>4455</v>
      </c>
      <c r="C2188" t="s">
        <v>9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</row>
    <row r="2189" spans="1:8">
      <c r="A2189" t="s">
        <v>11166</v>
      </c>
      <c r="B2189" t="s">
        <v>4455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</row>
    <row r="2190" spans="1:8">
      <c r="A2190" t="s">
        <v>11167</v>
      </c>
      <c r="B2190" t="s">
        <v>4455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</row>
    <row r="2191" spans="1:8">
      <c r="A2191" t="s">
        <v>11168</v>
      </c>
      <c r="B2191" t="s">
        <v>4455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  <c r="H2191" t="s">
        <v>9</v>
      </c>
    </row>
    <row r="2192" spans="1:8">
      <c r="A2192" t="s">
        <v>11169</v>
      </c>
      <c r="B2192" t="s">
        <v>4455</v>
      </c>
      <c r="C2192" t="s">
        <v>9</v>
      </c>
      <c r="D2192" t="s">
        <v>9</v>
      </c>
      <c r="E2192" t="s">
        <v>9</v>
      </c>
      <c r="F2192" t="s">
        <v>9</v>
      </c>
      <c r="G2192" t="s">
        <v>9</v>
      </c>
      <c r="H2192" t="s">
        <v>9</v>
      </c>
    </row>
    <row r="2193" spans="1:8">
      <c r="A2193" t="s">
        <v>11170</v>
      </c>
      <c r="B2193" t="s">
        <v>4455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</row>
    <row r="2194" spans="1:8">
      <c r="A2194" t="s">
        <v>11171</v>
      </c>
      <c r="B2194" t="s">
        <v>4455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</row>
    <row r="2195" spans="1:8">
      <c r="A2195" t="s">
        <v>11172</v>
      </c>
      <c r="B2195" t="s">
        <v>4455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</row>
    <row r="2196" spans="1:8">
      <c r="A2196" t="s">
        <v>11173</v>
      </c>
      <c r="B2196" t="s">
        <v>4455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</row>
    <row r="2197" spans="1:8">
      <c r="A2197" t="s">
        <v>11174</v>
      </c>
      <c r="B2197" t="s">
        <v>4455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9</v>
      </c>
    </row>
    <row r="2198" spans="1:8">
      <c r="A2198" t="s">
        <v>11175</v>
      </c>
      <c r="B2198" t="s">
        <v>4455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9</v>
      </c>
    </row>
    <row r="2199" spans="1:8">
      <c r="A2199" t="s">
        <v>11176</v>
      </c>
      <c r="B2199" t="s">
        <v>4455</v>
      </c>
      <c r="C2199" t="s">
        <v>9</v>
      </c>
      <c r="D2199" t="s">
        <v>9</v>
      </c>
      <c r="E2199" t="s">
        <v>9</v>
      </c>
      <c r="F2199" t="s">
        <v>9</v>
      </c>
      <c r="G2199" t="s">
        <v>9</v>
      </c>
      <c r="H2199" t="s">
        <v>9</v>
      </c>
    </row>
    <row r="2200" spans="1:8">
      <c r="A2200" t="s">
        <v>11177</v>
      </c>
      <c r="B2200" t="s">
        <v>4455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</row>
    <row r="2201" spans="1:8">
      <c r="A2201" t="s">
        <v>11178</v>
      </c>
      <c r="B2201" t="s">
        <v>4455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</row>
    <row r="2202" spans="1:8">
      <c r="A2202" t="s">
        <v>11179</v>
      </c>
      <c r="B2202" t="s">
        <v>4455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</row>
    <row r="2203" spans="1:8">
      <c r="A2203" t="s">
        <v>11180</v>
      </c>
      <c r="B2203" t="s">
        <v>4455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</row>
    <row r="2204" spans="1:8">
      <c r="A2204" t="s">
        <v>11181</v>
      </c>
      <c r="B2204" t="s">
        <v>4455</v>
      </c>
      <c r="C2204" t="s">
        <v>9</v>
      </c>
      <c r="D2204" t="s">
        <v>9</v>
      </c>
      <c r="E2204" t="s">
        <v>9</v>
      </c>
      <c r="F2204" t="s">
        <v>9</v>
      </c>
      <c r="G2204" t="s">
        <v>9</v>
      </c>
      <c r="H2204" t="s">
        <v>9</v>
      </c>
    </row>
    <row r="2205" spans="1:8">
      <c r="A2205" t="s">
        <v>11182</v>
      </c>
      <c r="B2205" t="s">
        <v>4455</v>
      </c>
      <c r="C2205" t="s">
        <v>9</v>
      </c>
      <c r="D2205" t="s">
        <v>9</v>
      </c>
      <c r="E2205" t="s">
        <v>9</v>
      </c>
      <c r="F2205" t="s">
        <v>9</v>
      </c>
      <c r="G2205" t="s">
        <v>9</v>
      </c>
      <c r="H2205" t="s">
        <v>9</v>
      </c>
    </row>
    <row r="2206" spans="1:8">
      <c r="A2206" t="s">
        <v>11183</v>
      </c>
      <c r="B2206" t="s">
        <v>4455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</row>
    <row r="2207" spans="1:8">
      <c r="A2207" t="s">
        <v>11184</v>
      </c>
      <c r="B2207" t="s">
        <v>4455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</row>
    <row r="2208" spans="1:8">
      <c r="A2208" t="s">
        <v>11185</v>
      </c>
      <c r="B2208" t="s">
        <v>4455</v>
      </c>
      <c r="C2208" t="s">
        <v>9</v>
      </c>
      <c r="D2208" t="s">
        <v>9</v>
      </c>
      <c r="E2208" t="s">
        <v>9</v>
      </c>
      <c r="F2208" t="s">
        <v>9</v>
      </c>
      <c r="G2208" t="s">
        <v>9</v>
      </c>
      <c r="H2208" t="s">
        <v>9</v>
      </c>
    </row>
    <row r="2209" spans="1:8">
      <c r="A2209" t="s">
        <v>11186</v>
      </c>
      <c r="B2209" t="s">
        <v>4455</v>
      </c>
      <c r="C2209" t="s">
        <v>9</v>
      </c>
      <c r="D2209" t="s">
        <v>9</v>
      </c>
      <c r="E2209" t="s">
        <v>9</v>
      </c>
      <c r="F2209" t="s">
        <v>9</v>
      </c>
      <c r="G2209" t="s">
        <v>9</v>
      </c>
      <c r="H2209" t="s">
        <v>9</v>
      </c>
    </row>
    <row r="2210" spans="1:8">
      <c r="A2210" t="s">
        <v>8207</v>
      </c>
      <c r="B2210" t="s">
        <v>4455</v>
      </c>
      <c r="C2210" t="s">
        <v>9</v>
      </c>
      <c r="D2210" t="s">
        <v>9</v>
      </c>
      <c r="E2210" t="s">
        <v>9</v>
      </c>
      <c r="F2210" t="s">
        <v>9</v>
      </c>
      <c r="G2210" t="s">
        <v>9</v>
      </c>
      <c r="H2210" t="s">
        <v>9</v>
      </c>
    </row>
    <row r="2211" spans="1:8">
      <c r="A2211" t="s">
        <v>11187</v>
      </c>
      <c r="B2211" t="s">
        <v>4455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</row>
    <row r="2212" spans="1:8">
      <c r="A2212" t="s">
        <v>11188</v>
      </c>
      <c r="B2212" t="s">
        <v>4455</v>
      </c>
      <c r="C2212" t="s">
        <v>9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</row>
    <row r="2213" spans="1:8">
      <c r="A2213" t="s">
        <v>11189</v>
      </c>
      <c r="B2213" t="s">
        <v>4455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</row>
    <row r="2214" spans="1:8">
      <c r="A2214" t="s">
        <v>9170</v>
      </c>
      <c r="B2214" t="s">
        <v>4455</v>
      </c>
      <c r="C2214" t="s">
        <v>9</v>
      </c>
      <c r="D2214" t="s">
        <v>9</v>
      </c>
      <c r="E2214" t="s">
        <v>9</v>
      </c>
      <c r="F2214" t="s">
        <v>9</v>
      </c>
      <c r="G2214" t="s">
        <v>9</v>
      </c>
      <c r="H2214" t="s">
        <v>9</v>
      </c>
    </row>
    <row r="2215" spans="1:8">
      <c r="A2215" t="s">
        <v>11190</v>
      </c>
      <c r="B2215" t="s">
        <v>4455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</row>
    <row r="2216" spans="1:8">
      <c r="A2216" t="s">
        <v>11191</v>
      </c>
      <c r="B2216" t="s">
        <v>4455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</row>
    <row r="2217" spans="1:8">
      <c r="A2217" t="s">
        <v>11192</v>
      </c>
      <c r="B2217" t="s">
        <v>4455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</row>
    <row r="2218" spans="1:8">
      <c r="A2218" t="s">
        <v>11193</v>
      </c>
      <c r="B2218" t="s">
        <v>4455</v>
      </c>
      <c r="C2218" t="s">
        <v>9</v>
      </c>
      <c r="D2218" t="s">
        <v>9</v>
      </c>
      <c r="E2218" t="s">
        <v>9</v>
      </c>
      <c r="F2218" t="s">
        <v>9</v>
      </c>
      <c r="G2218" t="s">
        <v>9</v>
      </c>
      <c r="H2218" t="s">
        <v>9</v>
      </c>
    </row>
    <row r="2219" spans="1:8">
      <c r="A2219" t="s">
        <v>11194</v>
      </c>
      <c r="B2219" t="s">
        <v>4455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</row>
    <row r="2220" spans="1:8">
      <c r="A2220" t="s">
        <v>11195</v>
      </c>
      <c r="B2220" t="s">
        <v>4455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</row>
    <row r="2221" spans="1:8">
      <c r="A2221" t="s">
        <v>11196</v>
      </c>
      <c r="B2221" t="s">
        <v>4455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</row>
    <row r="2222" spans="1:8">
      <c r="A2222" t="s">
        <v>11197</v>
      </c>
      <c r="B2222" t="s">
        <v>4455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t="s">
        <v>9</v>
      </c>
    </row>
    <row r="2223" spans="1:8">
      <c r="A2223" t="s">
        <v>11198</v>
      </c>
      <c r="B2223" t="s">
        <v>4455</v>
      </c>
      <c r="C2223" t="s">
        <v>9</v>
      </c>
      <c r="D2223" t="s">
        <v>9</v>
      </c>
      <c r="E2223" t="s">
        <v>9</v>
      </c>
      <c r="F2223" t="s">
        <v>9</v>
      </c>
      <c r="G2223" t="s">
        <v>9</v>
      </c>
      <c r="H2223" t="s">
        <v>9</v>
      </c>
    </row>
    <row r="2224" spans="1:8">
      <c r="A2224" t="s">
        <v>11199</v>
      </c>
      <c r="B2224" t="s">
        <v>4455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</row>
    <row r="2225" spans="1:8">
      <c r="A2225" t="s">
        <v>11200</v>
      </c>
      <c r="B2225" t="s">
        <v>4455</v>
      </c>
      <c r="C2225" t="s">
        <v>9</v>
      </c>
      <c r="D2225" t="s">
        <v>9</v>
      </c>
      <c r="E2225" t="s">
        <v>9</v>
      </c>
      <c r="F2225" t="s">
        <v>9</v>
      </c>
      <c r="G2225" t="s">
        <v>9</v>
      </c>
      <c r="H2225" t="s">
        <v>9</v>
      </c>
    </row>
    <row r="2226" spans="1:8">
      <c r="A2226" t="s">
        <v>11201</v>
      </c>
      <c r="B2226" t="s">
        <v>4455</v>
      </c>
      <c r="C2226" t="s">
        <v>9</v>
      </c>
      <c r="D2226" t="s">
        <v>9</v>
      </c>
      <c r="E2226" t="s">
        <v>9</v>
      </c>
      <c r="F2226" t="s">
        <v>9</v>
      </c>
      <c r="G2226" t="s">
        <v>9</v>
      </c>
      <c r="H2226" t="s">
        <v>9</v>
      </c>
    </row>
    <row r="2227" spans="1:8">
      <c r="A2227" t="s">
        <v>11202</v>
      </c>
      <c r="B2227" t="s">
        <v>4455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</row>
    <row r="2228" spans="1:8">
      <c r="A2228" t="s">
        <v>11203</v>
      </c>
      <c r="B2228" t="s">
        <v>4455</v>
      </c>
      <c r="C2228" t="s">
        <v>9</v>
      </c>
      <c r="D2228" t="s">
        <v>9</v>
      </c>
      <c r="E2228" t="s">
        <v>9</v>
      </c>
      <c r="F2228" t="s">
        <v>9</v>
      </c>
      <c r="G2228" t="s">
        <v>9</v>
      </c>
      <c r="H2228" t="s">
        <v>9</v>
      </c>
    </row>
    <row r="2229" spans="1:8">
      <c r="A2229" t="s">
        <v>11204</v>
      </c>
      <c r="B2229" t="s">
        <v>4455</v>
      </c>
      <c r="C2229" t="s">
        <v>9</v>
      </c>
      <c r="D2229" t="s">
        <v>9</v>
      </c>
      <c r="E2229" t="s">
        <v>9</v>
      </c>
      <c r="F2229" t="s">
        <v>9</v>
      </c>
      <c r="G2229" t="s">
        <v>9</v>
      </c>
      <c r="H2229" t="s">
        <v>9</v>
      </c>
    </row>
    <row r="2230" spans="1:8">
      <c r="A2230" t="s">
        <v>11205</v>
      </c>
      <c r="B2230" t="s">
        <v>4455</v>
      </c>
      <c r="C2230" t="s">
        <v>9</v>
      </c>
      <c r="D2230" t="s">
        <v>9</v>
      </c>
      <c r="E2230" t="s">
        <v>9</v>
      </c>
      <c r="F2230" t="s">
        <v>9</v>
      </c>
      <c r="G2230" t="s">
        <v>9</v>
      </c>
      <c r="H2230" t="s">
        <v>9</v>
      </c>
    </row>
    <row r="2231" spans="1:8">
      <c r="A2231" t="s">
        <v>11206</v>
      </c>
      <c r="B2231" t="s">
        <v>4455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</row>
    <row r="2232" spans="1:8">
      <c r="A2232" t="s">
        <v>11207</v>
      </c>
      <c r="B2232" t="s">
        <v>4455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9</v>
      </c>
    </row>
    <row r="2233" spans="1:8">
      <c r="A2233" t="s">
        <v>11208</v>
      </c>
      <c r="B2233" t="s">
        <v>4455</v>
      </c>
      <c r="C2233" t="s">
        <v>9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</row>
    <row r="2234" spans="1:8">
      <c r="A2234" t="s">
        <v>11209</v>
      </c>
      <c r="B2234" t="s">
        <v>4455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</row>
    <row r="2235" spans="1:8">
      <c r="A2235" t="s">
        <v>11210</v>
      </c>
      <c r="B2235" t="s">
        <v>4455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</row>
    <row r="2236" spans="1:8">
      <c r="A2236" t="s">
        <v>11211</v>
      </c>
      <c r="B2236" t="s">
        <v>4455</v>
      </c>
      <c r="C2236" t="s">
        <v>9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</row>
    <row r="2237" spans="1:8">
      <c r="A2237" t="s">
        <v>11212</v>
      </c>
      <c r="B2237" t="s">
        <v>4455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</row>
    <row r="2238" spans="1:8">
      <c r="A2238" t="s">
        <v>11213</v>
      </c>
      <c r="B2238" t="s">
        <v>4455</v>
      </c>
      <c r="C2238" t="s">
        <v>9</v>
      </c>
      <c r="D2238" t="s">
        <v>9</v>
      </c>
      <c r="E2238" t="s">
        <v>9</v>
      </c>
      <c r="F2238" t="s">
        <v>9</v>
      </c>
      <c r="G2238" t="s">
        <v>9</v>
      </c>
      <c r="H2238" t="s">
        <v>9</v>
      </c>
    </row>
    <row r="2239" spans="1:8">
      <c r="A2239" t="s">
        <v>11214</v>
      </c>
      <c r="B2239" t="s">
        <v>4455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</row>
    <row r="2240" spans="1:8">
      <c r="A2240" t="s">
        <v>11215</v>
      </c>
      <c r="B2240" t="s">
        <v>4455</v>
      </c>
      <c r="C2240" t="s">
        <v>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</row>
    <row r="2241" spans="1:8">
      <c r="A2241" t="s">
        <v>11216</v>
      </c>
      <c r="B2241" t="s">
        <v>4455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</row>
    <row r="2242" spans="1:8">
      <c r="A2242" t="s">
        <v>11217</v>
      </c>
      <c r="B2242" t="s">
        <v>4455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</row>
    <row r="2243" spans="1:8">
      <c r="A2243" t="s">
        <v>11218</v>
      </c>
      <c r="B2243" t="s">
        <v>4455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</row>
    <row r="2244" spans="1:8">
      <c r="A2244" t="s">
        <v>11219</v>
      </c>
      <c r="B2244" t="s">
        <v>4455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</row>
    <row r="2245" spans="1:8">
      <c r="A2245" t="s">
        <v>11220</v>
      </c>
      <c r="B2245" t="s">
        <v>4455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</row>
    <row r="2246" spans="1:8">
      <c r="A2246" t="s">
        <v>11221</v>
      </c>
      <c r="B2246" t="s">
        <v>4455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</row>
    <row r="2247" spans="1:8">
      <c r="A2247" t="s">
        <v>11222</v>
      </c>
      <c r="B2247" t="s">
        <v>4455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</row>
    <row r="2248" spans="1:8">
      <c r="A2248" t="s">
        <v>11223</v>
      </c>
      <c r="B2248" t="s">
        <v>4455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</row>
    <row r="2249" spans="1:8">
      <c r="A2249" t="s">
        <v>11224</v>
      </c>
      <c r="B2249" t="s">
        <v>4455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</row>
    <row r="2250" spans="1:8">
      <c r="A2250" t="s">
        <v>11225</v>
      </c>
      <c r="B2250" t="s">
        <v>4455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</row>
    <row r="2251" spans="1:8">
      <c r="A2251" t="s">
        <v>11226</v>
      </c>
      <c r="B2251" t="s">
        <v>4455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</row>
    <row r="2252" spans="1:8">
      <c r="A2252" t="s">
        <v>11227</v>
      </c>
      <c r="B2252" t="s">
        <v>4455</v>
      </c>
      <c r="C2252" t="s">
        <v>9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</row>
    <row r="2253" spans="1:8">
      <c r="A2253" t="s">
        <v>11228</v>
      </c>
      <c r="B2253" t="s">
        <v>4455</v>
      </c>
      <c r="C2253" t="s">
        <v>9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</row>
    <row r="2254" spans="1:8">
      <c r="A2254" t="s">
        <v>11229</v>
      </c>
      <c r="B2254" t="s">
        <v>4455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</row>
    <row r="2255" spans="1:8">
      <c r="A2255" t="s">
        <v>11230</v>
      </c>
      <c r="B2255" t="s">
        <v>4455</v>
      </c>
      <c r="C2255" t="s">
        <v>9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</row>
    <row r="2256" spans="1:8">
      <c r="A2256" t="s">
        <v>2928</v>
      </c>
      <c r="B2256" t="s">
        <v>4455</v>
      </c>
      <c r="C2256" t="s">
        <v>9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</row>
    <row r="2257" spans="1:8">
      <c r="A2257" t="s">
        <v>11231</v>
      </c>
      <c r="B2257" t="s">
        <v>4455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</row>
    <row r="2258" spans="1:8">
      <c r="A2258" t="s">
        <v>11232</v>
      </c>
      <c r="B2258" t="s">
        <v>4455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</row>
    <row r="2259" spans="1:8">
      <c r="A2259" t="s">
        <v>11233</v>
      </c>
      <c r="B2259" t="s">
        <v>4455</v>
      </c>
      <c r="C2259" t="s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</row>
    <row r="2260" spans="1:8">
      <c r="A2260" t="s">
        <v>11234</v>
      </c>
      <c r="B2260" t="s">
        <v>4455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</row>
    <row r="2261" spans="1:8">
      <c r="A2261" t="s">
        <v>11235</v>
      </c>
      <c r="B2261" t="s">
        <v>4455</v>
      </c>
      <c r="C2261" t="s">
        <v>9</v>
      </c>
      <c r="D2261" t="s">
        <v>9</v>
      </c>
      <c r="E2261" t="s">
        <v>9</v>
      </c>
      <c r="F2261" t="s">
        <v>9</v>
      </c>
      <c r="G2261" t="s">
        <v>9</v>
      </c>
      <c r="H2261" t="s">
        <v>9</v>
      </c>
    </row>
    <row r="2262" spans="1:8">
      <c r="A2262" t="s">
        <v>11236</v>
      </c>
      <c r="B2262" t="s">
        <v>4455</v>
      </c>
      <c r="C2262" t="s">
        <v>9</v>
      </c>
      <c r="D2262" t="s">
        <v>9</v>
      </c>
      <c r="E2262" t="s">
        <v>9</v>
      </c>
      <c r="F2262" t="s">
        <v>9</v>
      </c>
      <c r="G2262" t="s">
        <v>9</v>
      </c>
      <c r="H2262" t="s">
        <v>9</v>
      </c>
    </row>
    <row r="2263" spans="1:8">
      <c r="A2263" t="s">
        <v>11237</v>
      </c>
      <c r="B2263" t="s">
        <v>4455</v>
      </c>
      <c r="C2263" t="s">
        <v>9</v>
      </c>
      <c r="D2263" t="s">
        <v>9</v>
      </c>
      <c r="E2263" t="s">
        <v>9</v>
      </c>
      <c r="F2263" t="s">
        <v>9</v>
      </c>
      <c r="G2263" t="s">
        <v>9</v>
      </c>
      <c r="H2263" t="s">
        <v>9</v>
      </c>
    </row>
    <row r="2264" spans="1:8">
      <c r="A2264" t="s">
        <v>11238</v>
      </c>
      <c r="B2264" t="s">
        <v>4455</v>
      </c>
      <c r="C2264" t="s">
        <v>9</v>
      </c>
      <c r="D2264" t="s">
        <v>9</v>
      </c>
      <c r="E2264" t="s">
        <v>9</v>
      </c>
      <c r="F2264" t="s">
        <v>9</v>
      </c>
      <c r="G2264" t="s">
        <v>9</v>
      </c>
      <c r="H2264" t="s">
        <v>9</v>
      </c>
    </row>
    <row r="2265" spans="1:8">
      <c r="A2265" t="s">
        <v>11239</v>
      </c>
      <c r="B2265" t="s">
        <v>4455</v>
      </c>
      <c r="C2265" t="s">
        <v>9</v>
      </c>
      <c r="D2265" t="s">
        <v>9</v>
      </c>
      <c r="E2265" t="s">
        <v>9</v>
      </c>
      <c r="F2265" t="s">
        <v>9</v>
      </c>
      <c r="G2265" t="s">
        <v>9</v>
      </c>
      <c r="H2265" t="s">
        <v>9</v>
      </c>
    </row>
    <row r="2266" spans="1:8">
      <c r="A2266" t="s">
        <v>11240</v>
      </c>
      <c r="B2266" t="s">
        <v>4455</v>
      </c>
      <c r="C2266" t="s">
        <v>9</v>
      </c>
      <c r="D2266" t="s">
        <v>9</v>
      </c>
      <c r="E2266" t="s">
        <v>9</v>
      </c>
      <c r="F2266" t="s">
        <v>9</v>
      </c>
      <c r="G2266" t="s">
        <v>9</v>
      </c>
      <c r="H2266" t="s">
        <v>9</v>
      </c>
    </row>
    <row r="2267" spans="1:8">
      <c r="A2267" t="s">
        <v>11241</v>
      </c>
      <c r="B2267" t="s">
        <v>4455</v>
      </c>
      <c r="C2267" t="s">
        <v>9</v>
      </c>
      <c r="D2267" t="s">
        <v>9</v>
      </c>
      <c r="E2267" t="s">
        <v>9</v>
      </c>
      <c r="F2267" t="s">
        <v>9</v>
      </c>
      <c r="G2267" t="s">
        <v>9</v>
      </c>
      <c r="H2267" t="s">
        <v>9</v>
      </c>
    </row>
    <row r="2268" spans="1:8">
      <c r="A2268" t="s">
        <v>11242</v>
      </c>
      <c r="B2268" t="s">
        <v>4455</v>
      </c>
      <c r="C2268" t="s">
        <v>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</row>
    <row r="2269" spans="1:8">
      <c r="A2269" t="s">
        <v>11243</v>
      </c>
      <c r="B2269" t="s">
        <v>4455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</row>
    <row r="2270" spans="1:8">
      <c r="A2270" t="s">
        <v>11244</v>
      </c>
      <c r="B2270" t="s">
        <v>4455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</row>
    <row r="2271" spans="1:8">
      <c r="A2271" t="s">
        <v>11245</v>
      </c>
      <c r="B2271" t="s">
        <v>4455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</row>
    <row r="2272" spans="1:8">
      <c r="A2272" t="s">
        <v>11246</v>
      </c>
      <c r="B2272" t="s">
        <v>4455</v>
      </c>
      <c r="C2272" t="s">
        <v>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</row>
    <row r="2273" spans="1:8">
      <c r="A2273" t="s">
        <v>11247</v>
      </c>
      <c r="B2273" t="s">
        <v>4455</v>
      </c>
      <c r="C2273" t="s">
        <v>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</row>
    <row r="2274" spans="1:8">
      <c r="A2274" t="s">
        <v>11248</v>
      </c>
      <c r="B2274" t="s">
        <v>4455</v>
      </c>
      <c r="C2274" t="s">
        <v>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</row>
    <row r="2275" spans="1:8">
      <c r="A2275" t="s">
        <v>11249</v>
      </c>
      <c r="B2275" t="s">
        <v>4455</v>
      </c>
      <c r="C2275" t="s">
        <v>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</row>
    <row r="2276" spans="1:8">
      <c r="A2276" t="s">
        <v>11250</v>
      </c>
      <c r="B2276" t="s">
        <v>4455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</row>
    <row r="2277" spans="1:8">
      <c r="A2277" t="s">
        <v>11251</v>
      </c>
      <c r="B2277" t="s">
        <v>4455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</row>
    <row r="2278" spans="1:8">
      <c r="A2278" t="s">
        <v>11252</v>
      </c>
      <c r="B2278" t="s">
        <v>4455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</row>
    <row r="2279" spans="1:8">
      <c r="A2279" t="s">
        <v>11253</v>
      </c>
      <c r="B2279" t="s">
        <v>4455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</row>
    <row r="2280" spans="1:8">
      <c r="A2280" t="s">
        <v>11254</v>
      </c>
      <c r="B2280" t="s">
        <v>4455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</row>
    <row r="2281" spans="1:8">
      <c r="A2281" t="s">
        <v>11255</v>
      </c>
      <c r="B2281" t="s">
        <v>4455</v>
      </c>
      <c r="C2281" t="s">
        <v>9</v>
      </c>
      <c r="D2281" t="s">
        <v>9</v>
      </c>
      <c r="E2281" t="s">
        <v>9</v>
      </c>
      <c r="F2281" t="s">
        <v>9</v>
      </c>
      <c r="G2281" t="s">
        <v>9</v>
      </c>
      <c r="H2281" t="s">
        <v>9</v>
      </c>
    </row>
    <row r="2282" spans="1:8">
      <c r="A2282" t="s">
        <v>11256</v>
      </c>
      <c r="B2282" t="s">
        <v>4455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</row>
    <row r="2283" spans="1:8">
      <c r="A2283" t="s">
        <v>11257</v>
      </c>
      <c r="B2283" t="s">
        <v>4455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</row>
    <row r="2284" spans="1:8">
      <c r="A2284" t="s">
        <v>11258</v>
      </c>
      <c r="B2284" t="s">
        <v>4455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</row>
    <row r="2285" spans="1:8">
      <c r="A2285" t="s">
        <v>11259</v>
      </c>
      <c r="B2285" t="s">
        <v>4455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</row>
    <row r="2286" spans="1:8">
      <c r="A2286" t="s">
        <v>11260</v>
      </c>
      <c r="B2286" t="s">
        <v>4455</v>
      </c>
      <c r="C2286" t="s">
        <v>9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</row>
    <row r="2287" spans="1:8">
      <c r="A2287" t="s">
        <v>11261</v>
      </c>
      <c r="B2287" t="s">
        <v>4455</v>
      </c>
      <c r="C2287" t="s">
        <v>9</v>
      </c>
      <c r="D2287" t="s">
        <v>9</v>
      </c>
      <c r="E2287" t="s">
        <v>9</v>
      </c>
      <c r="F2287" t="s">
        <v>9</v>
      </c>
      <c r="G2287" t="s">
        <v>9</v>
      </c>
      <c r="H2287" t="s">
        <v>9</v>
      </c>
    </row>
    <row r="2288" spans="1:8">
      <c r="A2288" t="s">
        <v>11262</v>
      </c>
      <c r="B2288" t="s">
        <v>4455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</row>
    <row r="2289" spans="1:8">
      <c r="A2289" t="s">
        <v>11263</v>
      </c>
      <c r="B2289" t="s">
        <v>4455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9</v>
      </c>
    </row>
    <row r="2290" spans="1:8">
      <c r="A2290" t="s">
        <v>11264</v>
      </c>
      <c r="B2290" t="s">
        <v>4455</v>
      </c>
      <c r="C2290" t="s">
        <v>9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</row>
    <row r="2291" spans="1:8">
      <c r="A2291" t="s">
        <v>11265</v>
      </c>
      <c r="B2291" t="s">
        <v>4455</v>
      </c>
      <c r="C2291" t="s">
        <v>9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</row>
    <row r="2292" spans="1:8">
      <c r="A2292" t="s">
        <v>11266</v>
      </c>
      <c r="B2292" t="s">
        <v>4455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</row>
    <row r="2293" spans="1:8">
      <c r="A2293" t="s">
        <v>6837</v>
      </c>
      <c r="B2293" t="s">
        <v>4455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</row>
    <row r="2294" spans="1:8">
      <c r="A2294" t="s">
        <v>11267</v>
      </c>
      <c r="B2294" t="s">
        <v>4455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</row>
    <row r="2295" spans="1:8">
      <c r="A2295" t="s">
        <v>11268</v>
      </c>
      <c r="B2295" t="s">
        <v>4455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</row>
    <row r="2296" spans="1:8">
      <c r="A2296" t="s">
        <v>11269</v>
      </c>
      <c r="B2296" t="s">
        <v>4455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</row>
    <row r="2297" spans="1:8">
      <c r="A2297" t="s">
        <v>11270</v>
      </c>
      <c r="B2297" t="s">
        <v>4455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</row>
    <row r="2298" spans="1:8">
      <c r="A2298" t="s">
        <v>11271</v>
      </c>
      <c r="B2298" t="s">
        <v>4455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</row>
    <row r="2299" spans="1:8">
      <c r="A2299" t="s">
        <v>11272</v>
      </c>
      <c r="B2299" t="s">
        <v>4455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</row>
    <row r="2300" spans="1:8">
      <c r="A2300" t="s">
        <v>11273</v>
      </c>
      <c r="B2300" t="s">
        <v>4455</v>
      </c>
      <c r="C2300" t="s">
        <v>9</v>
      </c>
      <c r="D2300" t="s">
        <v>9</v>
      </c>
      <c r="E2300" t="s">
        <v>9</v>
      </c>
      <c r="F2300" t="s">
        <v>9</v>
      </c>
      <c r="G2300" t="s">
        <v>9</v>
      </c>
      <c r="H2300" t="s">
        <v>9</v>
      </c>
    </row>
    <row r="2301" spans="1:8">
      <c r="A2301" t="s">
        <v>11274</v>
      </c>
      <c r="B2301" t="s">
        <v>4455</v>
      </c>
      <c r="C2301" t="s">
        <v>9</v>
      </c>
      <c r="D2301" t="s">
        <v>9</v>
      </c>
      <c r="E2301" t="s">
        <v>9</v>
      </c>
      <c r="F2301" t="s">
        <v>9</v>
      </c>
      <c r="G2301" t="s">
        <v>9</v>
      </c>
      <c r="H2301" t="s">
        <v>9</v>
      </c>
    </row>
    <row r="2302" spans="1:8">
      <c r="A2302" t="s">
        <v>11275</v>
      </c>
      <c r="B2302" t="s">
        <v>4455</v>
      </c>
      <c r="C2302" t="s">
        <v>9</v>
      </c>
      <c r="D2302" t="s">
        <v>9</v>
      </c>
      <c r="E2302" t="s">
        <v>9</v>
      </c>
      <c r="F2302" t="s">
        <v>9</v>
      </c>
      <c r="G2302" t="s">
        <v>9</v>
      </c>
      <c r="H2302" t="s">
        <v>9</v>
      </c>
    </row>
    <row r="2303" spans="1:8">
      <c r="A2303" t="s">
        <v>11276</v>
      </c>
      <c r="B2303" t="s">
        <v>4455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  <c r="H2303" t="s">
        <v>9</v>
      </c>
    </row>
    <row r="2304" spans="1:8">
      <c r="A2304" t="s">
        <v>11277</v>
      </c>
      <c r="B2304" t="s">
        <v>4455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</row>
    <row r="2305" spans="1:8">
      <c r="A2305" t="s">
        <v>11278</v>
      </c>
      <c r="B2305" t="s">
        <v>4455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</row>
    <row r="2306" spans="1:8">
      <c r="A2306" t="s">
        <v>11279</v>
      </c>
      <c r="B2306" t="s">
        <v>4455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</row>
    <row r="2307" spans="1:8">
      <c r="A2307" t="s">
        <v>11280</v>
      </c>
      <c r="B2307" t="s">
        <v>4455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  <c r="H2307" t="s">
        <v>9</v>
      </c>
    </row>
    <row r="2308" spans="1:8">
      <c r="A2308" t="s">
        <v>11281</v>
      </c>
      <c r="B2308" t="s">
        <v>4455</v>
      </c>
      <c r="C2308" t="s">
        <v>9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</row>
    <row r="2309" spans="1:8">
      <c r="A2309" t="s">
        <v>11282</v>
      </c>
      <c r="B2309" t="s">
        <v>4455</v>
      </c>
      <c r="C2309" t="s">
        <v>9</v>
      </c>
      <c r="D2309" t="s">
        <v>9</v>
      </c>
      <c r="E2309" t="s">
        <v>9</v>
      </c>
      <c r="F2309" t="s">
        <v>9</v>
      </c>
      <c r="G2309" t="s">
        <v>9</v>
      </c>
      <c r="H2309" t="s">
        <v>9</v>
      </c>
    </row>
    <row r="2310" spans="1:8">
      <c r="A2310" t="s">
        <v>11283</v>
      </c>
      <c r="B2310" t="s">
        <v>4455</v>
      </c>
      <c r="C2310" t="s">
        <v>9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</row>
    <row r="2311" spans="1:8">
      <c r="A2311" t="s">
        <v>11284</v>
      </c>
      <c r="B2311" t="s">
        <v>4455</v>
      </c>
      <c r="C2311" t="s">
        <v>9</v>
      </c>
      <c r="D2311" t="s">
        <v>9</v>
      </c>
      <c r="E2311" t="s">
        <v>9</v>
      </c>
      <c r="F2311" t="s">
        <v>9</v>
      </c>
      <c r="G2311" t="s">
        <v>9</v>
      </c>
      <c r="H2311" t="s">
        <v>9</v>
      </c>
    </row>
    <row r="2312" spans="1:8">
      <c r="A2312" t="s">
        <v>11285</v>
      </c>
      <c r="B2312" t="s">
        <v>4455</v>
      </c>
      <c r="C2312" t="s">
        <v>9</v>
      </c>
      <c r="D2312" t="s">
        <v>9</v>
      </c>
      <c r="E2312" t="s">
        <v>9</v>
      </c>
      <c r="F2312" t="s">
        <v>9</v>
      </c>
      <c r="G2312" t="s">
        <v>9</v>
      </c>
      <c r="H2312" t="s">
        <v>9</v>
      </c>
    </row>
    <row r="2313" spans="1:8">
      <c r="A2313" t="s">
        <v>11286</v>
      </c>
      <c r="B2313" t="s">
        <v>4455</v>
      </c>
      <c r="C2313" t="s">
        <v>9</v>
      </c>
      <c r="D2313" t="s">
        <v>9</v>
      </c>
      <c r="E2313" t="s">
        <v>9</v>
      </c>
      <c r="F2313" t="s">
        <v>9</v>
      </c>
      <c r="G2313" t="s">
        <v>9</v>
      </c>
      <c r="H2313" t="s">
        <v>9</v>
      </c>
    </row>
    <row r="2314" spans="1:8">
      <c r="A2314" t="s">
        <v>11287</v>
      </c>
      <c r="B2314" t="s">
        <v>4455</v>
      </c>
      <c r="C2314" t="s">
        <v>9</v>
      </c>
      <c r="D2314" t="s">
        <v>9</v>
      </c>
      <c r="E2314" t="s">
        <v>9</v>
      </c>
      <c r="F2314" t="s">
        <v>9</v>
      </c>
      <c r="G2314" t="s">
        <v>9</v>
      </c>
      <c r="H2314" t="s">
        <v>9</v>
      </c>
    </row>
    <row r="2315" spans="1:8">
      <c r="A2315" t="s">
        <v>11288</v>
      </c>
      <c r="B2315" t="s">
        <v>4455</v>
      </c>
      <c r="C2315" t="s">
        <v>9</v>
      </c>
      <c r="D2315" t="s">
        <v>9</v>
      </c>
      <c r="E2315" t="s">
        <v>9</v>
      </c>
      <c r="F2315" t="s">
        <v>9</v>
      </c>
      <c r="G2315" t="s">
        <v>9</v>
      </c>
      <c r="H2315" t="s">
        <v>9</v>
      </c>
    </row>
    <row r="2316" spans="1:8">
      <c r="A2316" t="s">
        <v>11289</v>
      </c>
      <c r="B2316" t="s">
        <v>4455</v>
      </c>
      <c r="C2316" t="s">
        <v>9</v>
      </c>
      <c r="D2316" t="s">
        <v>9</v>
      </c>
      <c r="E2316" t="s">
        <v>9</v>
      </c>
      <c r="F2316" t="s">
        <v>9</v>
      </c>
      <c r="G2316" t="s">
        <v>9</v>
      </c>
      <c r="H2316" t="s">
        <v>9</v>
      </c>
    </row>
    <row r="2317" spans="1:8">
      <c r="A2317" t="s">
        <v>11290</v>
      </c>
      <c r="B2317" t="s">
        <v>4455</v>
      </c>
      <c r="C2317" t="s">
        <v>9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</row>
    <row r="2318" spans="1:8">
      <c r="A2318" t="s">
        <v>11291</v>
      </c>
      <c r="B2318" t="s">
        <v>4455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</row>
    <row r="2319" spans="1:8">
      <c r="A2319" t="s">
        <v>11292</v>
      </c>
      <c r="B2319" t="s">
        <v>4455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</row>
    <row r="2320" spans="1:8">
      <c r="A2320" t="s">
        <v>11293</v>
      </c>
      <c r="B2320" t="s">
        <v>4455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</row>
    <row r="2321" spans="1:8">
      <c r="A2321" t="s">
        <v>11294</v>
      </c>
      <c r="B2321" t="s">
        <v>4455</v>
      </c>
      <c r="C2321" t="s">
        <v>9</v>
      </c>
      <c r="D2321" t="s">
        <v>9</v>
      </c>
      <c r="E2321" t="s">
        <v>9</v>
      </c>
      <c r="F2321" t="s">
        <v>9</v>
      </c>
      <c r="G2321" t="s">
        <v>9</v>
      </c>
      <c r="H2321" t="s">
        <v>9</v>
      </c>
    </row>
    <row r="2322" spans="1:8">
      <c r="A2322" t="s">
        <v>11295</v>
      </c>
      <c r="B2322" t="s">
        <v>4455</v>
      </c>
      <c r="C2322" t="s">
        <v>9</v>
      </c>
      <c r="D2322" t="s">
        <v>9</v>
      </c>
      <c r="E2322" t="s">
        <v>9</v>
      </c>
      <c r="F2322" t="s">
        <v>9</v>
      </c>
      <c r="G2322" t="s">
        <v>9</v>
      </c>
      <c r="H2322" t="s">
        <v>9</v>
      </c>
    </row>
    <row r="2323" spans="1:8">
      <c r="A2323" t="s">
        <v>11296</v>
      </c>
      <c r="B2323" t="s">
        <v>4455</v>
      </c>
      <c r="C2323" t="s">
        <v>9</v>
      </c>
      <c r="D2323" t="s">
        <v>9</v>
      </c>
      <c r="E2323" t="s">
        <v>9</v>
      </c>
      <c r="F2323" t="s">
        <v>9</v>
      </c>
      <c r="G2323" t="s">
        <v>9</v>
      </c>
      <c r="H2323" t="s">
        <v>9</v>
      </c>
    </row>
    <row r="2324" spans="1:8">
      <c r="A2324" t="s">
        <v>11297</v>
      </c>
      <c r="B2324" t="s">
        <v>4455</v>
      </c>
      <c r="C2324" t="s">
        <v>9</v>
      </c>
      <c r="D2324" t="s">
        <v>9</v>
      </c>
      <c r="E2324" t="s">
        <v>9</v>
      </c>
      <c r="F2324" t="s">
        <v>9</v>
      </c>
      <c r="G2324" t="s">
        <v>9</v>
      </c>
      <c r="H2324" t="s">
        <v>9</v>
      </c>
    </row>
    <row r="2325" spans="1:8">
      <c r="A2325" t="s">
        <v>11298</v>
      </c>
      <c r="B2325" t="s">
        <v>4455</v>
      </c>
      <c r="C2325" t="s">
        <v>9</v>
      </c>
      <c r="D2325" t="s">
        <v>9</v>
      </c>
      <c r="E2325" t="s">
        <v>9</v>
      </c>
      <c r="F2325" t="s">
        <v>9</v>
      </c>
      <c r="G2325" t="s">
        <v>9</v>
      </c>
      <c r="H2325" t="s">
        <v>9</v>
      </c>
    </row>
    <row r="2326" spans="1:8">
      <c r="A2326" t="s">
        <v>11299</v>
      </c>
      <c r="B2326" t="s">
        <v>4455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</row>
    <row r="2327" spans="1:8">
      <c r="A2327" t="s">
        <v>11300</v>
      </c>
      <c r="B2327" t="s">
        <v>4455</v>
      </c>
      <c r="C2327" t="s">
        <v>9</v>
      </c>
      <c r="D2327" t="s">
        <v>9</v>
      </c>
      <c r="E2327" t="s">
        <v>9</v>
      </c>
      <c r="F2327" t="s">
        <v>9</v>
      </c>
      <c r="G2327" t="s">
        <v>9</v>
      </c>
      <c r="H2327" t="s">
        <v>9</v>
      </c>
    </row>
    <row r="2328" spans="1:8">
      <c r="A2328" t="s">
        <v>11301</v>
      </c>
      <c r="B2328" t="s">
        <v>4455</v>
      </c>
      <c r="C2328" t="s">
        <v>9</v>
      </c>
      <c r="D2328" t="s">
        <v>9</v>
      </c>
      <c r="E2328" t="s">
        <v>9</v>
      </c>
      <c r="F2328" t="s">
        <v>9</v>
      </c>
      <c r="G2328" t="s">
        <v>9</v>
      </c>
      <c r="H2328" t="s">
        <v>9</v>
      </c>
    </row>
    <row r="2329" spans="1:8">
      <c r="A2329" t="s">
        <v>11302</v>
      </c>
      <c r="B2329" t="s">
        <v>4455</v>
      </c>
      <c r="C2329" t="s">
        <v>9</v>
      </c>
      <c r="D2329" t="s">
        <v>9</v>
      </c>
      <c r="E2329" t="s">
        <v>9</v>
      </c>
      <c r="F2329" t="s">
        <v>9</v>
      </c>
      <c r="G2329" t="s">
        <v>9</v>
      </c>
      <c r="H2329" t="s">
        <v>9</v>
      </c>
    </row>
    <row r="2330" spans="1:8">
      <c r="A2330" t="s">
        <v>1438</v>
      </c>
      <c r="B2330" t="s">
        <v>4455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</row>
    <row r="2331" spans="1:8">
      <c r="A2331" t="s">
        <v>11303</v>
      </c>
      <c r="B2331" t="s">
        <v>4455</v>
      </c>
      <c r="C2331" t="s">
        <v>9</v>
      </c>
      <c r="D2331" t="s">
        <v>9</v>
      </c>
      <c r="E2331" t="s">
        <v>9</v>
      </c>
      <c r="F2331" t="s">
        <v>9</v>
      </c>
      <c r="G2331" t="s">
        <v>9</v>
      </c>
      <c r="H2331" t="s">
        <v>9</v>
      </c>
    </row>
    <row r="2332" spans="1:8">
      <c r="A2332" t="s">
        <v>11304</v>
      </c>
      <c r="B2332" t="s">
        <v>4455</v>
      </c>
      <c r="C2332" t="s">
        <v>9</v>
      </c>
      <c r="D2332" t="s">
        <v>9</v>
      </c>
      <c r="E2332" t="s">
        <v>9</v>
      </c>
      <c r="F2332" t="s">
        <v>9</v>
      </c>
      <c r="G2332" t="s">
        <v>9</v>
      </c>
      <c r="H2332" t="s">
        <v>9</v>
      </c>
    </row>
    <row r="2333" spans="1:8">
      <c r="A2333" t="s">
        <v>11305</v>
      </c>
      <c r="B2333" t="s">
        <v>4455</v>
      </c>
      <c r="C2333" t="s">
        <v>9</v>
      </c>
      <c r="D2333" t="s">
        <v>9</v>
      </c>
      <c r="E2333" t="s">
        <v>9</v>
      </c>
      <c r="F2333" t="s">
        <v>9</v>
      </c>
      <c r="G2333" t="s">
        <v>9</v>
      </c>
      <c r="H2333" t="s">
        <v>9</v>
      </c>
    </row>
    <row r="2334" spans="1:8">
      <c r="A2334" t="s">
        <v>11306</v>
      </c>
      <c r="B2334" t="s">
        <v>4455</v>
      </c>
      <c r="C2334" t="s">
        <v>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</row>
    <row r="2335" spans="1:8">
      <c r="A2335" t="s">
        <v>11307</v>
      </c>
      <c r="B2335" t="s">
        <v>4455</v>
      </c>
      <c r="C2335" t="s">
        <v>9</v>
      </c>
      <c r="D2335" t="s">
        <v>9</v>
      </c>
      <c r="E2335" t="s">
        <v>9</v>
      </c>
      <c r="F2335" t="s">
        <v>9</v>
      </c>
      <c r="G2335" t="s">
        <v>9</v>
      </c>
      <c r="H2335" t="s">
        <v>9</v>
      </c>
    </row>
    <row r="2336" spans="1:8">
      <c r="A2336" t="s">
        <v>11308</v>
      </c>
      <c r="B2336" t="s">
        <v>4455</v>
      </c>
      <c r="C2336" t="s">
        <v>9</v>
      </c>
      <c r="D2336" t="s">
        <v>9</v>
      </c>
      <c r="E2336" t="s">
        <v>9</v>
      </c>
      <c r="F2336" t="s">
        <v>9</v>
      </c>
      <c r="G2336" t="s">
        <v>9</v>
      </c>
      <c r="H2336" t="s">
        <v>9</v>
      </c>
    </row>
    <row r="2337" spans="1:8">
      <c r="A2337" t="s">
        <v>11309</v>
      </c>
      <c r="B2337" t="s">
        <v>4455</v>
      </c>
      <c r="C2337" t="s">
        <v>9</v>
      </c>
      <c r="D2337" t="s">
        <v>9</v>
      </c>
      <c r="E2337" t="s">
        <v>9</v>
      </c>
      <c r="F2337" t="s">
        <v>9</v>
      </c>
      <c r="G2337" t="s">
        <v>9</v>
      </c>
      <c r="H2337" t="s">
        <v>9</v>
      </c>
    </row>
    <row r="2338" spans="1:8">
      <c r="A2338" t="s">
        <v>11310</v>
      </c>
      <c r="B2338" t="s">
        <v>4455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</row>
    <row r="2339" spans="1:8">
      <c r="A2339" t="s">
        <v>11311</v>
      </c>
      <c r="B2339" t="s">
        <v>4455</v>
      </c>
      <c r="C2339" t="s">
        <v>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</row>
    <row r="2340" spans="1:8">
      <c r="A2340" t="s">
        <v>11312</v>
      </c>
      <c r="B2340" t="s">
        <v>4455</v>
      </c>
      <c r="C2340" t="s">
        <v>9</v>
      </c>
      <c r="D2340" t="s">
        <v>9</v>
      </c>
      <c r="E2340" t="s">
        <v>9</v>
      </c>
      <c r="F2340" t="s">
        <v>9</v>
      </c>
      <c r="G2340" t="s">
        <v>9</v>
      </c>
      <c r="H2340" t="s">
        <v>9</v>
      </c>
    </row>
    <row r="2341" spans="1:8">
      <c r="A2341" t="s">
        <v>11313</v>
      </c>
      <c r="B2341" t="s">
        <v>4455</v>
      </c>
      <c r="C2341" t="s">
        <v>9</v>
      </c>
      <c r="D2341" t="s">
        <v>9</v>
      </c>
      <c r="E2341" t="s">
        <v>9</v>
      </c>
      <c r="F2341" t="s">
        <v>9</v>
      </c>
      <c r="G2341" t="s">
        <v>9</v>
      </c>
      <c r="H2341" t="s">
        <v>9</v>
      </c>
    </row>
    <row r="2342" spans="1:8">
      <c r="A2342" t="s">
        <v>11314</v>
      </c>
      <c r="B2342" t="s">
        <v>4455</v>
      </c>
      <c r="C2342" t="s">
        <v>9</v>
      </c>
      <c r="D2342" t="s">
        <v>9</v>
      </c>
      <c r="E2342" t="s">
        <v>9</v>
      </c>
      <c r="F2342" t="s">
        <v>9</v>
      </c>
      <c r="G2342" t="s">
        <v>9</v>
      </c>
      <c r="H2342" t="s">
        <v>9</v>
      </c>
    </row>
    <row r="2343" spans="1:8">
      <c r="A2343" t="s">
        <v>11315</v>
      </c>
      <c r="B2343" t="s">
        <v>4455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</row>
    <row r="2344" spans="1:8">
      <c r="A2344" t="s">
        <v>11316</v>
      </c>
      <c r="B2344" t="s">
        <v>4455</v>
      </c>
      <c r="C2344" t="s">
        <v>9</v>
      </c>
      <c r="D2344" t="s">
        <v>9</v>
      </c>
      <c r="E2344" t="s">
        <v>9</v>
      </c>
      <c r="F2344" t="s">
        <v>9</v>
      </c>
      <c r="G2344" t="s">
        <v>9</v>
      </c>
      <c r="H2344" t="s">
        <v>9</v>
      </c>
    </row>
    <row r="2345" spans="1:8">
      <c r="A2345" t="s">
        <v>11317</v>
      </c>
      <c r="B2345" t="s">
        <v>4455</v>
      </c>
      <c r="C2345" t="s">
        <v>9</v>
      </c>
      <c r="D2345" t="s">
        <v>9</v>
      </c>
      <c r="E2345" t="s">
        <v>9</v>
      </c>
      <c r="F2345" t="s">
        <v>9</v>
      </c>
      <c r="G2345" t="s">
        <v>9</v>
      </c>
      <c r="H2345" t="s">
        <v>9</v>
      </c>
    </row>
    <row r="2346" spans="1:8">
      <c r="A2346" t="s">
        <v>11318</v>
      </c>
      <c r="B2346" t="s">
        <v>4455</v>
      </c>
      <c r="C2346" t="s">
        <v>9</v>
      </c>
      <c r="D2346" t="s">
        <v>9</v>
      </c>
      <c r="E2346" t="s">
        <v>9</v>
      </c>
      <c r="F2346" t="s">
        <v>9</v>
      </c>
      <c r="G2346" t="s">
        <v>9</v>
      </c>
      <c r="H2346" t="s">
        <v>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501"/>
  <sheetViews>
    <sheetView workbookViewId="0">
      <selection activeCell="A1" sqref="A1"/>
    </sheetView>
  </sheetViews>
  <sheetFormatPr defaultColWidth="9" defaultRowHeight="13.5"/>
  <sheetData>
    <row r="1" spans="1:31">
      <c r="A1" s="1" t="s">
        <v>0</v>
      </c>
      <c r="B1" s="1" t="s">
        <v>11319</v>
      </c>
      <c r="C1" s="1" t="s">
        <v>9874</v>
      </c>
      <c r="D1" s="1" t="s">
        <v>11320</v>
      </c>
      <c r="E1" s="1" t="s">
        <v>9876</v>
      </c>
      <c r="F1" s="1" t="s">
        <v>9877</v>
      </c>
      <c r="G1" s="1" t="s">
        <v>9878</v>
      </c>
      <c r="H1" s="1" t="s">
        <v>9879</v>
      </c>
      <c r="I1" s="1" t="s">
        <v>9880</v>
      </c>
      <c r="J1" s="1" t="s">
        <v>9881</v>
      </c>
      <c r="K1" s="1" t="s">
        <v>9882</v>
      </c>
      <c r="L1" s="1" t="s">
        <v>9883</v>
      </c>
      <c r="M1" s="1" t="s">
        <v>9884</v>
      </c>
      <c r="N1" s="1" t="s">
        <v>9885</v>
      </c>
      <c r="O1" s="1" t="s">
        <v>9886</v>
      </c>
      <c r="P1" s="1" t="s">
        <v>9887</v>
      </c>
      <c r="Q1" s="1" t="s">
        <v>9888</v>
      </c>
      <c r="R1" s="1" t="s">
        <v>9889</v>
      </c>
      <c r="S1" s="1" t="s">
        <v>11321</v>
      </c>
      <c r="T1" s="1" t="s">
        <v>11322</v>
      </c>
      <c r="U1" s="1" t="s">
        <v>11323</v>
      </c>
      <c r="V1" s="1" t="s">
        <v>11324</v>
      </c>
      <c r="W1" s="1" t="s">
        <v>11325</v>
      </c>
      <c r="X1" s="1" t="s">
        <v>11326</v>
      </c>
      <c r="Y1" s="1" t="s">
        <v>11327</v>
      </c>
      <c r="Z1" s="1" t="s">
        <v>11328</v>
      </c>
      <c r="AA1" s="1" t="s">
        <v>11329</v>
      </c>
      <c r="AB1" s="1" t="s">
        <v>11330</v>
      </c>
      <c r="AC1" s="1" t="s">
        <v>11331</v>
      </c>
      <c r="AD1" s="1" t="s">
        <v>11332</v>
      </c>
      <c r="AE1" s="1" t="s">
        <v>11333</v>
      </c>
    </row>
    <row r="2" spans="1:31">
      <c r="A2">
        <v>2023</v>
      </c>
      <c r="B2">
        <v>2024</v>
      </c>
      <c r="C2" t="s">
        <v>11334</v>
      </c>
      <c r="D2">
        <v>2024</v>
      </c>
      <c r="E2" t="s">
        <v>9</v>
      </c>
      <c r="F2" t="s">
        <v>9903</v>
      </c>
      <c r="G2" t="s">
        <v>9</v>
      </c>
      <c r="H2" t="s">
        <v>11335</v>
      </c>
      <c r="I2" t="s">
        <v>9</v>
      </c>
      <c r="J2" t="s">
        <v>9</v>
      </c>
      <c r="K2" t="s">
        <v>9</v>
      </c>
      <c r="L2" t="s">
        <v>9</v>
      </c>
      <c r="M2" t="s">
        <v>11336</v>
      </c>
      <c r="N2" t="s">
        <v>9</v>
      </c>
      <c r="O2" t="s">
        <v>11337</v>
      </c>
      <c r="P2" t="s">
        <v>9</v>
      </c>
      <c r="Q2" t="s">
        <v>11338</v>
      </c>
      <c r="R2" t="s">
        <v>9</v>
      </c>
      <c r="S2" t="s">
        <v>11339</v>
      </c>
      <c r="T2" t="s">
        <v>9</v>
      </c>
      <c r="U2" t="s">
        <v>11340</v>
      </c>
      <c r="V2" t="s">
        <v>9</v>
      </c>
      <c r="W2" t="s">
        <v>11341</v>
      </c>
      <c r="X2" t="s">
        <v>9</v>
      </c>
      <c r="Y2" t="s">
        <v>11342</v>
      </c>
      <c r="Z2" t="s">
        <v>9</v>
      </c>
      <c r="AA2" t="s">
        <v>11343</v>
      </c>
      <c r="AB2" t="s">
        <v>9</v>
      </c>
      <c r="AC2" t="s">
        <v>11344</v>
      </c>
      <c r="AD2" t="s">
        <v>9</v>
      </c>
      <c r="AE2" t="s">
        <v>10081</v>
      </c>
    </row>
    <row r="3" spans="1:31">
      <c r="A3" t="s">
        <v>11345</v>
      </c>
      <c r="B3" t="s">
        <v>11345</v>
      </c>
      <c r="C3" t="s">
        <v>9</v>
      </c>
      <c r="D3" t="s">
        <v>11345</v>
      </c>
      <c r="E3" t="s">
        <v>9</v>
      </c>
      <c r="F3" t="s">
        <v>9</v>
      </c>
      <c r="G3" t="s">
        <v>9903</v>
      </c>
      <c r="H3" t="s">
        <v>11346</v>
      </c>
      <c r="I3" t="s">
        <v>11347</v>
      </c>
      <c r="J3" t="s">
        <v>11348</v>
      </c>
      <c r="K3" t="s">
        <v>11349</v>
      </c>
      <c r="L3" t="s">
        <v>11350</v>
      </c>
      <c r="M3" t="s">
        <v>11351</v>
      </c>
      <c r="N3" t="s">
        <v>11345</v>
      </c>
      <c r="O3" t="s">
        <v>11351</v>
      </c>
      <c r="P3" t="s">
        <v>11345</v>
      </c>
      <c r="Q3" t="s">
        <v>11351</v>
      </c>
      <c r="R3" t="s">
        <v>11345</v>
      </c>
      <c r="S3" t="s">
        <v>11351</v>
      </c>
      <c r="T3" t="s">
        <v>11345</v>
      </c>
      <c r="U3" t="s">
        <v>11351</v>
      </c>
      <c r="V3" t="s">
        <v>11345</v>
      </c>
      <c r="W3" t="s">
        <v>11351</v>
      </c>
      <c r="X3" t="s">
        <v>11345</v>
      </c>
      <c r="Y3" t="s">
        <v>11351</v>
      </c>
      <c r="Z3" t="s">
        <v>11345</v>
      </c>
      <c r="AA3" t="s">
        <v>11351</v>
      </c>
      <c r="AB3" t="s">
        <v>11345</v>
      </c>
      <c r="AC3" t="s">
        <v>9905</v>
      </c>
      <c r="AD3" t="s">
        <v>10080</v>
      </c>
      <c r="AE3" t="s">
        <v>11351</v>
      </c>
    </row>
    <row r="4" spans="1:31">
      <c r="A4" t="s">
        <v>11352</v>
      </c>
      <c r="B4" t="s">
        <v>11353</v>
      </c>
      <c r="C4" t="s">
        <v>11354</v>
      </c>
      <c r="D4" t="s">
        <v>11352</v>
      </c>
      <c r="E4" t="s">
        <v>11355</v>
      </c>
      <c r="F4" t="s">
        <v>11356</v>
      </c>
      <c r="G4" t="s">
        <v>11357</v>
      </c>
      <c r="H4" t="s">
        <v>11358</v>
      </c>
      <c r="I4" t="s">
        <v>11359</v>
      </c>
      <c r="J4" t="s">
        <v>11360</v>
      </c>
      <c r="K4" t="s">
        <v>11361</v>
      </c>
      <c r="L4" t="s">
        <v>11362</v>
      </c>
      <c r="M4" t="s">
        <v>11363</v>
      </c>
      <c r="N4" t="s">
        <v>11364</v>
      </c>
      <c r="O4" t="s">
        <v>11365</v>
      </c>
      <c r="P4" t="s">
        <v>11366</v>
      </c>
      <c r="Q4" t="s">
        <v>11367</v>
      </c>
      <c r="R4" t="s">
        <v>11368</v>
      </c>
      <c r="S4" t="s">
        <v>11369</v>
      </c>
      <c r="T4" t="s">
        <v>11370</v>
      </c>
      <c r="U4" t="s">
        <v>11371</v>
      </c>
      <c r="V4" t="s">
        <v>11372</v>
      </c>
      <c r="W4" t="s">
        <v>11373</v>
      </c>
      <c r="X4" t="s">
        <v>11374</v>
      </c>
      <c r="Y4" t="s">
        <v>11375</v>
      </c>
      <c r="Z4" t="s">
        <v>11376</v>
      </c>
      <c r="AA4" t="s">
        <v>11377</v>
      </c>
      <c r="AB4" t="s">
        <v>11378</v>
      </c>
      <c r="AC4" t="s">
        <v>11379</v>
      </c>
      <c r="AD4" t="s">
        <v>11380</v>
      </c>
      <c r="AE4" t="s">
        <v>11381</v>
      </c>
    </row>
    <row r="5" spans="1:31">
      <c r="A5" t="s">
        <v>46</v>
      </c>
      <c r="B5" t="s">
        <v>46</v>
      </c>
      <c r="C5" t="s">
        <v>3792</v>
      </c>
      <c r="D5" t="s">
        <v>46</v>
      </c>
      <c r="E5">
        <v>44</v>
      </c>
      <c r="F5" t="s">
        <v>11382</v>
      </c>
      <c r="G5" t="s">
        <v>5</v>
      </c>
      <c r="H5" t="s">
        <v>11383</v>
      </c>
      <c r="I5" t="s">
        <v>7032</v>
      </c>
      <c r="J5" t="s">
        <v>11384</v>
      </c>
      <c r="K5">
        <v>5</v>
      </c>
      <c r="L5" t="s">
        <v>11385</v>
      </c>
      <c r="M5">
        <v>100</v>
      </c>
      <c r="N5" t="s">
        <v>45</v>
      </c>
      <c r="O5">
        <v>100</v>
      </c>
      <c r="P5" t="s">
        <v>52</v>
      </c>
      <c r="Q5">
        <v>100</v>
      </c>
      <c r="R5" t="s">
        <v>75</v>
      </c>
      <c r="S5">
        <v>100</v>
      </c>
      <c r="T5" t="s">
        <v>45</v>
      </c>
      <c r="U5">
        <v>100</v>
      </c>
      <c r="V5" t="s">
        <v>291</v>
      </c>
      <c r="W5">
        <v>88.2</v>
      </c>
      <c r="X5" t="s">
        <v>379</v>
      </c>
      <c r="Y5">
        <v>94.3</v>
      </c>
      <c r="Z5" t="s">
        <v>225</v>
      </c>
      <c r="AA5">
        <v>100</v>
      </c>
      <c r="AB5" t="s">
        <v>45</v>
      </c>
      <c r="AC5">
        <v>95.2</v>
      </c>
      <c r="AD5" t="s">
        <v>171</v>
      </c>
      <c r="AE5">
        <v>100</v>
      </c>
    </row>
    <row r="6" spans="1:31">
      <c r="A6" t="s">
        <v>52</v>
      </c>
      <c r="B6" t="s">
        <v>52</v>
      </c>
      <c r="C6" t="s">
        <v>61</v>
      </c>
      <c r="D6" t="s">
        <v>52</v>
      </c>
      <c r="E6">
        <v>19</v>
      </c>
      <c r="F6" t="s">
        <v>11386</v>
      </c>
      <c r="G6" t="s">
        <v>10</v>
      </c>
      <c r="H6" t="s">
        <v>11387</v>
      </c>
      <c r="I6" t="s">
        <v>11388</v>
      </c>
      <c r="J6" t="s">
        <v>11384</v>
      </c>
      <c r="K6">
        <v>5</v>
      </c>
      <c r="L6" t="s">
        <v>11389</v>
      </c>
      <c r="M6">
        <v>100</v>
      </c>
      <c r="N6" t="s">
        <v>48</v>
      </c>
      <c r="O6">
        <v>100</v>
      </c>
      <c r="P6" t="s">
        <v>45</v>
      </c>
      <c r="Q6">
        <v>100</v>
      </c>
      <c r="R6" t="s">
        <v>88</v>
      </c>
      <c r="S6">
        <v>92.3</v>
      </c>
      <c r="T6" t="s">
        <v>411</v>
      </c>
      <c r="U6">
        <v>100</v>
      </c>
      <c r="V6" t="s">
        <v>282</v>
      </c>
      <c r="W6">
        <v>95.8</v>
      </c>
      <c r="X6" t="s">
        <v>9926</v>
      </c>
      <c r="Y6">
        <v>99.9</v>
      </c>
      <c r="Z6" t="s">
        <v>56</v>
      </c>
      <c r="AA6">
        <v>100</v>
      </c>
      <c r="AB6" t="s">
        <v>82</v>
      </c>
      <c r="AC6">
        <v>97.3</v>
      </c>
      <c r="AD6" t="s">
        <v>11390</v>
      </c>
      <c r="AE6">
        <v>99.2</v>
      </c>
    </row>
    <row r="7" spans="1:31">
      <c r="A7" t="s">
        <v>45</v>
      </c>
      <c r="B7" t="s">
        <v>48</v>
      </c>
      <c r="C7" t="s">
        <v>55</v>
      </c>
      <c r="D7" t="s">
        <v>48</v>
      </c>
      <c r="E7">
        <v>20</v>
      </c>
      <c r="F7" t="s">
        <v>11386</v>
      </c>
      <c r="G7" t="s">
        <v>10</v>
      </c>
      <c r="H7" t="s">
        <v>11387</v>
      </c>
      <c r="I7" t="s">
        <v>11388</v>
      </c>
      <c r="J7" t="s">
        <v>11384</v>
      </c>
      <c r="K7">
        <v>5</v>
      </c>
      <c r="L7" t="s">
        <v>11389</v>
      </c>
      <c r="M7">
        <v>100</v>
      </c>
      <c r="N7" t="s">
        <v>52</v>
      </c>
      <c r="O7">
        <v>100</v>
      </c>
      <c r="P7" t="s">
        <v>51</v>
      </c>
      <c r="Q7">
        <v>100</v>
      </c>
      <c r="R7" t="s">
        <v>72</v>
      </c>
      <c r="S7">
        <v>90.6</v>
      </c>
      <c r="T7" t="s">
        <v>135</v>
      </c>
      <c r="U7">
        <v>98.2</v>
      </c>
      <c r="V7" t="s">
        <v>11391</v>
      </c>
      <c r="W7">
        <v>98.2</v>
      </c>
      <c r="X7" t="s">
        <v>339</v>
      </c>
      <c r="Y7">
        <v>100</v>
      </c>
      <c r="Z7" t="s">
        <v>46</v>
      </c>
      <c r="AA7">
        <v>100</v>
      </c>
      <c r="AB7" t="s">
        <v>48</v>
      </c>
      <c r="AC7">
        <v>97.8</v>
      </c>
      <c r="AD7" t="s">
        <v>11392</v>
      </c>
      <c r="AE7">
        <v>98.9</v>
      </c>
    </row>
    <row r="8" spans="1:31">
      <c r="A8" t="s">
        <v>51</v>
      </c>
      <c r="B8" t="s">
        <v>45</v>
      </c>
      <c r="C8" t="s">
        <v>44</v>
      </c>
      <c r="D8" t="s">
        <v>45</v>
      </c>
      <c r="E8">
        <v>16</v>
      </c>
      <c r="F8" t="s">
        <v>11382</v>
      </c>
      <c r="G8" t="s">
        <v>5</v>
      </c>
      <c r="H8" t="s">
        <v>11387</v>
      </c>
      <c r="I8" t="s">
        <v>11388</v>
      </c>
      <c r="J8" t="s">
        <v>11384</v>
      </c>
      <c r="K8">
        <v>5</v>
      </c>
      <c r="L8" t="s">
        <v>11385</v>
      </c>
      <c r="M8">
        <v>100</v>
      </c>
      <c r="N8" t="s">
        <v>46</v>
      </c>
      <c r="O8">
        <v>100</v>
      </c>
      <c r="P8" t="s">
        <v>46</v>
      </c>
      <c r="Q8">
        <v>98.3</v>
      </c>
      <c r="R8" t="s">
        <v>166</v>
      </c>
      <c r="S8">
        <v>100</v>
      </c>
      <c r="T8" t="s">
        <v>46</v>
      </c>
      <c r="U8">
        <v>84.6</v>
      </c>
      <c r="V8" t="s">
        <v>1057</v>
      </c>
      <c r="W8">
        <v>66.8</v>
      </c>
      <c r="X8" t="s">
        <v>11393</v>
      </c>
      <c r="Y8">
        <v>100</v>
      </c>
      <c r="Z8" t="s">
        <v>51</v>
      </c>
      <c r="AA8">
        <v>100</v>
      </c>
      <c r="AB8" t="s">
        <v>46</v>
      </c>
      <c r="AC8">
        <v>96.7</v>
      </c>
      <c r="AD8" t="s">
        <v>311</v>
      </c>
      <c r="AE8">
        <v>98.3</v>
      </c>
    </row>
    <row r="9" spans="1:31">
      <c r="A9" t="s">
        <v>48</v>
      </c>
      <c r="B9" t="s">
        <v>51</v>
      </c>
      <c r="C9" t="s">
        <v>50</v>
      </c>
      <c r="D9" t="s">
        <v>51</v>
      </c>
      <c r="E9">
        <v>19</v>
      </c>
      <c r="F9" t="s">
        <v>11382</v>
      </c>
      <c r="G9" t="s">
        <v>5</v>
      </c>
      <c r="H9" t="s">
        <v>11387</v>
      </c>
      <c r="I9" t="s">
        <v>11388</v>
      </c>
      <c r="J9" t="s">
        <v>11384</v>
      </c>
      <c r="K9">
        <v>5</v>
      </c>
      <c r="L9" t="s">
        <v>11385</v>
      </c>
      <c r="M9">
        <v>100</v>
      </c>
      <c r="N9" t="s">
        <v>51</v>
      </c>
      <c r="O9">
        <v>100</v>
      </c>
      <c r="P9" t="s">
        <v>48</v>
      </c>
      <c r="Q9">
        <v>100</v>
      </c>
      <c r="R9" t="s">
        <v>76</v>
      </c>
      <c r="S9">
        <v>99.9</v>
      </c>
      <c r="T9" t="s">
        <v>72</v>
      </c>
      <c r="U9">
        <v>99.9</v>
      </c>
      <c r="V9" t="s">
        <v>371</v>
      </c>
      <c r="W9">
        <v>51.2</v>
      </c>
      <c r="X9" t="s">
        <v>1346</v>
      </c>
      <c r="Y9">
        <v>95.8</v>
      </c>
      <c r="Z9" t="s">
        <v>166</v>
      </c>
      <c r="AA9">
        <v>100</v>
      </c>
      <c r="AB9" t="s">
        <v>52</v>
      </c>
      <c r="AC9">
        <v>94.4</v>
      </c>
      <c r="AD9" t="s">
        <v>67</v>
      </c>
      <c r="AE9">
        <v>98.1</v>
      </c>
    </row>
    <row r="10" spans="1:31">
      <c r="A10" t="s">
        <v>11394</v>
      </c>
      <c r="B10" t="s">
        <v>82</v>
      </c>
      <c r="C10" t="s">
        <v>81</v>
      </c>
      <c r="D10" t="s">
        <v>82</v>
      </c>
      <c r="E10">
        <v>20</v>
      </c>
      <c r="F10" t="s">
        <v>11386</v>
      </c>
      <c r="G10" t="s">
        <v>10</v>
      </c>
      <c r="H10" t="s">
        <v>11387</v>
      </c>
      <c r="I10" t="s">
        <v>11388</v>
      </c>
      <c r="J10" t="s">
        <v>11384</v>
      </c>
      <c r="K10">
        <v>5</v>
      </c>
      <c r="L10" t="s">
        <v>11389</v>
      </c>
      <c r="M10">
        <v>98.3</v>
      </c>
      <c r="N10" t="s">
        <v>71</v>
      </c>
      <c r="O10">
        <v>99.4</v>
      </c>
      <c r="P10" t="s">
        <v>87</v>
      </c>
      <c r="Q10">
        <v>98.5</v>
      </c>
      <c r="R10" t="s">
        <v>152</v>
      </c>
      <c r="S10">
        <v>94</v>
      </c>
      <c r="T10" t="s">
        <v>225</v>
      </c>
      <c r="U10">
        <v>100</v>
      </c>
      <c r="V10" t="s">
        <v>200</v>
      </c>
      <c r="W10">
        <v>100</v>
      </c>
      <c r="X10" t="s">
        <v>88</v>
      </c>
      <c r="Y10">
        <v>96.7</v>
      </c>
      <c r="Z10" t="s">
        <v>132</v>
      </c>
      <c r="AA10">
        <v>83</v>
      </c>
      <c r="AB10" t="s">
        <v>11395</v>
      </c>
      <c r="AC10">
        <v>94.4</v>
      </c>
      <c r="AD10" t="s">
        <v>11396</v>
      </c>
      <c r="AE10">
        <v>97.8</v>
      </c>
    </row>
    <row r="11" spans="1:31">
      <c r="A11" t="s">
        <v>117</v>
      </c>
      <c r="B11" t="s">
        <v>56</v>
      </c>
      <c r="C11" t="s">
        <v>3840</v>
      </c>
      <c r="D11" t="s">
        <v>56</v>
      </c>
      <c r="E11">
        <v>43</v>
      </c>
      <c r="F11" t="s">
        <v>11397</v>
      </c>
      <c r="G11" t="s">
        <v>147</v>
      </c>
      <c r="H11" t="s">
        <v>11387</v>
      </c>
      <c r="I11" t="s">
        <v>11398</v>
      </c>
      <c r="J11" t="s">
        <v>11384</v>
      </c>
      <c r="K11">
        <v>5</v>
      </c>
      <c r="L11" t="s">
        <v>11389</v>
      </c>
      <c r="M11">
        <v>98.8</v>
      </c>
      <c r="N11" t="s">
        <v>111</v>
      </c>
      <c r="O11">
        <v>83.6</v>
      </c>
      <c r="P11" t="s">
        <v>110</v>
      </c>
      <c r="Q11">
        <v>72.1</v>
      </c>
      <c r="R11" t="s">
        <v>11399</v>
      </c>
      <c r="S11">
        <v>98.9</v>
      </c>
      <c r="T11" t="s">
        <v>91</v>
      </c>
      <c r="U11">
        <v>100</v>
      </c>
      <c r="V11" t="s">
        <v>96</v>
      </c>
      <c r="W11">
        <v>98.5</v>
      </c>
      <c r="X11" t="s">
        <v>291</v>
      </c>
      <c r="Y11">
        <v>96</v>
      </c>
      <c r="Z11" t="s">
        <v>152</v>
      </c>
      <c r="AA11">
        <v>79.1</v>
      </c>
      <c r="AB11" t="s">
        <v>189</v>
      </c>
      <c r="AC11">
        <v>88.4</v>
      </c>
      <c r="AD11" t="s">
        <v>11400</v>
      </c>
      <c r="AE11">
        <v>93.3</v>
      </c>
    </row>
    <row r="12" spans="1:31">
      <c r="A12" t="s">
        <v>76</v>
      </c>
      <c r="B12" t="s">
        <v>72</v>
      </c>
      <c r="C12" t="s">
        <v>3821</v>
      </c>
      <c r="D12" t="s">
        <v>72</v>
      </c>
      <c r="E12">
        <v>33</v>
      </c>
      <c r="F12" t="s">
        <v>11401</v>
      </c>
      <c r="G12" t="s">
        <v>14</v>
      </c>
      <c r="H12" t="s">
        <v>11402</v>
      </c>
      <c r="I12" t="s">
        <v>11388</v>
      </c>
      <c r="J12" t="s">
        <v>11384</v>
      </c>
      <c r="K12">
        <v>3</v>
      </c>
      <c r="L12" t="s">
        <v>11389</v>
      </c>
      <c r="M12">
        <v>99.4</v>
      </c>
      <c r="N12" t="s">
        <v>116</v>
      </c>
      <c r="O12">
        <v>88.6</v>
      </c>
      <c r="P12" t="s">
        <v>298</v>
      </c>
      <c r="Q12">
        <v>76.5</v>
      </c>
      <c r="R12" t="s">
        <v>11403</v>
      </c>
      <c r="S12">
        <v>93.2</v>
      </c>
      <c r="T12" t="s">
        <v>282</v>
      </c>
      <c r="U12">
        <v>100</v>
      </c>
      <c r="V12" t="s">
        <v>106</v>
      </c>
      <c r="W12">
        <v>81.9</v>
      </c>
      <c r="X12" t="s">
        <v>11404</v>
      </c>
      <c r="Y12">
        <v>76.3</v>
      </c>
      <c r="Z12" t="s">
        <v>11405</v>
      </c>
      <c r="AA12">
        <v>100</v>
      </c>
      <c r="AB12" t="s">
        <v>56</v>
      </c>
      <c r="AC12">
        <v>88.1</v>
      </c>
      <c r="AD12" t="s">
        <v>11406</v>
      </c>
      <c r="AE12">
        <v>92.7</v>
      </c>
    </row>
    <row r="13" spans="1:31">
      <c r="A13" t="s">
        <v>72</v>
      </c>
      <c r="B13" t="s">
        <v>117</v>
      </c>
      <c r="C13" t="s">
        <v>10087</v>
      </c>
      <c r="D13" t="s">
        <v>117</v>
      </c>
      <c r="E13">
        <v>2</v>
      </c>
      <c r="F13" t="s">
        <v>11386</v>
      </c>
      <c r="G13" t="s">
        <v>10</v>
      </c>
      <c r="H13" t="s">
        <v>11402</v>
      </c>
      <c r="I13" t="s">
        <v>11388</v>
      </c>
      <c r="J13" t="s">
        <v>11384</v>
      </c>
      <c r="K13">
        <v>5</v>
      </c>
      <c r="L13" t="s">
        <v>11389</v>
      </c>
      <c r="M13">
        <v>99.5</v>
      </c>
      <c r="N13" t="s">
        <v>80</v>
      </c>
      <c r="O13">
        <v>97.9</v>
      </c>
      <c r="P13" t="s">
        <v>96</v>
      </c>
      <c r="Q13">
        <v>98.4</v>
      </c>
      <c r="R13" t="s">
        <v>170</v>
      </c>
      <c r="S13">
        <v>74.3</v>
      </c>
      <c r="T13" t="s">
        <v>11407</v>
      </c>
      <c r="U13">
        <v>99.1</v>
      </c>
      <c r="V13" t="s">
        <v>320</v>
      </c>
      <c r="W13">
        <v>100</v>
      </c>
      <c r="X13" t="s">
        <v>116</v>
      </c>
      <c r="Y13">
        <v>100</v>
      </c>
      <c r="Z13" t="s">
        <v>52</v>
      </c>
      <c r="AA13">
        <v>51.6</v>
      </c>
      <c r="AB13" t="s">
        <v>11408</v>
      </c>
      <c r="AC13">
        <v>92.5</v>
      </c>
      <c r="AD13" t="s">
        <v>11409</v>
      </c>
      <c r="AE13">
        <v>92.4</v>
      </c>
    </row>
    <row r="14" spans="1:31">
      <c r="A14" t="s">
        <v>286</v>
      </c>
      <c r="B14" t="s">
        <v>59</v>
      </c>
      <c r="C14" t="s">
        <v>3796</v>
      </c>
      <c r="D14" t="s">
        <v>59</v>
      </c>
      <c r="E14">
        <v>37</v>
      </c>
      <c r="F14" t="s">
        <v>11382</v>
      </c>
      <c r="G14" t="s">
        <v>5</v>
      </c>
      <c r="H14" t="s">
        <v>11402</v>
      </c>
      <c r="I14" t="s">
        <v>11388</v>
      </c>
      <c r="J14" t="s">
        <v>11384</v>
      </c>
      <c r="K14">
        <v>5</v>
      </c>
      <c r="L14" t="s">
        <v>11389</v>
      </c>
      <c r="M14">
        <v>100</v>
      </c>
      <c r="N14" t="s">
        <v>82</v>
      </c>
      <c r="O14">
        <v>100</v>
      </c>
      <c r="P14" t="s">
        <v>82</v>
      </c>
      <c r="Q14">
        <v>20.5</v>
      </c>
      <c r="R14" t="s">
        <v>11410</v>
      </c>
      <c r="S14">
        <v>99.9</v>
      </c>
      <c r="T14" t="s">
        <v>56</v>
      </c>
      <c r="U14">
        <v>92.2</v>
      </c>
      <c r="V14" t="s">
        <v>11411</v>
      </c>
      <c r="W14">
        <v>63.9</v>
      </c>
      <c r="X14" t="s">
        <v>1859</v>
      </c>
      <c r="Y14">
        <v>92.4</v>
      </c>
      <c r="Z14" t="s">
        <v>240</v>
      </c>
      <c r="AA14">
        <v>98.7</v>
      </c>
      <c r="AB14" t="s">
        <v>116</v>
      </c>
      <c r="AC14">
        <v>100</v>
      </c>
      <c r="AD14" t="s">
        <v>46</v>
      </c>
      <c r="AE14">
        <v>90.4</v>
      </c>
    </row>
    <row r="15" spans="1:31">
      <c r="A15" t="s">
        <v>59</v>
      </c>
      <c r="B15" t="s">
        <v>76</v>
      </c>
      <c r="C15" t="s">
        <v>122</v>
      </c>
      <c r="D15" t="s">
        <v>76</v>
      </c>
      <c r="E15">
        <v>14</v>
      </c>
      <c r="F15" t="s">
        <v>11382</v>
      </c>
      <c r="G15" t="s">
        <v>5</v>
      </c>
      <c r="H15" t="s">
        <v>11387</v>
      </c>
      <c r="I15" t="s">
        <v>11388</v>
      </c>
      <c r="J15" t="s">
        <v>11384</v>
      </c>
      <c r="K15">
        <v>5</v>
      </c>
      <c r="L15" t="s">
        <v>11385</v>
      </c>
      <c r="M15">
        <v>99.1</v>
      </c>
      <c r="N15" t="s">
        <v>64</v>
      </c>
      <c r="O15">
        <v>95.4</v>
      </c>
      <c r="P15" t="s">
        <v>163</v>
      </c>
      <c r="Q15">
        <v>92.5</v>
      </c>
      <c r="R15" t="s">
        <v>157</v>
      </c>
      <c r="S15">
        <v>78.5</v>
      </c>
      <c r="T15" t="s">
        <v>639</v>
      </c>
      <c r="U15">
        <v>81.2</v>
      </c>
      <c r="V15" t="s">
        <v>11412</v>
      </c>
      <c r="W15">
        <v>84.4</v>
      </c>
      <c r="X15" t="s">
        <v>11413</v>
      </c>
      <c r="Y15">
        <v>61.4</v>
      </c>
      <c r="Z15" t="s">
        <v>177</v>
      </c>
      <c r="AA15">
        <v>98.3</v>
      </c>
      <c r="AB15" t="s">
        <v>64</v>
      </c>
      <c r="AC15">
        <v>81.7</v>
      </c>
      <c r="AD15" t="s">
        <v>11414</v>
      </c>
      <c r="AE15">
        <v>90.3</v>
      </c>
    </row>
    <row r="16" spans="1:31">
      <c r="A16" t="s">
        <v>80</v>
      </c>
      <c r="B16" t="s">
        <v>87</v>
      </c>
      <c r="C16" t="s">
        <v>86</v>
      </c>
      <c r="D16" t="s">
        <v>87</v>
      </c>
      <c r="E16">
        <v>22</v>
      </c>
      <c r="F16" t="s">
        <v>11382</v>
      </c>
      <c r="G16" t="s">
        <v>5</v>
      </c>
      <c r="H16" t="s">
        <v>11387</v>
      </c>
      <c r="I16" t="s">
        <v>11388</v>
      </c>
      <c r="J16" t="s">
        <v>11384</v>
      </c>
      <c r="K16">
        <v>5</v>
      </c>
      <c r="L16" t="s">
        <v>11385</v>
      </c>
      <c r="M16">
        <v>96.4</v>
      </c>
      <c r="N16" t="s">
        <v>79</v>
      </c>
      <c r="O16">
        <v>89.1</v>
      </c>
      <c r="P16" t="s">
        <v>189</v>
      </c>
      <c r="Q16">
        <v>99.9</v>
      </c>
      <c r="R16" t="s">
        <v>99</v>
      </c>
      <c r="S16">
        <v>68.4</v>
      </c>
      <c r="T16" t="s">
        <v>385</v>
      </c>
      <c r="U16">
        <v>96</v>
      </c>
      <c r="V16" t="s">
        <v>11415</v>
      </c>
      <c r="W16">
        <v>70.3</v>
      </c>
      <c r="X16" t="s">
        <v>950</v>
      </c>
      <c r="Y16">
        <v>83.3</v>
      </c>
      <c r="Z16" t="s">
        <v>889</v>
      </c>
      <c r="AA16">
        <v>100</v>
      </c>
      <c r="AB16" t="s">
        <v>51</v>
      </c>
      <c r="AC16">
        <v>99.9</v>
      </c>
      <c r="AD16" t="s">
        <v>11416</v>
      </c>
      <c r="AE16">
        <v>89.4</v>
      </c>
    </row>
    <row r="17" spans="1:31">
      <c r="A17" t="s">
        <v>149</v>
      </c>
      <c r="B17" t="s">
        <v>80</v>
      </c>
      <c r="C17" t="s">
        <v>103</v>
      </c>
      <c r="D17" t="s">
        <v>80</v>
      </c>
      <c r="E17">
        <v>17</v>
      </c>
      <c r="F17" t="s">
        <v>11382</v>
      </c>
      <c r="G17" t="s">
        <v>5</v>
      </c>
      <c r="H17" t="s">
        <v>11387</v>
      </c>
      <c r="I17" t="s">
        <v>11388</v>
      </c>
      <c r="J17" t="s">
        <v>11384</v>
      </c>
      <c r="K17">
        <v>5</v>
      </c>
      <c r="L17" t="s">
        <v>11385</v>
      </c>
      <c r="M17">
        <v>98.1</v>
      </c>
      <c r="N17" t="s">
        <v>107</v>
      </c>
      <c r="O17">
        <v>90.5</v>
      </c>
      <c r="P17" t="s">
        <v>11417</v>
      </c>
      <c r="Q17">
        <v>52.9</v>
      </c>
      <c r="R17" t="s">
        <v>815</v>
      </c>
      <c r="S17">
        <v>99.1</v>
      </c>
      <c r="T17" t="s">
        <v>68</v>
      </c>
      <c r="U17">
        <v>68.7</v>
      </c>
      <c r="V17" t="s">
        <v>825</v>
      </c>
      <c r="W17">
        <v>64</v>
      </c>
      <c r="X17" t="s">
        <v>11418</v>
      </c>
      <c r="Y17">
        <v>79.9</v>
      </c>
      <c r="Z17" t="s">
        <v>11419</v>
      </c>
      <c r="AA17">
        <v>98</v>
      </c>
      <c r="AB17" t="s">
        <v>68</v>
      </c>
      <c r="AC17">
        <v>94.7</v>
      </c>
      <c r="AD17" t="s">
        <v>11420</v>
      </c>
      <c r="AE17">
        <v>89.3</v>
      </c>
    </row>
    <row r="18" spans="1:31">
      <c r="A18" t="s">
        <v>106</v>
      </c>
      <c r="B18" t="s">
        <v>88</v>
      </c>
      <c r="C18" t="s">
        <v>3830</v>
      </c>
      <c r="D18" t="s">
        <v>88</v>
      </c>
      <c r="E18">
        <v>24</v>
      </c>
      <c r="F18" t="s">
        <v>8337</v>
      </c>
      <c r="G18" t="s">
        <v>130</v>
      </c>
      <c r="H18" t="s">
        <v>11402</v>
      </c>
      <c r="I18" t="s">
        <v>11388</v>
      </c>
      <c r="J18" t="s">
        <v>11384</v>
      </c>
      <c r="K18">
        <v>5</v>
      </c>
      <c r="L18" t="s">
        <v>11389</v>
      </c>
      <c r="M18">
        <v>98.4</v>
      </c>
      <c r="N18" t="s">
        <v>91</v>
      </c>
      <c r="O18">
        <v>92.3</v>
      </c>
      <c r="P18" t="s">
        <v>11395</v>
      </c>
      <c r="Q18">
        <v>15.4</v>
      </c>
      <c r="R18" t="s">
        <v>11421</v>
      </c>
      <c r="S18">
        <v>92.1</v>
      </c>
      <c r="T18" t="s">
        <v>9922</v>
      </c>
      <c r="U18">
        <v>92.9</v>
      </c>
      <c r="V18" t="s">
        <v>11422</v>
      </c>
      <c r="W18">
        <v>99.7</v>
      </c>
      <c r="X18" t="s">
        <v>11423</v>
      </c>
      <c r="Y18">
        <v>97.2</v>
      </c>
      <c r="Z18" t="s">
        <v>120</v>
      </c>
      <c r="AA18">
        <v>93.3</v>
      </c>
      <c r="AB18" t="s">
        <v>192</v>
      </c>
      <c r="AC18">
        <v>90.4</v>
      </c>
      <c r="AD18" t="s">
        <v>11424</v>
      </c>
      <c r="AE18">
        <v>87.9</v>
      </c>
    </row>
    <row r="19" spans="1:31">
      <c r="A19" t="s">
        <v>11394</v>
      </c>
      <c r="B19" t="s">
        <v>116</v>
      </c>
      <c r="C19" t="s">
        <v>3823</v>
      </c>
      <c r="D19" t="s">
        <v>116</v>
      </c>
      <c r="E19">
        <v>29</v>
      </c>
      <c r="F19" t="s">
        <v>11382</v>
      </c>
      <c r="G19" t="s">
        <v>5</v>
      </c>
      <c r="H19" t="s">
        <v>11425</v>
      </c>
      <c r="I19" t="s">
        <v>7032</v>
      </c>
      <c r="J19" t="s">
        <v>11384</v>
      </c>
      <c r="K19">
        <v>5</v>
      </c>
      <c r="L19" t="s">
        <v>11385</v>
      </c>
      <c r="M19">
        <v>96.1</v>
      </c>
      <c r="N19" t="s">
        <v>120</v>
      </c>
      <c r="O19">
        <v>93.7</v>
      </c>
      <c r="P19" t="s">
        <v>248</v>
      </c>
      <c r="Q19">
        <v>100</v>
      </c>
      <c r="R19" t="s">
        <v>51</v>
      </c>
      <c r="S19">
        <v>100</v>
      </c>
      <c r="T19" t="s">
        <v>48</v>
      </c>
      <c r="U19">
        <v>100</v>
      </c>
      <c r="V19" t="s">
        <v>67</v>
      </c>
      <c r="W19">
        <v>81</v>
      </c>
      <c r="X19" t="s">
        <v>11426</v>
      </c>
      <c r="Y19">
        <v>22.8</v>
      </c>
      <c r="Z19" t="s">
        <v>11427</v>
      </c>
      <c r="AA19">
        <v>34.2</v>
      </c>
      <c r="AB19" t="s">
        <v>11412</v>
      </c>
      <c r="AC19">
        <v>41.4</v>
      </c>
      <c r="AD19" t="s">
        <v>11428</v>
      </c>
      <c r="AE19">
        <v>87.8</v>
      </c>
    </row>
    <row r="20" spans="1:31">
      <c r="A20" t="s">
        <v>68</v>
      </c>
      <c r="B20" t="s">
        <v>75</v>
      </c>
      <c r="C20" t="s">
        <v>74</v>
      </c>
      <c r="D20" t="s">
        <v>75</v>
      </c>
      <c r="E20">
        <v>13</v>
      </c>
      <c r="F20" t="s">
        <v>11382</v>
      </c>
      <c r="G20" t="s">
        <v>5</v>
      </c>
      <c r="H20" t="s">
        <v>11383</v>
      </c>
      <c r="I20" t="s">
        <v>11388</v>
      </c>
      <c r="J20" t="s">
        <v>11384</v>
      </c>
      <c r="K20">
        <v>5</v>
      </c>
      <c r="L20" t="s">
        <v>11385</v>
      </c>
      <c r="M20">
        <v>99.9</v>
      </c>
      <c r="N20" t="s">
        <v>117</v>
      </c>
      <c r="O20">
        <v>99.9</v>
      </c>
      <c r="P20" t="s">
        <v>56</v>
      </c>
      <c r="Q20">
        <v>100</v>
      </c>
      <c r="R20" t="s">
        <v>48</v>
      </c>
      <c r="S20">
        <v>45.8</v>
      </c>
      <c r="T20" t="s">
        <v>11429</v>
      </c>
      <c r="U20">
        <v>89.8</v>
      </c>
      <c r="V20" t="s">
        <v>11430</v>
      </c>
      <c r="W20">
        <v>78.8</v>
      </c>
      <c r="X20" t="s">
        <v>11431</v>
      </c>
      <c r="Y20">
        <v>85.8</v>
      </c>
      <c r="Z20" t="s">
        <v>550</v>
      </c>
      <c r="AA20">
        <v>99.9</v>
      </c>
      <c r="AB20" t="s">
        <v>117</v>
      </c>
      <c r="AC20">
        <v>99.2</v>
      </c>
      <c r="AD20" t="s">
        <v>80</v>
      </c>
      <c r="AE20">
        <v>87.7</v>
      </c>
    </row>
    <row r="21" spans="1:31">
      <c r="A21" t="s">
        <v>87</v>
      </c>
      <c r="B21">
        <f>17</f>
        <v>17</v>
      </c>
      <c r="C21" t="s">
        <v>138</v>
      </c>
      <c r="D21">
        <f>17</f>
        <v>17</v>
      </c>
      <c r="E21">
        <v>15</v>
      </c>
      <c r="F21" t="s">
        <v>11432</v>
      </c>
      <c r="G21" t="s">
        <v>11433</v>
      </c>
      <c r="H21" t="s">
        <v>11402</v>
      </c>
      <c r="I21" t="s">
        <v>11388</v>
      </c>
      <c r="J21" t="s">
        <v>11384</v>
      </c>
      <c r="K21">
        <v>5</v>
      </c>
      <c r="L21" t="s">
        <v>11389</v>
      </c>
      <c r="M21">
        <v>99.4</v>
      </c>
      <c r="N21" t="s">
        <v>88</v>
      </c>
      <c r="O21">
        <v>95.4</v>
      </c>
      <c r="P21" t="s">
        <v>209</v>
      </c>
      <c r="Q21">
        <v>90.4</v>
      </c>
      <c r="R21" t="s">
        <v>9926</v>
      </c>
      <c r="S21">
        <v>97.5</v>
      </c>
      <c r="T21" t="s">
        <v>163</v>
      </c>
      <c r="U21">
        <v>50.8</v>
      </c>
      <c r="V21" t="s">
        <v>11434</v>
      </c>
      <c r="W21">
        <v>23.5</v>
      </c>
      <c r="X21" t="s">
        <v>11435</v>
      </c>
      <c r="Y21">
        <v>43.2</v>
      </c>
      <c r="Z21" t="s">
        <v>11436</v>
      </c>
      <c r="AA21">
        <v>82.6</v>
      </c>
      <c r="AB21" t="s">
        <v>214</v>
      </c>
      <c r="AC21">
        <v>68.8</v>
      </c>
      <c r="AD21" t="s">
        <v>1292</v>
      </c>
      <c r="AE21">
        <v>87</v>
      </c>
    </row>
    <row r="22" spans="1:31">
      <c r="A22" t="s">
        <v>11437</v>
      </c>
      <c r="B22">
        <f>17</f>
        <v>17</v>
      </c>
      <c r="C22" t="s">
        <v>101</v>
      </c>
      <c r="D22">
        <f>17</f>
        <v>17</v>
      </c>
      <c r="E22">
        <v>19</v>
      </c>
      <c r="F22" t="s">
        <v>11382</v>
      </c>
      <c r="G22" t="s">
        <v>5</v>
      </c>
      <c r="H22" t="s">
        <v>11383</v>
      </c>
      <c r="I22" t="s">
        <v>7032</v>
      </c>
      <c r="J22" t="s">
        <v>11384</v>
      </c>
      <c r="K22">
        <v>5</v>
      </c>
      <c r="L22" t="s">
        <v>11385</v>
      </c>
      <c r="M22">
        <v>99.8</v>
      </c>
      <c r="N22" t="s">
        <v>59</v>
      </c>
      <c r="O22">
        <v>97.5</v>
      </c>
      <c r="P22" t="s">
        <v>71</v>
      </c>
      <c r="Q22">
        <v>64.5</v>
      </c>
      <c r="R22" t="s">
        <v>466</v>
      </c>
      <c r="S22">
        <v>100</v>
      </c>
      <c r="T22" t="s">
        <v>52</v>
      </c>
      <c r="U22">
        <v>16.7</v>
      </c>
      <c r="V22" t="s">
        <v>11438</v>
      </c>
      <c r="W22">
        <v>57.5</v>
      </c>
      <c r="X22" t="s">
        <v>239</v>
      </c>
      <c r="Y22">
        <v>52.5</v>
      </c>
      <c r="Z22" t="s">
        <v>912</v>
      </c>
      <c r="AA22">
        <v>94.6</v>
      </c>
      <c r="AB22" t="s">
        <v>286</v>
      </c>
      <c r="AC22">
        <v>79.3</v>
      </c>
      <c r="AD22" t="s">
        <v>11439</v>
      </c>
      <c r="AE22">
        <v>87</v>
      </c>
    </row>
    <row r="23" spans="1:31">
      <c r="A23" t="s">
        <v>11395</v>
      </c>
      <c r="B23">
        <f>19</f>
        <v>19</v>
      </c>
      <c r="C23" t="s">
        <v>3844</v>
      </c>
      <c r="D23">
        <f>19</f>
        <v>19</v>
      </c>
      <c r="E23">
        <v>40</v>
      </c>
      <c r="F23" t="s">
        <v>8337</v>
      </c>
      <c r="G23" t="s">
        <v>130</v>
      </c>
      <c r="H23" t="s">
        <v>11402</v>
      </c>
      <c r="I23" t="s">
        <v>11388</v>
      </c>
      <c r="J23" t="s">
        <v>11384</v>
      </c>
      <c r="K23">
        <v>4</v>
      </c>
      <c r="L23" t="s">
        <v>11389</v>
      </c>
      <c r="M23">
        <v>89.7</v>
      </c>
      <c r="N23" t="s">
        <v>11395</v>
      </c>
      <c r="O23">
        <v>88.1</v>
      </c>
      <c r="P23" t="s">
        <v>217</v>
      </c>
      <c r="Q23">
        <v>18.2</v>
      </c>
      <c r="R23" t="s">
        <v>11421</v>
      </c>
      <c r="S23">
        <v>95.9</v>
      </c>
      <c r="T23" t="s">
        <v>11417</v>
      </c>
      <c r="U23">
        <v>100</v>
      </c>
      <c r="V23" t="s">
        <v>217</v>
      </c>
      <c r="W23">
        <v>99.1</v>
      </c>
      <c r="X23" t="s">
        <v>256</v>
      </c>
      <c r="Y23">
        <v>99</v>
      </c>
      <c r="Z23" t="s">
        <v>116</v>
      </c>
      <c r="AA23">
        <v>95.5</v>
      </c>
      <c r="AB23" t="s">
        <v>95</v>
      </c>
      <c r="AC23">
        <v>99.6</v>
      </c>
      <c r="AD23" t="s">
        <v>59</v>
      </c>
      <c r="AE23">
        <v>86.7</v>
      </c>
    </row>
    <row r="24" spans="1:31">
      <c r="A24" t="s">
        <v>248</v>
      </c>
      <c r="B24">
        <f>19</f>
        <v>19</v>
      </c>
      <c r="C24" t="s">
        <v>3832</v>
      </c>
      <c r="D24">
        <f>19</f>
        <v>19</v>
      </c>
      <c r="E24">
        <v>23</v>
      </c>
      <c r="F24" t="s">
        <v>8337</v>
      </c>
      <c r="G24" t="s">
        <v>130</v>
      </c>
      <c r="H24" t="s">
        <v>11402</v>
      </c>
      <c r="I24" t="s">
        <v>11388</v>
      </c>
      <c r="J24" t="s">
        <v>11384</v>
      </c>
      <c r="K24">
        <v>5</v>
      </c>
      <c r="L24" t="s">
        <v>11389</v>
      </c>
      <c r="M24">
        <v>96</v>
      </c>
      <c r="N24" t="s">
        <v>192</v>
      </c>
      <c r="O24">
        <v>87.7</v>
      </c>
      <c r="P24" t="s">
        <v>125</v>
      </c>
      <c r="Q24">
        <v>11.8</v>
      </c>
      <c r="R24" t="s">
        <v>11421</v>
      </c>
      <c r="S24">
        <v>93.5</v>
      </c>
      <c r="T24" t="s">
        <v>67</v>
      </c>
      <c r="U24">
        <v>99.5</v>
      </c>
      <c r="V24" t="s">
        <v>309</v>
      </c>
      <c r="W24">
        <v>100</v>
      </c>
      <c r="X24" t="s">
        <v>80</v>
      </c>
      <c r="Y24">
        <v>91.9</v>
      </c>
      <c r="Z24" t="s">
        <v>222</v>
      </c>
      <c r="AA24">
        <v>88.1</v>
      </c>
      <c r="AB24" t="s">
        <v>152</v>
      </c>
      <c r="AC24">
        <v>99.7</v>
      </c>
      <c r="AD24" t="s">
        <v>56</v>
      </c>
      <c r="AE24">
        <v>86.7</v>
      </c>
    </row>
    <row r="25" spans="1:31">
      <c r="A25" t="s">
        <v>11440</v>
      </c>
      <c r="B25" t="s">
        <v>91</v>
      </c>
      <c r="C25" t="s">
        <v>98</v>
      </c>
      <c r="D25" t="s">
        <v>91</v>
      </c>
      <c r="E25">
        <v>21</v>
      </c>
      <c r="F25" t="s">
        <v>6875</v>
      </c>
      <c r="G25" t="s">
        <v>17</v>
      </c>
      <c r="H25" t="s">
        <v>11402</v>
      </c>
      <c r="I25" t="s">
        <v>11388</v>
      </c>
      <c r="J25" t="s">
        <v>11384</v>
      </c>
      <c r="K25">
        <v>5</v>
      </c>
      <c r="L25" t="s">
        <v>11389</v>
      </c>
      <c r="M25">
        <v>99.7</v>
      </c>
      <c r="N25" t="s">
        <v>76</v>
      </c>
      <c r="O25">
        <v>96</v>
      </c>
      <c r="P25" t="s">
        <v>106</v>
      </c>
      <c r="Q25">
        <v>54.2</v>
      </c>
      <c r="R25" t="s">
        <v>825</v>
      </c>
      <c r="S25">
        <v>57.2</v>
      </c>
      <c r="T25" t="s">
        <v>11441</v>
      </c>
      <c r="U25">
        <v>95.7</v>
      </c>
      <c r="V25" t="s">
        <v>11413</v>
      </c>
      <c r="W25">
        <v>96.4</v>
      </c>
      <c r="X25" t="s">
        <v>830</v>
      </c>
      <c r="Y25">
        <v>95.5</v>
      </c>
      <c r="Z25" t="s">
        <v>214</v>
      </c>
      <c r="AA25">
        <v>96.4</v>
      </c>
      <c r="AB25" t="s">
        <v>96</v>
      </c>
      <c r="AC25">
        <v>99.9</v>
      </c>
      <c r="AD25" t="s">
        <v>52</v>
      </c>
      <c r="AE25">
        <v>86.3</v>
      </c>
    </row>
    <row r="26" spans="1:31">
      <c r="A26" t="s">
        <v>116</v>
      </c>
      <c r="B26" t="s">
        <v>96</v>
      </c>
      <c r="C26" t="s">
        <v>3846</v>
      </c>
      <c r="D26" t="s">
        <v>96</v>
      </c>
      <c r="E26">
        <v>24</v>
      </c>
      <c r="F26" t="s">
        <v>11386</v>
      </c>
      <c r="G26" t="s">
        <v>10</v>
      </c>
      <c r="H26" t="s">
        <v>11402</v>
      </c>
      <c r="I26" t="s">
        <v>11388</v>
      </c>
      <c r="J26" t="s">
        <v>11384</v>
      </c>
      <c r="K26">
        <v>5</v>
      </c>
      <c r="L26" t="s">
        <v>11389</v>
      </c>
      <c r="M26">
        <v>98.1</v>
      </c>
      <c r="N26" t="s">
        <v>95</v>
      </c>
      <c r="O26">
        <v>96.9</v>
      </c>
      <c r="P26" t="s">
        <v>107</v>
      </c>
      <c r="Q26">
        <v>72.4</v>
      </c>
      <c r="R26" t="s">
        <v>11442</v>
      </c>
      <c r="S26">
        <v>58.7</v>
      </c>
      <c r="T26" t="s">
        <v>466</v>
      </c>
      <c r="U26">
        <v>98.8</v>
      </c>
      <c r="V26" t="s">
        <v>11443</v>
      </c>
      <c r="W26">
        <v>99.9</v>
      </c>
      <c r="X26" t="s">
        <v>106</v>
      </c>
      <c r="Y26">
        <v>99.6</v>
      </c>
      <c r="Z26" t="s">
        <v>87</v>
      </c>
      <c r="AA26">
        <v>48.1</v>
      </c>
      <c r="AB26" t="s">
        <v>11444</v>
      </c>
      <c r="AC26">
        <v>99.7</v>
      </c>
      <c r="AD26" t="s">
        <v>82</v>
      </c>
      <c r="AE26">
        <v>86.1</v>
      </c>
    </row>
    <row r="27" spans="1:31">
      <c r="A27" t="s">
        <v>96</v>
      </c>
      <c r="B27" t="s">
        <v>71</v>
      </c>
      <c r="C27" t="s">
        <v>70</v>
      </c>
      <c r="D27" t="s">
        <v>71</v>
      </c>
      <c r="E27">
        <v>14</v>
      </c>
      <c r="F27" t="s">
        <v>11382</v>
      </c>
      <c r="G27" t="s">
        <v>5</v>
      </c>
      <c r="H27" t="s">
        <v>11402</v>
      </c>
      <c r="I27" t="s">
        <v>11388</v>
      </c>
      <c r="J27" t="s">
        <v>11384</v>
      </c>
      <c r="K27">
        <v>5</v>
      </c>
      <c r="L27" t="s">
        <v>11385</v>
      </c>
      <c r="M27">
        <v>99.6</v>
      </c>
      <c r="N27" t="s">
        <v>87</v>
      </c>
      <c r="O27">
        <v>98.3</v>
      </c>
      <c r="P27" t="s">
        <v>75</v>
      </c>
      <c r="Q27">
        <v>100</v>
      </c>
      <c r="R27" t="s">
        <v>116</v>
      </c>
      <c r="S27">
        <v>40.7</v>
      </c>
      <c r="T27" t="s">
        <v>11445</v>
      </c>
      <c r="U27">
        <v>56.1</v>
      </c>
      <c r="V27" t="s">
        <v>11446</v>
      </c>
      <c r="W27">
        <v>96.8</v>
      </c>
      <c r="X27" t="s">
        <v>268</v>
      </c>
      <c r="Y27">
        <v>97.6</v>
      </c>
      <c r="Z27" t="s">
        <v>95</v>
      </c>
      <c r="AA27">
        <v>99.9</v>
      </c>
      <c r="AB27" t="s">
        <v>59</v>
      </c>
      <c r="AC27">
        <v>94.2</v>
      </c>
      <c r="AD27" t="s">
        <v>11447</v>
      </c>
      <c r="AE27">
        <v>85.9</v>
      </c>
    </row>
    <row r="28" spans="1:31">
      <c r="A28" t="s">
        <v>107</v>
      </c>
      <c r="B28" t="s">
        <v>99</v>
      </c>
      <c r="C28" t="s">
        <v>356</v>
      </c>
      <c r="D28" t="s">
        <v>99</v>
      </c>
      <c r="E28">
        <v>11</v>
      </c>
      <c r="F28" t="s">
        <v>11448</v>
      </c>
      <c r="G28" t="s">
        <v>175</v>
      </c>
      <c r="H28" t="s">
        <v>11387</v>
      </c>
      <c r="I28" t="s">
        <v>7032</v>
      </c>
      <c r="J28" t="s">
        <v>11384</v>
      </c>
      <c r="K28">
        <v>1</v>
      </c>
      <c r="L28" t="s">
        <v>11389</v>
      </c>
      <c r="M28">
        <v>73.7</v>
      </c>
      <c r="N28" t="s">
        <v>455</v>
      </c>
      <c r="O28">
        <v>97</v>
      </c>
      <c r="P28" t="s">
        <v>95</v>
      </c>
      <c r="Q28">
        <v>99.3</v>
      </c>
      <c r="R28" t="s">
        <v>106</v>
      </c>
      <c r="S28">
        <v>95.7</v>
      </c>
      <c r="T28" t="s">
        <v>381</v>
      </c>
      <c r="U28">
        <v>69.2</v>
      </c>
      <c r="V28" t="s">
        <v>991</v>
      </c>
      <c r="W28">
        <v>72.7</v>
      </c>
      <c r="X28" t="s">
        <v>1115</v>
      </c>
      <c r="Y28">
        <v>100</v>
      </c>
      <c r="Z28" t="s">
        <v>48</v>
      </c>
      <c r="AA28">
        <v>60.8</v>
      </c>
      <c r="AB28" t="s">
        <v>253</v>
      </c>
      <c r="AC28">
        <v>80.4</v>
      </c>
      <c r="AD28" t="s">
        <v>11449</v>
      </c>
      <c r="AE28">
        <v>85.8</v>
      </c>
    </row>
    <row r="29" spans="1:31">
      <c r="A29" t="s">
        <v>88</v>
      </c>
      <c r="B29" t="s">
        <v>95</v>
      </c>
      <c r="C29" t="s">
        <v>94</v>
      </c>
      <c r="D29" t="s">
        <v>95</v>
      </c>
      <c r="E29">
        <v>16</v>
      </c>
      <c r="F29" t="s">
        <v>11432</v>
      </c>
      <c r="G29" t="s">
        <v>11433</v>
      </c>
      <c r="H29" t="s">
        <v>11402</v>
      </c>
      <c r="I29" t="s">
        <v>11388</v>
      </c>
      <c r="J29" t="s">
        <v>11384</v>
      </c>
      <c r="K29">
        <v>4</v>
      </c>
      <c r="L29" t="s">
        <v>11389</v>
      </c>
      <c r="M29">
        <v>99.1</v>
      </c>
      <c r="N29" t="s">
        <v>75</v>
      </c>
      <c r="O29">
        <v>96.9</v>
      </c>
      <c r="P29" t="s">
        <v>286</v>
      </c>
      <c r="Q29">
        <v>93.9</v>
      </c>
      <c r="R29" t="s">
        <v>469</v>
      </c>
      <c r="S29">
        <v>98.9</v>
      </c>
      <c r="T29" t="s">
        <v>96</v>
      </c>
      <c r="U29">
        <v>9.4</v>
      </c>
      <c r="V29" t="s">
        <v>11421</v>
      </c>
      <c r="W29">
        <v>15.7</v>
      </c>
      <c r="X29" t="s">
        <v>11450</v>
      </c>
      <c r="Y29">
        <v>47.8</v>
      </c>
      <c r="Z29" t="s">
        <v>11451</v>
      </c>
      <c r="AA29">
        <v>82.2</v>
      </c>
      <c r="AB29" t="s">
        <v>11417</v>
      </c>
      <c r="AC29">
        <v>55.8</v>
      </c>
      <c r="AD29" t="s">
        <v>11452</v>
      </c>
      <c r="AE29">
        <v>84.9</v>
      </c>
    </row>
    <row r="30" spans="1:31">
      <c r="A30" t="s">
        <v>111</v>
      </c>
      <c r="B30">
        <f>26</f>
        <v>26</v>
      </c>
      <c r="C30" t="s">
        <v>3828</v>
      </c>
      <c r="D30">
        <f>26</f>
        <v>26</v>
      </c>
      <c r="E30">
        <v>49</v>
      </c>
      <c r="F30" t="s">
        <v>11401</v>
      </c>
      <c r="G30" t="s">
        <v>14</v>
      </c>
      <c r="H30" t="s">
        <v>11387</v>
      </c>
      <c r="I30" t="s">
        <v>11388</v>
      </c>
      <c r="J30" t="s">
        <v>11384</v>
      </c>
      <c r="K30">
        <v>3</v>
      </c>
      <c r="L30" t="s">
        <v>11389</v>
      </c>
      <c r="M30">
        <v>91</v>
      </c>
      <c r="N30" t="s">
        <v>152</v>
      </c>
      <c r="O30">
        <v>67.1</v>
      </c>
      <c r="P30" t="s">
        <v>363</v>
      </c>
      <c r="Q30">
        <v>77.6</v>
      </c>
      <c r="R30" t="s">
        <v>11453</v>
      </c>
      <c r="S30">
        <v>94.4</v>
      </c>
      <c r="T30" t="s">
        <v>291</v>
      </c>
      <c r="U30">
        <v>100</v>
      </c>
      <c r="V30" t="s">
        <v>132</v>
      </c>
      <c r="W30">
        <v>80.2</v>
      </c>
      <c r="X30" t="s">
        <v>11454</v>
      </c>
      <c r="Y30">
        <v>66.1</v>
      </c>
      <c r="Z30" t="s">
        <v>1292</v>
      </c>
      <c r="AA30">
        <v>68.4</v>
      </c>
      <c r="AB30" t="s">
        <v>798</v>
      </c>
      <c r="AC30">
        <v>78.2</v>
      </c>
      <c r="AD30" t="s">
        <v>11455</v>
      </c>
      <c r="AE30">
        <v>84.5</v>
      </c>
    </row>
    <row r="31" spans="1:31">
      <c r="A31" t="s">
        <v>91</v>
      </c>
      <c r="B31">
        <f>26</f>
        <v>26</v>
      </c>
      <c r="C31" t="s">
        <v>181</v>
      </c>
      <c r="D31">
        <f>26</f>
        <v>26</v>
      </c>
      <c r="E31">
        <v>24</v>
      </c>
      <c r="F31" t="s">
        <v>11456</v>
      </c>
      <c r="G31" t="s">
        <v>11457</v>
      </c>
      <c r="H31" t="s">
        <v>11387</v>
      </c>
      <c r="I31" t="s">
        <v>11388</v>
      </c>
      <c r="J31" t="s">
        <v>11384</v>
      </c>
      <c r="K31">
        <v>5</v>
      </c>
      <c r="L31" t="s">
        <v>11389</v>
      </c>
      <c r="M31">
        <v>97.6</v>
      </c>
      <c r="N31" t="s">
        <v>286</v>
      </c>
      <c r="O31">
        <v>51.4</v>
      </c>
      <c r="P31" t="s">
        <v>11426</v>
      </c>
      <c r="Q31">
        <v>82.9</v>
      </c>
      <c r="R31" t="s">
        <v>535</v>
      </c>
      <c r="S31">
        <v>82.3</v>
      </c>
      <c r="T31" t="s">
        <v>264</v>
      </c>
      <c r="U31">
        <v>100</v>
      </c>
      <c r="V31" t="s">
        <v>140</v>
      </c>
      <c r="W31">
        <v>99</v>
      </c>
      <c r="X31" t="s">
        <v>189</v>
      </c>
      <c r="Y31">
        <v>42.7</v>
      </c>
      <c r="Z31" t="s">
        <v>11458</v>
      </c>
      <c r="AA31">
        <v>99.5</v>
      </c>
      <c r="AB31" t="s">
        <v>88</v>
      </c>
      <c r="AC31">
        <v>97.3</v>
      </c>
      <c r="AD31" t="s">
        <v>186</v>
      </c>
      <c r="AE31">
        <v>84.5</v>
      </c>
    </row>
    <row r="32" spans="1:31">
      <c r="A32">
        <v>24</v>
      </c>
      <c r="B32">
        <v>28</v>
      </c>
      <c r="C32" t="s">
        <v>84</v>
      </c>
      <c r="D32">
        <v>28</v>
      </c>
      <c r="E32">
        <v>21</v>
      </c>
      <c r="F32" t="s">
        <v>11382</v>
      </c>
      <c r="G32" t="s">
        <v>5</v>
      </c>
      <c r="H32" t="s">
        <v>11387</v>
      </c>
      <c r="I32" t="s">
        <v>11388</v>
      </c>
      <c r="J32" t="s">
        <v>11384</v>
      </c>
      <c r="K32">
        <v>5</v>
      </c>
      <c r="L32" t="s">
        <v>11385</v>
      </c>
      <c r="M32">
        <v>87.3</v>
      </c>
      <c r="N32">
        <v>51</v>
      </c>
      <c r="O32">
        <v>59.7</v>
      </c>
      <c r="P32">
        <v>134</v>
      </c>
      <c r="Q32">
        <v>100</v>
      </c>
      <c r="R32">
        <v>8</v>
      </c>
      <c r="S32">
        <v>89.4</v>
      </c>
      <c r="T32">
        <v>77</v>
      </c>
      <c r="U32">
        <v>64.4</v>
      </c>
      <c r="V32">
        <v>300</v>
      </c>
      <c r="W32">
        <v>91.4</v>
      </c>
      <c r="X32">
        <v>111</v>
      </c>
      <c r="Y32">
        <v>98.1</v>
      </c>
      <c r="Z32">
        <v>21</v>
      </c>
      <c r="AA32">
        <v>74.5</v>
      </c>
      <c r="AB32">
        <v>60</v>
      </c>
      <c r="AC32">
        <v>84.6</v>
      </c>
      <c r="AD32">
        <v>122</v>
      </c>
      <c r="AE32">
        <v>84.5</v>
      </c>
    </row>
    <row r="33" spans="1:31">
      <c r="A33" t="s">
        <v>71</v>
      </c>
      <c r="B33" t="s">
        <v>140</v>
      </c>
      <c r="C33" t="s">
        <v>3905</v>
      </c>
      <c r="D33" t="s">
        <v>140</v>
      </c>
      <c r="E33">
        <v>21</v>
      </c>
      <c r="F33" t="s">
        <v>11459</v>
      </c>
      <c r="G33" t="s">
        <v>284</v>
      </c>
      <c r="H33" t="s">
        <v>11387</v>
      </c>
      <c r="I33" t="s">
        <v>11388</v>
      </c>
      <c r="J33" t="s">
        <v>11384</v>
      </c>
      <c r="K33">
        <v>5</v>
      </c>
      <c r="L33" t="s">
        <v>11389</v>
      </c>
      <c r="M33">
        <v>100</v>
      </c>
      <c r="N33" t="s">
        <v>56</v>
      </c>
      <c r="O33">
        <v>99.8</v>
      </c>
      <c r="P33" t="s">
        <v>117</v>
      </c>
      <c r="Q33">
        <v>90.4</v>
      </c>
      <c r="R33" t="s">
        <v>289</v>
      </c>
      <c r="S33">
        <v>70</v>
      </c>
      <c r="T33" t="s">
        <v>1094</v>
      </c>
      <c r="U33">
        <v>10.3</v>
      </c>
      <c r="V33" t="s">
        <v>11421</v>
      </c>
      <c r="W33">
        <v>29.2</v>
      </c>
      <c r="X33" t="s">
        <v>11460</v>
      </c>
      <c r="Y33">
        <v>70</v>
      </c>
      <c r="Z33" t="s">
        <v>1115</v>
      </c>
      <c r="AA33">
        <v>99.8</v>
      </c>
      <c r="AB33" t="s">
        <v>76</v>
      </c>
      <c r="AC33">
        <v>99.7</v>
      </c>
      <c r="AD33" t="s">
        <v>51</v>
      </c>
      <c r="AE33">
        <v>84.3</v>
      </c>
    </row>
    <row r="34" spans="1:31">
      <c r="A34" t="s">
        <v>166</v>
      </c>
      <c r="B34" t="s">
        <v>79</v>
      </c>
      <c r="C34" t="s">
        <v>3804</v>
      </c>
      <c r="D34" t="s">
        <v>79</v>
      </c>
      <c r="E34">
        <v>26</v>
      </c>
      <c r="F34" t="s">
        <v>11382</v>
      </c>
      <c r="G34" t="s">
        <v>5</v>
      </c>
      <c r="H34" t="s">
        <v>11402</v>
      </c>
      <c r="I34" t="s">
        <v>11388</v>
      </c>
      <c r="J34" t="s">
        <v>11384</v>
      </c>
      <c r="K34">
        <v>5</v>
      </c>
      <c r="L34" t="s">
        <v>11389</v>
      </c>
      <c r="M34">
        <v>100</v>
      </c>
      <c r="N34" t="s">
        <v>72</v>
      </c>
      <c r="O34">
        <v>99.8</v>
      </c>
      <c r="P34" t="s">
        <v>72</v>
      </c>
      <c r="Q34">
        <v>36.6</v>
      </c>
      <c r="R34" t="s">
        <v>11461</v>
      </c>
      <c r="S34">
        <v>84.8</v>
      </c>
      <c r="T34" t="s">
        <v>320</v>
      </c>
      <c r="U34">
        <v>43.4</v>
      </c>
      <c r="V34" t="s">
        <v>11462</v>
      </c>
      <c r="W34">
        <v>24.8</v>
      </c>
      <c r="X34" t="s">
        <v>11463</v>
      </c>
      <c r="Y34">
        <v>89.8</v>
      </c>
      <c r="Z34" t="s">
        <v>716</v>
      </c>
      <c r="AA34">
        <v>97</v>
      </c>
      <c r="AB34" t="s">
        <v>149</v>
      </c>
      <c r="AC34">
        <v>91.2</v>
      </c>
      <c r="AD34" t="s">
        <v>716</v>
      </c>
      <c r="AE34">
        <v>83.8</v>
      </c>
    </row>
    <row r="35" spans="1:31">
      <c r="A35" t="s">
        <v>192</v>
      </c>
      <c r="B35" t="s">
        <v>120</v>
      </c>
      <c r="C35" t="s">
        <v>221</v>
      </c>
      <c r="D35" t="s">
        <v>120</v>
      </c>
      <c r="E35">
        <v>12</v>
      </c>
      <c r="F35" t="s">
        <v>6875</v>
      </c>
      <c r="G35" t="s">
        <v>17</v>
      </c>
      <c r="H35" t="s">
        <v>11402</v>
      </c>
      <c r="I35" t="s">
        <v>11388</v>
      </c>
      <c r="J35" t="s">
        <v>11384</v>
      </c>
      <c r="K35">
        <v>5</v>
      </c>
      <c r="L35" t="s">
        <v>11389</v>
      </c>
      <c r="M35">
        <v>93.7</v>
      </c>
      <c r="N35" t="s">
        <v>126</v>
      </c>
      <c r="O35">
        <v>87.6</v>
      </c>
      <c r="P35" t="s">
        <v>225</v>
      </c>
      <c r="Q35">
        <v>64</v>
      </c>
      <c r="R35" t="s">
        <v>11464</v>
      </c>
      <c r="S35">
        <v>62.1</v>
      </c>
      <c r="T35" t="s">
        <v>236</v>
      </c>
      <c r="U35">
        <v>88.9</v>
      </c>
      <c r="V35" t="s">
        <v>903</v>
      </c>
      <c r="W35">
        <v>93.3</v>
      </c>
      <c r="X35" t="s">
        <v>242</v>
      </c>
      <c r="Y35">
        <v>86.2</v>
      </c>
      <c r="Z35" t="s">
        <v>11465</v>
      </c>
      <c r="AA35">
        <v>92.5</v>
      </c>
      <c r="AB35" t="s">
        <v>106</v>
      </c>
      <c r="AC35">
        <v>94.2</v>
      </c>
      <c r="AD35" t="s">
        <v>11447</v>
      </c>
      <c r="AE35">
        <v>83.7</v>
      </c>
    </row>
    <row r="36" spans="1:31">
      <c r="A36" t="s">
        <v>140</v>
      </c>
      <c r="B36" t="s">
        <v>186</v>
      </c>
      <c r="C36" t="s">
        <v>3884</v>
      </c>
      <c r="D36" t="s">
        <v>186</v>
      </c>
      <c r="E36">
        <v>25</v>
      </c>
      <c r="F36" t="s">
        <v>11386</v>
      </c>
      <c r="G36" t="s">
        <v>10</v>
      </c>
      <c r="H36" t="s">
        <v>11402</v>
      </c>
      <c r="I36" t="s">
        <v>11388</v>
      </c>
      <c r="J36" t="s">
        <v>11384</v>
      </c>
      <c r="K36">
        <v>5</v>
      </c>
      <c r="L36" t="s">
        <v>11389</v>
      </c>
      <c r="M36">
        <v>95.4</v>
      </c>
      <c r="N36" t="s">
        <v>106</v>
      </c>
      <c r="O36">
        <v>98</v>
      </c>
      <c r="P36" t="s">
        <v>91</v>
      </c>
      <c r="Q36">
        <v>53.8</v>
      </c>
      <c r="R36" t="s">
        <v>11466</v>
      </c>
      <c r="S36">
        <v>49.1</v>
      </c>
      <c r="T36" t="s">
        <v>11467</v>
      </c>
      <c r="U36">
        <v>93.5</v>
      </c>
      <c r="V36" t="s">
        <v>11468</v>
      </c>
      <c r="W36">
        <v>99.4</v>
      </c>
      <c r="X36" t="s">
        <v>166</v>
      </c>
      <c r="Y36">
        <v>99.7</v>
      </c>
      <c r="Z36" t="s">
        <v>59</v>
      </c>
      <c r="AA36">
        <v>71.9</v>
      </c>
      <c r="AB36" t="s">
        <v>240</v>
      </c>
      <c r="AC36">
        <v>92.3</v>
      </c>
      <c r="AD36" t="s">
        <v>11469</v>
      </c>
      <c r="AE36">
        <v>82.2</v>
      </c>
    </row>
    <row r="37" spans="1:31">
      <c r="A37" t="s">
        <v>95</v>
      </c>
      <c r="B37" t="s">
        <v>106</v>
      </c>
      <c r="C37" t="s">
        <v>3816</v>
      </c>
      <c r="D37" t="s">
        <v>106</v>
      </c>
      <c r="E37">
        <v>29</v>
      </c>
      <c r="F37" t="s">
        <v>11382</v>
      </c>
      <c r="G37" t="s">
        <v>5</v>
      </c>
      <c r="H37" t="s">
        <v>11402</v>
      </c>
      <c r="I37" t="s">
        <v>11388</v>
      </c>
      <c r="J37" t="s">
        <v>11384</v>
      </c>
      <c r="K37">
        <v>5</v>
      </c>
      <c r="L37" t="s">
        <v>11389</v>
      </c>
      <c r="M37">
        <v>98.3</v>
      </c>
      <c r="N37" t="s">
        <v>96</v>
      </c>
      <c r="O37">
        <v>89.9</v>
      </c>
      <c r="P37" t="s">
        <v>353</v>
      </c>
      <c r="Q37">
        <v>82.2</v>
      </c>
      <c r="R37" t="s">
        <v>11470</v>
      </c>
      <c r="S37">
        <v>56.2</v>
      </c>
      <c r="T37" t="s">
        <v>11471</v>
      </c>
      <c r="U37">
        <v>67</v>
      </c>
      <c r="V37" t="s">
        <v>11472</v>
      </c>
      <c r="W37">
        <v>27.6</v>
      </c>
      <c r="X37" t="s">
        <v>11473</v>
      </c>
      <c r="Y37">
        <v>95.4</v>
      </c>
      <c r="Z37" t="s">
        <v>353</v>
      </c>
      <c r="AA37">
        <v>94.3</v>
      </c>
      <c r="AB37" t="s">
        <v>79</v>
      </c>
      <c r="AC37">
        <v>83.7</v>
      </c>
      <c r="AD37" t="s">
        <v>11474</v>
      </c>
      <c r="AE37">
        <v>81.7</v>
      </c>
    </row>
    <row r="38" spans="1:31">
      <c r="A38" t="s">
        <v>120</v>
      </c>
      <c r="B38">
        <f>34</f>
        <v>34</v>
      </c>
      <c r="C38" t="s">
        <v>3909</v>
      </c>
      <c r="D38">
        <f>34</f>
        <v>34</v>
      </c>
      <c r="E38">
        <v>32</v>
      </c>
      <c r="F38" t="s">
        <v>8337</v>
      </c>
      <c r="G38" t="s">
        <v>130</v>
      </c>
      <c r="H38" t="s">
        <v>11387</v>
      </c>
      <c r="I38" t="s">
        <v>11388</v>
      </c>
      <c r="J38" t="s">
        <v>11384</v>
      </c>
      <c r="K38">
        <v>4</v>
      </c>
      <c r="L38" t="s">
        <v>11389</v>
      </c>
      <c r="M38">
        <v>93.2</v>
      </c>
      <c r="N38" t="s">
        <v>209</v>
      </c>
      <c r="O38">
        <v>70.2</v>
      </c>
      <c r="P38" t="s">
        <v>264</v>
      </c>
      <c r="Q38">
        <v>34.9</v>
      </c>
      <c r="R38" t="s">
        <v>11475</v>
      </c>
      <c r="S38">
        <v>92.8</v>
      </c>
      <c r="T38" t="s">
        <v>325</v>
      </c>
      <c r="U38">
        <v>100</v>
      </c>
      <c r="V38" t="s">
        <v>163</v>
      </c>
      <c r="W38">
        <v>93.3</v>
      </c>
      <c r="X38" t="s">
        <v>253</v>
      </c>
      <c r="Y38">
        <v>78.5</v>
      </c>
      <c r="Z38" t="s">
        <v>11476</v>
      </c>
      <c r="AA38">
        <v>43.9</v>
      </c>
      <c r="AB38" t="s">
        <v>11477</v>
      </c>
      <c r="AC38">
        <v>87.4</v>
      </c>
      <c r="AD38" t="s">
        <v>11478</v>
      </c>
      <c r="AE38">
        <v>81.5</v>
      </c>
    </row>
    <row r="39" spans="1:31">
      <c r="A39" t="s">
        <v>11417</v>
      </c>
      <c r="B39">
        <f>34</f>
        <v>34</v>
      </c>
      <c r="C39" t="s">
        <v>165</v>
      </c>
      <c r="D39">
        <f>34</f>
        <v>34</v>
      </c>
      <c r="E39">
        <v>16</v>
      </c>
      <c r="F39" t="s">
        <v>6875</v>
      </c>
      <c r="G39" t="s">
        <v>17</v>
      </c>
      <c r="H39" t="s">
        <v>11402</v>
      </c>
      <c r="I39" t="s">
        <v>11388</v>
      </c>
      <c r="J39" t="s">
        <v>11384</v>
      </c>
      <c r="K39">
        <v>5</v>
      </c>
      <c r="L39" t="s">
        <v>11389</v>
      </c>
      <c r="M39">
        <v>98.2</v>
      </c>
      <c r="N39" t="s">
        <v>99</v>
      </c>
      <c r="O39">
        <v>93.5</v>
      </c>
      <c r="P39" t="s">
        <v>170</v>
      </c>
      <c r="Q39">
        <v>44.4</v>
      </c>
      <c r="R39" t="s">
        <v>11434</v>
      </c>
      <c r="S39">
        <v>57</v>
      </c>
      <c r="T39" t="s">
        <v>11479</v>
      </c>
      <c r="U39">
        <v>96.4</v>
      </c>
      <c r="V39" t="s">
        <v>11480</v>
      </c>
      <c r="W39">
        <v>74.1</v>
      </c>
      <c r="X39" t="s">
        <v>11481</v>
      </c>
      <c r="Y39">
        <v>96.3</v>
      </c>
      <c r="Z39" t="s">
        <v>209</v>
      </c>
      <c r="AA39">
        <v>60.1</v>
      </c>
      <c r="AB39" t="s">
        <v>11482</v>
      </c>
      <c r="AC39">
        <v>99.9</v>
      </c>
      <c r="AD39" t="s">
        <v>11416</v>
      </c>
      <c r="AE39">
        <v>81.5</v>
      </c>
    </row>
    <row r="40" spans="1:31">
      <c r="A40" t="s">
        <v>11437</v>
      </c>
      <c r="B40" t="s">
        <v>11423</v>
      </c>
      <c r="C40" t="s">
        <v>11483</v>
      </c>
      <c r="D40" t="s">
        <v>11423</v>
      </c>
      <c r="E40">
        <v>3</v>
      </c>
      <c r="F40" t="s">
        <v>11397</v>
      </c>
      <c r="G40" t="s">
        <v>147</v>
      </c>
      <c r="H40" t="s">
        <v>11383</v>
      </c>
      <c r="I40" t="s">
        <v>11398</v>
      </c>
      <c r="J40" t="s">
        <v>11384</v>
      </c>
      <c r="K40">
        <v>5</v>
      </c>
      <c r="L40" t="s">
        <v>11389</v>
      </c>
      <c r="M40">
        <v>84.6</v>
      </c>
      <c r="N40" t="s">
        <v>125</v>
      </c>
      <c r="O40">
        <v>59.9</v>
      </c>
      <c r="P40" t="s">
        <v>11484</v>
      </c>
      <c r="Q40">
        <v>92.4</v>
      </c>
      <c r="R40" t="s">
        <v>135</v>
      </c>
      <c r="S40">
        <v>98</v>
      </c>
      <c r="T40" t="s">
        <v>126</v>
      </c>
      <c r="U40">
        <v>100</v>
      </c>
      <c r="V40" t="s">
        <v>95</v>
      </c>
      <c r="W40">
        <v>100</v>
      </c>
      <c r="X40" t="s">
        <v>87</v>
      </c>
      <c r="Y40">
        <v>65.6</v>
      </c>
      <c r="Z40" t="s">
        <v>559</v>
      </c>
      <c r="AA40">
        <v>19.4</v>
      </c>
      <c r="AB40" t="s">
        <v>11485</v>
      </c>
      <c r="AC40">
        <v>42.3</v>
      </c>
      <c r="AD40" t="s">
        <v>11486</v>
      </c>
      <c r="AE40">
        <v>80.4</v>
      </c>
    </row>
    <row r="41" spans="1:31">
      <c r="A41" t="s">
        <v>381</v>
      </c>
      <c r="B41" t="s">
        <v>209</v>
      </c>
      <c r="C41" t="s">
        <v>211</v>
      </c>
      <c r="D41" t="s">
        <v>209</v>
      </c>
      <c r="E41">
        <v>24</v>
      </c>
      <c r="F41" t="s">
        <v>8157</v>
      </c>
      <c r="G41" t="s">
        <v>194</v>
      </c>
      <c r="H41" t="s">
        <v>11402</v>
      </c>
      <c r="I41" t="s">
        <v>11398</v>
      </c>
      <c r="J41" t="s">
        <v>11384</v>
      </c>
      <c r="K41">
        <v>5</v>
      </c>
      <c r="L41" t="s">
        <v>11389</v>
      </c>
      <c r="M41">
        <v>83.9</v>
      </c>
      <c r="N41" t="s">
        <v>160</v>
      </c>
      <c r="O41">
        <v>98.2</v>
      </c>
      <c r="P41" t="s">
        <v>111</v>
      </c>
      <c r="Q41">
        <v>88.8</v>
      </c>
      <c r="R41" t="s">
        <v>309</v>
      </c>
      <c r="S41">
        <v>59.6</v>
      </c>
      <c r="T41" t="s">
        <v>1057</v>
      </c>
      <c r="U41">
        <v>76.5</v>
      </c>
      <c r="V41" t="s">
        <v>657</v>
      </c>
      <c r="W41">
        <v>97.3</v>
      </c>
      <c r="X41" t="s">
        <v>113</v>
      </c>
      <c r="Y41">
        <v>86.7</v>
      </c>
      <c r="Z41" t="s">
        <v>11487</v>
      </c>
      <c r="AA41">
        <v>25</v>
      </c>
      <c r="AB41" t="s">
        <v>11488</v>
      </c>
      <c r="AC41">
        <v>84.8</v>
      </c>
      <c r="AD41" t="s">
        <v>9944</v>
      </c>
      <c r="AE41">
        <v>80</v>
      </c>
    </row>
    <row r="42" spans="1:31">
      <c r="A42" t="s">
        <v>353</v>
      </c>
      <c r="B42">
        <f>38</f>
        <v>38</v>
      </c>
      <c r="C42" t="s">
        <v>10103</v>
      </c>
      <c r="D42">
        <f>38</f>
        <v>38</v>
      </c>
      <c r="E42">
        <v>27</v>
      </c>
      <c r="F42" t="s">
        <v>11448</v>
      </c>
      <c r="G42" t="s">
        <v>175</v>
      </c>
      <c r="H42" t="s">
        <v>11383</v>
      </c>
      <c r="I42" t="s">
        <v>7032</v>
      </c>
      <c r="J42" t="s">
        <v>11384</v>
      </c>
      <c r="K42">
        <v>1</v>
      </c>
      <c r="L42" t="s">
        <v>11389</v>
      </c>
      <c r="M42">
        <v>44.8</v>
      </c>
      <c r="N42" t="s">
        <v>11489</v>
      </c>
      <c r="O42">
        <v>99.6</v>
      </c>
      <c r="P42" t="s">
        <v>59</v>
      </c>
      <c r="Q42">
        <v>97.3</v>
      </c>
      <c r="R42" t="s">
        <v>171</v>
      </c>
      <c r="S42">
        <v>93.8</v>
      </c>
      <c r="T42" t="s">
        <v>160</v>
      </c>
      <c r="U42">
        <v>98.5</v>
      </c>
      <c r="V42" t="s">
        <v>615</v>
      </c>
      <c r="W42">
        <v>98.3</v>
      </c>
      <c r="X42" t="s">
        <v>225</v>
      </c>
      <c r="Y42">
        <v>76.9</v>
      </c>
      <c r="Z42" t="s">
        <v>303</v>
      </c>
      <c r="AA42">
        <v>90.3</v>
      </c>
      <c r="AB42" t="s">
        <v>132</v>
      </c>
      <c r="AC42">
        <v>72.5</v>
      </c>
      <c r="AD42" t="s">
        <v>11490</v>
      </c>
      <c r="AE42">
        <v>79.5</v>
      </c>
    </row>
    <row r="43" spans="1:31">
      <c r="A43" t="s">
        <v>311</v>
      </c>
      <c r="B43">
        <f>38</f>
        <v>38</v>
      </c>
      <c r="C43" t="s">
        <v>3837</v>
      </c>
      <c r="D43">
        <f>38</f>
        <v>38</v>
      </c>
      <c r="E43">
        <v>15</v>
      </c>
      <c r="F43" t="s">
        <v>11382</v>
      </c>
      <c r="G43" t="s">
        <v>5</v>
      </c>
      <c r="H43" t="s">
        <v>11402</v>
      </c>
      <c r="I43" t="s">
        <v>11388</v>
      </c>
      <c r="J43" t="s">
        <v>11384</v>
      </c>
      <c r="K43">
        <v>5</v>
      </c>
      <c r="L43" t="s">
        <v>11385</v>
      </c>
      <c r="M43">
        <v>95.9</v>
      </c>
      <c r="N43" t="s">
        <v>186</v>
      </c>
      <c r="O43">
        <v>98.5</v>
      </c>
      <c r="P43" t="s">
        <v>116</v>
      </c>
      <c r="Q43">
        <v>95.5</v>
      </c>
      <c r="R43" t="s">
        <v>339</v>
      </c>
      <c r="S43">
        <v>26.7</v>
      </c>
      <c r="T43" t="s">
        <v>11491</v>
      </c>
      <c r="U43">
        <v>26.4</v>
      </c>
      <c r="V43" t="s">
        <v>11492</v>
      </c>
      <c r="W43">
        <v>95</v>
      </c>
      <c r="X43" t="s">
        <v>11493</v>
      </c>
      <c r="Y43">
        <v>85.4</v>
      </c>
      <c r="Z43" t="s">
        <v>11494</v>
      </c>
      <c r="AA43">
        <v>99.7</v>
      </c>
      <c r="AB43" t="s">
        <v>80</v>
      </c>
      <c r="AC43">
        <v>98.3</v>
      </c>
      <c r="AD43" t="s">
        <v>149</v>
      </c>
      <c r="AE43">
        <v>79.5</v>
      </c>
    </row>
    <row r="44" spans="1:31">
      <c r="A44" t="s">
        <v>209</v>
      </c>
      <c r="B44" t="s">
        <v>159</v>
      </c>
      <c r="C44" t="s">
        <v>158</v>
      </c>
      <c r="D44" t="s">
        <v>159</v>
      </c>
      <c r="E44">
        <v>16</v>
      </c>
      <c r="F44" t="s">
        <v>11386</v>
      </c>
      <c r="G44" t="s">
        <v>10</v>
      </c>
      <c r="H44" t="s">
        <v>11402</v>
      </c>
      <c r="I44" t="s">
        <v>11388</v>
      </c>
      <c r="J44" t="s">
        <v>11384</v>
      </c>
      <c r="K44">
        <v>5</v>
      </c>
      <c r="L44" t="s">
        <v>11389</v>
      </c>
      <c r="M44">
        <v>89.5</v>
      </c>
      <c r="N44" t="s">
        <v>214</v>
      </c>
      <c r="O44">
        <v>82.3</v>
      </c>
      <c r="P44" t="s">
        <v>411</v>
      </c>
      <c r="Q44">
        <v>64.6</v>
      </c>
      <c r="R44" t="s">
        <v>519</v>
      </c>
      <c r="S44">
        <v>61.1</v>
      </c>
      <c r="T44" t="s">
        <v>11495</v>
      </c>
      <c r="U44">
        <v>98.8</v>
      </c>
      <c r="V44" t="s">
        <v>11482</v>
      </c>
      <c r="W44">
        <v>100</v>
      </c>
      <c r="X44" t="s">
        <v>71</v>
      </c>
      <c r="Y44">
        <v>99.2</v>
      </c>
      <c r="Z44" t="s">
        <v>88</v>
      </c>
      <c r="AA44">
        <v>34.4</v>
      </c>
      <c r="AB44" t="s">
        <v>11393</v>
      </c>
      <c r="AC44">
        <v>81.1</v>
      </c>
      <c r="AD44" t="s">
        <v>11496</v>
      </c>
      <c r="AE44">
        <v>79.3</v>
      </c>
    </row>
    <row r="45" spans="1:31">
      <c r="A45" t="s">
        <v>79</v>
      </c>
      <c r="B45" t="s">
        <v>248</v>
      </c>
      <c r="C45" t="s">
        <v>418</v>
      </c>
      <c r="D45" t="s">
        <v>248</v>
      </c>
      <c r="E45">
        <v>21</v>
      </c>
      <c r="F45" t="s">
        <v>11497</v>
      </c>
      <c r="G45" t="s">
        <v>417</v>
      </c>
      <c r="H45" t="s">
        <v>11387</v>
      </c>
      <c r="I45" t="s">
        <v>11388</v>
      </c>
      <c r="J45" t="s">
        <v>11384</v>
      </c>
      <c r="K45">
        <v>4</v>
      </c>
      <c r="L45" t="s">
        <v>11389</v>
      </c>
      <c r="M45">
        <v>99</v>
      </c>
      <c r="N45" t="s">
        <v>68</v>
      </c>
      <c r="O45">
        <v>98.2</v>
      </c>
      <c r="P45" t="s">
        <v>64</v>
      </c>
      <c r="Q45">
        <v>85.1</v>
      </c>
      <c r="R45" t="s">
        <v>454</v>
      </c>
      <c r="S45">
        <v>64.9</v>
      </c>
      <c r="T45" t="s">
        <v>11498</v>
      </c>
      <c r="U45">
        <v>11.5</v>
      </c>
      <c r="V45" t="s">
        <v>11421</v>
      </c>
      <c r="W45">
        <v>14.5</v>
      </c>
      <c r="X45" t="s">
        <v>11499</v>
      </c>
      <c r="Y45">
        <v>36.9</v>
      </c>
      <c r="Z45" t="s">
        <v>11500</v>
      </c>
      <c r="AA45">
        <v>100</v>
      </c>
      <c r="AB45" t="s">
        <v>72</v>
      </c>
      <c r="AC45">
        <v>73.8</v>
      </c>
      <c r="AD45" t="s">
        <v>11501</v>
      </c>
      <c r="AE45">
        <v>78.5</v>
      </c>
    </row>
    <row r="46" spans="1:31">
      <c r="A46" t="s">
        <v>125</v>
      </c>
      <c r="B46" t="s">
        <v>152</v>
      </c>
      <c r="C46" t="s">
        <v>151</v>
      </c>
      <c r="D46" t="s">
        <v>152</v>
      </c>
      <c r="E46">
        <v>13</v>
      </c>
      <c r="F46" t="s">
        <v>8337</v>
      </c>
      <c r="G46" t="s">
        <v>130</v>
      </c>
      <c r="H46" t="s">
        <v>11402</v>
      </c>
      <c r="I46" t="s">
        <v>11388</v>
      </c>
      <c r="J46" t="s">
        <v>11384</v>
      </c>
      <c r="K46">
        <v>4</v>
      </c>
      <c r="L46" t="s">
        <v>11389</v>
      </c>
      <c r="M46">
        <v>88.4</v>
      </c>
      <c r="N46" t="s">
        <v>381</v>
      </c>
      <c r="O46">
        <v>75.2</v>
      </c>
      <c r="P46" t="s">
        <v>289</v>
      </c>
      <c r="Q46">
        <v>9.6</v>
      </c>
      <c r="R46" t="s">
        <v>11421</v>
      </c>
      <c r="S46">
        <v>88.4</v>
      </c>
      <c r="T46" t="s">
        <v>498</v>
      </c>
      <c r="U46">
        <v>100</v>
      </c>
      <c r="V46" t="s">
        <v>256</v>
      </c>
      <c r="W46">
        <v>100</v>
      </c>
      <c r="X46" t="s">
        <v>111</v>
      </c>
      <c r="Y46">
        <v>86.8</v>
      </c>
      <c r="Z46" t="s">
        <v>264</v>
      </c>
      <c r="AA46">
        <v>61</v>
      </c>
      <c r="AB46" t="s">
        <v>500</v>
      </c>
      <c r="AC46">
        <v>71.8</v>
      </c>
      <c r="AD46" t="s">
        <v>11502</v>
      </c>
      <c r="AE46">
        <v>78.2</v>
      </c>
    </row>
    <row r="47" spans="1:31">
      <c r="A47" t="s">
        <v>11503</v>
      </c>
      <c r="B47" t="s">
        <v>170</v>
      </c>
      <c r="C47" t="s">
        <v>3850</v>
      </c>
      <c r="D47" t="s">
        <v>170</v>
      </c>
      <c r="E47">
        <v>25</v>
      </c>
      <c r="F47" t="s">
        <v>8337</v>
      </c>
      <c r="G47" t="s">
        <v>130</v>
      </c>
      <c r="H47" t="s">
        <v>11402</v>
      </c>
      <c r="I47" t="s">
        <v>11388</v>
      </c>
      <c r="J47" t="s">
        <v>11384</v>
      </c>
      <c r="K47">
        <v>5</v>
      </c>
      <c r="L47" t="s">
        <v>11389</v>
      </c>
      <c r="M47">
        <v>87.1</v>
      </c>
      <c r="N47" t="s">
        <v>189</v>
      </c>
      <c r="O47">
        <v>73.7</v>
      </c>
      <c r="P47" t="s">
        <v>309</v>
      </c>
      <c r="Q47">
        <v>21.6</v>
      </c>
      <c r="R47" t="s">
        <v>11504</v>
      </c>
      <c r="S47">
        <v>87</v>
      </c>
      <c r="T47" t="s">
        <v>289</v>
      </c>
      <c r="U47">
        <v>100</v>
      </c>
      <c r="V47" t="s">
        <v>248</v>
      </c>
      <c r="W47">
        <v>100</v>
      </c>
      <c r="X47" t="s">
        <v>96</v>
      </c>
      <c r="Y47">
        <v>95</v>
      </c>
      <c r="Z47" t="s">
        <v>144</v>
      </c>
      <c r="AA47">
        <v>44.4</v>
      </c>
      <c r="AB47" t="s">
        <v>303</v>
      </c>
      <c r="AC47">
        <v>73.1</v>
      </c>
      <c r="AD47" t="s">
        <v>9967</v>
      </c>
      <c r="AE47">
        <v>78.1</v>
      </c>
    </row>
    <row r="48" spans="1:31">
      <c r="A48" t="s">
        <v>11505</v>
      </c>
      <c r="B48">
        <f>44</f>
        <v>44</v>
      </c>
      <c r="C48" t="s">
        <v>205</v>
      </c>
      <c r="D48">
        <f>44</f>
        <v>44</v>
      </c>
      <c r="E48">
        <v>16</v>
      </c>
      <c r="F48" t="s">
        <v>11432</v>
      </c>
      <c r="G48" t="s">
        <v>11433</v>
      </c>
      <c r="H48" t="s">
        <v>11402</v>
      </c>
      <c r="I48" t="s">
        <v>11388</v>
      </c>
      <c r="J48" t="s">
        <v>11384</v>
      </c>
      <c r="K48">
        <v>4</v>
      </c>
      <c r="L48" t="s">
        <v>11389</v>
      </c>
      <c r="M48">
        <v>73.8</v>
      </c>
      <c r="N48" t="s">
        <v>498</v>
      </c>
      <c r="O48">
        <v>95.7</v>
      </c>
      <c r="P48" t="s">
        <v>11423</v>
      </c>
      <c r="Q48">
        <v>66.5</v>
      </c>
      <c r="R48" t="s">
        <v>11506</v>
      </c>
      <c r="S48">
        <v>97.6</v>
      </c>
      <c r="T48" t="s">
        <v>209</v>
      </c>
      <c r="U48">
        <v>97.7</v>
      </c>
      <c r="V48" t="s">
        <v>196</v>
      </c>
      <c r="W48">
        <v>26.5</v>
      </c>
      <c r="X48" t="s">
        <v>11507</v>
      </c>
      <c r="Y48">
        <v>74.7</v>
      </c>
      <c r="Z48" t="s">
        <v>11508</v>
      </c>
      <c r="AA48">
        <v>37.7</v>
      </c>
      <c r="AB48" t="s">
        <v>348</v>
      </c>
      <c r="AC48">
        <v>51.5</v>
      </c>
      <c r="AD48" t="s">
        <v>9964</v>
      </c>
      <c r="AE48">
        <v>77.8</v>
      </c>
    </row>
    <row r="49" spans="1:31">
      <c r="A49">
        <v>56</v>
      </c>
      <c r="B49">
        <v>45</v>
      </c>
      <c r="C49" t="s">
        <v>11509</v>
      </c>
      <c r="D49">
        <v>45</v>
      </c>
      <c r="E49">
        <v>36</v>
      </c>
      <c r="F49" t="s">
        <v>11386</v>
      </c>
      <c r="G49" t="s">
        <v>10</v>
      </c>
      <c r="H49" t="s">
        <v>11383</v>
      </c>
      <c r="I49" t="s">
        <v>11510</v>
      </c>
      <c r="J49" t="s">
        <v>11384</v>
      </c>
      <c r="K49">
        <v>5</v>
      </c>
      <c r="L49" t="s">
        <v>11389</v>
      </c>
      <c r="M49">
        <v>67.7</v>
      </c>
      <c r="N49">
        <v>98</v>
      </c>
      <c r="O49">
        <v>96.1</v>
      </c>
      <c r="P49">
        <v>32</v>
      </c>
      <c r="Q49">
        <v>39.6</v>
      </c>
      <c r="R49">
        <v>401</v>
      </c>
      <c r="S49">
        <v>80.2</v>
      </c>
      <c r="T49">
        <v>110</v>
      </c>
      <c r="U49">
        <v>100</v>
      </c>
      <c r="V49">
        <v>35</v>
      </c>
      <c r="W49">
        <v>100</v>
      </c>
      <c r="X49">
        <v>10</v>
      </c>
      <c r="Y49">
        <v>32.4</v>
      </c>
      <c r="Z49">
        <v>440</v>
      </c>
      <c r="AA49">
        <v>98.6</v>
      </c>
      <c r="AB49">
        <v>16</v>
      </c>
      <c r="AC49">
        <v>97.8</v>
      </c>
      <c r="AD49">
        <v>28</v>
      </c>
      <c r="AE49">
        <v>76.9</v>
      </c>
    </row>
    <row r="50" spans="1:31">
      <c r="A50" t="s">
        <v>11423</v>
      </c>
      <c r="B50" t="s">
        <v>214</v>
      </c>
      <c r="C50" t="s">
        <v>502</v>
      </c>
      <c r="D50" t="s">
        <v>214</v>
      </c>
      <c r="E50">
        <v>15</v>
      </c>
      <c r="F50" t="s">
        <v>11459</v>
      </c>
      <c r="G50" t="s">
        <v>284</v>
      </c>
      <c r="H50" t="s">
        <v>11387</v>
      </c>
      <c r="I50" t="s">
        <v>11388</v>
      </c>
      <c r="J50" t="s">
        <v>11384</v>
      </c>
      <c r="K50">
        <v>5</v>
      </c>
      <c r="L50" t="s">
        <v>11389</v>
      </c>
      <c r="M50">
        <v>98.7</v>
      </c>
      <c r="N50" t="s">
        <v>149</v>
      </c>
      <c r="O50">
        <v>99.1</v>
      </c>
      <c r="P50" t="s">
        <v>88</v>
      </c>
      <c r="Q50">
        <v>94.7</v>
      </c>
      <c r="R50" t="s">
        <v>67</v>
      </c>
      <c r="S50">
        <v>49.3</v>
      </c>
      <c r="T50" t="s">
        <v>11511</v>
      </c>
      <c r="U50">
        <v>14.9</v>
      </c>
      <c r="V50" t="s">
        <v>11512</v>
      </c>
      <c r="W50">
        <v>20.8</v>
      </c>
      <c r="X50" t="s">
        <v>11513</v>
      </c>
      <c r="Y50">
        <v>57.3</v>
      </c>
      <c r="Z50" t="s">
        <v>11514</v>
      </c>
      <c r="AA50">
        <v>53.2</v>
      </c>
      <c r="AB50" t="s">
        <v>464</v>
      </c>
      <c r="AC50">
        <v>88.4</v>
      </c>
      <c r="AD50" t="s">
        <v>11400</v>
      </c>
      <c r="AE50">
        <v>76.3</v>
      </c>
    </row>
    <row r="51" spans="1:31">
      <c r="A51" t="s">
        <v>11396</v>
      </c>
      <c r="B51">
        <f>47</f>
        <v>47</v>
      </c>
      <c r="C51" t="s">
        <v>537</v>
      </c>
      <c r="D51">
        <f>47</f>
        <v>47</v>
      </c>
      <c r="E51">
        <v>12</v>
      </c>
      <c r="F51" t="s">
        <v>11515</v>
      </c>
      <c r="G51" t="s">
        <v>142</v>
      </c>
      <c r="H51" t="s">
        <v>11387</v>
      </c>
      <c r="I51" t="s">
        <v>7032</v>
      </c>
      <c r="J51" t="s">
        <v>11384</v>
      </c>
      <c r="K51">
        <v>5</v>
      </c>
      <c r="L51" t="s">
        <v>11389</v>
      </c>
      <c r="M51">
        <v>73</v>
      </c>
      <c r="N51" t="s">
        <v>289</v>
      </c>
      <c r="O51">
        <v>79</v>
      </c>
      <c r="P51" t="s">
        <v>135</v>
      </c>
      <c r="Q51">
        <v>36.9</v>
      </c>
      <c r="R51" t="s">
        <v>11516</v>
      </c>
      <c r="S51">
        <v>84.9</v>
      </c>
      <c r="T51" t="s">
        <v>500</v>
      </c>
      <c r="U51">
        <v>100</v>
      </c>
      <c r="V51" t="s">
        <v>240</v>
      </c>
      <c r="W51">
        <v>89.3</v>
      </c>
      <c r="X51" t="s">
        <v>535</v>
      </c>
      <c r="Y51">
        <v>91.4</v>
      </c>
      <c r="Z51" t="s">
        <v>157</v>
      </c>
      <c r="AA51">
        <v>42.1</v>
      </c>
      <c r="AB51" t="s">
        <v>11517</v>
      </c>
      <c r="AC51">
        <v>98.4</v>
      </c>
      <c r="AD51" t="s">
        <v>11518</v>
      </c>
      <c r="AE51">
        <v>76.2</v>
      </c>
    </row>
    <row r="52" spans="1:31">
      <c r="A52" t="s">
        <v>186</v>
      </c>
      <c r="B52">
        <f>47</f>
        <v>47</v>
      </c>
      <c r="C52" t="s">
        <v>119</v>
      </c>
      <c r="D52">
        <f>47</f>
        <v>47</v>
      </c>
      <c r="E52">
        <v>21</v>
      </c>
      <c r="F52" t="s">
        <v>11382</v>
      </c>
      <c r="G52" t="s">
        <v>5</v>
      </c>
      <c r="H52" t="s">
        <v>11387</v>
      </c>
      <c r="I52" t="s">
        <v>11388</v>
      </c>
      <c r="J52" t="s">
        <v>11384</v>
      </c>
      <c r="K52">
        <v>5</v>
      </c>
      <c r="L52" t="s">
        <v>11385</v>
      </c>
      <c r="M52">
        <v>83.8</v>
      </c>
      <c r="N52" t="s">
        <v>339</v>
      </c>
      <c r="O52">
        <v>60.2</v>
      </c>
      <c r="P52" t="s">
        <v>11519</v>
      </c>
      <c r="Q52">
        <v>98.9</v>
      </c>
      <c r="R52" t="s">
        <v>311</v>
      </c>
      <c r="S52">
        <v>70.3</v>
      </c>
      <c r="T52" t="s">
        <v>11520</v>
      </c>
      <c r="U52">
        <v>48.2</v>
      </c>
      <c r="V52" t="s">
        <v>11521</v>
      </c>
      <c r="W52">
        <v>44.2</v>
      </c>
      <c r="X52" t="s">
        <v>11522</v>
      </c>
      <c r="Y52">
        <v>79.2</v>
      </c>
      <c r="Z52" t="s">
        <v>11523</v>
      </c>
      <c r="AA52">
        <v>97.7</v>
      </c>
      <c r="AB52" t="s">
        <v>111</v>
      </c>
      <c r="AC52">
        <v>78</v>
      </c>
      <c r="AD52" t="s">
        <v>579</v>
      </c>
      <c r="AE52">
        <v>76.2</v>
      </c>
    </row>
    <row r="53" spans="1:31">
      <c r="A53" t="s">
        <v>163</v>
      </c>
      <c r="B53">
        <f>47</f>
        <v>47</v>
      </c>
      <c r="C53" t="s">
        <v>3852</v>
      </c>
      <c r="D53">
        <f>47</f>
        <v>47</v>
      </c>
      <c r="E53">
        <v>36</v>
      </c>
      <c r="F53" t="s">
        <v>11456</v>
      </c>
      <c r="G53" t="s">
        <v>11457</v>
      </c>
      <c r="H53" t="s">
        <v>11387</v>
      </c>
      <c r="I53" t="s">
        <v>11388</v>
      </c>
      <c r="J53" t="s">
        <v>11384</v>
      </c>
      <c r="K53">
        <v>4</v>
      </c>
      <c r="L53" t="s">
        <v>11389</v>
      </c>
      <c r="M53">
        <v>88.4</v>
      </c>
      <c r="N53" t="s">
        <v>256</v>
      </c>
      <c r="O53">
        <v>46.3</v>
      </c>
      <c r="P53" t="s">
        <v>11524</v>
      </c>
      <c r="Q53">
        <v>60</v>
      </c>
      <c r="R53" t="s">
        <v>177</v>
      </c>
      <c r="S53">
        <v>92.3</v>
      </c>
      <c r="T53" t="s">
        <v>469</v>
      </c>
      <c r="U53">
        <v>100</v>
      </c>
      <c r="V53" t="s">
        <v>125</v>
      </c>
      <c r="W53">
        <v>77.1</v>
      </c>
      <c r="X53" t="s">
        <v>11508</v>
      </c>
      <c r="Y53">
        <v>32.7</v>
      </c>
      <c r="Z53" t="s">
        <v>11525</v>
      </c>
      <c r="AA53">
        <v>78.6</v>
      </c>
      <c r="AB53" t="s">
        <v>144</v>
      </c>
      <c r="AC53">
        <v>61.3</v>
      </c>
      <c r="AD53" t="s">
        <v>11526</v>
      </c>
      <c r="AE53">
        <v>76.2</v>
      </c>
    </row>
    <row r="54" spans="1:31">
      <c r="A54" t="s">
        <v>11440</v>
      </c>
      <c r="B54" t="s">
        <v>256</v>
      </c>
      <c r="C54" t="s">
        <v>290</v>
      </c>
      <c r="D54" t="s">
        <v>256</v>
      </c>
      <c r="E54">
        <v>14</v>
      </c>
      <c r="F54" t="s">
        <v>11432</v>
      </c>
      <c r="G54" t="s">
        <v>11433</v>
      </c>
      <c r="H54" t="s">
        <v>11402</v>
      </c>
      <c r="I54" t="s">
        <v>11388</v>
      </c>
      <c r="J54" t="s">
        <v>11384</v>
      </c>
      <c r="K54">
        <v>4</v>
      </c>
      <c r="L54" t="s">
        <v>11389</v>
      </c>
      <c r="M54">
        <v>84.7</v>
      </c>
      <c r="N54" t="s">
        <v>217</v>
      </c>
      <c r="O54">
        <v>89.8</v>
      </c>
      <c r="P54" t="s">
        <v>381</v>
      </c>
      <c r="Q54">
        <v>84.5</v>
      </c>
      <c r="R54" t="s">
        <v>11527</v>
      </c>
      <c r="S54">
        <v>72.4</v>
      </c>
      <c r="T54" t="s">
        <v>390</v>
      </c>
      <c r="U54">
        <v>88.3</v>
      </c>
      <c r="V54" t="s">
        <v>11528</v>
      </c>
      <c r="W54">
        <v>33</v>
      </c>
      <c r="X54" t="s">
        <v>11529</v>
      </c>
      <c r="Y54">
        <v>22.7</v>
      </c>
      <c r="Z54" t="s">
        <v>11530</v>
      </c>
      <c r="AA54">
        <v>49.6</v>
      </c>
      <c r="AB54" t="s">
        <v>11480</v>
      </c>
      <c r="AC54">
        <v>43.8</v>
      </c>
      <c r="AD54" t="s">
        <v>11531</v>
      </c>
      <c r="AE54">
        <v>74.4</v>
      </c>
    </row>
    <row r="55" spans="1:31">
      <c r="A55" t="s">
        <v>214</v>
      </c>
      <c r="B55" t="s">
        <v>171</v>
      </c>
      <c r="C55" t="s">
        <v>213</v>
      </c>
      <c r="D55" t="s">
        <v>171</v>
      </c>
      <c r="E55">
        <v>22</v>
      </c>
      <c r="F55" t="s">
        <v>11432</v>
      </c>
      <c r="G55" t="s">
        <v>11433</v>
      </c>
      <c r="H55" t="s">
        <v>11402</v>
      </c>
      <c r="I55" t="s">
        <v>11388</v>
      </c>
      <c r="J55" t="s">
        <v>11384</v>
      </c>
      <c r="K55">
        <v>4</v>
      </c>
      <c r="L55" t="s">
        <v>11389</v>
      </c>
      <c r="M55">
        <v>83.7</v>
      </c>
      <c r="N55" t="s">
        <v>200</v>
      </c>
      <c r="O55">
        <v>83.3</v>
      </c>
      <c r="P55" t="s">
        <v>282</v>
      </c>
      <c r="Q55">
        <v>54.7</v>
      </c>
      <c r="R55" t="s">
        <v>11532</v>
      </c>
      <c r="S55">
        <v>99.4</v>
      </c>
      <c r="T55" t="s">
        <v>116</v>
      </c>
      <c r="U55">
        <v>39.2</v>
      </c>
      <c r="V55" t="s">
        <v>11533</v>
      </c>
      <c r="W55">
        <v>35.5</v>
      </c>
      <c r="X55" t="s">
        <v>11534</v>
      </c>
      <c r="Y55">
        <v>38.3</v>
      </c>
      <c r="Z55" t="s">
        <v>11535</v>
      </c>
      <c r="AA55">
        <v>55.5</v>
      </c>
      <c r="AB55" t="s">
        <v>822</v>
      </c>
      <c r="AC55">
        <v>44.1</v>
      </c>
      <c r="AD55" t="s">
        <v>11536</v>
      </c>
      <c r="AE55">
        <v>74.3</v>
      </c>
    </row>
    <row r="56" spans="1:31">
      <c r="A56" t="s">
        <v>189</v>
      </c>
      <c r="B56" t="s">
        <v>189</v>
      </c>
      <c r="C56" t="s">
        <v>413</v>
      </c>
      <c r="D56" t="s">
        <v>189</v>
      </c>
      <c r="E56">
        <v>25</v>
      </c>
      <c r="F56" t="s">
        <v>11382</v>
      </c>
      <c r="G56" t="s">
        <v>5</v>
      </c>
      <c r="H56" t="s">
        <v>11387</v>
      </c>
      <c r="I56" t="s">
        <v>11388</v>
      </c>
      <c r="J56" t="s">
        <v>11384</v>
      </c>
      <c r="K56">
        <v>5</v>
      </c>
      <c r="L56" t="s">
        <v>11385</v>
      </c>
      <c r="M56">
        <v>71.2</v>
      </c>
      <c r="N56" t="s">
        <v>11493</v>
      </c>
      <c r="O56">
        <v>75.3</v>
      </c>
      <c r="P56" t="s">
        <v>203</v>
      </c>
      <c r="Q56">
        <v>49.1</v>
      </c>
      <c r="R56" t="s">
        <v>11537</v>
      </c>
      <c r="S56">
        <v>99.9</v>
      </c>
      <c r="T56" t="s">
        <v>59</v>
      </c>
      <c r="U56">
        <v>46.6</v>
      </c>
      <c r="V56" t="s">
        <v>11538</v>
      </c>
      <c r="W56">
        <v>98.2</v>
      </c>
      <c r="X56" t="s">
        <v>160</v>
      </c>
      <c r="Y56">
        <v>57.4</v>
      </c>
      <c r="Z56" t="s">
        <v>11539</v>
      </c>
      <c r="AA56">
        <v>60</v>
      </c>
      <c r="AB56" t="s">
        <v>11443</v>
      </c>
      <c r="AC56">
        <v>47.2</v>
      </c>
      <c r="AD56" t="s">
        <v>11540</v>
      </c>
      <c r="AE56">
        <v>73.7</v>
      </c>
    </row>
    <row r="57" spans="1:31">
      <c r="A57" t="s">
        <v>225</v>
      </c>
      <c r="B57" t="s">
        <v>144</v>
      </c>
      <c r="C57" t="s">
        <v>143</v>
      </c>
      <c r="D57" t="s">
        <v>144</v>
      </c>
      <c r="E57">
        <v>19</v>
      </c>
      <c r="F57" t="s">
        <v>11515</v>
      </c>
      <c r="G57" t="s">
        <v>142</v>
      </c>
      <c r="H57" t="s">
        <v>11402</v>
      </c>
      <c r="I57" t="s">
        <v>11388</v>
      </c>
      <c r="J57" t="s">
        <v>11384</v>
      </c>
      <c r="K57">
        <v>5</v>
      </c>
      <c r="L57" t="s">
        <v>11389</v>
      </c>
      <c r="M57">
        <v>83.6</v>
      </c>
      <c r="N57" t="s">
        <v>110</v>
      </c>
      <c r="O57">
        <v>44.2</v>
      </c>
      <c r="P57" t="s">
        <v>11541</v>
      </c>
      <c r="Q57">
        <v>21.2</v>
      </c>
      <c r="R57" t="s">
        <v>11542</v>
      </c>
      <c r="S57">
        <v>98.1</v>
      </c>
      <c r="T57" t="s">
        <v>106</v>
      </c>
      <c r="U57">
        <v>92.4</v>
      </c>
      <c r="V57" t="s">
        <v>346</v>
      </c>
      <c r="W57">
        <v>79.9</v>
      </c>
      <c r="X57" t="s">
        <v>303</v>
      </c>
      <c r="Y57">
        <v>97.4</v>
      </c>
      <c r="Z57" t="s">
        <v>140</v>
      </c>
      <c r="AA57">
        <v>49.9</v>
      </c>
      <c r="AB57" t="s">
        <v>11484</v>
      </c>
      <c r="AC57">
        <v>64.8</v>
      </c>
      <c r="AD57" t="s">
        <v>11543</v>
      </c>
      <c r="AE57">
        <v>73.4</v>
      </c>
    </row>
    <row r="58" spans="1:31">
      <c r="A58" t="s">
        <v>160</v>
      </c>
      <c r="B58" t="s">
        <v>298</v>
      </c>
      <c r="C58" t="s">
        <v>11544</v>
      </c>
      <c r="D58" t="s">
        <v>298</v>
      </c>
      <c r="E58">
        <v>32</v>
      </c>
      <c r="F58" t="s">
        <v>8157</v>
      </c>
      <c r="G58" t="s">
        <v>194</v>
      </c>
      <c r="H58" t="s">
        <v>11402</v>
      </c>
      <c r="I58" t="s">
        <v>11388</v>
      </c>
      <c r="J58" t="s">
        <v>11384</v>
      </c>
      <c r="K58">
        <v>5</v>
      </c>
      <c r="L58" t="s">
        <v>11389</v>
      </c>
      <c r="M58">
        <v>92.7</v>
      </c>
      <c r="N58" t="s">
        <v>159</v>
      </c>
      <c r="O58">
        <v>83.5</v>
      </c>
      <c r="P58" t="s">
        <v>67</v>
      </c>
      <c r="Q58">
        <v>46.7</v>
      </c>
      <c r="R58" t="s">
        <v>542</v>
      </c>
      <c r="S58">
        <v>51.4</v>
      </c>
      <c r="T58" t="s">
        <v>711</v>
      </c>
      <c r="U58">
        <v>73.3</v>
      </c>
      <c r="V58" t="s">
        <v>395</v>
      </c>
      <c r="W58">
        <v>37.7</v>
      </c>
      <c r="X58" t="s">
        <v>11545</v>
      </c>
      <c r="Y58">
        <v>94.4</v>
      </c>
      <c r="Z58" t="s">
        <v>125</v>
      </c>
      <c r="AA58">
        <v>48.5</v>
      </c>
      <c r="AB58" t="s">
        <v>11415</v>
      </c>
      <c r="AC58">
        <v>77.3</v>
      </c>
      <c r="AD58" t="s">
        <v>11546</v>
      </c>
      <c r="AE58">
        <v>72.5</v>
      </c>
    </row>
    <row r="59" spans="1:31">
      <c r="A59" t="s">
        <v>11396</v>
      </c>
      <c r="B59" t="s">
        <v>217</v>
      </c>
      <c r="C59" t="s">
        <v>315</v>
      </c>
      <c r="D59" t="s">
        <v>217</v>
      </c>
      <c r="E59">
        <v>17</v>
      </c>
      <c r="F59" t="s">
        <v>11386</v>
      </c>
      <c r="G59" t="s">
        <v>10</v>
      </c>
      <c r="H59" t="s">
        <v>11387</v>
      </c>
      <c r="I59" t="s">
        <v>11388</v>
      </c>
      <c r="J59" t="s">
        <v>11384</v>
      </c>
      <c r="K59">
        <v>5</v>
      </c>
      <c r="L59" t="s">
        <v>11389</v>
      </c>
      <c r="M59">
        <v>74.9</v>
      </c>
      <c r="N59" t="s">
        <v>371</v>
      </c>
      <c r="O59">
        <v>84.7</v>
      </c>
      <c r="P59" t="s">
        <v>339</v>
      </c>
      <c r="Q59">
        <v>47.3</v>
      </c>
      <c r="R59" t="s">
        <v>11547</v>
      </c>
      <c r="S59">
        <v>64.7</v>
      </c>
      <c r="T59" t="s">
        <v>11548</v>
      </c>
      <c r="U59">
        <v>85.5</v>
      </c>
      <c r="V59" t="s">
        <v>11549</v>
      </c>
      <c r="W59">
        <v>86.8</v>
      </c>
      <c r="X59" t="s">
        <v>390</v>
      </c>
      <c r="Y59">
        <v>84.4</v>
      </c>
      <c r="Z59" t="s">
        <v>639</v>
      </c>
      <c r="AA59">
        <v>39.6</v>
      </c>
      <c r="AB59" t="s">
        <v>11501</v>
      </c>
      <c r="AC59">
        <v>81.3</v>
      </c>
      <c r="AD59" t="s">
        <v>11444</v>
      </c>
      <c r="AE59">
        <v>72.4</v>
      </c>
    </row>
    <row r="60" spans="1:31">
      <c r="A60" t="s">
        <v>11505</v>
      </c>
      <c r="B60" t="s">
        <v>291</v>
      </c>
      <c r="C60" t="s">
        <v>792</v>
      </c>
      <c r="D60" t="s">
        <v>291</v>
      </c>
      <c r="E60">
        <v>37</v>
      </c>
      <c r="F60" t="s">
        <v>11497</v>
      </c>
      <c r="G60" t="s">
        <v>417</v>
      </c>
      <c r="H60" t="s">
        <v>11383</v>
      </c>
      <c r="I60" t="s">
        <v>7032</v>
      </c>
      <c r="J60" t="s">
        <v>11384</v>
      </c>
      <c r="K60">
        <v>4</v>
      </c>
      <c r="L60" t="s">
        <v>11389</v>
      </c>
      <c r="M60">
        <v>89.9</v>
      </c>
      <c r="N60" t="s">
        <v>166</v>
      </c>
      <c r="O60">
        <v>88.8</v>
      </c>
      <c r="P60" t="s">
        <v>144</v>
      </c>
      <c r="Q60">
        <v>66.2</v>
      </c>
      <c r="R60" t="s">
        <v>719</v>
      </c>
      <c r="S60">
        <v>97.7</v>
      </c>
      <c r="T60" t="s">
        <v>132</v>
      </c>
      <c r="U60">
        <v>22.3</v>
      </c>
      <c r="V60" t="s">
        <v>11550</v>
      </c>
      <c r="W60">
        <v>11.6</v>
      </c>
      <c r="X60" t="s">
        <v>11551</v>
      </c>
      <c r="Y60">
        <v>10.6</v>
      </c>
      <c r="Z60" t="s">
        <v>11552</v>
      </c>
      <c r="AA60">
        <v>41.8</v>
      </c>
      <c r="AB60" t="s">
        <v>11508</v>
      </c>
      <c r="AC60">
        <v>14.2</v>
      </c>
      <c r="AD60" t="s">
        <v>11553</v>
      </c>
      <c r="AE60">
        <v>72.2</v>
      </c>
    </row>
    <row r="61" spans="1:31">
      <c r="A61" t="s">
        <v>11503</v>
      </c>
      <c r="B61" t="s">
        <v>125</v>
      </c>
      <c r="C61" t="s">
        <v>124</v>
      </c>
      <c r="D61" t="s">
        <v>125</v>
      </c>
      <c r="E61">
        <v>13</v>
      </c>
      <c r="F61" t="s">
        <v>11382</v>
      </c>
      <c r="G61" t="s">
        <v>5</v>
      </c>
      <c r="H61" t="s">
        <v>11387</v>
      </c>
      <c r="I61" t="s">
        <v>11388</v>
      </c>
      <c r="J61" t="s">
        <v>11384</v>
      </c>
      <c r="K61">
        <v>5</v>
      </c>
      <c r="L61" t="s">
        <v>11385</v>
      </c>
      <c r="M61">
        <v>85.7</v>
      </c>
      <c r="N61" t="s">
        <v>144</v>
      </c>
      <c r="O61">
        <v>69.3</v>
      </c>
      <c r="P61" t="s">
        <v>615</v>
      </c>
      <c r="Q61">
        <v>100</v>
      </c>
      <c r="R61" t="s">
        <v>56</v>
      </c>
      <c r="S61">
        <v>40.2</v>
      </c>
      <c r="T61" t="s">
        <v>11554</v>
      </c>
      <c r="U61">
        <v>16.8</v>
      </c>
      <c r="V61" t="s">
        <v>11555</v>
      </c>
      <c r="W61">
        <v>52.2</v>
      </c>
      <c r="X61" t="s">
        <v>11556</v>
      </c>
      <c r="Y61">
        <v>90</v>
      </c>
      <c r="Z61" t="s">
        <v>455</v>
      </c>
      <c r="AA61">
        <v>89.3</v>
      </c>
      <c r="AB61" t="s">
        <v>209</v>
      </c>
      <c r="AC61">
        <v>95</v>
      </c>
      <c r="AD61" t="s">
        <v>11557</v>
      </c>
      <c r="AE61">
        <v>72</v>
      </c>
    </row>
    <row r="62" spans="1:31">
      <c r="A62" t="s">
        <v>157</v>
      </c>
      <c r="B62" t="s">
        <v>225</v>
      </c>
      <c r="C62" t="s">
        <v>224</v>
      </c>
      <c r="D62" t="s">
        <v>225</v>
      </c>
      <c r="E62">
        <v>29</v>
      </c>
      <c r="F62" t="s">
        <v>11382</v>
      </c>
      <c r="G62" t="s">
        <v>5</v>
      </c>
      <c r="H62" t="s">
        <v>11402</v>
      </c>
      <c r="I62" t="s">
        <v>11388</v>
      </c>
      <c r="J62" t="s">
        <v>11384</v>
      </c>
      <c r="K62">
        <v>5</v>
      </c>
      <c r="L62" t="s">
        <v>11389</v>
      </c>
      <c r="M62">
        <v>93.5</v>
      </c>
      <c r="N62" t="s">
        <v>132</v>
      </c>
      <c r="O62">
        <v>83.2</v>
      </c>
      <c r="P62" t="s">
        <v>325</v>
      </c>
      <c r="Q62">
        <v>8.9</v>
      </c>
      <c r="R62" t="s">
        <v>11421</v>
      </c>
      <c r="S62">
        <v>86.7</v>
      </c>
      <c r="T62" t="s">
        <v>9926</v>
      </c>
      <c r="U62">
        <v>9.3</v>
      </c>
      <c r="V62" t="s">
        <v>11421</v>
      </c>
      <c r="W62">
        <v>11</v>
      </c>
      <c r="X62" t="s">
        <v>11558</v>
      </c>
      <c r="Y62">
        <v>79.4</v>
      </c>
      <c r="Z62" t="s">
        <v>11520</v>
      </c>
      <c r="AA62">
        <v>70</v>
      </c>
      <c r="AB62" t="s">
        <v>135</v>
      </c>
      <c r="AC62">
        <v>77.7</v>
      </c>
      <c r="AD62" t="s">
        <v>11559</v>
      </c>
      <c r="AE62">
        <v>71.8</v>
      </c>
    </row>
    <row r="63" spans="1:31">
      <c r="A63" t="s">
        <v>339</v>
      </c>
      <c r="B63" t="s">
        <v>160</v>
      </c>
      <c r="C63" t="s">
        <v>3871</v>
      </c>
      <c r="D63" t="s">
        <v>160</v>
      </c>
      <c r="E63">
        <v>18</v>
      </c>
      <c r="F63" t="s">
        <v>11448</v>
      </c>
      <c r="G63" t="s">
        <v>175</v>
      </c>
      <c r="H63" t="s">
        <v>11402</v>
      </c>
      <c r="I63" t="s">
        <v>11388</v>
      </c>
      <c r="J63" t="s">
        <v>11384</v>
      </c>
      <c r="K63">
        <v>1</v>
      </c>
      <c r="L63" t="s">
        <v>11389</v>
      </c>
      <c r="M63">
        <v>88.6</v>
      </c>
      <c r="N63" t="s">
        <v>353</v>
      </c>
      <c r="O63">
        <v>53.2</v>
      </c>
      <c r="P63" t="s">
        <v>11560</v>
      </c>
      <c r="Q63">
        <v>43.3</v>
      </c>
      <c r="R63" t="s">
        <v>11561</v>
      </c>
      <c r="S63">
        <v>85.4</v>
      </c>
      <c r="T63" t="s">
        <v>128</v>
      </c>
      <c r="U63">
        <v>35.2</v>
      </c>
      <c r="V63" t="s">
        <v>11562</v>
      </c>
      <c r="W63">
        <v>49.8</v>
      </c>
      <c r="X63" t="s">
        <v>815</v>
      </c>
      <c r="Y63">
        <v>100</v>
      </c>
      <c r="Z63" t="s">
        <v>45</v>
      </c>
      <c r="AA63">
        <v>39.5</v>
      </c>
      <c r="AB63" t="s">
        <v>588</v>
      </c>
      <c r="AC63">
        <v>75.8</v>
      </c>
      <c r="AD63" t="s">
        <v>11563</v>
      </c>
      <c r="AE63">
        <v>71.7</v>
      </c>
    </row>
    <row r="64" spans="1:31">
      <c r="A64" t="s">
        <v>159</v>
      </c>
      <c r="B64" t="s">
        <v>339</v>
      </c>
      <c r="C64" t="s">
        <v>340</v>
      </c>
      <c r="D64" t="s">
        <v>339</v>
      </c>
      <c r="E64">
        <v>42</v>
      </c>
      <c r="F64" t="s">
        <v>11456</v>
      </c>
      <c r="G64" t="s">
        <v>11457</v>
      </c>
      <c r="H64" t="s">
        <v>11383</v>
      </c>
      <c r="I64" t="s">
        <v>7032</v>
      </c>
      <c r="J64" t="s">
        <v>11384</v>
      </c>
      <c r="K64">
        <v>3</v>
      </c>
      <c r="L64" t="s">
        <v>11389</v>
      </c>
      <c r="M64">
        <v>83.3</v>
      </c>
      <c r="N64" t="s">
        <v>67</v>
      </c>
      <c r="O64">
        <v>42.6</v>
      </c>
      <c r="P64" t="s">
        <v>466</v>
      </c>
      <c r="Q64">
        <v>53.6</v>
      </c>
      <c r="R64" t="s">
        <v>11564</v>
      </c>
      <c r="S64">
        <v>99.1</v>
      </c>
      <c r="T64" t="s">
        <v>149</v>
      </c>
      <c r="U64">
        <v>100</v>
      </c>
      <c r="V64" t="s">
        <v>111</v>
      </c>
      <c r="W64">
        <v>91.4</v>
      </c>
      <c r="X64" t="s">
        <v>458</v>
      </c>
      <c r="Y64">
        <v>5.3</v>
      </c>
      <c r="Z64" t="s">
        <v>11421</v>
      </c>
      <c r="AA64">
        <v>50.3</v>
      </c>
      <c r="AB64" t="s">
        <v>11407</v>
      </c>
      <c r="AC64">
        <v>31</v>
      </c>
      <c r="AD64" t="s">
        <v>11565</v>
      </c>
      <c r="AE64">
        <v>71.1</v>
      </c>
    </row>
    <row r="65" spans="1:31">
      <c r="A65" t="s">
        <v>268</v>
      </c>
      <c r="B65" t="s">
        <v>200</v>
      </c>
      <c r="C65" t="s">
        <v>199</v>
      </c>
      <c r="D65" t="s">
        <v>200</v>
      </c>
      <c r="E65">
        <v>7</v>
      </c>
      <c r="F65" t="s">
        <v>11566</v>
      </c>
      <c r="G65" t="s">
        <v>198</v>
      </c>
      <c r="H65" t="s">
        <v>11402</v>
      </c>
      <c r="I65" t="s">
        <v>11388</v>
      </c>
      <c r="J65" t="s">
        <v>11384</v>
      </c>
      <c r="K65">
        <v>5</v>
      </c>
      <c r="L65" t="s">
        <v>11389</v>
      </c>
      <c r="M65">
        <v>84.6</v>
      </c>
      <c r="N65" t="s">
        <v>291</v>
      </c>
      <c r="O65">
        <v>42.4</v>
      </c>
      <c r="P65" t="s">
        <v>11567</v>
      </c>
      <c r="Q65">
        <v>7</v>
      </c>
      <c r="R65" t="s">
        <v>11421</v>
      </c>
      <c r="S65">
        <v>92.7</v>
      </c>
      <c r="T65" t="s">
        <v>240</v>
      </c>
      <c r="U65">
        <v>93.1</v>
      </c>
      <c r="V65" t="s">
        <v>303</v>
      </c>
      <c r="W65">
        <v>45.7</v>
      </c>
      <c r="X65" t="s">
        <v>1046</v>
      </c>
      <c r="Y65">
        <v>99.9</v>
      </c>
      <c r="Z65" t="s">
        <v>82</v>
      </c>
      <c r="AA65">
        <v>56.1</v>
      </c>
      <c r="AB65" t="s">
        <v>458</v>
      </c>
      <c r="AC65">
        <v>75.6</v>
      </c>
      <c r="AD65" t="s">
        <v>11568</v>
      </c>
      <c r="AE65">
        <v>70.1</v>
      </c>
    </row>
    <row r="66" spans="1:31">
      <c r="A66" t="s">
        <v>144</v>
      </c>
      <c r="B66" t="s">
        <v>110</v>
      </c>
      <c r="C66" t="s">
        <v>3819</v>
      </c>
      <c r="D66" t="s">
        <v>110</v>
      </c>
      <c r="E66">
        <v>28</v>
      </c>
      <c r="F66" t="s">
        <v>11382</v>
      </c>
      <c r="G66" t="s">
        <v>5</v>
      </c>
      <c r="H66" t="s">
        <v>11402</v>
      </c>
      <c r="I66" t="s">
        <v>11388</v>
      </c>
      <c r="J66" t="s">
        <v>11384</v>
      </c>
      <c r="K66">
        <v>4</v>
      </c>
      <c r="L66" t="s">
        <v>11389</v>
      </c>
      <c r="M66">
        <v>89.1</v>
      </c>
      <c r="N66" t="s">
        <v>11417</v>
      </c>
      <c r="O66">
        <v>50.4</v>
      </c>
      <c r="P66" t="s">
        <v>11569</v>
      </c>
      <c r="Q66">
        <v>49.6</v>
      </c>
      <c r="R66" t="s">
        <v>11570</v>
      </c>
      <c r="S66">
        <v>74.3</v>
      </c>
      <c r="T66" t="s">
        <v>11571</v>
      </c>
      <c r="U66">
        <v>68.1</v>
      </c>
      <c r="V66" t="s">
        <v>11572</v>
      </c>
      <c r="W66">
        <v>51.3</v>
      </c>
      <c r="X66" t="s">
        <v>11573</v>
      </c>
      <c r="Y66">
        <v>94.9</v>
      </c>
      <c r="Z66" t="s">
        <v>217</v>
      </c>
      <c r="AA66">
        <v>17.7</v>
      </c>
      <c r="AB66" t="s">
        <v>11574</v>
      </c>
      <c r="AC66">
        <v>72.5</v>
      </c>
      <c r="AD66" t="s">
        <v>11490</v>
      </c>
      <c r="AE66">
        <v>70</v>
      </c>
    </row>
    <row r="67" spans="1:31">
      <c r="A67" t="s">
        <v>830</v>
      </c>
      <c r="B67" t="s">
        <v>67</v>
      </c>
      <c r="C67" t="s">
        <v>3800</v>
      </c>
      <c r="D67" t="s">
        <v>67</v>
      </c>
      <c r="E67">
        <v>22</v>
      </c>
      <c r="F67" t="s">
        <v>11382</v>
      </c>
      <c r="G67" t="s">
        <v>5</v>
      </c>
      <c r="H67" t="s">
        <v>11402</v>
      </c>
      <c r="I67" t="s">
        <v>11388</v>
      </c>
      <c r="J67" t="s">
        <v>11384</v>
      </c>
      <c r="K67">
        <v>5</v>
      </c>
      <c r="L67" t="s">
        <v>11389</v>
      </c>
      <c r="M67">
        <v>84</v>
      </c>
      <c r="N67" t="s">
        <v>225</v>
      </c>
      <c r="O67">
        <v>50.4</v>
      </c>
      <c r="P67" t="s">
        <v>346</v>
      </c>
      <c r="Q67">
        <v>19.1</v>
      </c>
      <c r="R67" t="s">
        <v>11575</v>
      </c>
      <c r="S67">
        <v>93.5</v>
      </c>
      <c r="T67" t="s">
        <v>110</v>
      </c>
      <c r="U67">
        <v>19</v>
      </c>
      <c r="V67" t="s">
        <v>11576</v>
      </c>
      <c r="W67">
        <v>33.2</v>
      </c>
      <c r="X67" t="s">
        <v>11577</v>
      </c>
      <c r="Y67">
        <v>94</v>
      </c>
      <c r="Z67" t="s">
        <v>160</v>
      </c>
      <c r="AA67">
        <v>70</v>
      </c>
      <c r="AB67" t="s">
        <v>11409</v>
      </c>
      <c r="AC67">
        <v>88.1</v>
      </c>
      <c r="AD67" t="s">
        <v>11406</v>
      </c>
      <c r="AE67">
        <v>69.2</v>
      </c>
    </row>
    <row r="68" spans="1:31">
      <c r="A68" t="s">
        <v>9926</v>
      </c>
      <c r="B68" t="s">
        <v>282</v>
      </c>
      <c r="C68" t="s">
        <v>333</v>
      </c>
      <c r="D68" t="s">
        <v>282</v>
      </c>
      <c r="E68">
        <v>33</v>
      </c>
      <c r="F68" t="s">
        <v>11382</v>
      </c>
      <c r="G68" t="s">
        <v>5</v>
      </c>
      <c r="H68" t="s">
        <v>11402</v>
      </c>
      <c r="I68" t="s">
        <v>11388</v>
      </c>
      <c r="J68" t="s">
        <v>11384</v>
      </c>
      <c r="K68">
        <v>5</v>
      </c>
      <c r="L68" t="s">
        <v>11389</v>
      </c>
      <c r="M68">
        <v>85</v>
      </c>
      <c r="N68" t="s">
        <v>298</v>
      </c>
      <c r="O68">
        <v>70.8</v>
      </c>
      <c r="P68" t="s">
        <v>11443</v>
      </c>
      <c r="Q68">
        <v>7.5</v>
      </c>
      <c r="R68" t="s">
        <v>11421</v>
      </c>
      <c r="S68">
        <v>86.5</v>
      </c>
      <c r="T68" t="s">
        <v>716</v>
      </c>
      <c r="U68">
        <v>11.1</v>
      </c>
      <c r="V68" t="s">
        <v>11421</v>
      </c>
      <c r="W68">
        <v>49.2</v>
      </c>
      <c r="X68" t="s">
        <v>11578</v>
      </c>
      <c r="Y68">
        <v>76.4</v>
      </c>
      <c r="Z68" t="s">
        <v>11477</v>
      </c>
      <c r="AA68">
        <v>66</v>
      </c>
      <c r="AB68" t="s">
        <v>289</v>
      </c>
      <c r="AC68">
        <v>83.5</v>
      </c>
      <c r="AD68" t="s">
        <v>11579</v>
      </c>
      <c r="AE68">
        <v>69.1</v>
      </c>
    </row>
    <row r="69" spans="1:31">
      <c r="A69" t="s">
        <v>11580</v>
      </c>
      <c r="B69">
        <f>65</f>
        <v>65</v>
      </c>
      <c r="C69" t="s">
        <v>3882</v>
      </c>
      <c r="D69">
        <f>65</f>
        <v>65</v>
      </c>
      <c r="E69">
        <v>22</v>
      </c>
      <c r="F69" t="s">
        <v>11456</v>
      </c>
      <c r="G69" t="s">
        <v>11457</v>
      </c>
      <c r="H69" t="s">
        <v>11387</v>
      </c>
      <c r="I69" t="s">
        <v>7032</v>
      </c>
      <c r="J69" t="s">
        <v>11384</v>
      </c>
      <c r="K69">
        <v>3</v>
      </c>
      <c r="L69" t="s">
        <v>11389</v>
      </c>
      <c r="M69">
        <v>68.1</v>
      </c>
      <c r="N69" t="s">
        <v>253</v>
      </c>
      <c r="O69">
        <v>30.2</v>
      </c>
      <c r="P69" t="s">
        <v>11581</v>
      </c>
      <c r="Q69">
        <v>68</v>
      </c>
      <c r="R69" t="s">
        <v>11582</v>
      </c>
      <c r="S69">
        <v>88.8</v>
      </c>
      <c r="T69" t="s">
        <v>153</v>
      </c>
      <c r="U69">
        <v>100</v>
      </c>
      <c r="V69" t="s">
        <v>159</v>
      </c>
      <c r="W69">
        <v>87.4</v>
      </c>
      <c r="X69" t="s">
        <v>11484</v>
      </c>
      <c r="Y69">
        <v>42</v>
      </c>
      <c r="Z69" t="s">
        <v>11545</v>
      </c>
      <c r="AA69">
        <v>49.2</v>
      </c>
      <c r="AB69" t="s">
        <v>11583</v>
      </c>
      <c r="AC69">
        <v>92.8</v>
      </c>
      <c r="AD69" t="s">
        <v>135</v>
      </c>
      <c r="AE69">
        <v>68.7</v>
      </c>
    </row>
    <row r="70" spans="1:31">
      <c r="A70" t="s">
        <v>222</v>
      </c>
      <c r="B70">
        <f>65</f>
        <v>65</v>
      </c>
      <c r="C70" t="s">
        <v>11584</v>
      </c>
      <c r="D70">
        <f>65</f>
        <v>65</v>
      </c>
      <c r="E70">
        <v>15</v>
      </c>
      <c r="F70" t="s">
        <v>11585</v>
      </c>
      <c r="G70" t="s">
        <v>757</v>
      </c>
      <c r="H70" t="s">
        <v>11387</v>
      </c>
      <c r="I70" t="s">
        <v>11388</v>
      </c>
      <c r="J70" t="s">
        <v>11384</v>
      </c>
      <c r="K70">
        <v>4</v>
      </c>
      <c r="L70" t="s">
        <v>11389</v>
      </c>
      <c r="M70">
        <v>81.2</v>
      </c>
      <c r="N70" t="s">
        <v>411</v>
      </c>
      <c r="O70">
        <v>96</v>
      </c>
      <c r="P70" t="s">
        <v>126</v>
      </c>
      <c r="Q70">
        <v>71.6</v>
      </c>
      <c r="R70" t="s">
        <v>11586</v>
      </c>
      <c r="S70">
        <v>32.7</v>
      </c>
      <c r="T70" t="s">
        <v>11587</v>
      </c>
      <c r="U70">
        <v>52.8</v>
      </c>
      <c r="V70" t="s">
        <v>11588</v>
      </c>
      <c r="W70">
        <v>58.9</v>
      </c>
      <c r="X70" t="s">
        <v>711</v>
      </c>
      <c r="Y70">
        <v>79.3</v>
      </c>
      <c r="Z70" t="s">
        <v>1094</v>
      </c>
      <c r="AA70">
        <v>28.1</v>
      </c>
      <c r="AB70" t="s">
        <v>11589</v>
      </c>
      <c r="AC70">
        <v>93.4</v>
      </c>
      <c r="AD70" t="s">
        <v>411</v>
      </c>
      <c r="AE70">
        <v>68.7</v>
      </c>
    </row>
    <row r="71" spans="1:31">
      <c r="A71" t="s">
        <v>282</v>
      </c>
      <c r="B71" t="s">
        <v>469</v>
      </c>
      <c r="C71" t="s">
        <v>11590</v>
      </c>
      <c r="D71" t="s">
        <v>469</v>
      </c>
      <c r="E71">
        <v>22</v>
      </c>
      <c r="F71" t="s">
        <v>11386</v>
      </c>
      <c r="G71" t="s">
        <v>10</v>
      </c>
      <c r="H71" t="s">
        <v>11387</v>
      </c>
      <c r="I71" t="s">
        <v>11388</v>
      </c>
      <c r="J71" t="s">
        <v>11384</v>
      </c>
      <c r="K71">
        <v>4</v>
      </c>
      <c r="L71" t="s">
        <v>11389</v>
      </c>
      <c r="M71">
        <v>71.3</v>
      </c>
      <c r="N71" t="s">
        <v>716</v>
      </c>
      <c r="O71">
        <v>88</v>
      </c>
      <c r="P71" t="s">
        <v>291</v>
      </c>
      <c r="Q71">
        <v>37.3</v>
      </c>
      <c r="R71" t="s">
        <v>11591</v>
      </c>
      <c r="S71">
        <v>49</v>
      </c>
      <c r="T71" t="s">
        <v>330</v>
      </c>
      <c r="U71">
        <v>98.2</v>
      </c>
      <c r="V71" t="s">
        <v>789</v>
      </c>
      <c r="W71">
        <v>99.3</v>
      </c>
      <c r="X71" t="s">
        <v>11417</v>
      </c>
      <c r="Y71">
        <v>89.7</v>
      </c>
      <c r="Z71" t="s">
        <v>11493</v>
      </c>
      <c r="AA71">
        <v>47.2</v>
      </c>
      <c r="AB71" t="s">
        <v>1094</v>
      </c>
      <c r="AC71">
        <v>62.5</v>
      </c>
      <c r="AD71" t="s">
        <v>11592</v>
      </c>
      <c r="AE71">
        <v>68.6</v>
      </c>
    </row>
    <row r="72" spans="1:31">
      <c r="A72" t="s">
        <v>11493</v>
      </c>
      <c r="B72" t="s">
        <v>411</v>
      </c>
      <c r="C72" t="s">
        <v>410</v>
      </c>
      <c r="D72" t="s">
        <v>411</v>
      </c>
      <c r="E72">
        <v>24</v>
      </c>
      <c r="F72" t="s">
        <v>11593</v>
      </c>
      <c r="G72" t="s">
        <v>409</v>
      </c>
      <c r="H72" t="s">
        <v>11387</v>
      </c>
      <c r="I72" t="s">
        <v>11388</v>
      </c>
      <c r="J72" t="s">
        <v>11384</v>
      </c>
      <c r="K72">
        <v>5</v>
      </c>
      <c r="L72" t="s">
        <v>11389</v>
      </c>
      <c r="M72">
        <v>81.6</v>
      </c>
      <c r="N72" t="s">
        <v>325</v>
      </c>
      <c r="O72">
        <v>40.8</v>
      </c>
      <c r="P72" t="s">
        <v>11471</v>
      </c>
      <c r="Q72">
        <v>19.3</v>
      </c>
      <c r="R72" t="s">
        <v>11594</v>
      </c>
      <c r="S72">
        <v>61.7</v>
      </c>
      <c r="T72" t="s">
        <v>11506</v>
      </c>
      <c r="U72">
        <v>100</v>
      </c>
      <c r="V72" t="s">
        <v>411</v>
      </c>
      <c r="W72">
        <v>91.6</v>
      </c>
      <c r="X72" t="s">
        <v>11527</v>
      </c>
      <c r="Y72">
        <v>64.4</v>
      </c>
      <c r="Z72" t="s">
        <v>11567</v>
      </c>
      <c r="AA72">
        <v>94.3</v>
      </c>
      <c r="AB72" t="s">
        <v>140</v>
      </c>
      <c r="AC72">
        <v>99.6</v>
      </c>
      <c r="AD72" t="s">
        <v>117</v>
      </c>
      <c r="AE72">
        <v>68</v>
      </c>
    </row>
    <row r="73" spans="1:31">
      <c r="A73" t="s">
        <v>153</v>
      </c>
      <c r="B73" t="s">
        <v>9922</v>
      </c>
      <c r="C73" t="s">
        <v>10125</v>
      </c>
      <c r="D73" t="s">
        <v>9922</v>
      </c>
      <c r="E73">
        <v>28</v>
      </c>
      <c r="F73" t="s">
        <v>11595</v>
      </c>
      <c r="G73" t="s">
        <v>641</v>
      </c>
      <c r="H73" t="s">
        <v>11402</v>
      </c>
      <c r="I73" t="s">
        <v>11388</v>
      </c>
      <c r="J73" t="s">
        <v>11384</v>
      </c>
      <c r="K73">
        <v>4</v>
      </c>
      <c r="L73" t="s">
        <v>11389</v>
      </c>
      <c r="M73">
        <v>92.8</v>
      </c>
      <c r="N73" t="s">
        <v>311</v>
      </c>
      <c r="O73">
        <v>91.3</v>
      </c>
      <c r="P73" t="s">
        <v>214</v>
      </c>
      <c r="Q73">
        <v>30.9</v>
      </c>
      <c r="R73" t="s">
        <v>11596</v>
      </c>
      <c r="S73">
        <v>47</v>
      </c>
      <c r="T73" t="s">
        <v>11466</v>
      </c>
      <c r="U73">
        <v>17.7</v>
      </c>
      <c r="V73" t="s">
        <v>11597</v>
      </c>
      <c r="W73">
        <v>20</v>
      </c>
      <c r="X73" t="s">
        <v>11598</v>
      </c>
      <c r="Y73">
        <v>33.2</v>
      </c>
      <c r="Z73" t="s">
        <v>11485</v>
      </c>
      <c r="AA73">
        <v>99.7</v>
      </c>
      <c r="AB73" t="s">
        <v>87</v>
      </c>
      <c r="AC73">
        <v>95.6</v>
      </c>
      <c r="AD73" t="s">
        <v>381</v>
      </c>
      <c r="AE73">
        <v>67.9</v>
      </c>
    </row>
    <row r="74" spans="1:31">
      <c r="A74" t="s">
        <v>298</v>
      </c>
      <c r="B74" t="s">
        <v>222</v>
      </c>
      <c r="C74" t="s">
        <v>278</v>
      </c>
      <c r="D74" t="s">
        <v>222</v>
      </c>
      <c r="E74">
        <v>26</v>
      </c>
      <c r="F74" t="s">
        <v>11456</v>
      </c>
      <c r="G74" t="s">
        <v>11457</v>
      </c>
      <c r="H74" t="s">
        <v>11383</v>
      </c>
      <c r="I74" t="s">
        <v>7032</v>
      </c>
      <c r="J74" t="s">
        <v>11384</v>
      </c>
      <c r="K74">
        <v>3</v>
      </c>
      <c r="L74" t="s">
        <v>11389</v>
      </c>
      <c r="M74">
        <v>59.6</v>
      </c>
      <c r="N74" t="s">
        <v>639</v>
      </c>
      <c r="O74">
        <v>27.3</v>
      </c>
      <c r="P74" t="s">
        <v>11599</v>
      </c>
      <c r="Q74">
        <v>86.6</v>
      </c>
      <c r="R74" t="s">
        <v>11482</v>
      </c>
      <c r="S74">
        <v>99.9</v>
      </c>
      <c r="T74" t="s">
        <v>117</v>
      </c>
      <c r="U74">
        <v>100</v>
      </c>
      <c r="V74" t="s">
        <v>64</v>
      </c>
      <c r="W74">
        <v>100</v>
      </c>
      <c r="X74" t="s">
        <v>52</v>
      </c>
      <c r="Y74">
        <v>17.4</v>
      </c>
      <c r="Z74" t="s">
        <v>11550</v>
      </c>
      <c r="AA74">
        <v>29.5</v>
      </c>
      <c r="AB74" t="s">
        <v>11600</v>
      </c>
      <c r="AC74">
        <v>82.1</v>
      </c>
      <c r="AD74" t="s">
        <v>390</v>
      </c>
      <c r="AE74">
        <v>67.7</v>
      </c>
    </row>
    <row r="75" spans="1:31">
      <c r="A75" t="s">
        <v>9922</v>
      </c>
      <c r="B75" t="s">
        <v>113</v>
      </c>
      <c r="C75" t="s">
        <v>3897</v>
      </c>
      <c r="D75" t="s">
        <v>113</v>
      </c>
      <c r="E75">
        <v>21</v>
      </c>
      <c r="F75" t="s">
        <v>11448</v>
      </c>
      <c r="G75" t="s">
        <v>175</v>
      </c>
      <c r="H75" t="s">
        <v>11402</v>
      </c>
      <c r="I75" t="s">
        <v>7032</v>
      </c>
      <c r="J75" t="s">
        <v>11384</v>
      </c>
      <c r="K75">
        <v>1</v>
      </c>
      <c r="L75" t="s">
        <v>11389</v>
      </c>
      <c r="M75">
        <v>58.9</v>
      </c>
      <c r="N75" t="s">
        <v>379</v>
      </c>
      <c r="O75">
        <v>99.1</v>
      </c>
      <c r="P75" t="s">
        <v>80</v>
      </c>
      <c r="Q75">
        <v>99.8</v>
      </c>
      <c r="R75" t="s">
        <v>95</v>
      </c>
      <c r="S75">
        <v>45.8</v>
      </c>
      <c r="T75" t="s">
        <v>11601</v>
      </c>
      <c r="U75">
        <v>39.1</v>
      </c>
      <c r="V75" t="s">
        <v>11587</v>
      </c>
      <c r="W75">
        <v>60.8</v>
      </c>
      <c r="X75" t="s">
        <v>863</v>
      </c>
      <c r="Y75">
        <v>98.7</v>
      </c>
      <c r="Z75" t="s">
        <v>64</v>
      </c>
      <c r="AA75">
        <v>34.3</v>
      </c>
      <c r="AB75" t="s">
        <v>568</v>
      </c>
      <c r="AC75">
        <v>73.6</v>
      </c>
      <c r="AD75" t="s">
        <v>11602</v>
      </c>
      <c r="AE75">
        <v>67.6</v>
      </c>
    </row>
    <row r="76" spans="1:31">
      <c r="A76" t="s">
        <v>294</v>
      </c>
      <c r="B76" t="s">
        <v>157</v>
      </c>
      <c r="C76" t="s">
        <v>3916</v>
      </c>
      <c r="D76" t="s">
        <v>157</v>
      </c>
      <c r="E76">
        <v>28</v>
      </c>
      <c r="F76" t="s">
        <v>8337</v>
      </c>
      <c r="G76" t="s">
        <v>130</v>
      </c>
      <c r="H76" t="s">
        <v>11387</v>
      </c>
      <c r="I76" t="s">
        <v>11388</v>
      </c>
      <c r="J76" t="s">
        <v>11384</v>
      </c>
      <c r="K76">
        <v>5</v>
      </c>
      <c r="L76" t="s">
        <v>11389</v>
      </c>
      <c r="M76">
        <v>56.2</v>
      </c>
      <c r="N76" t="s">
        <v>11583</v>
      </c>
      <c r="O76">
        <v>44.6</v>
      </c>
      <c r="P76" t="s">
        <v>11603</v>
      </c>
      <c r="Q76">
        <v>16.5</v>
      </c>
      <c r="R76" t="s">
        <v>11421</v>
      </c>
      <c r="S76">
        <v>98.9</v>
      </c>
      <c r="T76" t="s">
        <v>71</v>
      </c>
      <c r="U76">
        <v>100</v>
      </c>
      <c r="V76" t="s">
        <v>79</v>
      </c>
      <c r="W76">
        <v>99.8</v>
      </c>
      <c r="X76" t="s">
        <v>126</v>
      </c>
      <c r="Y76">
        <v>90</v>
      </c>
      <c r="Z76" t="s">
        <v>203</v>
      </c>
      <c r="AA76">
        <v>66</v>
      </c>
      <c r="AB76" t="s">
        <v>455</v>
      </c>
      <c r="AC76">
        <v>70.1</v>
      </c>
      <c r="AD76" t="s">
        <v>11604</v>
      </c>
      <c r="AE76">
        <v>66.9</v>
      </c>
    </row>
    <row r="77" spans="1:31">
      <c r="A77" t="s">
        <v>67</v>
      </c>
      <c r="B77">
        <f>73</f>
        <v>73</v>
      </c>
      <c r="C77" t="s">
        <v>460</v>
      </c>
      <c r="D77">
        <f>73</f>
        <v>73</v>
      </c>
      <c r="E77">
        <v>14</v>
      </c>
      <c r="F77" t="s">
        <v>11382</v>
      </c>
      <c r="G77" t="s">
        <v>5</v>
      </c>
      <c r="H77" t="s">
        <v>11383</v>
      </c>
      <c r="I77" t="s">
        <v>11388</v>
      </c>
      <c r="J77" t="s">
        <v>11384</v>
      </c>
      <c r="K77">
        <v>5</v>
      </c>
      <c r="L77" t="s">
        <v>11385</v>
      </c>
      <c r="M77">
        <v>58.3</v>
      </c>
      <c r="N77" t="s">
        <v>11407</v>
      </c>
      <c r="O77">
        <v>42.4</v>
      </c>
      <c r="P77" t="s">
        <v>11605</v>
      </c>
      <c r="Q77">
        <v>77.8</v>
      </c>
      <c r="R77" t="s">
        <v>11413</v>
      </c>
      <c r="S77">
        <v>85.9</v>
      </c>
      <c r="T77" t="s">
        <v>309</v>
      </c>
      <c r="U77">
        <v>84.5</v>
      </c>
      <c r="V77" t="s">
        <v>1292</v>
      </c>
      <c r="W77">
        <v>52</v>
      </c>
      <c r="X77" t="s">
        <v>11532</v>
      </c>
      <c r="Y77">
        <v>58.3</v>
      </c>
      <c r="Z77" t="s">
        <v>11606</v>
      </c>
      <c r="AA77">
        <v>74.8</v>
      </c>
      <c r="AB77" t="s">
        <v>160</v>
      </c>
      <c r="AC77">
        <v>70.4</v>
      </c>
      <c r="AD77" t="s">
        <v>9955</v>
      </c>
      <c r="AE77">
        <v>66.4</v>
      </c>
    </row>
    <row r="78" spans="1:31">
      <c r="A78" t="s">
        <v>309</v>
      </c>
      <c r="B78">
        <f>73</f>
        <v>73</v>
      </c>
      <c r="C78" t="s">
        <v>11607</v>
      </c>
      <c r="D78">
        <f>73</f>
        <v>73</v>
      </c>
      <c r="E78">
        <v>28</v>
      </c>
      <c r="F78" t="s">
        <v>11608</v>
      </c>
      <c r="G78" t="s">
        <v>207</v>
      </c>
      <c r="H78" t="s">
        <v>11387</v>
      </c>
      <c r="I78" t="s">
        <v>7032</v>
      </c>
      <c r="J78" t="s">
        <v>11384</v>
      </c>
      <c r="K78">
        <v>5</v>
      </c>
      <c r="L78" t="s">
        <v>11389</v>
      </c>
      <c r="M78">
        <v>45.7</v>
      </c>
      <c r="N78" t="s">
        <v>11501</v>
      </c>
      <c r="O78">
        <v>51.1</v>
      </c>
      <c r="P78" t="s">
        <v>579</v>
      </c>
      <c r="Q78">
        <v>66.2</v>
      </c>
      <c r="R78" t="s">
        <v>11495</v>
      </c>
      <c r="S78">
        <v>90.2</v>
      </c>
      <c r="T78" t="s">
        <v>11409</v>
      </c>
      <c r="U78">
        <v>93.2</v>
      </c>
      <c r="V78" t="s">
        <v>579</v>
      </c>
      <c r="W78">
        <v>68.1</v>
      </c>
      <c r="X78" t="s">
        <v>1473</v>
      </c>
      <c r="Y78">
        <v>80.7</v>
      </c>
      <c r="Z78" t="s">
        <v>11609</v>
      </c>
      <c r="AA78">
        <v>56.9</v>
      </c>
      <c r="AB78" t="s">
        <v>11527</v>
      </c>
      <c r="AC78">
        <v>96.1</v>
      </c>
      <c r="AD78" t="s">
        <v>9921</v>
      </c>
      <c r="AE78">
        <v>66.4</v>
      </c>
    </row>
    <row r="79" spans="1:31">
      <c r="A79" t="s">
        <v>716</v>
      </c>
      <c r="B79" t="s">
        <v>431</v>
      </c>
      <c r="C79" t="s">
        <v>430</v>
      </c>
      <c r="D79" t="s">
        <v>431</v>
      </c>
      <c r="E79">
        <v>17</v>
      </c>
      <c r="F79" t="s">
        <v>11386</v>
      </c>
      <c r="G79" t="s">
        <v>10</v>
      </c>
      <c r="H79" t="s">
        <v>11402</v>
      </c>
      <c r="I79" t="s">
        <v>11388</v>
      </c>
      <c r="J79" t="s">
        <v>11384</v>
      </c>
      <c r="K79">
        <v>5</v>
      </c>
      <c r="L79" t="s">
        <v>11389</v>
      </c>
      <c r="M79">
        <v>70.3</v>
      </c>
      <c r="N79" t="s">
        <v>309</v>
      </c>
      <c r="O79">
        <v>76.7</v>
      </c>
      <c r="P79" t="s">
        <v>153</v>
      </c>
      <c r="Q79">
        <v>37.3</v>
      </c>
      <c r="R79" t="s">
        <v>11610</v>
      </c>
      <c r="S79">
        <v>42.3</v>
      </c>
      <c r="T79" t="s">
        <v>11611</v>
      </c>
      <c r="U79">
        <v>85.2</v>
      </c>
      <c r="V79" t="s">
        <v>950</v>
      </c>
      <c r="W79">
        <v>90</v>
      </c>
      <c r="X79" t="s">
        <v>464</v>
      </c>
      <c r="Y79">
        <v>98.7</v>
      </c>
      <c r="Z79" t="s">
        <v>75</v>
      </c>
      <c r="AA79">
        <v>37.8</v>
      </c>
      <c r="AB79" t="s">
        <v>11528</v>
      </c>
      <c r="AC79">
        <v>90.9</v>
      </c>
      <c r="AD79" t="s">
        <v>182</v>
      </c>
      <c r="AE79">
        <v>65.5</v>
      </c>
    </row>
    <row r="80" spans="1:31">
      <c r="A80" t="s">
        <v>498</v>
      </c>
      <c r="B80">
        <f>76</f>
        <v>76</v>
      </c>
      <c r="C80" t="s">
        <v>229</v>
      </c>
      <c r="D80">
        <f>76</f>
        <v>76</v>
      </c>
      <c r="E80">
        <v>15</v>
      </c>
      <c r="F80" t="s">
        <v>11386</v>
      </c>
      <c r="G80" t="s">
        <v>10</v>
      </c>
      <c r="H80" t="s">
        <v>11402</v>
      </c>
      <c r="I80" t="s">
        <v>11388</v>
      </c>
      <c r="J80" t="s">
        <v>11384</v>
      </c>
      <c r="K80">
        <v>5</v>
      </c>
      <c r="L80" t="s">
        <v>11389</v>
      </c>
      <c r="M80">
        <v>76.3</v>
      </c>
      <c r="N80" t="s">
        <v>153</v>
      </c>
      <c r="O80">
        <v>70.7</v>
      </c>
      <c r="P80" t="s">
        <v>11612</v>
      </c>
      <c r="Q80">
        <v>41.7</v>
      </c>
      <c r="R80" t="s">
        <v>11534</v>
      </c>
      <c r="S80">
        <v>31.8</v>
      </c>
      <c r="T80" t="s">
        <v>11613</v>
      </c>
      <c r="U80">
        <v>96</v>
      </c>
      <c r="V80" t="s">
        <v>11614</v>
      </c>
      <c r="W80">
        <v>99.5</v>
      </c>
      <c r="X80" t="s">
        <v>248</v>
      </c>
      <c r="Y80">
        <v>90</v>
      </c>
      <c r="Z80" t="s">
        <v>830</v>
      </c>
      <c r="AA80">
        <v>26.7</v>
      </c>
      <c r="AB80" t="s">
        <v>926</v>
      </c>
      <c r="AC80">
        <v>99.5</v>
      </c>
      <c r="AD80" t="s">
        <v>76</v>
      </c>
      <c r="AE80">
        <v>65.2</v>
      </c>
    </row>
    <row r="81" spans="1:31">
      <c r="A81" t="s">
        <v>135</v>
      </c>
      <c r="B81">
        <f>76</f>
        <v>76</v>
      </c>
      <c r="C81" t="s">
        <v>580</v>
      </c>
      <c r="D81">
        <f>76</f>
        <v>76</v>
      </c>
      <c r="E81">
        <v>14</v>
      </c>
      <c r="F81" t="s">
        <v>11497</v>
      </c>
      <c r="G81" t="s">
        <v>417</v>
      </c>
      <c r="H81" t="s">
        <v>11387</v>
      </c>
      <c r="I81" t="s">
        <v>11388</v>
      </c>
      <c r="J81" t="s">
        <v>11384</v>
      </c>
      <c r="K81">
        <v>4</v>
      </c>
      <c r="L81" t="s">
        <v>11385</v>
      </c>
      <c r="M81">
        <v>80</v>
      </c>
      <c r="N81" t="s">
        <v>157</v>
      </c>
      <c r="O81">
        <v>96.3</v>
      </c>
      <c r="P81" t="s">
        <v>192</v>
      </c>
      <c r="Q81">
        <v>87.4</v>
      </c>
      <c r="R81" t="s">
        <v>253</v>
      </c>
      <c r="S81">
        <v>36.2</v>
      </c>
      <c r="T81" t="s">
        <v>11615</v>
      </c>
      <c r="U81">
        <v>19.6</v>
      </c>
      <c r="V81" t="s">
        <v>11616</v>
      </c>
      <c r="W81">
        <v>49.7</v>
      </c>
      <c r="X81" t="s">
        <v>912</v>
      </c>
      <c r="Y81">
        <v>25</v>
      </c>
      <c r="Z81" t="s">
        <v>11617</v>
      </c>
      <c r="AA81">
        <v>70.9</v>
      </c>
      <c r="AB81" t="s">
        <v>9922</v>
      </c>
      <c r="AC81">
        <v>38.1</v>
      </c>
      <c r="AD81" t="s">
        <v>11618</v>
      </c>
      <c r="AE81">
        <v>65.2</v>
      </c>
    </row>
    <row r="82" spans="1:31">
      <c r="A82" t="s">
        <v>11619</v>
      </c>
      <c r="B82" t="s">
        <v>371</v>
      </c>
      <c r="C82" t="s">
        <v>813</v>
      </c>
      <c r="D82" t="s">
        <v>371</v>
      </c>
      <c r="E82">
        <v>14</v>
      </c>
      <c r="F82" t="s">
        <v>11386</v>
      </c>
      <c r="G82" t="s">
        <v>10</v>
      </c>
      <c r="H82" t="s">
        <v>11387</v>
      </c>
      <c r="I82" t="s">
        <v>11388</v>
      </c>
      <c r="J82" t="s">
        <v>11384</v>
      </c>
      <c r="K82">
        <v>5</v>
      </c>
      <c r="L82" t="s">
        <v>11389</v>
      </c>
      <c r="M82">
        <v>59.5</v>
      </c>
      <c r="N82" t="s">
        <v>11620</v>
      </c>
      <c r="O82">
        <v>89.3</v>
      </c>
      <c r="P82" t="s">
        <v>256</v>
      </c>
      <c r="Q82">
        <v>27.8</v>
      </c>
      <c r="R82" t="s">
        <v>11621</v>
      </c>
      <c r="S82">
        <v>53.3</v>
      </c>
      <c r="T82" t="s">
        <v>1244</v>
      </c>
      <c r="U82">
        <v>97.5</v>
      </c>
      <c r="V82" t="s">
        <v>11622</v>
      </c>
      <c r="W82">
        <v>86.9</v>
      </c>
      <c r="X82" t="s">
        <v>11623</v>
      </c>
      <c r="Y82">
        <v>86.2</v>
      </c>
      <c r="Z82" t="s">
        <v>11527</v>
      </c>
      <c r="AA82">
        <v>29.2</v>
      </c>
      <c r="AB82" t="s">
        <v>11467</v>
      </c>
      <c r="AC82">
        <v>97.6</v>
      </c>
      <c r="AD82" t="s">
        <v>11624</v>
      </c>
      <c r="AE82">
        <v>65.1</v>
      </c>
    </row>
    <row r="83" spans="1:31">
      <c r="A83" t="s">
        <v>11409</v>
      </c>
      <c r="B83" t="s">
        <v>798</v>
      </c>
      <c r="C83" t="s">
        <v>797</v>
      </c>
      <c r="D83" t="s">
        <v>798</v>
      </c>
      <c r="E83">
        <v>14</v>
      </c>
      <c r="F83" t="s">
        <v>11497</v>
      </c>
      <c r="G83" t="s">
        <v>417</v>
      </c>
      <c r="H83" t="s">
        <v>11387</v>
      </c>
      <c r="I83" t="s">
        <v>11388</v>
      </c>
      <c r="J83" t="s">
        <v>11384</v>
      </c>
      <c r="K83">
        <v>4</v>
      </c>
      <c r="L83" t="s">
        <v>11385</v>
      </c>
      <c r="M83">
        <v>82.2</v>
      </c>
      <c r="N83" t="s">
        <v>282</v>
      </c>
      <c r="O83">
        <v>94</v>
      </c>
      <c r="P83" t="s">
        <v>159</v>
      </c>
      <c r="Q83">
        <v>81</v>
      </c>
      <c r="R83" t="s">
        <v>11625</v>
      </c>
      <c r="S83">
        <v>36.6</v>
      </c>
      <c r="T83" t="s">
        <v>11626</v>
      </c>
      <c r="U83">
        <v>13.6</v>
      </c>
      <c r="V83" t="s">
        <v>11627</v>
      </c>
      <c r="W83">
        <v>36.3</v>
      </c>
      <c r="X83" t="s">
        <v>11628</v>
      </c>
      <c r="Y83">
        <v>19.6</v>
      </c>
      <c r="Z83" t="s">
        <v>11629</v>
      </c>
      <c r="AA83">
        <v>70.6</v>
      </c>
      <c r="AB83" t="s">
        <v>113</v>
      </c>
      <c r="AC83">
        <v>58.6</v>
      </c>
      <c r="AD83" t="s">
        <v>11630</v>
      </c>
      <c r="AE83">
        <v>64.7</v>
      </c>
    </row>
    <row r="84" spans="1:31">
      <c r="A84" t="s">
        <v>411</v>
      </c>
      <c r="B84" t="s">
        <v>830</v>
      </c>
      <c r="C84" t="s">
        <v>829</v>
      </c>
      <c r="D84" t="s">
        <v>830</v>
      </c>
      <c r="E84">
        <v>15</v>
      </c>
      <c r="F84" t="s">
        <v>11459</v>
      </c>
      <c r="G84" t="s">
        <v>284</v>
      </c>
      <c r="H84" t="s">
        <v>11387</v>
      </c>
      <c r="I84" t="s">
        <v>11388</v>
      </c>
      <c r="J84" t="s">
        <v>11384</v>
      </c>
      <c r="K84">
        <v>4</v>
      </c>
      <c r="L84" t="s">
        <v>11389</v>
      </c>
      <c r="M84">
        <v>81.3</v>
      </c>
      <c r="N84" t="s">
        <v>469</v>
      </c>
      <c r="O84">
        <v>89.1</v>
      </c>
      <c r="P84" t="s">
        <v>171</v>
      </c>
      <c r="Q84">
        <v>55.3</v>
      </c>
      <c r="R84" t="s">
        <v>11631</v>
      </c>
      <c r="S84">
        <v>62.7</v>
      </c>
      <c r="T84" t="s">
        <v>11632</v>
      </c>
      <c r="U84">
        <v>28.6</v>
      </c>
      <c r="V84" t="s">
        <v>11617</v>
      </c>
      <c r="W84">
        <v>13.2</v>
      </c>
      <c r="X84" t="s">
        <v>11633</v>
      </c>
      <c r="Y84">
        <v>26.7</v>
      </c>
      <c r="Z84" t="s">
        <v>11634</v>
      </c>
      <c r="AA84">
        <v>23.4</v>
      </c>
      <c r="AB84" t="s">
        <v>11561</v>
      </c>
      <c r="AC84">
        <v>58.6</v>
      </c>
      <c r="AD84" t="s">
        <v>11630</v>
      </c>
      <c r="AE84">
        <v>63.9</v>
      </c>
    </row>
    <row r="85" spans="1:31">
      <c r="A85" t="s">
        <v>242</v>
      </c>
      <c r="B85">
        <f>81</f>
        <v>81</v>
      </c>
      <c r="C85" t="s">
        <v>11635</v>
      </c>
      <c r="D85">
        <f>81</f>
        <v>81</v>
      </c>
      <c r="E85">
        <v>42</v>
      </c>
      <c r="F85" t="s">
        <v>11636</v>
      </c>
      <c r="G85" t="s">
        <v>584</v>
      </c>
      <c r="H85" t="s">
        <v>11387</v>
      </c>
      <c r="I85" t="s">
        <v>11388</v>
      </c>
      <c r="J85" t="s">
        <v>11384</v>
      </c>
      <c r="K85">
        <v>5</v>
      </c>
      <c r="L85" t="s">
        <v>11389</v>
      </c>
      <c r="M85">
        <v>69.3</v>
      </c>
      <c r="N85" t="s">
        <v>11619</v>
      </c>
      <c r="O85">
        <v>39.8</v>
      </c>
      <c r="P85" t="s">
        <v>11637</v>
      </c>
      <c r="Q85">
        <v>23.7</v>
      </c>
      <c r="R85" t="s">
        <v>11638</v>
      </c>
      <c r="S85">
        <v>64.1</v>
      </c>
      <c r="T85" t="s">
        <v>11430</v>
      </c>
      <c r="U85">
        <v>99.8</v>
      </c>
      <c r="V85" t="s">
        <v>798</v>
      </c>
      <c r="W85">
        <v>92.5</v>
      </c>
      <c r="X85" t="s">
        <v>11639</v>
      </c>
      <c r="Y85">
        <v>82.2</v>
      </c>
      <c r="Z85" t="s">
        <v>11519</v>
      </c>
      <c r="AA85">
        <v>70.6</v>
      </c>
      <c r="AB85" t="s">
        <v>222</v>
      </c>
      <c r="AC85">
        <v>75.6</v>
      </c>
      <c r="AD85" t="s">
        <v>11568</v>
      </c>
      <c r="AE85">
        <v>63.5</v>
      </c>
    </row>
    <row r="86" spans="1:31">
      <c r="A86" t="s">
        <v>371</v>
      </c>
      <c r="B86">
        <f>81</f>
        <v>81</v>
      </c>
      <c r="C86" t="s">
        <v>387</v>
      </c>
      <c r="D86">
        <f>81</f>
        <v>81</v>
      </c>
      <c r="E86">
        <v>23</v>
      </c>
      <c r="F86" t="s">
        <v>11386</v>
      </c>
      <c r="G86" t="s">
        <v>10</v>
      </c>
      <c r="H86" t="s">
        <v>11387</v>
      </c>
      <c r="I86" t="s">
        <v>11388</v>
      </c>
      <c r="J86" t="s">
        <v>11384</v>
      </c>
      <c r="K86">
        <v>5</v>
      </c>
      <c r="L86" t="s">
        <v>11389</v>
      </c>
      <c r="M86">
        <v>51.5</v>
      </c>
      <c r="N86" t="s">
        <v>11404</v>
      </c>
      <c r="O86">
        <v>51.2</v>
      </c>
      <c r="P86" t="s">
        <v>11468</v>
      </c>
      <c r="Q86">
        <v>52.8</v>
      </c>
      <c r="R86" t="s">
        <v>912</v>
      </c>
      <c r="S86">
        <v>71.4</v>
      </c>
      <c r="T86" t="s">
        <v>11415</v>
      </c>
      <c r="U86">
        <v>96.1</v>
      </c>
      <c r="V86" t="s">
        <v>11583</v>
      </c>
      <c r="W86">
        <v>97.4</v>
      </c>
      <c r="X86" t="s">
        <v>222</v>
      </c>
      <c r="Y86">
        <v>97</v>
      </c>
      <c r="Z86" t="s">
        <v>192</v>
      </c>
      <c r="AA86">
        <v>32.5</v>
      </c>
      <c r="AB86" t="s">
        <v>1859</v>
      </c>
      <c r="AC86">
        <v>82.7</v>
      </c>
      <c r="AD86" t="s">
        <v>9941</v>
      </c>
      <c r="AE86">
        <v>63.5</v>
      </c>
    </row>
    <row r="87" spans="1:31">
      <c r="A87" t="s">
        <v>128</v>
      </c>
      <c r="B87" t="s">
        <v>203</v>
      </c>
      <c r="C87" t="s">
        <v>317</v>
      </c>
      <c r="D87" t="s">
        <v>203</v>
      </c>
      <c r="E87">
        <v>24</v>
      </c>
      <c r="F87" t="s">
        <v>11382</v>
      </c>
      <c r="G87" t="s">
        <v>5</v>
      </c>
      <c r="H87" t="s">
        <v>11402</v>
      </c>
      <c r="I87" t="s">
        <v>11388</v>
      </c>
      <c r="J87" t="s">
        <v>11384</v>
      </c>
      <c r="K87">
        <v>5</v>
      </c>
      <c r="L87" t="s">
        <v>11389</v>
      </c>
      <c r="M87">
        <v>77.5</v>
      </c>
      <c r="N87" t="s">
        <v>268</v>
      </c>
      <c r="O87">
        <v>63</v>
      </c>
      <c r="P87" t="s">
        <v>11408</v>
      </c>
      <c r="Q87">
        <v>28.4</v>
      </c>
      <c r="R87" t="s">
        <v>11640</v>
      </c>
      <c r="S87">
        <v>62.9</v>
      </c>
      <c r="T87" t="s">
        <v>11481</v>
      </c>
      <c r="U87">
        <v>23.4</v>
      </c>
      <c r="V87" t="s">
        <v>11641</v>
      </c>
      <c r="W87">
        <v>26.8</v>
      </c>
      <c r="X87" t="s">
        <v>11642</v>
      </c>
      <c r="Y87">
        <v>96.6</v>
      </c>
      <c r="Z87" t="s">
        <v>11423</v>
      </c>
      <c r="AA87">
        <v>47.5</v>
      </c>
      <c r="AB87" t="s">
        <v>11413</v>
      </c>
      <c r="AC87">
        <v>95.1</v>
      </c>
      <c r="AD87" t="s">
        <v>189</v>
      </c>
      <c r="AE87">
        <v>63.1</v>
      </c>
    </row>
    <row r="88" spans="1:31">
      <c r="A88" t="s">
        <v>331</v>
      </c>
      <c r="B88" t="s">
        <v>289</v>
      </c>
      <c r="C88" t="s">
        <v>313</v>
      </c>
      <c r="D88" t="s">
        <v>289</v>
      </c>
      <c r="E88">
        <v>18</v>
      </c>
      <c r="F88" t="s">
        <v>11386</v>
      </c>
      <c r="G88" t="s">
        <v>10</v>
      </c>
      <c r="H88" t="s">
        <v>11402</v>
      </c>
      <c r="I88" t="s">
        <v>11388</v>
      </c>
      <c r="J88" t="s">
        <v>11384</v>
      </c>
      <c r="K88">
        <v>5</v>
      </c>
      <c r="L88" t="s">
        <v>11389</v>
      </c>
      <c r="M88">
        <v>67.5</v>
      </c>
      <c r="N88" t="s">
        <v>11482</v>
      </c>
      <c r="O88">
        <v>75.7</v>
      </c>
      <c r="P88" t="s">
        <v>498</v>
      </c>
      <c r="Q88">
        <v>41.3</v>
      </c>
      <c r="R88" t="s">
        <v>737</v>
      </c>
      <c r="S88">
        <v>38.2</v>
      </c>
      <c r="T88" t="s">
        <v>11521</v>
      </c>
      <c r="U88">
        <v>92.3</v>
      </c>
      <c r="V88" t="s">
        <v>11431</v>
      </c>
      <c r="W88">
        <v>83.9</v>
      </c>
      <c r="X88" t="s">
        <v>1094</v>
      </c>
      <c r="Y88">
        <v>96</v>
      </c>
      <c r="Z88" t="s">
        <v>248</v>
      </c>
      <c r="AA88">
        <v>29.5</v>
      </c>
      <c r="AB88" t="s">
        <v>11511</v>
      </c>
      <c r="AC88">
        <v>80.4</v>
      </c>
      <c r="AD88" t="s">
        <v>11449</v>
      </c>
      <c r="AE88">
        <v>63</v>
      </c>
    </row>
    <row r="89" spans="1:31">
      <c r="A89" t="s">
        <v>500</v>
      </c>
      <c r="B89">
        <f>85</f>
        <v>85</v>
      </c>
      <c r="C89" t="s">
        <v>392</v>
      </c>
      <c r="D89">
        <f>85</f>
        <v>85</v>
      </c>
      <c r="E89">
        <v>15</v>
      </c>
      <c r="F89" t="s">
        <v>11608</v>
      </c>
      <c r="G89" t="s">
        <v>207</v>
      </c>
      <c r="H89" t="s">
        <v>11387</v>
      </c>
      <c r="I89" t="s">
        <v>11388</v>
      </c>
      <c r="J89" t="s">
        <v>11384</v>
      </c>
      <c r="K89">
        <v>5</v>
      </c>
      <c r="L89" t="s">
        <v>11389</v>
      </c>
      <c r="M89">
        <v>69.3</v>
      </c>
      <c r="N89" t="s">
        <v>128</v>
      </c>
      <c r="O89">
        <v>47.5</v>
      </c>
      <c r="P89" t="s">
        <v>11489</v>
      </c>
      <c r="Q89">
        <v>50.2</v>
      </c>
      <c r="R89" t="s">
        <v>11643</v>
      </c>
      <c r="S89">
        <v>37.7</v>
      </c>
      <c r="T89" t="s">
        <v>11644</v>
      </c>
      <c r="U89">
        <v>98.8</v>
      </c>
      <c r="V89" t="s">
        <v>264</v>
      </c>
      <c r="W89">
        <v>77.4</v>
      </c>
      <c r="X89" t="s">
        <v>11645</v>
      </c>
      <c r="Y89">
        <v>95.2</v>
      </c>
      <c r="Z89" t="s">
        <v>189</v>
      </c>
      <c r="AA89">
        <v>66</v>
      </c>
      <c r="AB89" t="s">
        <v>203</v>
      </c>
      <c r="AC89">
        <v>99.1</v>
      </c>
      <c r="AD89" t="s">
        <v>88</v>
      </c>
      <c r="AE89">
        <v>62.8</v>
      </c>
    </row>
    <row r="90" spans="1:31">
      <c r="A90" t="s">
        <v>363</v>
      </c>
      <c r="B90">
        <f>85</f>
        <v>85</v>
      </c>
      <c r="C90" t="s">
        <v>398</v>
      </c>
      <c r="D90">
        <f>85</f>
        <v>85</v>
      </c>
      <c r="E90">
        <v>20</v>
      </c>
      <c r="F90" t="s">
        <v>11646</v>
      </c>
      <c r="G90" t="s">
        <v>397</v>
      </c>
      <c r="H90" t="s">
        <v>11402</v>
      </c>
      <c r="I90" t="s">
        <v>11388</v>
      </c>
      <c r="J90" t="s">
        <v>11384</v>
      </c>
      <c r="K90">
        <v>4</v>
      </c>
      <c r="L90" t="s">
        <v>11389</v>
      </c>
      <c r="M90">
        <v>92.4</v>
      </c>
      <c r="N90" t="s">
        <v>248</v>
      </c>
      <c r="O90">
        <v>82.9</v>
      </c>
      <c r="P90" t="s">
        <v>240</v>
      </c>
      <c r="Q90">
        <v>19.2</v>
      </c>
      <c r="R90" t="s">
        <v>11647</v>
      </c>
      <c r="S90">
        <v>29.9</v>
      </c>
      <c r="T90" t="s">
        <v>11648</v>
      </c>
      <c r="U90">
        <v>6</v>
      </c>
      <c r="V90" t="s">
        <v>11421</v>
      </c>
      <c r="W90">
        <v>2.3</v>
      </c>
      <c r="X90" t="s">
        <v>11421</v>
      </c>
      <c r="Y90">
        <v>90.9</v>
      </c>
      <c r="Z90" t="s">
        <v>268</v>
      </c>
      <c r="AA90">
        <v>89.7</v>
      </c>
      <c r="AB90" t="s">
        <v>11423</v>
      </c>
      <c r="AC90">
        <v>96.1</v>
      </c>
      <c r="AD90" t="s">
        <v>9921</v>
      </c>
      <c r="AE90">
        <v>62.8</v>
      </c>
    </row>
    <row r="91" spans="1:31">
      <c r="A91" t="s">
        <v>431</v>
      </c>
      <c r="B91">
        <f>87</f>
        <v>87</v>
      </c>
      <c r="C91" t="s">
        <v>1128</v>
      </c>
      <c r="D91">
        <f>87</f>
        <v>87</v>
      </c>
      <c r="E91">
        <v>28</v>
      </c>
      <c r="F91" t="s">
        <v>11649</v>
      </c>
      <c r="G91" t="s">
        <v>833</v>
      </c>
      <c r="H91" t="s">
        <v>11402</v>
      </c>
      <c r="I91" t="s">
        <v>11388</v>
      </c>
      <c r="J91" t="s">
        <v>11384</v>
      </c>
      <c r="K91">
        <v>5</v>
      </c>
      <c r="L91" t="s">
        <v>11389</v>
      </c>
      <c r="M91">
        <v>81.2</v>
      </c>
      <c r="N91" t="s">
        <v>9922</v>
      </c>
      <c r="O91">
        <v>78.3</v>
      </c>
      <c r="P91" t="s">
        <v>11409</v>
      </c>
      <c r="Q91">
        <v>99.8</v>
      </c>
      <c r="R91" t="s">
        <v>107</v>
      </c>
      <c r="S91">
        <v>4.6</v>
      </c>
      <c r="T91" t="s">
        <v>11421</v>
      </c>
      <c r="U91">
        <v>20.3</v>
      </c>
      <c r="V91" t="s">
        <v>11650</v>
      </c>
      <c r="W91">
        <v>92.3</v>
      </c>
      <c r="X91" t="s">
        <v>454</v>
      </c>
      <c r="Y91">
        <v>85.2</v>
      </c>
      <c r="Z91" t="s">
        <v>363</v>
      </c>
      <c r="AA91">
        <v>82.2</v>
      </c>
      <c r="AB91" t="s">
        <v>353</v>
      </c>
      <c r="AC91">
        <v>13.4</v>
      </c>
      <c r="AD91" t="s">
        <v>11651</v>
      </c>
      <c r="AE91">
        <v>62.2</v>
      </c>
    </row>
    <row r="92" spans="1:31">
      <c r="A92" t="s">
        <v>11580</v>
      </c>
      <c r="B92">
        <f>87</f>
        <v>87</v>
      </c>
      <c r="C92" t="s">
        <v>3867</v>
      </c>
      <c r="D92">
        <f>87</f>
        <v>87</v>
      </c>
      <c r="E92">
        <v>28</v>
      </c>
      <c r="F92" t="s">
        <v>8157</v>
      </c>
      <c r="G92" t="s">
        <v>194</v>
      </c>
      <c r="H92" t="s">
        <v>11387</v>
      </c>
      <c r="I92" t="s">
        <v>11398</v>
      </c>
      <c r="J92" t="s">
        <v>11384</v>
      </c>
      <c r="K92">
        <v>5</v>
      </c>
      <c r="L92" t="s">
        <v>11389</v>
      </c>
      <c r="M92">
        <v>78.3</v>
      </c>
      <c r="N92" t="s">
        <v>431</v>
      </c>
      <c r="O92">
        <v>52</v>
      </c>
      <c r="P92" t="s">
        <v>11476</v>
      </c>
      <c r="Q92">
        <v>99.7</v>
      </c>
      <c r="R92" t="s">
        <v>79</v>
      </c>
      <c r="S92">
        <v>38.2</v>
      </c>
      <c r="T92" t="s">
        <v>11652</v>
      </c>
      <c r="U92">
        <v>52.5</v>
      </c>
      <c r="V92" t="s">
        <v>11653</v>
      </c>
      <c r="W92">
        <v>50.4</v>
      </c>
      <c r="X92" t="s">
        <v>1026</v>
      </c>
      <c r="Y92">
        <v>89.7</v>
      </c>
      <c r="Z92" t="s">
        <v>182</v>
      </c>
      <c r="AA92">
        <v>19.8</v>
      </c>
      <c r="AB92" t="s">
        <v>11613</v>
      </c>
      <c r="AC92">
        <v>42.6</v>
      </c>
      <c r="AD92" t="s">
        <v>11654</v>
      </c>
      <c r="AE92">
        <v>62.2</v>
      </c>
    </row>
    <row r="93" spans="1:31">
      <c r="A93" t="s">
        <v>789</v>
      </c>
      <c r="B93" t="s">
        <v>309</v>
      </c>
      <c r="C93" t="s">
        <v>3919</v>
      </c>
      <c r="D93" t="s">
        <v>309</v>
      </c>
      <c r="E93">
        <v>23</v>
      </c>
      <c r="F93" t="s">
        <v>8337</v>
      </c>
      <c r="G93" t="s">
        <v>130</v>
      </c>
      <c r="H93" t="s">
        <v>11387</v>
      </c>
      <c r="I93" t="s">
        <v>11388</v>
      </c>
      <c r="J93" t="s">
        <v>11384</v>
      </c>
      <c r="K93">
        <v>5</v>
      </c>
      <c r="L93" t="s">
        <v>11389</v>
      </c>
      <c r="M93">
        <v>54.2</v>
      </c>
      <c r="N93" t="s">
        <v>11419</v>
      </c>
      <c r="O93">
        <v>36.5</v>
      </c>
      <c r="P93" t="s">
        <v>11655</v>
      </c>
      <c r="Q93">
        <v>16.2</v>
      </c>
      <c r="R93" t="s">
        <v>11421</v>
      </c>
      <c r="S93">
        <v>87.1</v>
      </c>
      <c r="T93" t="s">
        <v>203</v>
      </c>
      <c r="U93">
        <v>100</v>
      </c>
      <c r="V93" t="s">
        <v>9922</v>
      </c>
      <c r="W93">
        <v>99.6</v>
      </c>
      <c r="X93" t="s">
        <v>159</v>
      </c>
      <c r="Y93">
        <v>78.8</v>
      </c>
      <c r="Z93" t="s">
        <v>11404</v>
      </c>
      <c r="AA93">
        <v>38.4</v>
      </c>
      <c r="AB93" t="s">
        <v>11632</v>
      </c>
      <c r="AC93">
        <v>96.3</v>
      </c>
      <c r="AD93" t="s">
        <v>152</v>
      </c>
      <c r="AE93">
        <v>62</v>
      </c>
    </row>
    <row r="94" spans="1:31">
      <c r="A94" t="s">
        <v>11625</v>
      </c>
      <c r="B94" t="s">
        <v>294</v>
      </c>
      <c r="C94" t="s">
        <v>293</v>
      </c>
      <c r="D94" t="s">
        <v>294</v>
      </c>
      <c r="E94">
        <v>28</v>
      </c>
      <c r="F94" t="s">
        <v>8337</v>
      </c>
      <c r="G94" t="s">
        <v>130</v>
      </c>
      <c r="H94" t="s">
        <v>11387</v>
      </c>
      <c r="I94" t="s">
        <v>7032</v>
      </c>
      <c r="J94" t="s">
        <v>11384</v>
      </c>
      <c r="K94">
        <v>3</v>
      </c>
      <c r="L94" t="s">
        <v>11389</v>
      </c>
      <c r="M94">
        <v>43.4</v>
      </c>
      <c r="N94" t="s">
        <v>236</v>
      </c>
      <c r="O94">
        <v>57.8</v>
      </c>
      <c r="P94" t="s">
        <v>11614</v>
      </c>
      <c r="Q94">
        <v>9</v>
      </c>
      <c r="R94" t="s">
        <v>11421</v>
      </c>
      <c r="S94">
        <v>95.3</v>
      </c>
      <c r="T94" t="s">
        <v>189</v>
      </c>
      <c r="U94">
        <v>96.6</v>
      </c>
      <c r="V94" t="s">
        <v>11519</v>
      </c>
      <c r="W94">
        <v>93.6</v>
      </c>
      <c r="X94" t="s">
        <v>500</v>
      </c>
      <c r="Y94">
        <v>79.7</v>
      </c>
      <c r="Z94" t="s">
        <v>11656</v>
      </c>
      <c r="AA94">
        <v>30.1</v>
      </c>
      <c r="AB94" t="s">
        <v>395</v>
      </c>
      <c r="AC94">
        <v>93.1</v>
      </c>
      <c r="AD94" t="s">
        <v>157</v>
      </c>
      <c r="AE94">
        <v>61.8</v>
      </c>
    </row>
    <row r="95" spans="1:31">
      <c r="A95" t="s">
        <v>217</v>
      </c>
      <c r="B95">
        <f>91</f>
        <v>91</v>
      </c>
      <c r="C95" t="s">
        <v>11657</v>
      </c>
      <c r="D95">
        <f>91</f>
        <v>91</v>
      </c>
      <c r="E95">
        <v>33</v>
      </c>
      <c r="F95" t="s">
        <v>11459</v>
      </c>
      <c r="G95" t="s">
        <v>284</v>
      </c>
      <c r="H95" t="s">
        <v>11383</v>
      </c>
      <c r="I95" t="s">
        <v>7032</v>
      </c>
      <c r="J95" t="s">
        <v>11384</v>
      </c>
      <c r="K95">
        <v>4</v>
      </c>
      <c r="L95" t="s">
        <v>11389</v>
      </c>
      <c r="M95">
        <v>74.4</v>
      </c>
      <c r="N95" t="s">
        <v>798</v>
      </c>
      <c r="O95">
        <v>94.8</v>
      </c>
      <c r="P95" t="s">
        <v>311</v>
      </c>
      <c r="Q95">
        <v>84.4</v>
      </c>
      <c r="R95" t="s">
        <v>789</v>
      </c>
      <c r="S95">
        <v>53</v>
      </c>
      <c r="T95" t="s">
        <v>863</v>
      </c>
      <c r="U95">
        <v>31.8</v>
      </c>
      <c r="V95" t="s">
        <v>11658</v>
      </c>
      <c r="W95">
        <v>31.7</v>
      </c>
      <c r="X95" t="s">
        <v>11659</v>
      </c>
      <c r="Y95">
        <v>8.9</v>
      </c>
      <c r="Z95" t="s">
        <v>11421</v>
      </c>
      <c r="AA95">
        <v>19.7</v>
      </c>
      <c r="AB95" t="s">
        <v>11660</v>
      </c>
      <c r="AC95">
        <v>18</v>
      </c>
      <c r="AD95" t="s">
        <v>11661</v>
      </c>
      <c r="AE95">
        <v>61.6</v>
      </c>
    </row>
    <row r="96" spans="1:31">
      <c r="A96" t="s">
        <v>11662</v>
      </c>
      <c r="B96">
        <f>91</f>
        <v>91</v>
      </c>
      <c r="C96" t="s">
        <v>227</v>
      </c>
      <c r="D96">
        <f>91</f>
        <v>91</v>
      </c>
      <c r="E96">
        <v>18</v>
      </c>
      <c r="F96" t="s">
        <v>11397</v>
      </c>
      <c r="G96" t="s">
        <v>147</v>
      </c>
      <c r="H96" t="s">
        <v>11387</v>
      </c>
      <c r="I96" t="s">
        <v>11388</v>
      </c>
      <c r="J96" t="s">
        <v>11384</v>
      </c>
      <c r="K96">
        <v>5</v>
      </c>
      <c r="L96" t="s">
        <v>11389</v>
      </c>
      <c r="M96">
        <v>59.1</v>
      </c>
      <c r="N96" t="s">
        <v>11408</v>
      </c>
      <c r="O96">
        <v>27.6</v>
      </c>
      <c r="P96" t="s">
        <v>11663</v>
      </c>
      <c r="Q96">
        <v>89.9</v>
      </c>
      <c r="R96" t="s">
        <v>182</v>
      </c>
      <c r="S96">
        <v>52</v>
      </c>
      <c r="T96" t="s">
        <v>11664</v>
      </c>
      <c r="U96">
        <v>100</v>
      </c>
      <c r="V96" t="s">
        <v>339</v>
      </c>
      <c r="W96">
        <v>53</v>
      </c>
      <c r="X96" t="s">
        <v>11467</v>
      </c>
      <c r="Y96">
        <v>87.2</v>
      </c>
      <c r="Z96" t="s">
        <v>11443</v>
      </c>
      <c r="AA96">
        <v>75.2</v>
      </c>
      <c r="AB96" t="s">
        <v>225</v>
      </c>
      <c r="AC96">
        <v>80.2</v>
      </c>
      <c r="AD96" t="s">
        <v>11453</v>
      </c>
      <c r="AE96">
        <v>61.6</v>
      </c>
    </row>
    <row r="97" spans="1:31">
      <c r="A97" t="s">
        <v>11527</v>
      </c>
      <c r="B97">
        <f>93</f>
        <v>93</v>
      </c>
      <c r="C97" t="s">
        <v>258</v>
      </c>
      <c r="D97">
        <f>93</f>
        <v>93</v>
      </c>
      <c r="E97">
        <v>17</v>
      </c>
      <c r="F97" t="s">
        <v>11382</v>
      </c>
      <c r="G97" t="s">
        <v>5</v>
      </c>
      <c r="H97" t="s">
        <v>11387</v>
      </c>
      <c r="I97" t="s">
        <v>11388</v>
      </c>
      <c r="J97" t="s">
        <v>11384</v>
      </c>
      <c r="K97">
        <v>5</v>
      </c>
      <c r="L97" t="s">
        <v>11385</v>
      </c>
      <c r="M97">
        <v>61.7</v>
      </c>
      <c r="N97" t="s">
        <v>822</v>
      </c>
      <c r="O97">
        <v>68.3</v>
      </c>
      <c r="P97" t="s">
        <v>789</v>
      </c>
      <c r="Q97">
        <v>32.7</v>
      </c>
      <c r="R97" t="s">
        <v>11665</v>
      </c>
      <c r="S97">
        <v>60.1</v>
      </c>
      <c r="T97" t="s">
        <v>11666</v>
      </c>
      <c r="U97">
        <v>21.6</v>
      </c>
      <c r="V97" t="s">
        <v>11667</v>
      </c>
      <c r="W97">
        <v>87.5</v>
      </c>
      <c r="X97" t="s">
        <v>11519</v>
      </c>
      <c r="Y97">
        <v>72.6</v>
      </c>
      <c r="Z97" t="s">
        <v>481</v>
      </c>
      <c r="AA97">
        <v>68.6</v>
      </c>
      <c r="AB97" t="s">
        <v>268</v>
      </c>
      <c r="AC97">
        <v>85.9</v>
      </c>
      <c r="AD97" t="s">
        <v>11668</v>
      </c>
      <c r="AE97">
        <v>61.4</v>
      </c>
    </row>
    <row r="98" spans="1:31">
      <c r="A98" t="s">
        <v>11669</v>
      </c>
      <c r="B98">
        <f>93</f>
        <v>93</v>
      </c>
      <c r="C98" t="s">
        <v>11670</v>
      </c>
      <c r="D98">
        <f>93</f>
        <v>93</v>
      </c>
      <c r="E98">
        <v>29</v>
      </c>
      <c r="F98" t="s">
        <v>11671</v>
      </c>
      <c r="G98" t="s">
        <v>1090</v>
      </c>
      <c r="H98" t="s">
        <v>11402</v>
      </c>
      <c r="I98" t="s">
        <v>11388</v>
      </c>
      <c r="J98" t="s">
        <v>11384</v>
      </c>
      <c r="K98">
        <v>5</v>
      </c>
      <c r="L98" t="s">
        <v>11389</v>
      </c>
      <c r="M98">
        <v>96.6</v>
      </c>
      <c r="N98" t="s">
        <v>140</v>
      </c>
      <c r="O98">
        <v>98.2</v>
      </c>
      <c r="P98" t="s">
        <v>68</v>
      </c>
      <c r="Q98">
        <v>39.8</v>
      </c>
      <c r="R98" t="s">
        <v>11672</v>
      </c>
      <c r="S98">
        <v>2.7</v>
      </c>
      <c r="T98" t="s">
        <v>11421</v>
      </c>
      <c r="U98">
        <v>8.3</v>
      </c>
      <c r="V98" t="s">
        <v>11421</v>
      </c>
      <c r="W98">
        <v>2.5</v>
      </c>
      <c r="X98" t="s">
        <v>11421</v>
      </c>
      <c r="Y98">
        <v>84.5</v>
      </c>
      <c r="Z98" t="s">
        <v>196</v>
      </c>
      <c r="AA98">
        <v>68.4</v>
      </c>
      <c r="AB98" t="s">
        <v>371</v>
      </c>
      <c r="AC98">
        <v>88.5</v>
      </c>
      <c r="AD98" t="s">
        <v>11673</v>
      </c>
      <c r="AE98">
        <v>61.4</v>
      </c>
    </row>
    <row r="99" spans="1:31">
      <c r="A99" t="s">
        <v>469</v>
      </c>
      <c r="B99">
        <f>95</f>
        <v>95</v>
      </c>
      <c r="C99" t="s">
        <v>11674</v>
      </c>
      <c r="D99">
        <f>95</f>
        <v>95</v>
      </c>
      <c r="E99">
        <v>25</v>
      </c>
      <c r="F99" t="s">
        <v>7037</v>
      </c>
      <c r="G99" t="s">
        <v>1131</v>
      </c>
      <c r="H99" t="s">
        <v>11402</v>
      </c>
      <c r="I99" t="s">
        <v>11388</v>
      </c>
      <c r="J99" t="s">
        <v>11384</v>
      </c>
      <c r="K99">
        <v>5</v>
      </c>
      <c r="L99" t="s">
        <v>11389</v>
      </c>
      <c r="M99">
        <v>93.3</v>
      </c>
      <c r="N99" t="s">
        <v>11423</v>
      </c>
      <c r="O99">
        <v>98</v>
      </c>
      <c r="P99" t="s">
        <v>149</v>
      </c>
      <c r="Q99">
        <v>73.5</v>
      </c>
      <c r="R99" t="s">
        <v>11517</v>
      </c>
      <c r="S99">
        <v>1.7</v>
      </c>
      <c r="T99" t="s">
        <v>11421</v>
      </c>
      <c r="U99">
        <v>62.6</v>
      </c>
      <c r="V99" t="s">
        <v>11675</v>
      </c>
      <c r="W99">
        <v>66.7</v>
      </c>
      <c r="X99" t="s">
        <v>568</v>
      </c>
      <c r="Y99">
        <v>28.1</v>
      </c>
      <c r="Z99" t="s">
        <v>11676</v>
      </c>
      <c r="AA99">
        <v>26.2</v>
      </c>
      <c r="AB99" t="s">
        <v>11677</v>
      </c>
      <c r="AC99">
        <v>18.8</v>
      </c>
      <c r="AD99" t="s">
        <v>11678</v>
      </c>
      <c r="AE99">
        <v>61</v>
      </c>
    </row>
    <row r="100" spans="1:31">
      <c r="A100" t="s">
        <v>11679</v>
      </c>
      <c r="B100">
        <f>95</f>
        <v>95</v>
      </c>
      <c r="C100" t="s">
        <v>1005</v>
      </c>
      <c r="D100">
        <f>95</f>
        <v>95</v>
      </c>
      <c r="E100">
        <v>20</v>
      </c>
      <c r="F100" t="s">
        <v>11386</v>
      </c>
      <c r="G100" t="s">
        <v>10</v>
      </c>
      <c r="H100" t="s">
        <v>11383</v>
      </c>
      <c r="I100" t="s">
        <v>11398</v>
      </c>
      <c r="J100" t="s">
        <v>11384</v>
      </c>
      <c r="K100">
        <v>5</v>
      </c>
      <c r="L100" t="s">
        <v>11389</v>
      </c>
      <c r="M100">
        <v>47.3</v>
      </c>
      <c r="N100" t="s">
        <v>11645</v>
      </c>
      <c r="O100">
        <v>67.2</v>
      </c>
      <c r="P100" t="s">
        <v>11494</v>
      </c>
      <c r="Q100">
        <v>64.9</v>
      </c>
      <c r="R100" t="s">
        <v>1292</v>
      </c>
      <c r="S100">
        <v>57.7</v>
      </c>
      <c r="T100" t="s">
        <v>11393</v>
      </c>
      <c r="U100">
        <v>98.7</v>
      </c>
      <c r="V100" t="s">
        <v>11487</v>
      </c>
      <c r="W100">
        <v>100</v>
      </c>
      <c r="X100" t="s">
        <v>79</v>
      </c>
      <c r="Y100">
        <v>51.1</v>
      </c>
      <c r="Z100" t="s">
        <v>926</v>
      </c>
      <c r="AA100">
        <v>22.4</v>
      </c>
      <c r="AB100" t="s">
        <v>11628</v>
      </c>
      <c r="AC100">
        <v>92.1</v>
      </c>
      <c r="AD100" t="s">
        <v>11680</v>
      </c>
      <c r="AE100">
        <v>61</v>
      </c>
    </row>
    <row r="101" spans="1:31">
      <c r="A101" t="s">
        <v>182</v>
      </c>
      <c r="B101" t="s">
        <v>253</v>
      </c>
      <c r="C101" t="s">
        <v>252</v>
      </c>
      <c r="D101" t="s">
        <v>253</v>
      </c>
      <c r="E101">
        <v>23</v>
      </c>
      <c r="F101" t="s">
        <v>11382</v>
      </c>
      <c r="G101" t="s">
        <v>5</v>
      </c>
      <c r="H101" t="s">
        <v>11387</v>
      </c>
      <c r="I101" t="s">
        <v>7032</v>
      </c>
      <c r="J101" t="s">
        <v>11384</v>
      </c>
      <c r="K101">
        <v>5</v>
      </c>
      <c r="L101" t="s">
        <v>11389</v>
      </c>
      <c r="M101">
        <v>67.4</v>
      </c>
      <c r="N101" t="s">
        <v>11443</v>
      </c>
      <c r="O101">
        <v>85.1</v>
      </c>
      <c r="P101" t="s">
        <v>160</v>
      </c>
      <c r="Q101">
        <v>15.3</v>
      </c>
      <c r="R101" t="s">
        <v>11421</v>
      </c>
      <c r="S101">
        <v>67.1</v>
      </c>
      <c r="T101" t="s">
        <v>303</v>
      </c>
      <c r="U101">
        <v>38.8</v>
      </c>
      <c r="V101" t="s">
        <v>11681</v>
      </c>
      <c r="W101">
        <v>65.4</v>
      </c>
      <c r="X101" t="s">
        <v>11682</v>
      </c>
      <c r="Y101">
        <v>33.2</v>
      </c>
      <c r="Z101" t="s">
        <v>11683</v>
      </c>
      <c r="AA101">
        <v>41.7</v>
      </c>
      <c r="AB101" t="s">
        <v>11498</v>
      </c>
      <c r="AC101">
        <v>70.4</v>
      </c>
      <c r="AD101" t="s">
        <v>9955</v>
      </c>
      <c r="AE101">
        <v>60.9</v>
      </c>
    </row>
    <row r="102" spans="1:31">
      <c r="A102" t="s">
        <v>11684</v>
      </c>
      <c r="B102" t="s">
        <v>242</v>
      </c>
      <c r="C102" t="s">
        <v>241</v>
      </c>
      <c r="D102" t="s">
        <v>242</v>
      </c>
      <c r="E102">
        <v>25</v>
      </c>
      <c r="F102" t="s">
        <v>8157</v>
      </c>
      <c r="G102" t="s">
        <v>194</v>
      </c>
      <c r="H102" t="s">
        <v>11387</v>
      </c>
      <c r="I102" t="s">
        <v>11388</v>
      </c>
      <c r="J102" t="s">
        <v>11384</v>
      </c>
      <c r="K102">
        <v>4</v>
      </c>
      <c r="L102" t="s">
        <v>11389</v>
      </c>
      <c r="M102">
        <v>80.8</v>
      </c>
      <c r="N102" t="s">
        <v>222</v>
      </c>
      <c r="O102">
        <v>51</v>
      </c>
      <c r="P102" t="s">
        <v>303</v>
      </c>
      <c r="Q102">
        <v>4.4</v>
      </c>
      <c r="R102" t="s">
        <v>11421</v>
      </c>
      <c r="S102">
        <v>71.4</v>
      </c>
      <c r="T102" t="s">
        <v>11444</v>
      </c>
      <c r="U102">
        <v>62.8</v>
      </c>
      <c r="V102" t="s">
        <v>11685</v>
      </c>
      <c r="W102">
        <v>43.6</v>
      </c>
      <c r="X102" t="s">
        <v>11446</v>
      </c>
      <c r="Y102">
        <v>84.9</v>
      </c>
      <c r="Z102" t="s">
        <v>464</v>
      </c>
      <c r="AA102">
        <v>21.9</v>
      </c>
      <c r="AB102" t="s">
        <v>11686</v>
      </c>
      <c r="AC102">
        <v>60.1</v>
      </c>
      <c r="AD102" t="s">
        <v>11687</v>
      </c>
      <c r="AE102">
        <v>60.8</v>
      </c>
    </row>
    <row r="103" spans="1:31">
      <c r="A103" t="s">
        <v>9938</v>
      </c>
      <c r="B103" t="s">
        <v>11482</v>
      </c>
      <c r="C103" t="s">
        <v>9954</v>
      </c>
      <c r="D103" t="s">
        <v>11482</v>
      </c>
      <c r="E103">
        <v>16</v>
      </c>
      <c r="F103" t="s">
        <v>11382</v>
      </c>
      <c r="G103" t="s">
        <v>5</v>
      </c>
      <c r="H103" t="s">
        <v>11402</v>
      </c>
      <c r="I103" t="s">
        <v>11388</v>
      </c>
      <c r="J103" t="s">
        <v>11384</v>
      </c>
      <c r="K103">
        <v>5</v>
      </c>
      <c r="L103" t="s">
        <v>11389</v>
      </c>
      <c r="M103">
        <v>63.9</v>
      </c>
      <c r="N103" t="s">
        <v>11527</v>
      </c>
      <c r="O103">
        <v>81.2</v>
      </c>
      <c r="P103" t="s">
        <v>113</v>
      </c>
      <c r="Q103">
        <v>10.3</v>
      </c>
      <c r="R103" t="s">
        <v>11421</v>
      </c>
      <c r="S103">
        <v>68.4</v>
      </c>
      <c r="T103" t="s">
        <v>11439</v>
      </c>
      <c r="U103">
        <v>41.5</v>
      </c>
      <c r="V103" t="s">
        <v>11688</v>
      </c>
      <c r="W103">
        <v>45.8</v>
      </c>
      <c r="X103" t="s">
        <v>11689</v>
      </c>
      <c r="Y103">
        <v>75.4</v>
      </c>
      <c r="Z103" t="s">
        <v>11517</v>
      </c>
      <c r="AA103">
        <v>53.4</v>
      </c>
      <c r="AB103" t="s">
        <v>337</v>
      </c>
      <c r="AC103">
        <v>67.4</v>
      </c>
      <c r="AD103" t="s">
        <v>11690</v>
      </c>
      <c r="AE103">
        <v>60.7</v>
      </c>
    </row>
    <row r="104" spans="1:31">
      <c r="A104" t="s">
        <v>113</v>
      </c>
      <c r="B104">
        <f>100</f>
        <v>100</v>
      </c>
      <c r="C104" t="s">
        <v>11691</v>
      </c>
      <c r="D104">
        <f>100</f>
        <v>100</v>
      </c>
      <c r="E104">
        <v>49</v>
      </c>
      <c r="F104" t="s">
        <v>11497</v>
      </c>
      <c r="G104" t="s">
        <v>417</v>
      </c>
      <c r="H104" t="s">
        <v>11425</v>
      </c>
      <c r="I104" t="s">
        <v>11398</v>
      </c>
      <c r="J104" t="s">
        <v>11384</v>
      </c>
      <c r="K104">
        <v>3</v>
      </c>
      <c r="L104" t="s">
        <v>11385</v>
      </c>
      <c r="M104">
        <v>51.6</v>
      </c>
      <c r="N104" t="s">
        <v>385</v>
      </c>
      <c r="O104">
        <v>75.9</v>
      </c>
      <c r="P104" t="s">
        <v>798</v>
      </c>
      <c r="Q104">
        <v>99.9</v>
      </c>
      <c r="R104" t="s">
        <v>91</v>
      </c>
      <c r="S104">
        <v>98.3</v>
      </c>
      <c r="T104" t="s">
        <v>79</v>
      </c>
      <c r="U104">
        <v>33.8</v>
      </c>
      <c r="V104" t="s">
        <v>645</v>
      </c>
      <c r="W104">
        <v>2.6</v>
      </c>
      <c r="X104" t="s">
        <v>11421</v>
      </c>
      <c r="Y104">
        <v>1.3</v>
      </c>
      <c r="Z104" t="s">
        <v>11421</v>
      </c>
      <c r="AA104">
        <v>13.4</v>
      </c>
      <c r="AB104" t="s">
        <v>11692</v>
      </c>
      <c r="AC104">
        <v>16.9</v>
      </c>
      <c r="AD104" t="s">
        <v>11693</v>
      </c>
      <c r="AE104">
        <v>60.4</v>
      </c>
    </row>
    <row r="105" spans="1:31">
      <c r="A105" t="s">
        <v>11494</v>
      </c>
      <c r="B105">
        <f>100</f>
        <v>100</v>
      </c>
      <c r="C105" t="s">
        <v>433</v>
      </c>
      <c r="D105">
        <f>100</f>
        <v>100</v>
      </c>
      <c r="E105">
        <v>21</v>
      </c>
      <c r="F105" t="s">
        <v>11386</v>
      </c>
      <c r="G105" t="s">
        <v>10</v>
      </c>
      <c r="H105" t="s">
        <v>11402</v>
      </c>
      <c r="I105" t="s">
        <v>11388</v>
      </c>
      <c r="J105" t="s">
        <v>11384</v>
      </c>
      <c r="K105">
        <v>5</v>
      </c>
      <c r="L105" t="s">
        <v>11389</v>
      </c>
      <c r="M105">
        <v>60.7</v>
      </c>
      <c r="N105" t="s">
        <v>277</v>
      </c>
      <c r="O105">
        <v>72.1</v>
      </c>
      <c r="P105" t="s">
        <v>320</v>
      </c>
      <c r="Q105">
        <v>32.2</v>
      </c>
      <c r="R105" t="s">
        <v>11435</v>
      </c>
      <c r="S105">
        <v>46.5</v>
      </c>
      <c r="T105" t="s">
        <v>1026</v>
      </c>
      <c r="U105">
        <v>90</v>
      </c>
      <c r="V105" t="s">
        <v>493</v>
      </c>
      <c r="W105">
        <v>75.2</v>
      </c>
      <c r="X105" t="s">
        <v>11489</v>
      </c>
      <c r="Y105">
        <v>98.4</v>
      </c>
      <c r="Z105" t="s">
        <v>68</v>
      </c>
      <c r="AA105">
        <v>24.4</v>
      </c>
      <c r="AB105" t="s">
        <v>11694</v>
      </c>
      <c r="AC105">
        <v>80</v>
      </c>
      <c r="AD105" t="s">
        <v>11695</v>
      </c>
      <c r="AE105">
        <v>60.4</v>
      </c>
    </row>
    <row r="106" spans="1:31">
      <c r="A106" t="s">
        <v>11662</v>
      </c>
      <c r="B106" t="s">
        <v>264</v>
      </c>
      <c r="C106" t="s">
        <v>263</v>
      </c>
      <c r="D106" t="s">
        <v>264</v>
      </c>
      <c r="E106">
        <v>29</v>
      </c>
      <c r="F106" t="s">
        <v>11382</v>
      </c>
      <c r="G106" t="s">
        <v>5</v>
      </c>
      <c r="H106" t="s">
        <v>11402</v>
      </c>
      <c r="I106" t="s">
        <v>11388</v>
      </c>
      <c r="J106" t="s">
        <v>11384</v>
      </c>
      <c r="K106">
        <v>5</v>
      </c>
      <c r="L106" t="s">
        <v>11389</v>
      </c>
      <c r="M106">
        <v>80.2</v>
      </c>
      <c r="N106" t="s">
        <v>113</v>
      </c>
      <c r="O106">
        <v>47.8</v>
      </c>
      <c r="P106" t="s">
        <v>588</v>
      </c>
      <c r="Q106">
        <v>61.3</v>
      </c>
      <c r="R106" t="s">
        <v>11696</v>
      </c>
      <c r="S106">
        <v>37.4</v>
      </c>
      <c r="T106" t="s">
        <v>11697</v>
      </c>
      <c r="U106">
        <v>30.9</v>
      </c>
      <c r="V106" t="s">
        <v>11698</v>
      </c>
      <c r="W106">
        <v>22.8</v>
      </c>
      <c r="X106" t="s">
        <v>11699</v>
      </c>
      <c r="Y106">
        <v>83.6</v>
      </c>
      <c r="Z106" t="s">
        <v>11408</v>
      </c>
      <c r="AA106">
        <v>73.1</v>
      </c>
      <c r="AB106" t="s">
        <v>200</v>
      </c>
      <c r="AC106">
        <v>83.7</v>
      </c>
      <c r="AD106" t="s">
        <v>11474</v>
      </c>
      <c r="AE106">
        <v>60</v>
      </c>
    </row>
    <row r="107" spans="1:31">
      <c r="A107" t="s">
        <v>535</v>
      </c>
      <c r="B107" t="s">
        <v>11487</v>
      </c>
      <c r="C107" t="s">
        <v>11700</v>
      </c>
      <c r="D107" t="s">
        <v>11487</v>
      </c>
      <c r="E107">
        <v>28</v>
      </c>
      <c r="F107" t="s">
        <v>11701</v>
      </c>
      <c r="G107" t="s">
        <v>931</v>
      </c>
      <c r="H107" t="s">
        <v>11387</v>
      </c>
      <c r="I107" t="s">
        <v>11388</v>
      </c>
      <c r="J107" t="s">
        <v>11384</v>
      </c>
      <c r="K107">
        <v>5</v>
      </c>
      <c r="L107" t="s">
        <v>11385</v>
      </c>
      <c r="M107">
        <v>92.9</v>
      </c>
      <c r="N107" t="s">
        <v>163</v>
      </c>
      <c r="O107">
        <v>99.5</v>
      </c>
      <c r="P107" t="s">
        <v>76</v>
      </c>
      <c r="Q107">
        <v>20.6</v>
      </c>
      <c r="R107" t="s">
        <v>11702</v>
      </c>
      <c r="S107">
        <v>11.6</v>
      </c>
      <c r="T107" t="s">
        <v>11421</v>
      </c>
      <c r="U107">
        <v>16.4</v>
      </c>
      <c r="V107" t="s">
        <v>11703</v>
      </c>
      <c r="W107">
        <v>3.5</v>
      </c>
      <c r="X107" t="s">
        <v>11421</v>
      </c>
      <c r="Y107">
        <v>56.8</v>
      </c>
      <c r="Z107" t="s">
        <v>11511</v>
      </c>
      <c r="AA107">
        <v>76.3</v>
      </c>
      <c r="AB107" t="s">
        <v>291</v>
      </c>
      <c r="AC107">
        <v>91.3</v>
      </c>
      <c r="AD107" t="s">
        <v>11704</v>
      </c>
      <c r="AE107">
        <v>59.9</v>
      </c>
    </row>
    <row r="108" spans="1:31">
      <c r="A108" t="s">
        <v>11679</v>
      </c>
      <c r="B108" t="s">
        <v>11639</v>
      </c>
      <c r="C108" t="s">
        <v>11705</v>
      </c>
      <c r="D108" t="s">
        <v>11639</v>
      </c>
      <c r="E108">
        <v>27</v>
      </c>
      <c r="F108" t="s">
        <v>11386</v>
      </c>
      <c r="G108" t="s">
        <v>10</v>
      </c>
      <c r="H108" t="s">
        <v>11387</v>
      </c>
      <c r="I108" t="s">
        <v>11388</v>
      </c>
      <c r="J108" t="s">
        <v>11384</v>
      </c>
      <c r="K108">
        <v>5</v>
      </c>
      <c r="L108" t="s">
        <v>11389</v>
      </c>
      <c r="M108">
        <v>58.7</v>
      </c>
      <c r="N108" t="s">
        <v>11571</v>
      </c>
      <c r="O108">
        <v>52.3</v>
      </c>
      <c r="P108" t="s">
        <v>385</v>
      </c>
      <c r="Q108">
        <v>54.7</v>
      </c>
      <c r="R108" t="s">
        <v>11556</v>
      </c>
      <c r="S108">
        <v>46.9</v>
      </c>
      <c r="T108" t="s">
        <v>11564</v>
      </c>
      <c r="U108">
        <v>84</v>
      </c>
      <c r="V108" t="s">
        <v>680</v>
      </c>
      <c r="W108">
        <v>97.5</v>
      </c>
      <c r="X108" t="s">
        <v>9922</v>
      </c>
      <c r="Y108">
        <v>96.1</v>
      </c>
      <c r="Z108" t="s">
        <v>163</v>
      </c>
      <c r="AA108">
        <v>24.9</v>
      </c>
      <c r="AB108" t="s">
        <v>11446</v>
      </c>
      <c r="AC108">
        <v>76.3</v>
      </c>
      <c r="AD108" t="s">
        <v>11431</v>
      </c>
      <c r="AE108">
        <v>59.7</v>
      </c>
    </row>
    <row r="109" spans="1:31">
      <c r="A109" t="s">
        <v>379</v>
      </c>
      <c r="B109" t="s">
        <v>454</v>
      </c>
      <c r="C109" t="s">
        <v>453</v>
      </c>
      <c r="D109" t="s">
        <v>454</v>
      </c>
      <c r="E109">
        <v>15</v>
      </c>
      <c r="F109" t="s">
        <v>11608</v>
      </c>
      <c r="G109" t="s">
        <v>207</v>
      </c>
      <c r="H109" t="s">
        <v>11387</v>
      </c>
      <c r="I109" t="s">
        <v>11388</v>
      </c>
      <c r="J109" t="s">
        <v>11384</v>
      </c>
      <c r="K109">
        <v>5</v>
      </c>
      <c r="L109" t="s">
        <v>11389</v>
      </c>
      <c r="M109">
        <v>62.7</v>
      </c>
      <c r="N109" t="s">
        <v>458</v>
      </c>
      <c r="O109">
        <v>30.5</v>
      </c>
      <c r="P109" t="s">
        <v>11611</v>
      </c>
      <c r="Q109">
        <v>47.7</v>
      </c>
      <c r="R109" t="s">
        <v>11488</v>
      </c>
      <c r="S109">
        <v>45.6</v>
      </c>
      <c r="T109" t="s">
        <v>11706</v>
      </c>
      <c r="U109">
        <v>98.3</v>
      </c>
      <c r="V109" t="s">
        <v>11527</v>
      </c>
      <c r="W109">
        <v>82.4</v>
      </c>
      <c r="X109" t="s">
        <v>11523</v>
      </c>
      <c r="Y109">
        <v>95.5</v>
      </c>
      <c r="Z109" t="s">
        <v>11417</v>
      </c>
      <c r="AA109">
        <v>58.2</v>
      </c>
      <c r="AB109" t="s">
        <v>454</v>
      </c>
      <c r="AC109">
        <v>99.4</v>
      </c>
      <c r="AD109" t="s">
        <v>87</v>
      </c>
      <c r="AE109">
        <v>59.4</v>
      </c>
    </row>
    <row r="110" spans="1:31">
      <c r="A110" t="s">
        <v>11707</v>
      </c>
      <c r="B110" t="s">
        <v>615</v>
      </c>
      <c r="C110" t="s">
        <v>614</v>
      </c>
      <c r="D110" t="s">
        <v>615</v>
      </c>
      <c r="E110">
        <v>18</v>
      </c>
      <c r="F110" t="s">
        <v>8157</v>
      </c>
      <c r="G110" t="s">
        <v>194</v>
      </c>
      <c r="H110" t="s">
        <v>11402</v>
      </c>
      <c r="I110" t="s">
        <v>11388</v>
      </c>
      <c r="J110" t="s">
        <v>11384</v>
      </c>
      <c r="K110">
        <v>5</v>
      </c>
      <c r="L110" t="s">
        <v>11389</v>
      </c>
      <c r="M110">
        <v>49.7</v>
      </c>
      <c r="N110" t="s">
        <v>303</v>
      </c>
      <c r="O110">
        <v>93</v>
      </c>
      <c r="P110" t="s">
        <v>166</v>
      </c>
      <c r="Q110">
        <v>5.5</v>
      </c>
      <c r="R110" t="s">
        <v>11421</v>
      </c>
      <c r="S110">
        <v>78.7</v>
      </c>
      <c r="T110" t="s">
        <v>196</v>
      </c>
      <c r="U110">
        <v>49</v>
      </c>
      <c r="V110" t="s">
        <v>11545</v>
      </c>
      <c r="W110">
        <v>83</v>
      </c>
      <c r="X110" t="s">
        <v>11560</v>
      </c>
      <c r="Y110">
        <v>63.5</v>
      </c>
      <c r="Z110" t="s">
        <v>11393</v>
      </c>
      <c r="AA110">
        <v>23.9</v>
      </c>
      <c r="AB110" t="s">
        <v>11434</v>
      </c>
      <c r="AC110">
        <v>53.4</v>
      </c>
      <c r="AD110" t="s">
        <v>11708</v>
      </c>
      <c r="AE110">
        <v>59.3</v>
      </c>
    </row>
    <row r="111" spans="1:31">
      <c r="A111" t="s">
        <v>455</v>
      </c>
      <c r="B111">
        <f>107</f>
        <v>107</v>
      </c>
      <c r="C111" t="s">
        <v>185</v>
      </c>
      <c r="D111">
        <f>107</f>
        <v>107</v>
      </c>
      <c r="E111">
        <v>18</v>
      </c>
      <c r="F111" t="s">
        <v>11709</v>
      </c>
      <c r="G111" t="s">
        <v>184</v>
      </c>
      <c r="H111" t="s">
        <v>11402</v>
      </c>
      <c r="I111" t="s">
        <v>11388</v>
      </c>
      <c r="J111" t="s">
        <v>11384</v>
      </c>
      <c r="K111">
        <v>5</v>
      </c>
      <c r="L111" t="s">
        <v>11389</v>
      </c>
      <c r="M111">
        <v>74.1</v>
      </c>
      <c r="N111" t="s">
        <v>830</v>
      </c>
      <c r="O111">
        <v>25.8</v>
      </c>
      <c r="P111" t="s">
        <v>11538</v>
      </c>
      <c r="Q111">
        <v>100</v>
      </c>
      <c r="R111" t="s">
        <v>111</v>
      </c>
      <c r="S111">
        <v>21.2</v>
      </c>
      <c r="T111" t="s">
        <v>11710</v>
      </c>
      <c r="U111">
        <v>91.4</v>
      </c>
      <c r="V111" t="s">
        <v>11498</v>
      </c>
      <c r="W111">
        <v>22.5</v>
      </c>
      <c r="X111" t="s">
        <v>11711</v>
      </c>
      <c r="Y111">
        <v>98.2</v>
      </c>
      <c r="Z111" t="s">
        <v>111</v>
      </c>
      <c r="AA111">
        <v>60.1</v>
      </c>
      <c r="AB111" t="s">
        <v>242</v>
      </c>
      <c r="AC111">
        <v>87.4</v>
      </c>
      <c r="AD111" t="s">
        <v>11478</v>
      </c>
      <c r="AE111">
        <v>58.8</v>
      </c>
    </row>
    <row r="112" spans="1:31">
      <c r="A112" t="s">
        <v>11712</v>
      </c>
      <c r="B112">
        <f>107</f>
        <v>107</v>
      </c>
      <c r="C112" t="s">
        <v>188</v>
      </c>
      <c r="D112">
        <f>107</f>
        <v>107</v>
      </c>
      <c r="E112">
        <v>17</v>
      </c>
      <c r="F112" t="s">
        <v>11515</v>
      </c>
      <c r="G112" t="s">
        <v>142</v>
      </c>
      <c r="H112" t="s">
        <v>11402</v>
      </c>
      <c r="I112" t="s">
        <v>11388</v>
      </c>
      <c r="J112" t="s">
        <v>11384</v>
      </c>
      <c r="K112">
        <v>5</v>
      </c>
      <c r="L112" t="s">
        <v>11389</v>
      </c>
      <c r="M112">
        <v>66.6</v>
      </c>
      <c r="N112" t="s">
        <v>264</v>
      </c>
      <c r="O112">
        <v>31.6</v>
      </c>
      <c r="P112" t="s">
        <v>11677</v>
      </c>
      <c r="Q112">
        <v>32.6</v>
      </c>
      <c r="R112" t="s">
        <v>11713</v>
      </c>
      <c r="S112">
        <v>80.8</v>
      </c>
      <c r="T112" t="s">
        <v>11527</v>
      </c>
      <c r="U112">
        <v>57.1</v>
      </c>
      <c r="V112" t="s">
        <v>11581</v>
      </c>
      <c r="W112">
        <v>21.2</v>
      </c>
      <c r="X112" t="s">
        <v>11714</v>
      </c>
      <c r="Y112">
        <v>95</v>
      </c>
      <c r="Z112" t="s">
        <v>298</v>
      </c>
      <c r="AA112">
        <v>26.5</v>
      </c>
      <c r="AB112" t="s">
        <v>11675</v>
      </c>
      <c r="AC112">
        <v>83.5</v>
      </c>
      <c r="AD112" t="s">
        <v>11579</v>
      </c>
      <c r="AE112">
        <v>58.8</v>
      </c>
    </row>
    <row r="113" spans="1:31">
      <c r="A113" t="s">
        <v>9943</v>
      </c>
      <c r="B113" t="s">
        <v>789</v>
      </c>
      <c r="C113" t="s">
        <v>788</v>
      </c>
      <c r="D113" t="s">
        <v>789</v>
      </c>
      <c r="E113">
        <v>16</v>
      </c>
      <c r="F113" t="s">
        <v>11715</v>
      </c>
      <c r="G113" t="s">
        <v>361</v>
      </c>
      <c r="H113" t="s">
        <v>11387</v>
      </c>
      <c r="I113" t="s">
        <v>11398</v>
      </c>
      <c r="J113" t="s">
        <v>11384</v>
      </c>
      <c r="K113">
        <v>2</v>
      </c>
      <c r="L113" t="s">
        <v>11389</v>
      </c>
      <c r="M113">
        <v>44.6</v>
      </c>
      <c r="N113" t="s">
        <v>481</v>
      </c>
      <c r="O113">
        <v>41.8</v>
      </c>
      <c r="P113" t="s">
        <v>11393</v>
      </c>
      <c r="Q113">
        <v>40.2</v>
      </c>
      <c r="R113" t="s">
        <v>11716</v>
      </c>
      <c r="S113">
        <v>79.4</v>
      </c>
      <c r="T113" t="s">
        <v>550</v>
      </c>
      <c r="U113">
        <v>95.5</v>
      </c>
      <c r="V113" t="s">
        <v>11520</v>
      </c>
      <c r="W113">
        <v>37.7</v>
      </c>
      <c r="X113" t="s">
        <v>11717</v>
      </c>
      <c r="Y113">
        <v>56.2</v>
      </c>
      <c r="Z113" t="s">
        <v>11718</v>
      </c>
      <c r="AA113">
        <v>88.9</v>
      </c>
      <c r="AB113" t="s">
        <v>311</v>
      </c>
      <c r="AC113">
        <v>95</v>
      </c>
      <c r="AD113" t="s">
        <v>11557</v>
      </c>
      <c r="AE113">
        <v>58.7</v>
      </c>
    </row>
    <row r="114" spans="1:31">
      <c r="A114" t="s">
        <v>639</v>
      </c>
      <c r="B114" t="s">
        <v>11391</v>
      </c>
      <c r="C114" t="s">
        <v>10110</v>
      </c>
      <c r="D114" t="s">
        <v>11391</v>
      </c>
      <c r="E114">
        <v>16</v>
      </c>
      <c r="F114" t="s">
        <v>11386</v>
      </c>
      <c r="G114" t="s">
        <v>10</v>
      </c>
      <c r="H114" t="s">
        <v>11387</v>
      </c>
      <c r="I114" t="s">
        <v>11388</v>
      </c>
      <c r="J114" t="s">
        <v>11384</v>
      </c>
      <c r="K114">
        <v>4</v>
      </c>
      <c r="L114" t="s">
        <v>11389</v>
      </c>
      <c r="M114">
        <v>48</v>
      </c>
      <c r="N114" t="s">
        <v>11517</v>
      </c>
      <c r="O114">
        <v>74.5</v>
      </c>
      <c r="P114" t="s">
        <v>11493</v>
      </c>
      <c r="Q114">
        <v>35.6</v>
      </c>
      <c r="R114" t="s">
        <v>11473</v>
      </c>
      <c r="S114">
        <v>50.2</v>
      </c>
      <c r="T114" t="s">
        <v>11539</v>
      </c>
      <c r="U114">
        <v>90</v>
      </c>
      <c r="V114" t="s">
        <v>588</v>
      </c>
      <c r="W114">
        <v>70.9</v>
      </c>
      <c r="X114" t="s">
        <v>11541</v>
      </c>
      <c r="Y114">
        <v>96.1</v>
      </c>
      <c r="Z114" t="s">
        <v>311</v>
      </c>
      <c r="AA114">
        <v>24.1</v>
      </c>
      <c r="AB114" t="s">
        <v>11653</v>
      </c>
      <c r="AC114">
        <v>98.8</v>
      </c>
      <c r="AD114" t="s">
        <v>64</v>
      </c>
      <c r="AE114">
        <v>58.6</v>
      </c>
    </row>
    <row r="115" spans="1:31">
      <c r="A115" t="s">
        <v>11391</v>
      </c>
      <c r="B115" t="s">
        <v>458</v>
      </c>
      <c r="C115" t="s">
        <v>457</v>
      </c>
      <c r="D115" t="s">
        <v>458</v>
      </c>
      <c r="E115">
        <v>15</v>
      </c>
      <c r="F115" t="s">
        <v>6875</v>
      </c>
      <c r="G115" t="s">
        <v>17</v>
      </c>
      <c r="H115" t="s">
        <v>11402</v>
      </c>
      <c r="I115" t="s">
        <v>11388</v>
      </c>
      <c r="J115" t="s">
        <v>11384</v>
      </c>
      <c r="K115">
        <v>5</v>
      </c>
      <c r="L115" t="s">
        <v>11389</v>
      </c>
      <c r="M115">
        <v>56.8</v>
      </c>
      <c r="N115" t="s">
        <v>11623</v>
      </c>
      <c r="O115">
        <v>36.5</v>
      </c>
      <c r="P115" t="s">
        <v>11514</v>
      </c>
      <c r="Q115">
        <v>42.8</v>
      </c>
      <c r="R115" t="s">
        <v>11628</v>
      </c>
      <c r="S115">
        <v>59.1</v>
      </c>
      <c r="T115" t="s">
        <v>559</v>
      </c>
      <c r="U115">
        <v>97.9</v>
      </c>
      <c r="V115" t="s">
        <v>277</v>
      </c>
      <c r="W115">
        <v>73.2</v>
      </c>
      <c r="X115" t="s">
        <v>11528</v>
      </c>
      <c r="Y115">
        <v>92.1</v>
      </c>
      <c r="Z115" t="s">
        <v>411</v>
      </c>
      <c r="AA115">
        <v>46</v>
      </c>
      <c r="AB115" t="s">
        <v>11523</v>
      </c>
      <c r="AC115">
        <v>76.1</v>
      </c>
      <c r="AD115" t="s">
        <v>11517</v>
      </c>
      <c r="AE115">
        <v>58.3</v>
      </c>
    </row>
    <row r="116" spans="1:31">
      <c r="A116" t="s">
        <v>11404</v>
      </c>
      <c r="B116" t="s">
        <v>550</v>
      </c>
      <c r="C116" t="s">
        <v>549</v>
      </c>
      <c r="D116" t="s">
        <v>550</v>
      </c>
      <c r="E116">
        <v>20</v>
      </c>
      <c r="F116" t="s">
        <v>6875</v>
      </c>
      <c r="G116" t="s">
        <v>17</v>
      </c>
      <c r="H116" t="s">
        <v>11402</v>
      </c>
      <c r="I116" t="s">
        <v>7032</v>
      </c>
      <c r="J116" t="s">
        <v>11384</v>
      </c>
      <c r="K116">
        <v>4</v>
      </c>
      <c r="L116" t="s">
        <v>11389</v>
      </c>
      <c r="M116">
        <v>40.7</v>
      </c>
      <c r="N116" t="s">
        <v>950</v>
      </c>
      <c r="O116">
        <v>66.7</v>
      </c>
      <c r="P116" t="s">
        <v>337</v>
      </c>
      <c r="Q116">
        <v>6.8</v>
      </c>
      <c r="R116" t="s">
        <v>11421</v>
      </c>
      <c r="S116">
        <v>82.9</v>
      </c>
      <c r="T116" t="s">
        <v>11443</v>
      </c>
      <c r="U116">
        <v>76.8</v>
      </c>
      <c r="V116" t="s">
        <v>1244</v>
      </c>
      <c r="W116">
        <v>77.9</v>
      </c>
      <c r="X116" t="s">
        <v>11411</v>
      </c>
      <c r="Y116">
        <v>55.4</v>
      </c>
      <c r="Z116" t="s">
        <v>11719</v>
      </c>
      <c r="AA116">
        <v>55.9</v>
      </c>
      <c r="AB116" t="s">
        <v>550</v>
      </c>
      <c r="AC116">
        <v>97.1</v>
      </c>
      <c r="AD116" t="s">
        <v>11720</v>
      </c>
      <c r="AE116">
        <v>58.1</v>
      </c>
    </row>
    <row r="117" spans="1:31">
      <c r="A117" t="s">
        <v>798</v>
      </c>
      <c r="B117" t="s">
        <v>822</v>
      </c>
      <c r="C117" t="s">
        <v>629</v>
      </c>
      <c r="D117" t="s">
        <v>822</v>
      </c>
      <c r="E117">
        <v>14</v>
      </c>
      <c r="F117" t="s">
        <v>11459</v>
      </c>
      <c r="G117" t="s">
        <v>284</v>
      </c>
      <c r="H117" t="s">
        <v>11387</v>
      </c>
      <c r="I117" t="s">
        <v>11388</v>
      </c>
      <c r="J117" t="s">
        <v>11384</v>
      </c>
      <c r="K117">
        <v>5</v>
      </c>
      <c r="L117" t="s">
        <v>11389</v>
      </c>
      <c r="M117">
        <v>72.4</v>
      </c>
      <c r="N117" t="s">
        <v>9926</v>
      </c>
      <c r="O117">
        <v>84.2</v>
      </c>
      <c r="P117" t="s">
        <v>200</v>
      </c>
      <c r="Q117">
        <v>98.5</v>
      </c>
      <c r="R117" t="s">
        <v>248</v>
      </c>
      <c r="S117">
        <v>29.6</v>
      </c>
      <c r="T117" t="s">
        <v>11721</v>
      </c>
      <c r="U117">
        <v>14.2</v>
      </c>
      <c r="V117" t="s">
        <v>11722</v>
      </c>
      <c r="W117">
        <v>13.8</v>
      </c>
      <c r="X117" t="s">
        <v>11723</v>
      </c>
      <c r="Y117">
        <v>27.6</v>
      </c>
      <c r="Z117" t="s">
        <v>11724</v>
      </c>
      <c r="AA117">
        <v>17.2</v>
      </c>
      <c r="AB117" t="s">
        <v>11634</v>
      </c>
      <c r="AC117">
        <v>74.8</v>
      </c>
      <c r="AD117" t="s">
        <v>11725</v>
      </c>
      <c r="AE117">
        <v>58</v>
      </c>
    </row>
    <row r="118" spans="1:31">
      <c r="A118" t="s">
        <v>11726</v>
      </c>
      <c r="B118" t="s">
        <v>11494</v>
      </c>
      <c r="C118" t="s">
        <v>10139</v>
      </c>
      <c r="D118" t="s">
        <v>11494</v>
      </c>
      <c r="E118">
        <v>17</v>
      </c>
      <c r="F118" t="s">
        <v>6875</v>
      </c>
      <c r="G118" t="s">
        <v>17</v>
      </c>
      <c r="H118" t="s">
        <v>11402</v>
      </c>
      <c r="I118" t="s">
        <v>11388</v>
      </c>
      <c r="J118" t="s">
        <v>11384</v>
      </c>
      <c r="K118">
        <v>5</v>
      </c>
      <c r="L118" t="s">
        <v>11389</v>
      </c>
      <c r="M118">
        <v>32.1</v>
      </c>
      <c r="N118" t="s">
        <v>11727</v>
      </c>
      <c r="O118">
        <v>47.4</v>
      </c>
      <c r="P118" t="s">
        <v>11728</v>
      </c>
      <c r="Q118">
        <v>3.7</v>
      </c>
      <c r="R118" t="s">
        <v>11421</v>
      </c>
      <c r="S118">
        <v>98.3</v>
      </c>
      <c r="T118" t="s">
        <v>120</v>
      </c>
      <c r="U118">
        <v>99.7</v>
      </c>
      <c r="V118" t="s">
        <v>716</v>
      </c>
      <c r="W118">
        <v>54.6</v>
      </c>
      <c r="X118" t="s">
        <v>11729</v>
      </c>
      <c r="Y118">
        <v>56.4</v>
      </c>
      <c r="Z118" t="s">
        <v>11467</v>
      </c>
      <c r="AA118">
        <v>93.3</v>
      </c>
      <c r="AB118" t="s">
        <v>120</v>
      </c>
      <c r="AC118">
        <v>99.6</v>
      </c>
      <c r="AD118" t="s">
        <v>72</v>
      </c>
      <c r="AE118">
        <v>57.4</v>
      </c>
    </row>
    <row r="119" spans="1:31">
      <c r="A119" t="s">
        <v>11406</v>
      </c>
      <c r="B119" t="s">
        <v>363</v>
      </c>
      <c r="C119" t="s">
        <v>362</v>
      </c>
      <c r="D119" t="s">
        <v>363</v>
      </c>
      <c r="E119">
        <v>19</v>
      </c>
      <c r="F119" t="s">
        <v>11715</v>
      </c>
      <c r="G119" t="s">
        <v>361</v>
      </c>
      <c r="H119" t="s">
        <v>11387</v>
      </c>
      <c r="I119" t="s">
        <v>7032</v>
      </c>
      <c r="J119" t="s">
        <v>11384</v>
      </c>
      <c r="K119">
        <v>5</v>
      </c>
      <c r="L119" t="s">
        <v>11389</v>
      </c>
      <c r="M119">
        <v>65.1</v>
      </c>
      <c r="N119" t="s">
        <v>454</v>
      </c>
      <c r="O119">
        <v>32.3</v>
      </c>
      <c r="P119" t="s">
        <v>11730</v>
      </c>
      <c r="Q119">
        <v>63.4</v>
      </c>
      <c r="R119" t="s">
        <v>11393</v>
      </c>
      <c r="S119">
        <v>49.8</v>
      </c>
      <c r="T119" t="s">
        <v>11731</v>
      </c>
      <c r="U119">
        <v>71.5</v>
      </c>
      <c r="V119" t="s">
        <v>11729</v>
      </c>
      <c r="W119">
        <v>5.4</v>
      </c>
      <c r="X119" t="s">
        <v>11421</v>
      </c>
      <c r="Y119">
        <v>96</v>
      </c>
      <c r="Z119" t="s">
        <v>159</v>
      </c>
      <c r="AA119">
        <v>65.7</v>
      </c>
      <c r="AB119" t="s">
        <v>716</v>
      </c>
      <c r="AC119">
        <v>82.7</v>
      </c>
      <c r="AD119" t="s">
        <v>9941</v>
      </c>
      <c r="AE119">
        <v>57.2</v>
      </c>
    </row>
    <row r="120" spans="1:31">
      <c r="A120" t="s">
        <v>11480</v>
      </c>
      <c r="B120" t="s">
        <v>277</v>
      </c>
      <c r="C120" t="s">
        <v>276</v>
      </c>
      <c r="D120" t="s">
        <v>277</v>
      </c>
      <c r="E120">
        <v>26</v>
      </c>
      <c r="F120" t="s">
        <v>11382</v>
      </c>
      <c r="G120" t="s">
        <v>5</v>
      </c>
      <c r="H120" t="s">
        <v>11402</v>
      </c>
      <c r="I120" t="s">
        <v>11388</v>
      </c>
      <c r="J120" t="s">
        <v>11384</v>
      </c>
      <c r="K120">
        <v>5</v>
      </c>
      <c r="L120" t="s">
        <v>11385</v>
      </c>
      <c r="M120">
        <v>52.5</v>
      </c>
      <c r="N120" t="s">
        <v>11732</v>
      </c>
      <c r="O120">
        <v>47.6</v>
      </c>
      <c r="P120" t="s">
        <v>493</v>
      </c>
      <c r="Q120">
        <v>21.7</v>
      </c>
      <c r="R120" t="s">
        <v>11555</v>
      </c>
      <c r="S120">
        <v>68</v>
      </c>
      <c r="T120" t="s">
        <v>11403</v>
      </c>
      <c r="U120">
        <v>31.8</v>
      </c>
      <c r="V120" t="s">
        <v>11724</v>
      </c>
      <c r="W120">
        <v>73.5</v>
      </c>
      <c r="X120" t="s">
        <v>11632</v>
      </c>
      <c r="Y120">
        <v>62.8</v>
      </c>
      <c r="Z120" t="s">
        <v>11733</v>
      </c>
      <c r="AA120">
        <v>93.1</v>
      </c>
      <c r="AB120" t="s">
        <v>186</v>
      </c>
      <c r="AC120">
        <v>98.9</v>
      </c>
      <c r="AD120" t="s">
        <v>116</v>
      </c>
      <c r="AE120">
        <v>57.1</v>
      </c>
    </row>
    <row r="121" spans="1:31">
      <c r="A121" t="s">
        <v>11612</v>
      </c>
      <c r="B121" t="s">
        <v>337</v>
      </c>
      <c r="C121" t="s">
        <v>336</v>
      </c>
      <c r="D121" t="s">
        <v>337</v>
      </c>
      <c r="E121">
        <v>16</v>
      </c>
      <c r="F121" t="s">
        <v>11734</v>
      </c>
      <c r="G121" t="s">
        <v>335</v>
      </c>
      <c r="H121" t="s">
        <v>11387</v>
      </c>
      <c r="I121" t="s">
        <v>11388</v>
      </c>
      <c r="J121" t="s">
        <v>11384</v>
      </c>
      <c r="K121">
        <v>5</v>
      </c>
      <c r="L121" t="s">
        <v>11389</v>
      </c>
      <c r="M121">
        <v>55.8</v>
      </c>
      <c r="N121" t="s">
        <v>267</v>
      </c>
      <c r="O121">
        <v>11.2</v>
      </c>
      <c r="P121" t="s">
        <v>11735</v>
      </c>
      <c r="Q121">
        <v>81.7</v>
      </c>
      <c r="R121" t="s">
        <v>11519</v>
      </c>
      <c r="S121">
        <v>64.2</v>
      </c>
      <c r="T121" t="s">
        <v>493</v>
      </c>
      <c r="U121">
        <v>86.1</v>
      </c>
      <c r="V121" t="s">
        <v>719</v>
      </c>
      <c r="W121">
        <v>25.4</v>
      </c>
      <c r="X121" t="s">
        <v>1511</v>
      </c>
      <c r="Y121">
        <v>95.9</v>
      </c>
      <c r="Z121" t="s">
        <v>170</v>
      </c>
      <c r="AA121">
        <v>41.8</v>
      </c>
      <c r="AB121" t="s">
        <v>11645</v>
      </c>
      <c r="AC121">
        <v>91.8</v>
      </c>
      <c r="AD121" t="s">
        <v>11736</v>
      </c>
      <c r="AE121">
        <v>56.9</v>
      </c>
    </row>
    <row r="122" spans="1:31">
      <c r="A122" t="s">
        <v>385</v>
      </c>
      <c r="B122" t="s">
        <v>464</v>
      </c>
      <c r="C122" t="s">
        <v>463</v>
      </c>
      <c r="D122" t="s">
        <v>464</v>
      </c>
      <c r="E122">
        <v>15</v>
      </c>
      <c r="F122" t="s">
        <v>11608</v>
      </c>
      <c r="G122" t="s">
        <v>207</v>
      </c>
      <c r="H122" t="s">
        <v>11387</v>
      </c>
      <c r="I122" t="s">
        <v>7032</v>
      </c>
      <c r="J122" t="s">
        <v>11384</v>
      </c>
      <c r="K122">
        <v>4</v>
      </c>
      <c r="L122" t="s">
        <v>11389</v>
      </c>
      <c r="M122">
        <v>54.1</v>
      </c>
      <c r="N122" t="s">
        <v>11413</v>
      </c>
      <c r="O122">
        <v>15.2</v>
      </c>
      <c r="P122" t="s">
        <v>11710</v>
      </c>
      <c r="Q122">
        <v>28.2</v>
      </c>
      <c r="R122" t="s">
        <v>11710</v>
      </c>
      <c r="S122">
        <v>71.9</v>
      </c>
      <c r="T122" t="s">
        <v>11583</v>
      </c>
      <c r="U122">
        <v>81.5</v>
      </c>
      <c r="V122" t="s">
        <v>11393</v>
      </c>
      <c r="W122">
        <v>84.1</v>
      </c>
      <c r="X122" t="s">
        <v>11520</v>
      </c>
      <c r="Y122">
        <v>95.3</v>
      </c>
      <c r="Z122" t="s">
        <v>171</v>
      </c>
      <c r="AA122">
        <v>76.2</v>
      </c>
      <c r="AB122" t="s">
        <v>125</v>
      </c>
      <c r="AC122">
        <v>75.1</v>
      </c>
      <c r="AD122" t="s">
        <v>11737</v>
      </c>
      <c r="AE122">
        <v>56.8</v>
      </c>
    </row>
    <row r="123" spans="1:31">
      <c r="A123" t="s">
        <v>11738</v>
      </c>
      <c r="B123" t="s">
        <v>11739</v>
      </c>
      <c r="C123" t="s">
        <v>11740</v>
      </c>
      <c r="D123" t="s">
        <v>11739</v>
      </c>
      <c r="E123">
        <v>27</v>
      </c>
      <c r="F123" t="s">
        <v>8157</v>
      </c>
      <c r="G123" t="s">
        <v>194</v>
      </c>
      <c r="H123" t="s">
        <v>11387</v>
      </c>
      <c r="I123" t="s">
        <v>7032</v>
      </c>
      <c r="J123" t="s">
        <v>11384</v>
      </c>
      <c r="K123">
        <v>4</v>
      </c>
      <c r="L123" t="s">
        <v>11389</v>
      </c>
      <c r="M123">
        <v>45.6</v>
      </c>
      <c r="N123" t="s">
        <v>588</v>
      </c>
      <c r="O123">
        <v>76.8</v>
      </c>
      <c r="P123" t="s">
        <v>268</v>
      </c>
      <c r="Q123">
        <v>36</v>
      </c>
      <c r="R123" t="s">
        <v>11741</v>
      </c>
      <c r="S123">
        <v>71.9</v>
      </c>
      <c r="T123" t="s">
        <v>267</v>
      </c>
      <c r="U123">
        <v>70.4</v>
      </c>
      <c r="V123" t="s">
        <v>330</v>
      </c>
      <c r="W123">
        <v>46.7</v>
      </c>
      <c r="X123" t="s">
        <v>11742</v>
      </c>
      <c r="Y123">
        <v>76</v>
      </c>
      <c r="Z123" t="s">
        <v>11422</v>
      </c>
      <c r="AA123">
        <v>38.7</v>
      </c>
      <c r="AB123" t="s">
        <v>481</v>
      </c>
      <c r="AC123">
        <v>23.9</v>
      </c>
      <c r="AD123" t="s">
        <v>11743</v>
      </c>
      <c r="AE123">
        <v>56.4</v>
      </c>
    </row>
    <row r="124" spans="1:31">
      <c r="A124" t="s">
        <v>11744</v>
      </c>
      <c r="B124" t="s">
        <v>196</v>
      </c>
      <c r="C124" t="s">
        <v>195</v>
      </c>
      <c r="D124" t="s">
        <v>196</v>
      </c>
      <c r="E124">
        <v>21</v>
      </c>
      <c r="F124" t="s">
        <v>8157</v>
      </c>
      <c r="G124" t="s">
        <v>194</v>
      </c>
      <c r="H124" t="s">
        <v>11402</v>
      </c>
      <c r="I124" t="s">
        <v>11388</v>
      </c>
      <c r="J124" t="s">
        <v>11384</v>
      </c>
      <c r="K124">
        <v>5</v>
      </c>
      <c r="L124" t="s">
        <v>11389</v>
      </c>
      <c r="M124">
        <v>90.2</v>
      </c>
      <c r="N124" t="s">
        <v>170</v>
      </c>
      <c r="O124">
        <v>65.9</v>
      </c>
      <c r="P124" t="s">
        <v>196</v>
      </c>
      <c r="Q124">
        <v>7.6</v>
      </c>
      <c r="R124" t="s">
        <v>11421</v>
      </c>
      <c r="S124">
        <v>31.3</v>
      </c>
      <c r="T124" t="s">
        <v>11660</v>
      </c>
      <c r="U124">
        <v>68.1</v>
      </c>
      <c r="V124" t="s">
        <v>11589</v>
      </c>
      <c r="W124">
        <v>31.5</v>
      </c>
      <c r="X124" t="s">
        <v>11745</v>
      </c>
      <c r="Y124">
        <v>86</v>
      </c>
      <c r="Z124" t="s">
        <v>11391</v>
      </c>
      <c r="AA124">
        <v>14.4</v>
      </c>
      <c r="AB124" t="s">
        <v>11746</v>
      </c>
      <c r="AC124">
        <v>37.5</v>
      </c>
      <c r="AD124" t="s">
        <v>11747</v>
      </c>
      <c r="AE124">
        <v>56.3</v>
      </c>
    </row>
    <row r="125" spans="1:31">
      <c r="A125" t="s">
        <v>11669</v>
      </c>
      <c r="B125" t="s">
        <v>535</v>
      </c>
      <c r="C125" t="s">
        <v>534</v>
      </c>
      <c r="D125" t="s">
        <v>535</v>
      </c>
      <c r="E125">
        <v>23</v>
      </c>
      <c r="F125" t="s">
        <v>11709</v>
      </c>
      <c r="G125" t="s">
        <v>184</v>
      </c>
      <c r="H125" t="s">
        <v>11383</v>
      </c>
      <c r="I125" t="s">
        <v>11398</v>
      </c>
      <c r="J125" t="s">
        <v>11384</v>
      </c>
      <c r="K125">
        <v>5</v>
      </c>
      <c r="L125" t="s">
        <v>11389</v>
      </c>
      <c r="M125">
        <v>32.5</v>
      </c>
      <c r="N125" t="s">
        <v>11511</v>
      </c>
      <c r="O125">
        <v>16.3</v>
      </c>
      <c r="P125" t="s">
        <v>11748</v>
      </c>
      <c r="Q125">
        <v>99.8</v>
      </c>
      <c r="R125" t="s">
        <v>286</v>
      </c>
      <c r="S125">
        <v>83.4</v>
      </c>
      <c r="T125" t="s">
        <v>11482</v>
      </c>
      <c r="U125">
        <v>100</v>
      </c>
      <c r="V125" t="s">
        <v>144</v>
      </c>
      <c r="W125">
        <v>82</v>
      </c>
      <c r="X125" t="s">
        <v>385</v>
      </c>
      <c r="Y125">
        <v>71.6</v>
      </c>
      <c r="Z125" t="s">
        <v>11481</v>
      </c>
      <c r="AA125">
        <v>28.9</v>
      </c>
      <c r="AB125" t="s">
        <v>330</v>
      </c>
      <c r="AC125">
        <v>54.9</v>
      </c>
      <c r="AD125" t="s">
        <v>11749</v>
      </c>
      <c r="AE125">
        <v>56.2</v>
      </c>
    </row>
    <row r="126" spans="1:31">
      <c r="A126" t="s">
        <v>11656</v>
      </c>
      <c r="B126" t="s">
        <v>639</v>
      </c>
      <c r="C126" t="s">
        <v>638</v>
      </c>
      <c r="D126" t="s">
        <v>639</v>
      </c>
      <c r="E126">
        <v>18</v>
      </c>
      <c r="F126" t="s">
        <v>11386</v>
      </c>
      <c r="G126" t="s">
        <v>10</v>
      </c>
      <c r="H126" t="s">
        <v>11387</v>
      </c>
      <c r="I126" t="s">
        <v>11388</v>
      </c>
      <c r="J126" t="s">
        <v>11384</v>
      </c>
      <c r="K126">
        <v>4</v>
      </c>
      <c r="L126" t="s">
        <v>11389</v>
      </c>
      <c r="M126">
        <v>39.7</v>
      </c>
      <c r="N126" t="s">
        <v>519</v>
      </c>
      <c r="O126">
        <v>40.2</v>
      </c>
      <c r="P126" t="s">
        <v>177</v>
      </c>
      <c r="Q126">
        <v>25.2</v>
      </c>
      <c r="R126" t="s">
        <v>11750</v>
      </c>
      <c r="S126">
        <v>79.3</v>
      </c>
      <c r="T126" t="s">
        <v>363</v>
      </c>
      <c r="U126">
        <v>93.6</v>
      </c>
      <c r="V126" t="s">
        <v>11403</v>
      </c>
      <c r="W126">
        <v>90.6</v>
      </c>
      <c r="X126" t="s">
        <v>277</v>
      </c>
      <c r="Y126">
        <v>75.3</v>
      </c>
      <c r="Z126" t="s">
        <v>11751</v>
      </c>
      <c r="AA126">
        <v>20.7</v>
      </c>
      <c r="AB126" t="s">
        <v>11752</v>
      </c>
      <c r="AC126">
        <v>98</v>
      </c>
      <c r="AD126" t="s">
        <v>99</v>
      </c>
      <c r="AE126">
        <v>55.7</v>
      </c>
    </row>
    <row r="127" spans="1:31">
      <c r="A127" t="s">
        <v>267</v>
      </c>
      <c r="B127" t="s">
        <v>11753</v>
      </c>
      <c r="C127" t="s">
        <v>10154</v>
      </c>
      <c r="D127" t="s">
        <v>11753</v>
      </c>
      <c r="E127">
        <v>14</v>
      </c>
      <c r="F127" t="s">
        <v>11754</v>
      </c>
      <c r="G127" t="s">
        <v>404</v>
      </c>
      <c r="H127" t="s">
        <v>11402</v>
      </c>
      <c r="I127" t="s">
        <v>11398</v>
      </c>
      <c r="J127" t="s">
        <v>11384</v>
      </c>
      <c r="K127">
        <v>5</v>
      </c>
      <c r="L127" t="s">
        <v>11389</v>
      </c>
      <c r="M127">
        <v>69.3</v>
      </c>
      <c r="N127" t="s">
        <v>11755</v>
      </c>
      <c r="O127">
        <v>71.2</v>
      </c>
      <c r="P127" t="s">
        <v>11482</v>
      </c>
      <c r="Q127">
        <v>5.2</v>
      </c>
      <c r="R127" t="s">
        <v>11421</v>
      </c>
      <c r="S127">
        <v>48.3</v>
      </c>
      <c r="T127" t="s">
        <v>11573</v>
      </c>
      <c r="U127">
        <v>63.8</v>
      </c>
      <c r="V127" t="s">
        <v>11756</v>
      </c>
      <c r="W127">
        <v>56.6</v>
      </c>
      <c r="X127" t="s">
        <v>1189</v>
      </c>
      <c r="Y127">
        <v>75.1</v>
      </c>
      <c r="Z127" t="s">
        <v>11645</v>
      </c>
      <c r="AA127">
        <v>36.9</v>
      </c>
      <c r="AB127" t="s">
        <v>11495</v>
      </c>
      <c r="AC127">
        <v>29.4</v>
      </c>
      <c r="AD127" t="s">
        <v>11757</v>
      </c>
      <c r="AE127">
        <v>55.2</v>
      </c>
    </row>
    <row r="128" spans="1:31">
      <c r="A128" t="s">
        <v>11583</v>
      </c>
      <c r="B128">
        <f>124</f>
        <v>124</v>
      </c>
      <c r="C128" t="s">
        <v>962</v>
      </c>
      <c r="D128">
        <f>124</f>
        <v>124</v>
      </c>
      <c r="E128">
        <v>25</v>
      </c>
      <c r="F128" t="s">
        <v>11515</v>
      </c>
      <c r="G128" t="s">
        <v>142</v>
      </c>
      <c r="H128" t="s">
        <v>11383</v>
      </c>
      <c r="I128" t="s">
        <v>11398</v>
      </c>
      <c r="J128" t="s">
        <v>11384</v>
      </c>
      <c r="K128">
        <v>4</v>
      </c>
      <c r="L128" t="s">
        <v>11389</v>
      </c>
      <c r="M128">
        <v>29.3</v>
      </c>
      <c r="N128" t="s">
        <v>11758</v>
      </c>
      <c r="O128">
        <v>76.2</v>
      </c>
      <c r="P128" t="s">
        <v>371</v>
      </c>
      <c r="Q128">
        <v>40.4</v>
      </c>
      <c r="R128" t="s">
        <v>11535</v>
      </c>
      <c r="S128">
        <v>89.7</v>
      </c>
      <c r="T128" t="s">
        <v>431</v>
      </c>
      <c r="U128">
        <v>100</v>
      </c>
      <c r="V128" t="s">
        <v>120</v>
      </c>
      <c r="W128">
        <v>70.8</v>
      </c>
      <c r="X128" t="s">
        <v>11549</v>
      </c>
      <c r="Y128">
        <v>40.1</v>
      </c>
      <c r="Z128" t="s">
        <v>11534</v>
      </c>
      <c r="AA128">
        <v>19.7</v>
      </c>
      <c r="AB128" t="s">
        <v>2059</v>
      </c>
      <c r="AC128">
        <v>18</v>
      </c>
      <c r="AD128" t="s">
        <v>11661</v>
      </c>
      <c r="AE128">
        <v>55</v>
      </c>
    </row>
    <row r="129" spans="1:31">
      <c r="A129" t="s">
        <v>390</v>
      </c>
      <c r="B129">
        <f>124</f>
        <v>124</v>
      </c>
      <c r="C129" t="s">
        <v>497</v>
      </c>
      <c r="D129">
        <f>124</f>
        <v>124</v>
      </c>
      <c r="E129">
        <v>17</v>
      </c>
      <c r="F129" t="s">
        <v>11397</v>
      </c>
      <c r="G129" t="s">
        <v>147</v>
      </c>
      <c r="H129" t="s">
        <v>11383</v>
      </c>
      <c r="I129" t="s">
        <v>11388</v>
      </c>
      <c r="J129" t="s">
        <v>11384</v>
      </c>
      <c r="K129">
        <v>5</v>
      </c>
      <c r="L129" t="s">
        <v>11389</v>
      </c>
      <c r="M129">
        <v>27.8</v>
      </c>
      <c r="N129" t="s">
        <v>11759</v>
      </c>
      <c r="O129">
        <v>17.8</v>
      </c>
      <c r="P129" t="s">
        <v>11760</v>
      </c>
      <c r="Q129">
        <v>57.4</v>
      </c>
      <c r="R129" t="s">
        <v>11761</v>
      </c>
      <c r="S129">
        <v>96.5</v>
      </c>
      <c r="T129" t="s">
        <v>166</v>
      </c>
      <c r="U129">
        <v>100</v>
      </c>
      <c r="V129" t="s">
        <v>126</v>
      </c>
      <c r="W129">
        <v>85</v>
      </c>
      <c r="X129" t="s">
        <v>11614</v>
      </c>
      <c r="Y129">
        <v>74.4</v>
      </c>
      <c r="Z129" t="s">
        <v>11498</v>
      </c>
      <c r="AA129">
        <v>41.1</v>
      </c>
      <c r="AB129" t="s">
        <v>11548</v>
      </c>
      <c r="AC129">
        <v>70.4</v>
      </c>
      <c r="AD129" t="s">
        <v>9955</v>
      </c>
      <c r="AE129">
        <v>55</v>
      </c>
    </row>
    <row r="130" spans="1:31">
      <c r="A130" t="s">
        <v>11744</v>
      </c>
      <c r="B130">
        <f>126</f>
        <v>126</v>
      </c>
      <c r="C130" t="s">
        <v>219</v>
      </c>
      <c r="D130">
        <f>126</f>
        <v>126</v>
      </c>
      <c r="E130">
        <v>15</v>
      </c>
      <c r="F130" t="s">
        <v>11515</v>
      </c>
      <c r="G130" t="s">
        <v>142</v>
      </c>
      <c r="H130" t="s">
        <v>11402</v>
      </c>
      <c r="I130" t="s">
        <v>11388</v>
      </c>
      <c r="J130" t="s">
        <v>11384</v>
      </c>
      <c r="K130">
        <v>5</v>
      </c>
      <c r="L130" t="s">
        <v>11389</v>
      </c>
      <c r="M130">
        <v>69.1</v>
      </c>
      <c r="N130" t="s">
        <v>500</v>
      </c>
      <c r="O130">
        <v>26.8</v>
      </c>
      <c r="P130" t="s">
        <v>11545</v>
      </c>
      <c r="Q130">
        <v>20.2</v>
      </c>
      <c r="R130" t="s">
        <v>11762</v>
      </c>
      <c r="S130">
        <v>62.7</v>
      </c>
      <c r="T130" t="s">
        <v>11524</v>
      </c>
      <c r="U130">
        <v>85.5</v>
      </c>
      <c r="V130" t="s">
        <v>11666</v>
      </c>
      <c r="W130">
        <v>50.2</v>
      </c>
      <c r="X130" t="s">
        <v>11472</v>
      </c>
      <c r="Y130">
        <v>93.7</v>
      </c>
      <c r="Z130" t="s">
        <v>200</v>
      </c>
      <c r="AA130">
        <v>26.9</v>
      </c>
      <c r="AB130" t="s">
        <v>11578</v>
      </c>
      <c r="AC130">
        <v>46</v>
      </c>
      <c r="AD130" t="s">
        <v>11763</v>
      </c>
      <c r="AE130">
        <v>54.8</v>
      </c>
    </row>
    <row r="131" spans="1:31">
      <c r="A131" t="s">
        <v>196</v>
      </c>
      <c r="B131">
        <f>126</f>
        <v>126</v>
      </c>
      <c r="C131" t="s">
        <v>355</v>
      </c>
      <c r="D131">
        <f>126</f>
        <v>126</v>
      </c>
      <c r="E131">
        <v>14</v>
      </c>
      <c r="F131" t="s">
        <v>11397</v>
      </c>
      <c r="G131" t="s">
        <v>147</v>
      </c>
      <c r="H131" t="s">
        <v>11383</v>
      </c>
      <c r="I131" t="s">
        <v>11398</v>
      </c>
      <c r="J131" t="s">
        <v>11384</v>
      </c>
      <c r="K131">
        <v>5</v>
      </c>
      <c r="L131" t="s">
        <v>11389</v>
      </c>
      <c r="M131">
        <v>30.5</v>
      </c>
      <c r="N131" t="s">
        <v>1346</v>
      </c>
      <c r="O131">
        <v>24.4</v>
      </c>
      <c r="P131" t="s">
        <v>11764</v>
      </c>
      <c r="Q131">
        <v>54.6</v>
      </c>
      <c r="R131" t="s">
        <v>991</v>
      </c>
      <c r="S131">
        <v>99.2</v>
      </c>
      <c r="T131" t="s">
        <v>64</v>
      </c>
      <c r="U131">
        <v>100</v>
      </c>
      <c r="V131" t="s">
        <v>152</v>
      </c>
      <c r="W131">
        <v>36.9</v>
      </c>
      <c r="X131" t="s">
        <v>11765</v>
      </c>
      <c r="Y131">
        <v>89.1</v>
      </c>
      <c r="Z131" t="s">
        <v>309</v>
      </c>
      <c r="AA131">
        <v>26.1</v>
      </c>
      <c r="AB131" t="s">
        <v>11570</v>
      </c>
      <c r="AC131">
        <v>73.6</v>
      </c>
      <c r="AD131" t="s">
        <v>11602</v>
      </c>
      <c r="AE131">
        <v>54.8</v>
      </c>
    </row>
    <row r="132" spans="1:31">
      <c r="A132" t="s">
        <v>9929</v>
      </c>
      <c r="B132" t="s">
        <v>379</v>
      </c>
      <c r="C132" t="s">
        <v>378</v>
      </c>
      <c r="D132" t="s">
        <v>379</v>
      </c>
      <c r="E132">
        <v>19</v>
      </c>
      <c r="F132" t="s">
        <v>11397</v>
      </c>
      <c r="G132" t="s">
        <v>147</v>
      </c>
      <c r="H132" t="s">
        <v>11387</v>
      </c>
      <c r="I132" t="s">
        <v>11388</v>
      </c>
      <c r="J132" t="s">
        <v>11384</v>
      </c>
      <c r="K132">
        <v>5</v>
      </c>
      <c r="L132" t="s">
        <v>11389</v>
      </c>
      <c r="M132">
        <v>45.1</v>
      </c>
      <c r="N132" t="s">
        <v>11430</v>
      </c>
      <c r="O132">
        <v>14.1</v>
      </c>
      <c r="P132" t="s">
        <v>11766</v>
      </c>
      <c r="Q132">
        <v>42</v>
      </c>
      <c r="R132" t="s">
        <v>2027</v>
      </c>
      <c r="S132">
        <v>75.4</v>
      </c>
      <c r="T132" t="s">
        <v>11470</v>
      </c>
      <c r="U132">
        <v>100</v>
      </c>
      <c r="V132" t="s">
        <v>11395</v>
      </c>
      <c r="W132">
        <v>96.3</v>
      </c>
      <c r="X132" t="s">
        <v>498</v>
      </c>
      <c r="Y132">
        <v>87.3</v>
      </c>
      <c r="Z132" t="s">
        <v>11482</v>
      </c>
      <c r="AA132">
        <v>31</v>
      </c>
      <c r="AB132" t="s">
        <v>11767</v>
      </c>
      <c r="AC132">
        <v>63.1</v>
      </c>
      <c r="AD132" t="s">
        <v>11768</v>
      </c>
      <c r="AE132">
        <v>54.2</v>
      </c>
    </row>
    <row r="133" spans="1:31">
      <c r="A133" t="s">
        <v>9929</v>
      </c>
      <c r="B133" t="s">
        <v>889</v>
      </c>
      <c r="C133" t="s">
        <v>888</v>
      </c>
      <c r="D133" t="s">
        <v>889</v>
      </c>
      <c r="E133">
        <v>29</v>
      </c>
      <c r="F133" t="s">
        <v>11608</v>
      </c>
      <c r="G133" t="s">
        <v>207</v>
      </c>
      <c r="H133" t="s">
        <v>11383</v>
      </c>
      <c r="I133" t="s">
        <v>11398</v>
      </c>
      <c r="J133" t="s">
        <v>11384</v>
      </c>
      <c r="K133">
        <v>5</v>
      </c>
      <c r="L133" t="s">
        <v>11385</v>
      </c>
      <c r="M133">
        <v>26.6</v>
      </c>
      <c r="N133" t="s">
        <v>11769</v>
      </c>
      <c r="O133">
        <v>51.5</v>
      </c>
      <c r="P133" t="s">
        <v>11770</v>
      </c>
      <c r="Q133">
        <v>51.1</v>
      </c>
      <c r="R133" t="s">
        <v>926</v>
      </c>
      <c r="S133">
        <v>80.9</v>
      </c>
      <c r="T133" t="s">
        <v>11465</v>
      </c>
      <c r="U133">
        <v>100</v>
      </c>
      <c r="V133" t="s">
        <v>381</v>
      </c>
      <c r="W133">
        <v>67.4</v>
      </c>
      <c r="X133" t="s">
        <v>11567</v>
      </c>
      <c r="Y133">
        <v>52.2</v>
      </c>
      <c r="Z133" t="s">
        <v>449</v>
      </c>
      <c r="AA133">
        <v>28.7</v>
      </c>
      <c r="AB133" t="s">
        <v>11556</v>
      </c>
      <c r="AC133">
        <v>82.9</v>
      </c>
      <c r="AD133" t="s">
        <v>11519</v>
      </c>
      <c r="AE133">
        <v>54</v>
      </c>
    </row>
    <row r="134" spans="1:31">
      <c r="A134" t="s">
        <v>11771</v>
      </c>
      <c r="B134">
        <f>130</f>
        <v>130</v>
      </c>
      <c r="C134" t="s">
        <v>547</v>
      </c>
      <c r="D134">
        <f>130</f>
        <v>130</v>
      </c>
      <c r="E134">
        <v>17</v>
      </c>
      <c r="F134" t="s">
        <v>8337</v>
      </c>
      <c r="G134" t="s">
        <v>130</v>
      </c>
      <c r="H134" t="s">
        <v>11387</v>
      </c>
      <c r="I134" t="s">
        <v>11388</v>
      </c>
      <c r="J134" t="s">
        <v>11384</v>
      </c>
      <c r="K134">
        <v>4</v>
      </c>
      <c r="L134" t="s">
        <v>11389</v>
      </c>
      <c r="M134">
        <v>31.6</v>
      </c>
      <c r="N134" t="s">
        <v>11772</v>
      </c>
      <c r="O134">
        <v>41</v>
      </c>
      <c r="P134" t="s">
        <v>11733</v>
      </c>
      <c r="Q134">
        <v>10.3</v>
      </c>
      <c r="R134" t="s">
        <v>11421</v>
      </c>
      <c r="S134">
        <v>81.3</v>
      </c>
      <c r="T134" t="s">
        <v>454</v>
      </c>
      <c r="U134">
        <v>98.6</v>
      </c>
      <c r="V134" t="s">
        <v>11639</v>
      </c>
      <c r="W134">
        <v>93.6</v>
      </c>
      <c r="X134" t="s">
        <v>11755</v>
      </c>
      <c r="Y134">
        <v>81.4</v>
      </c>
      <c r="Z134" t="s">
        <v>267</v>
      </c>
      <c r="AA134">
        <v>43.2</v>
      </c>
      <c r="AB134" t="s">
        <v>11569</v>
      </c>
      <c r="AC134">
        <v>91.8</v>
      </c>
      <c r="AD134" t="s">
        <v>11736</v>
      </c>
      <c r="AE134">
        <v>53.7</v>
      </c>
    </row>
    <row r="135" spans="1:31">
      <c r="A135" t="s">
        <v>11560</v>
      </c>
      <c r="B135">
        <f>130</f>
        <v>130</v>
      </c>
      <c r="C135" t="s">
        <v>603</v>
      </c>
      <c r="D135">
        <f>130</f>
        <v>130</v>
      </c>
      <c r="E135">
        <v>20</v>
      </c>
      <c r="F135" t="s">
        <v>11773</v>
      </c>
      <c r="G135" t="s">
        <v>575</v>
      </c>
      <c r="H135" t="s">
        <v>11402</v>
      </c>
      <c r="I135" t="s">
        <v>11388</v>
      </c>
      <c r="J135" t="s">
        <v>11384</v>
      </c>
      <c r="K135">
        <v>5</v>
      </c>
      <c r="L135" t="s">
        <v>11389</v>
      </c>
      <c r="M135">
        <v>70.8</v>
      </c>
      <c r="N135" t="s">
        <v>182</v>
      </c>
      <c r="O135">
        <v>42.5</v>
      </c>
      <c r="P135" t="s">
        <v>1473</v>
      </c>
      <c r="Q135">
        <v>22</v>
      </c>
      <c r="R135" t="s">
        <v>11774</v>
      </c>
      <c r="S135">
        <v>14.5</v>
      </c>
      <c r="T135" t="s">
        <v>11775</v>
      </c>
      <c r="U135">
        <v>99.3</v>
      </c>
      <c r="V135" t="s">
        <v>11619</v>
      </c>
      <c r="W135">
        <v>88.1</v>
      </c>
      <c r="X135" t="s">
        <v>889</v>
      </c>
      <c r="Y135">
        <v>93.5</v>
      </c>
      <c r="Z135" t="s">
        <v>110</v>
      </c>
      <c r="AA135">
        <v>56.8</v>
      </c>
      <c r="AB135" t="s">
        <v>789</v>
      </c>
      <c r="AC135">
        <v>74.1</v>
      </c>
      <c r="AD135" t="s">
        <v>11776</v>
      </c>
      <c r="AE135">
        <v>53.7</v>
      </c>
    </row>
    <row r="136" spans="1:31">
      <c r="A136" t="s">
        <v>9934</v>
      </c>
      <c r="B136">
        <f>132</f>
        <v>132</v>
      </c>
      <c r="C136" t="s">
        <v>3912</v>
      </c>
      <c r="D136">
        <f>132</f>
        <v>132</v>
      </c>
      <c r="E136">
        <v>29</v>
      </c>
      <c r="F136" t="s">
        <v>11382</v>
      </c>
      <c r="G136" t="s">
        <v>5</v>
      </c>
      <c r="H136" t="s">
        <v>11402</v>
      </c>
      <c r="I136" t="s">
        <v>11388</v>
      </c>
      <c r="J136" t="s">
        <v>11384</v>
      </c>
      <c r="K136">
        <v>5</v>
      </c>
      <c r="L136" t="s">
        <v>11389</v>
      </c>
      <c r="M136">
        <v>63.9</v>
      </c>
      <c r="N136" t="s">
        <v>11465</v>
      </c>
      <c r="O136">
        <v>44.7</v>
      </c>
      <c r="P136" t="s">
        <v>11777</v>
      </c>
      <c r="Q136">
        <v>30.4</v>
      </c>
      <c r="R136" t="s">
        <v>11492</v>
      </c>
      <c r="S136">
        <v>40.7</v>
      </c>
      <c r="T136" t="s">
        <v>11778</v>
      </c>
      <c r="U136">
        <v>70.3</v>
      </c>
      <c r="V136" t="s">
        <v>11772</v>
      </c>
      <c r="W136">
        <v>49.3</v>
      </c>
      <c r="X136" t="s">
        <v>11779</v>
      </c>
      <c r="Y136">
        <v>77.8</v>
      </c>
      <c r="Z136" t="s">
        <v>11426</v>
      </c>
      <c r="AA136">
        <v>19</v>
      </c>
      <c r="AB136" t="s">
        <v>11780</v>
      </c>
      <c r="AC136">
        <v>98.9</v>
      </c>
      <c r="AD136" t="s">
        <v>75</v>
      </c>
      <c r="AE136">
        <v>53.2</v>
      </c>
    </row>
    <row r="137" spans="1:31">
      <c r="A137" t="s">
        <v>9934</v>
      </c>
      <c r="B137">
        <f>132</f>
        <v>132</v>
      </c>
      <c r="C137" t="s">
        <v>3858</v>
      </c>
      <c r="D137">
        <f>132</f>
        <v>132</v>
      </c>
      <c r="E137">
        <v>35</v>
      </c>
      <c r="F137" t="s">
        <v>11382</v>
      </c>
      <c r="G137" t="s">
        <v>5</v>
      </c>
      <c r="H137" t="s">
        <v>11402</v>
      </c>
      <c r="I137" t="s">
        <v>11388</v>
      </c>
      <c r="J137" t="s">
        <v>11384</v>
      </c>
      <c r="K137">
        <v>5</v>
      </c>
      <c r="L137" t="s">
        <v>11389</v>
      </c>
      <c r="M137">
        <v>63</v>
      </c>
      <c r="N137" t="s">
        <v>11391</v>
      </c>
      <c r="O137">
        <v>33.9</v>
      </c>
      <c r="P137" t="s">
        <v>1026</v>
      </c>
      <c r="Q137">
        <v>72.9</v>
      </c>
      <c r="R137" t="s">
        <v>11751</v>
      </c>
      <c r="S137">
        <v>42.5</v>
      </c>
      <c r="T137" t="s">
        <v>11781</v>
      </c>
      <c r="U137">
        <v>24.7</v>
      </c>
      <c r="V137" t="s">
        <v>11782</v>
      </c>
      <c r="W137">
        <v>10.1</v>
      </c>
      <c r="X137" t="s">
        <v>11421</v>
      </c>
      <c r="Y137">
        <v>82.2</v>
      </c>
      <c r="Z137" t="s">
        <v>11484</v>
      </c>
      <c r="AA137">
        <v>47.9</v>
      </c>
      <c r="AB137" t="s">
        <v>11609</v>
      </c>
      <c r="AC137">
        <v>96.8</v>
      </c>
      <c r="AD137" t="s">
        <v>163</v>
      </c>
      <c r="AE137">
        <v>53.2</v>
      </c>
    </row>
    <row r="138" spans="1:31">
      <c r="A138" t="s">
        <v>11751</v>
      </c>
      <c r="B138">
        <f>134</f>
        <v>134</v>
      </c>
      <c r="C138" t="s">
        <v>428</v>
      </c>
      <c r="D138">
        <f>134</f>
        <v>134</v>
      </c>
      <c r="E138">
        <v>23</v>
      </c>
      <c r="F138" t="s">
        <v>11754</v>
      </c>
      <c r="G138" t="s">
        <v>404</v>
      </c>
      <c r="H138" t="s">
        <v>11402</v>
      </c>
      <c r="I138" t="s">
        <v>11388</v>
      </c>
      <c r="J138" t="s">
        <v>11384</v>
      </c>
      <c r="K138">
        <v>5</v>
      </c>
      <c r="L138" t="s">
        <v>11389</v>
      </c>
      <c r="M138">
        <v>79.2</v>
      </c>
      <c r="N138" t="s">
        <v>11409</v>
      </c>
      <c r="O138">
        <v>41</v>
      </c>
      <c r="P138" t="s">
        <v>11696</v>
      </c>
      <c r="Q138">
        <v>4.6</v>
      </c>
      <c r="R138" t="s">
        <v>11421</v>
      </c>
      <c r="S138">
        <v>44.9</v>
      </c>
      <c r="T138" t="s">
        <v>11779</v>
      </c>
      <c r="U138">
        <v>3</v>
      </c>
      <c r="V138" t="s">
        <v>11421</v>
      </c>
      <c r="W138">
        <v>10.8</v>
      </c>
      <c r="X138" t="s">
        <v>11783</v>
      </c>
      <c r="Y138">
        <v>96.9</v>
      </c>
      <c r="Z138" t="s">
        <v>106</v>
      </c>
      <c r="AA138">
        <v>59.8</v>
      </c>
      <c r="AB138" t="s">
        <v>11612</v>
      </c>
      <c r="AC138">
        <v>92</v>
      </c>
      <c r="AD138" t="s">
        <v>798</v>
      </c>
      <c r="AE138">
        <v>52.9</v>
      </c>
    </row>
    <row r="139" spans="1:31">
      <c r="A139" t="s">
        <v>11784</v>
      </c>
      <c r="B139">
        <f>134</f>
        <v>134</v>
      </c>
      <c r="C139" t="s">
        <v>7772</v>
      </c>
      <c r="D139">
        <f>134</f>
        <v>134</v>
      </c>
      <c r="E139">
        <v>18</v>
      </c>
      <c r="F139" t="s">
        <v>11382</v>
      </c>
      <c r="G139" t="s">
        <v>5</v>
      </c>
      <c r="H139" t="s">
        <v>11402</v>
      </c>
      <c r="I139" t="s">
        <v>11388</v>
      </c>
      <c r="J139" t="s">
        <v>11384</v>
      </c>
      <c r="K139">
        <v>5</v>
      </c>
      <c r="L139" t="s">
        <v>11389</v>
      </c>
      <c r="M139">
        <v>62</v>
      </c>
      <c r="N139" t="s">
        <v>550</v>
      </c>
      <c r="O139">
        <v>59.6</v>
      </c>
      <c r="P139" t="s">
        <v>11623</v>
      </c>
      <c r="Q139">
        <v>4.5</v>
      </c>
      <c r="R139" t="s">
        <v>11421</v>
      </c>
      <c r="S139">
        <v>68.4</v>
      </c>
      <c r="T139" t="s">
        <v>11523</v>
      </c>
      <c r="U139">
        <v>23.1</v>
      </c>
      <c r="V139" t="s">
        <v>11785</v>
      </c>
      <c r="W139">
        <v>13.3</v>
      </c>
      <c r="X139" t="s">
        <v>11410</v>
      </c>
      <c r="Y139">
        <v>88.4</v>
      </c>
      <c r="Z139" t="s">
        <v>128</v>
      </c>
      <c r="AA139">
        <v>30.1</v>
      </c>
      <c r="AB139" t="s">
        <v>11786</v>
      </c>
      <c r="AC139">
        <v>61.3</v>
      </c>
      <c r="AD139" t="s">
        <v>11526</v>
      </c>
      <c r="AE139">
        <v>52.9</v>
      </c>
    </row>
    <row r="140" spans="1:31">
      <c r="A140" t="s">
        <v>11426</v>
      </c>
      <c r="B140" t="s">
        <v>390</v>
      </c>
      <c r="C140" t="s">
        <v>389</v>
      </c>
      <c r="D140" t="s">
        <v>390</v>
      </c>
      <c r="E140">
        <v>17</v>
      </c>
      <c r="F140" t="s">
        <v>11382</v>
      </c>
      <c r="G140" t="s">
        <v>5</v>
      </c>
      <c r="H140" t="s">
        <v>11402</v>
      </c>
      <c r="I140" t="s">
        <v>11388</v>
      </c>
      <c r="J140" t="s">
        <v>11384</v>
      </c>
      <c r="K140">
        <v>5</v>
      </c>
      <c r="L140" t="s">
        <v>11389</v>
      </c>
      <c r="M140">
        <v>59.9</v>
      </c>
      <c r="N140" t="s">
        <v>196</v>
      </c>
      <c r="O140">
        <v>49.4</v>
      </c>
      <c r="P140" t="s">
        <v>11508</v>
      </c>
      <c r="Q140">
        <v>11.3</v>
      </c>
      <c r="R140" t="s">
        <v>11421</v>
      </c>
      <c r="S140">
        <v>58</v>
      </c>
      <c r="T140" t="s">
        <v>11605</v>
      </c>
      <c r="U140">
        <v>58.6</v>
      </c>
      <c r="V140" t="s">
        <v>11611</v>
      </c>
      <c r="W140">
        <v>12.8</v>
      </c>
      <c r="X140" t="s">
        <v>11787</v>
      </c>
      <c r="Y140">
        <v>95.6</v>
      </c>
      <c r="Z140" t="s">
        <v>11395</v>
      </c>
      <c r="AA140">
        <v>45.5</v>
      </c>
      <c r="AB140" t="s">
        <v>385</v>
      </c>
      <c r="AC140">
        <v>71.2</v>
      </c>
      <c r="AD140" t="s">
        <v>11777</v>
      </c>
      <c r="AE140">
        <v>52.7</v>
      </c>
    </row>
    <row r="141" spans="1:31">
      <c r="A141" t="s">
        <v>9949</v>
      </c>
      <c r="B141">
        <f>137</f>
        <v>137</v>
      </c>
      <c r="C141" t="s">
        <v>11788</v>
      </c>
      <c r="D141">
        <f>137</f>
        <v>137</v>
      </c>
      <c r="E141">
        <v>23</v>
      </c>
      <c r="F141" t="s">
        <v>11585</v>
      </c>
      <c r="G141" t="s">
        <v>757</v>
      </c>
      <c r="H141" t="s">
        <v>11387</v>
      </c>
      <c r="I141" t="s">
        <v>11388</v>
      </c>
      <c r="J141" t="s">
        <v>11384</v>
      </c>
      <c r="K141">
        <v>4</v>
      </c>
      <c r="L141" t="s">
        <v>11389</v>
      </c>
      <c r="M141">
        <v>61.4</v>
      </c>
      <c r="N141" t="s">
        <v>363</v>
      </c>
      <c r="O141">
        <v>74.7</v>
      </c>
      <c r="P141" t="s">
        <v>716</v>
      </c>
      <c r="Q141">
        <v>55.2</v>
      </c>
      <c r="R141" t="s">
        <v>11727</v>
      </c>
      <c r="S141">
        <v>16.2</v>
      </c>
      <c r="T141" t="s">
        <v>11789</v>
      </c>
      <c r="U141">
        <v>24.9</v>
      </c>
      <c r="V141" t="s">
        <v>11513</v>
      </c>
      <c r="W141">
        <v>88.9</v>
      </c>
      <c r="X141" t="s">
        <v>11620</v>
      </c>
      <c r="Y141">
        <v>59.6</v>
      </c>
      <c r="Z141" t="s">
        <v>11767</v>
      </c>
      <c r="AA141">
        <v>18.2</v>
      </c>
      <c r="AB141" t="s">
        <v>11790</v>
      </c>
      <c r="AC141">
        <v>85.5</v>
      </c>
      <c r="AD141" t="s">
        <v>277</v>
      </c>
      <c r="AE141">
        <v>52.6</v>
      </c>
    </row>
    <row r="142" spans="1:31">
      <c r="A142" t="s">
        <v>11755</v>
      </c>
      <c r="B142">
        <f>137</f>
        <v>137</v>
      </c>
      <c r="C142" t="s">
        <v>280</v>
      </c>
      <c r="D142">
        <f>137</f>
        <v>137</v>
      </c>
      <c r="E142">
        <v>36</v>
      </c>
      <c r="F142" t="s">
        <v>11432</v>
      </c>
      <c r="G142" t="s">
        <v>11433</v>
      </c>
      <c r="H142" t="s">
        <v>11387</v>
      </c>
      <c r="I142" t="s">
        <v>7032</v>
      </c>
      <c r="J142" t="s">
        <v>11384</v>
      </c>
      <c r="K142">
        <v>4</v>
      </c>
      <c r="L142" t="s">
        <v>11389</v>
      </c>
      <c r="M142">
        <v>52.5</v>
      </c>
      <c r="N142" t="s">
        <v>11453</v>
      </c>
      <c r="O142">
        <v>17.5</v>
      </c>
      <c r="P142" t="s">
        <v>11791</v>
      </c>
      <c r="Q142">
        <v>91.2</v>
      </c>
      <c r="R142" t="s">
        <v>830</v>
      </c>
      <c r="S142">
        <v>98.5</v>
      </c>
      <c r="T142" t="s">
        <v>107</v>
      </c>
      <c r="U142">
        <v>16.8</v>
      </c>
      <c r="V142" t="s">
        <v>11792</v>
      </c>
      <c r="W142">
        <v>5.2</v>
      </c>
      <c r="X142" t="s">
        <v>11421</v>
      </c>
      <c r="Y142">
        <v>32.2</v>
      </c>
      <c r="Z142" t="s">
        <v>11793</v>
      </c>
      <c r="AA142">
        <v>24.8</v>
      </c>
      <c r="AB142" t="s">
        <v>542</v>
      </c>
      <c r="AC142">
        <v>21.6</v>
      </c>
      <c r="AD142" t="s">
        <v>11794</v>
      </c>
      <c r="AE142">
        <v>52.6</v>
      </c>
    </row>
    <row r="143" spans="1:31">
      <c r="A143" t="s">
        <v>11413</v>
      </c>
      <c r="B143" t="s">
        <v>267</v>
      </c>
      <c r="C143" t="s">
        <v>266</v>
      </c>
      <c r="D143" t="s">
        <v>267</v>
      </c>
      <c r="E143">
        <v>20</v>
      </c>
      <c r="F143" t="s">
        <v>11515</v>
      </c>
      <c r="G143" t="s">
        <v>142</v>
      </c>
      <c r="H143" t="s">
        <v>11402</v>
      </c>
      <c r="I143" t="s">
        <v>11388</v>
      </c>
      <c r="J143" t="s">
        <v>11384</v>
      </c>
      <c r="K143">
        <v>5</v>
      </c>
      <c r="L143" t="s">
        <v>11389</v>
      </c>
      <c r="M143">
        <v>52.9</v>
      </c>
      <c r="N143" t="s">
        <v>1094</v>
      </c>
      <c r="O143">
        <v>29.9</v>
      </c>
      <c r="P143" t="s">
        <v>11769</v>
      </c>
      <c r="Q143">
        <v>51.4</v>
      </c>
      <c r="R143" t="s">
        <v>11730</v>
      </c>
      <c r="S143">
        <v>42.9</v>
      </c>
      <c r="T143" t="s">
        <v>11677</v>
      </c>
      <c r="U143">
        <v>93.5</v>
      </c>
      <c r="V143" t="s">
        <v>11426</v>
      </c>
      <c r="W143">
        <v>85.6</v>
      </c>
      <c r="X143" t="s">
        <v>11415</v>
      </c>
      <c r="Y143">
        <v>92.1</v>
      </c>
      <c r="Z143" t="s">
        <v>469</v>
      </c>
      <c r="AA143">
        <v>22.3</v>
      </c>
      <c r="AB143" t="s">
        <v>11795</v>
      </c>
      <c r="AC143">
        <v>67.7</v>
      </c>
      <c r="AD143" t="s">
        <v>1308</v>
      </c>
      <c r="AE143">
        <v>52.5</v>
      </c>
    </row>
    <row r="144" spans="1:31">
      <c r="A144" t="s">
        <v>11796</v>
      </c>
      <c r="B144" t="s">
        <v>11415</v>
      </c>
      <c r="C144" t="s">
        <v>10156</v>
      </c>
      <c r="D144" t="s">
        <v>11415</v>
      </c>
      <c r="E144">
        <v>14</v>
      </c>
      <c r="F144" t="s">
        <v>8337</v>
      </c>
      <c r="G144" t="s">
        <v>130</v>
      </c>
      <c r="H144" t="s">
        <v>11402</v>
      </c>
      <c r="I144" t="s">
        <v>7032</v>
      </c>
      <c r="J144" t="s">
        <v>11384</v>
      </c>
      <c r="K144">
        <v>3</v>
      </c>
      <c r="L144" t="s">
        <v>11389</v>
      </c>
      <c r="M144">
        <v>38.6</v>
      </c>
      <c r="N144" t="s">
        <v>11393</v>
      </c>
      <c r="O144">
        <v>49.6</v>
      </c>
      <c r="P144" t="s">
        <v>11645</v>
      </c>
      <c r="Q144">
        <v>5.4</v>
      </c>
      <c r="R144" t="s">
        <v>11421</v>
      </c>
      <c r="S144">
        <v>68.6</v>
      </c>
      <c r="T144" t="s">
        <v>11560</v>
      </c>
      <c r="U144">
        <v>100</v>
      </c>
      <c r="V144" t="s">
        <v>209</v>
      </c>
      <c r="W144">
        <v>92.8</v>
      </c>
      <c r="X144" t="s">
        <v>264</v>
      </c>
      <c r="Y144">
        <v>57.3</v>
      </c>
      <c r="Z144" t="s">
        <v>11655</v>
      </c>
      <c r="AA144">
        <v>28.8</v>
      </c>
      <c r="AB144" t="s">
        <v>11718</v>
      </c>
      <c r="AC144">
        <v>96.2</v>
      </c>
      <c r="AD144" t="s">
        <v>170</v>
      </c>
      <c r="AE144">
        <v>52.4</v>
      </c>
    </row>
    <row r="145" spans="1:31">
      <c r="A145" t="s">
        <v>11484</v>
      </c>
      <c r="B145">
        <f>141</f>
        <v>141</v>
      </c>
      <c r="C145" t="s">
        <v>319</v>
      </c>
      <c r="D145">
        <f>141</f>
        <v>141</v>
      </c>
      <c r="E145">
        <v>17</v>
      </c>
      <c r="F145" t="s">
        <v>11432</v>
      </c>
      <c r="G145" t="s">
        <v>11433</v>
      </c>
      <c r="H145" t="s">
        <v>11402</v>
      </c>
      <c r="I145" t="s">
        <v>11388</v>
      </c>
      <c r="J145" t="s">
        <v>11384</v>
      </c>
      <c r="K145">
        <v>5</v>
      </c>
      <c r="L145" t="s">
        <v>11389</v>
      </c>
      <c r="M145">
        <v>59.6</v>
      </c>
      <c r="N145" t="s">
        <v>11753</v>
      </c>
      <c r="O145">
        <v>25.4</v>
      </c>
      <c r="P145" t="s">
        <v>11686</v>
      </c>
      <c r="Q145">
        <v>31.3</v>
      </c>
      <c r="R145" t="s">
        <v>11797</v>
      </c>
      <c r="S145">
        <v>96.9</v>
      </c>
      <c r="T145" t="s">
        <v>152</v>
      </c>
      <c r="U145">
        <v>55.1</v>
      </c>
      <c r="V145" t="s">
        <v>1269</v>
      </c>
      <c r="W145">
        <v>7.3</v>
      </c>
      <c r="X145" t="s">
        <v>11421</v>
      </c>
      <c r="Y145">
        <v>26.4</v>
      </c>
      <c r="Z145" t="s">
        <v>11798</v>
      </c>
      <c r="AA145">
        <v>23.7</v>
      </c>
      <c r="AB145" t="s">
        <v>11599</v>
      </c>
      <c r="AC145">
        <v>39</v>
      </c>
      <c r="AD145" t="s">
        <v>11799</v>
      </c>
      <c r="AE145">
        <v>52.1</v>
      </c>
    </row>
    <row r="146" spans="1:31">
      <c r="A146" t="s">
        <v>9943</v>
      </c>
      <c r="B146">
        <f>141</f>
        <v>141</v>
      </c>
      <c r="C146" t="s">
        <v>11800</v>
      </c>
      <c r="D146">
        <f>141</f>
        <v>141</v>
      </c>
      <c r="E146">
        <v>18</v>
      </c>
      <c r="F146" t="s">
        <v>6875</v>
      </c>
      <c r="G146" t="s">
        <v>17</v>
      </c>
      <c r="H146" t="s">
        <v>11402</v>
      </c>
      <c r="I146" t="s">
        <v>11388</v>
      </c>
      <c r="J146" t="s">
        <v>11384</v>
      </c>
      <c r="K146">
        <v>5</v>
      </c>
      <c r="L146" t="s">
        <v>11389</v>
      </c>
      <c r="M146">
        <v>56.6</v>
      </c>
      <c r="N146" t="s">
        <v>390</v>
      </c>
      <c r="O146">
        <v>34.5</v>
      </c>
      <c r="P146" t="s">
        <v>825</v>
      </c>
      <c r="Q146">
        <v>77</v>
      </c>
      <c r="R146" t="s">
        <v>11404</v>
      </c>
      <c r="S146">
        <v>24.9</v>
      </c>
      <c r="T146" t="s">
        <v>11801</v>
      </c>
      <c r="U146">
        <v>88.4</v>
      </c>
      <c r="V146" t="s">
        <v>11632</v>
      </c>
      <c r="W146">
        <v>52.2</v>
      </c>
      <c r="X146" t="s">
        <v>11718</v>
      </c>
      <c r="Y146">
        <v>65.2</v>
      </c>
      <c r="Z146" t="s">
        <v>466</v>
      </c>
      <c r="AA146">
        <v>36</v>
      </c>
      <c r="AB146" t="s">
        <v>11549</v>
      </c>
      <c r="AC146">
        <v>95.5</v>
      </c>
      <c r="AD146" t="s">
        <v>256</v>
      </c>
      <c r="AE146">
        <v>52.1</v>
      </c>
    </row>
    <row r="147" spans="1:31">
      <c r="A147" t="s">
        <v>11454</v>
      </c>
      <c r="B147">
        <f>143</f>
        <v>143</v>
      </c>
      <c r="C147" t="s">
        <v>370</v>
      </c>
      <c r="D147">
        <f>143</f>
        <v>143</v>
      </c>
      <c r="E147">
        <v>15</v>
      </c>
      <c r="F147" t="s">
        <v>11709</v>
      </c>
      <c r="G147" t="s">
        <v>184</v>
      </c>
      <c r="H147" t="s">
        <v>11387</v>
      </c>
      <c r="I147" t="s">
        <v>11388</v>
      </c>
      <c r="J147" t="s">
        <v>11384</v>
      </c>
      <c r="K147">
        <v>4</v>
      </c>
      <c r="L147" t="s">
        <v>11389</v>
      </c>
      <c r="M147">
        <v>55.8</v>
      </c>
      <c r="N147" t="s">
        <v>11415</v>
      </c>
      <c r="O147">
        <v>24.7</v>
      </c>
      <c r="P147" t="s">
        <v>11802</v>
      </c>
      <c r="Q147">
        <v>32.5</v>
      </c>
      <c r="R147" t="s">
        <v>11803</v>
      </c>
      <c r="S147">
        <v>54.1</v>
      </c>
      <c r="T147" t="s">
        <v>11637</v>
      </c>
      <c r="U147">
        <v>90.3</v>
      </c>
      <c r="V147" t="s">
        <v>11501</v>
      </c>
      <c r="W147">
        <v>13.1</v>
      </c>
      <c r="X147" t="s">
        <v>11804</v>
      </c>
      <c r="Y147">
        <v>94.8</v>
      </c>
      <c r="Z147" t="s">
        <v>291</v>
      </c>
      <c r="AA147">
        <v>45.1</v>
      </c>
      <c r="AB147" t="s">
        <v>11476</v>
      </c>
      <c r="AC147">
        <v>98.4</v>
      </c>
      <c r="AD147" t="s">
        <v>11518</v>
      </c>
      <c r="AE147">
        <v>52</v>
      </c>
    </row>
    <row r="148" spans="1:31">
      <c r="A148" t="s">
        <v>11406</v>
      </c>
      <c r="B148">
        <f>143</f>
        <v>143</v>
      </c>
      <c r="C148" t="s">
        <v>3893</v>
      </c>
      <c r="D148">
        <f>143</f>
        <v>143</v>
      </c>
      <c r="E148">
        <v>25</v>
      </c>
      <c r="F148" t="s">
        <v>11805</v>
      </c>
      <c r="G148" t="s">
        <v>260</v>
      </c>
      <c r="H148" t="s">
        <v>11402</v>
      </c>
      <c r="I148" t="s">
        <v>11388</v>
      </c>
      <c r="J148" t="s">
        <v>11384</v>
      </c>
      <c r="K148">
        <v>4</v>
      </c>
      <c r="L148" t="s">
        <v>11389</v>
      </c>
      <c r="M148">
        <v>54.5</v>
      </c>
      <c r="N148" t="s">
        <v>11614</v>
      </c>
      <c r="O148">
        <v>61.6</v>
      </c>
      <c r="P148" t="s">
        <v>11470</v>
      </c>
      <c r="Q148">
        <v>52.5</v>
      </c>
      <c r="R148" t="s">
        <v>2075</v>
      </c>
      <c r="S148">
        <v>37.5</v>
      </c>
      <c r="T148" t="s">
        <v>2027</v>
      </c>
      <c r="U148">
        <v>97.5</v>
      </c>
      <c r="V148" t="s">
        <v>11620</v>
      </c>
      <c r="W148">
        <v>23.1</v>
      </c>
      <c r="X148" t="s">
        <v>11791</v>
      </c>
      <c r="Y148">
        <v>84.4</v>
      </c>
      <c r="Z148" t="s">
        <v>535</v>
      </c>
      <c r="AA148">
        <v>17.3</v>
      </c>
      <c r="AB148" t="s">
        <v>11698</v>
      </c>
      <c r="AC148">
        <v>43.5</v>
      </c>
      <c r="AD148" t="s">
        <v>11806</v>
      </c>
      <c r="AE148">
        <v>52</v>
      </c>
    </row>
    <row r="149" spans="1:31">
      <c r="A149" t="s">
        <v>9929</v>
      </c>
      <c r="B149">
        <f>145</f>
        <v>145</v>
      </c>
      <c r="C149" t="s">
        <v>306</v>
      </c>
      <c r="D149">
        <f>145</f>
        <v>145</v>
      </c>
      <c r="E149">
        <v>29</v>
      </c>
      <c r="F149" t="s">
        <v>11386</v>
      </c>
      <c r="G149" t="s">
        <v>10</v>
      </c>
      <c r="H149" t="s">
        <v>11387</v>
      </c>
      <c r="I149" t="s">
        <v>11388</v>
      </c>
      <c r="J149" t="s">
        <v>11384</v>
      </c>
      <c r="K149">
        <v>5</v>
      </c>
      <c r="L149" t="s">
        <v>11389</v>
      </c>
      <c r="M149">
        <v>48.8</v>
      </c>
      <c r="N149" t="s">
        <v>346</v>
      </c>
      <c r="O149">
        <v>32.8</v>
      </c>
      <c r="P149" t="s">
        <v>2075</v>
      </c>
      <c r="Q149">
        <v>38.7</v>
      </c>
      <c r="R149" t="s">
        <v>11807</v>
      </c>
      <c r="S149">
        <v>50.7</v>
      </c>
      <c r="T149" t="s">
        <v>395</v>
      </c>
      <c r="U149">
        <v>99.7</v>
      </c>
      <c r="V149" t="s">
        <v>9926</v>
      </c>
      <c r="W149">
        <v>99.4</v>
      </c>
      <c r="X149" t="s">
        <v>170</v>
      </c>
      <c r="Y149">
        <v>72.8</v>
      </c>
      <c r="Z149" t="s">
        <v>11430</v>
      </c>
      <c r="AA149">
        <v>16.8</v>
      </c>
      <c r="AB149" t="s">
        <v>11711</v>
      </c>
      <c r="AC149">
        <v>69.9</v>
      </c>
      <c r="AD149" t="s">
        <v>11808</v>
      </c>
      <c r="AE149">
        <v>51.9</v>
      </c>
    </row>
    <row r="150" spans="1:31">
      <c r="A150" t="s">
        <v>11443</v>
      </c>
      <c r="B150">
        <f>145</f>
        <v>145</v>
      </c>
      <c r="C150" t="s">
        <v>620</v>
      </c>
      <c r="D150">
        <f>145</f>
        <v>145</v>
      </c>
      <c r="E150">
        <v>14</v>
      </c>
      <c r="F150" t="s">
        <v>11382</v>
      </c>
      <c r="G150" t="s">
        <v>5</v>
      </c>
      <c r="H150" t="s">
        <v>11383</v>
      </c>
      <c r="I150" t="s">
        <v>11388</v>
      </c>
      <c r="J150" t="s">
        <v>11384</v>
      </c>
      <c r="K150">
        <v>5</v>
      </c>
      <c r="L150" t="s">
        <v>11385</v>
      </c>
      <c r="M150">
        <v>38.7</v>
      </c>
      <c r="N150" t="s">
        <v>11809</v>
      </c>
      <c r="O150">
        <v>22.9</v>
      </c>
      <c r="P150" t="s">
        <v>11533</v>
      </c>
      <c r="Q150">
        <v>65.9</v>
      </c>
      <c r="R150" t="s">
        <v>11549</v>
      </c>
      <c r="S150">
        <v>82.5</v>
      </c>
      <c r="T150" t="s">
        <v>11612</v>
      </c>
      <c r="U150">
        <v>91</v>
      </c>
      <c r="V150" t="s">
        <v>11442</v>
      </c>
      <c r="W150">
        <v>94.8</v>
      </c>
      <c r="X150" t="s">
        <v>309</v>
      </c>
      <c r="Y150">
        <v>9.8</v>
      </c>
      <c r="Z150" t="s">
        <v>11810</v>
      </c>
      <c r="AA150">
        <v>30</v>
      </c>
      <c r="AB150" t="s">
        <v>1189</v>
      </c>
      <c r="AC150">
        <v>42.6</v>
      </c>
      <c r="AD150" t="s">
        <v>11654</v>
      </c>
      <c r="AE150">
        <v>51.9</v>
      </c>
    </row>
    <row r="151" spans="1:31">
      <c r="A151" t="s">
        <v>11482</v>
      </c>
      <c r="B151">
        <f>145</f>
        <v>145</v>
      </c>
      <c r="C151" t="s">
        <v>11811</v>
      </c>
      <c r="D151">
        <f>145</f>
        <v>145</v>
      </c>
      <c r="E151">
        <v>22</v>
      </c>
      <c r="F151" t="s">
        <v>11497</v>
      </c>
      <c r="G151" t="s">
        <v>417</v>
      </c>
      <c r="H151" t="s">
        <v>11387</v>
      </c>
      <c r="I151" t="s">
        <v>11388</v>
      </c>
      <c r="J151" t="s">
        <v>11384</v>
      </c>
      <c r="K151">
        <v>5</v>
      </c>
      <c r="L151" t="s">
        <v>11385</v>
      </c>
      <c r="M151">
        <v>64.2</v>
      </c>
      <c r="N151" t="s">
        <v>615</v>
      </c>
      <c r="O151">
        <v>71.6</v>
      </c>
      <c r="P151" t="s">
        <v>242</v>
      </c>
      <c r="Q151">
        <v>81.8</v>
      </c>
      <c r="R151" t="s">
        <v>889</v>
      </c>
      <c r="S151">
        <v>37.9</v>
      </c>
      <c r="T151" t="s">
        <v>11765</v>
      </c>
      <c r="U151">
        <v>17.8</v>
      </c>
      <c r="V151" t="s">
        <v>11812</v>
      </c>
      <c r="W151">
        <v>34</v>
      </c>
      <c r="X151" t="s">
        <v>11802</v>
      </c>
      <c r="Y151">
        <v>9.8</v>
      </c>
      <c r="Z151" t="s">
        <v>11813</v>
      </c>
      <c r="AA151">
        <v>26.8</v>
      </c>
      <c r="AB151" t="s">
        <v>11730</v>
      </c>
      <c r="AC151">
        <v>27.6</v>
      </c>
      <c r="AD151" t="s">
        <v>11814</v>
      </c>
      <c r="AE151">
        <v>51.9</v>
      </c>
    </row>
    <row r="152" spans="1:31">
      <c r="A152" t="s">
        <v>11815</v>
      </c>
      <c r="B152" t="s">
        <v>1094</v>
      </c>
      <c r="C152" t="s">
        <v>1093</v>
      </c>
      <c r="D152" t="s">
        <v>1094</v>
      </c>
      <c r="E152">
        <v>14</v>
      </c>
      <c r="F152" t="s">
        <v>11386</v>
      </c>
      <c r="G152" t="s">
        <v>10</v>
      </c>
      <c r="H152" t="s">
        <v>11387</v>
      </c>
      <c r="I152" t="s">
        <v>7032</v>
      </c>
      <c r="J152" t="s">
        <v>11384</v>
      </c>
      <c r="K152">
        <v>4</v>
      </c>
      <c r="L152" t="s">
        <v>11389</v>
      </c>
      <c r="M152">
        <v>35.6</v>
      </c>
      <c r="N152" t="s">
        <v>863</v>
      </c>
      <c r="O152">
        <v>74.3</v>
      </c>
      <c r="P152" t="s">
        <v>182</v>
      </c>
      <c r="Q152">
        <v>16.1</v>
      </c>
      <c r="R152" t="s">
        <v>11421</v>
      </c>
      <c r="S152">
        <v>61.9</v>
      </c>
      <c r="T152" t="s">
        <v>1115</v>
      </c>
      <c r="U152">
        <v>96.3</v>
      </c>
      <c r="V152" t="s">
        <v>390</v>
      </c>
      <c r="W152">
        <v>81.6</v>
      </c>
      <c r="X152" t="s">
        <v>11439</v>
      </c>
      <c r="Y152">
        <v>59.3</v>
      </c>
      <c r="Z152" t="s">
        <v>11687</v>
      </c>
      <c r="AA152">
        <v>26.5</v>
      </c>
      <c r="AB152" t="s">
        <v>11643</v>
      </c>
      <c r="AC152">
        <v>48.4</v>
      </c>
      <c r="AD152" t="s">
        <v>11816</v>
      </c>
      <c r="AE152">
        <v>51.8</v>
      </c>
    </row>
    <row r="153" spans="1:31">
      <c r="A153" t="s">
        <v>11726</v>
      </c>
      <c r="B153">
        <f>149</f>
        <v>149</v>
      </c>
      <c r="C153" t="s">
        <v>11817</v>
      </c>
      <c r="D153">
        <f>149</f>
        <v>149</v>
      </c>
      <c r="E153">
        <v>29</v>
      </c>
      <c r="F153" t="s">
        <v>6870</v>
      </c>
      <c r="G153" t="s">
        <v>1450</v>
      </c>
      <c r="H153" t="s">
        <v>11387</v>
      </c>
      <c r="I153" t="s">
        <v>7032</v>
      </c>
      <c r="J153" t="s">
        <v>11384</v>
      </c>
      <c r="K153">
        <v>4</v>
      </c>
      <c r="L153" t="s">
        <v>11389</v>
      </c>
      <c r="M153">
        <v>55.5</v>
      </c>
      <c r="N153" t="s">
        <v>11444</v>
      </c>
      <c r="O153">
        <v>81.9</v>
      </c>
      <c r="P153" t="s">
        <v>9922</v>
      </c>
      <c r="Q153">
        <v>18.9</v>
      </c>
      <c r="R153" t="s">
        <v>11783</v>
      </c>
      <c r="S153">
        <v>73.1</v>
      </c>
      <c r="T153" t="s">
        <v>11484</v>
      </c>
      <c r="U153">
        <v>4.7</v>
      </c>
      <c r="V153" t="s">
        <v>11421</v>
      </c>
      <c r="W153">
        <v>1.4</v>
      </c>
      <c r="X153" t="s">
        <v>11421</v>
      </c>
      <c r="Y153">
        <v>8.5</v>
      </c>
      <c r="Z153" t="s">
        <v>11421</v>
      </c>
      <c r="AA153">
        <v>47.4</v>
      </c>
      <c r="AB153" t="s">
        <v>11656</v>
      </c>
      <c r="AC153">
        <v>54.9</v>
      </c>
      <c r="AD153" t="s">
        <v>11749</v>
      </c>
      <c r="AE153">
        <v>51.7</v>
      </c>
    </row>
    <row r="154" spans="1:31">
      <c r="A154" t="s">
        <v>11586</v>
      </c>
      <c r="B154">
        <f>149</f>
        <v>149</v>
      </c>
      <c r="C154" t="s">
        <v>11818</v>
      </c>
      <c r="D154">
        <f>149</f>
        <v>149</v>
      </c>
      <c r="E154">
        <v>29</v>
      </c>
      <c r="F154" t="s">
        <v>11819</v>
      </c>
      <c r="G154" t="s">
        <v>274</v>
      </c>
      <c r="H154" t="s">
        <v>11402</v>
      </c>
      <c r="I154" t="s">
        <v>11388</v>
      </c>
      <c r="J154" t="s">
        <v>11384</v>
      </c>
      <c r="K154">
        <v>4</v>
      </c>
      <c r="L154" t="s">
        <v>11389</v>
      </c>
      <c r="M154">
        <v>63.2</v>
      </c>
      <c r="N154" t="s">
        <v>789</v>
      </c>
      <c r="O154">
        <v>39</v>
      </c>
      <c r="P154" t="s">
        <v>11767</v>
      </c>
      <c r="Q154">
        <v>10.6</v>
      </c>
      <c r="R154" t="s">
        <v>11421</v>
      </c>
      <c r="S154">
        <v>70.6</v>
      </c>
      <c r="T154" t="s">
        <v>11413</v>
      </c>
      <c r="U154">
        <v>18</v>
      </c>
      <c r="V154" t="s">
        <v>11820</v>
      </c>
      <c r="W154">
        <v>17.4</v>
      </c>
      <c r="X154" t="s">
        <v>11821</v>
      </c>
      <c r="Y154">
        <v>84.2</v>
      </c>
      <c r="Z154" t="s">
        <v>11753</v>
      </c>
      <c r="AA154">
        <v>13.7</v>
      </c>
      <c r="AB154" t="s">
        <v>11822</v>
      </c>
      <c r="AC154">
        <v>94.6</v>
      </c>
      <c r="AD154" t="s">
        <v>339</v>
      </c>
      <c r="AE154">
        <v>51.7</v>
      </c>
    </row>
    <row r="155" spans="1:31">
      <c r="A155" t="s">
        <v>11415</v>
      </c>
      <c r="B155">
        <f>151</f>
        <v>151</v>
      </c>
      <c r="C155" t="s">
        <v>3876</v>
      </c>
      <c r="D155">
        <f>151</f>
        <v>151</v>
      </c>
      <c r="E155">
        <v>25</v>
      </c>
      <c r="F155" t="s">
        <v>11382</v>
      </c>
      <c r="G155" t="s">
        <v>5</v>
      </c>
      <c r="H155" t="s">
        <v>11402</v>
      </c>
      <c r="I155" t="s">
        <v>11388</v>
      </c>
      <c r="J155" t="s">
        <v>11384</v>
      </c>
      <c r="K155">
        <v>5</v>
      </c>
      <c r="L155" t="s">
        <v>11389</v>
      </c>
      <c r="M155">
        <v>59.4</v>
      </c>
      <c r="N155" t="s">
        <v>11622</v>
      </c>
      <c r="O155">
        <v>55.8</v>
      </c>
      <c r="P155" t="s">
        <v>1094</v>
      </c>
      <c r="Q155">
        <v>53.8</v>
      </c>
      <c r="R155" t="s">
        <v>11823</v>
      </c>
      <c r="S155">
        <v>30.8</v>
      </c>
      <c r="T155" t="s">
        <v>11824</v>
      </c>
      <c r="U155">
        <v>49.7</v>
      </c>
      <c r="V155" t="s">
        <v>11825</v>
      </c>
      <c r="W155">
        <v>16.5</v>
      </c>
      <c r="X155" t="s">
        <v>11826</v>
      </c>
      <c r="Y155">
        <v>85</v>
      </c>
      <c r="Z155" t="s">
        <v>277</v>
      </c>
      <c r="AA155">
        <v>35.2</v>
      </c>
      <c r="AB155" t="s">
        <v>466</v>
      </c>
      <c r="AC155">
        <v>78.4</v>
      </c>
      <c r="AD155" t="s">
        <v>11827</v>
      </c>
      <c r="AE155">
        <v>51.3</v>
      </c>
    </row>
    <row r="156" spans="1:31">
      <c r="A156" t="s">
        <v>11620</v>
      </c>
      <c r="B156">
        <f>151</f>
        <v>151</v>
      </c>
      <c r="C156" t="s">
        <v>359</v>
      </c>
      <c r="D156">
        <f>151</f>
        <v>151</v>
      </c>
      <c r="E156">
        <v>25</v>
      </c>
      <c r="F156" t="s">
        <v>11515</v>
      </c>
      <c r="G156" t="s">
        <v>142</v>
      </c>
      <c r="H156" t="s">
        <v>11387</v>
      </c>
      <c r="I156" t="s">
        <v>11398</v>
      </c>
      <c r="J156" t="s">
        <v>11384</v>
      </c>
      <c r="K156">
        <v>5</v>
      </c>
      <c r="L156" t="s">
        <v>11389</v>
      </c>
      <c r="M156">
        <v>43.3</v>
      </c>
      <c r="N156" t="s">
        <v>1115</v>
      </c>
      <c r="O156">
        <v>19</v>
      </c>
      <c r="P156" t="s">
        <v>1511</v>
      </c>
      <c r="Q156">
        <v>97.9</v>
      </c>
      <c r="R156" t="s">
        <v>11417</v>
      </c>
      <c r="S156">
        <v>46</v>
      </c>
      <c r="T156" t="s">
        <v>11472</v>
      </c>
      <c r="U156">
        <v>55</v>
      </c>
      <c r="V156" t="s">
        <v>11828</v>
      </c>
      <c r="W156">
        <v>78.5</v>
      </c>
      <c r="X156" t="s">
        <v>11517</v>
      </c>
      <c r="Y156">
        <v>97.8</v>
      </c>
      <c r="Z156" t="s">
        <v>96</v>
      </c>
      <c r="AA156">
        <v>19</v>
      </c>
      <c r="AB156" t="s">
        <v>11525</v>
      </c>
      <c r="AC156">
        <v>71.5</v>
      </c>
      <c r="AD156" t="s">
        <v>11829</v>
      </c>
      <c r="AE156">
        <v>51.3</v>
      </c>
    </row>
    <row r="157" spans="1:31">
      <c r="A157" t="s">
        <v>303</v>
      </c>
      <c r="B157" t="s">
        <v>385</v>
      </c>
      <c r="C157" t="s">
        <v>3956</v>
      </c>
      <c r="D157" t="s">
        <v>385</v>
      </c>
      <c r="E157">
        <v>22</v>
      </c>
      <c r="F157" t="s">
        <v>11386</v>
      </c>
      <c r="G157" t="s">
        <v>10</v>
      </c>
      <c r="H157" t="s">
        <v>11387</v>
      </c>
      <c r="I157" t="s">
        <v>11388</v>
      </c>
      <c r="J157" t="s">
        <v>11384</v>
      </c>
      <c r="K157">
        <v>4</v>
      </c>
      <c r="L157" t="s">
        <v>11389</v>
      </c>
      <c r="M157">
        <v>43</v>
      </c>
      <c r="N157" t="s">
        <v>11777</v>
      </c>
      <c r="O157">
        <v>51.1</v>
      </c>
      <c r="P157" t="s">
        <v>11454</v>
      </c>
      <c r="Q157">
        <v>27.4</v>
      </c>
      <c r="R157" t="s">
        <v>11830</v>
      </c>
      <c r="S157">
        <v>43.3</v>
      </c>
      <c r="T157" t="s">
        <v>11685</v>
      </c>
      <c r="U157">
        <v>91.6</v>
      </c>
      <c r="V157" t="s">
        <v>11508</v>
      </c>
      <c r="W157">
        <v>76.2</v>
      </c>
      <c r="X157" t="s">
        <v>11776</v>
      </c>
      <c r="Y157">
        <v>89.8</v>
      </c>
      <c r="Z157" t="s">
        <v>9926</v>
      </c>
      <c r="AA157">
        <v>19.7</v>
      </c>
      <c r="AB157" t="s">
        <v>11831</v>
      </c>
      <c r="AC157">
        <v>94.8</v>
      </c>
      <c r="AD157" t="s">
        <v>125</v>
      </c>
      <c r="AE157">
        <v>50.9</v>
      </c>
    </row>
    <row r="158" spans="1:31">
      <c r="A158" t="s">
        <v>11546</v>
      </c>
      <c r="B158">
        <f>154</f>
        <v>154</v>
      </c>
      <c r="C158" t="s">
        <v>405</v>
      </c>
      <c r="D158">
        <f>154</f>
        <v>154</v>
      </c>
      <c r="E158">
        <v>31</v>
      </c>
      <c r="F158" t="s">
        <v>11754</v>
      </c>
      <c r="G158" t="s">
        <v>404</v>
      </c>
      <c r="H158" t="s">
        <v>11402</v>
      </c>
      <c r="I158" t="s">
        <v>11388</v>
      </c>
      <c r="J158" t="s">
        <v>11384</v>
      </c>
      <c r="K158">
        <v>5</v>
      </c>
      <c r="L158" t="s">
        <v>11389</v>
      </c>
      <c r="M158">
        <v>79.6</v>
      </c>
      <c r="N158" t="s">
        <v>135</v>
      </c>
      <c r="O158">
        <v>40</v>
      </c>
      <c r="P158" t="s">
        <v>11832</v>
      </c>
      <c r="Q158">
        <v>3.4</v>
      </c>
      <c r="R158" t="s">
        <v>11421</v>
      </c>
      <c r="S158">
        <v>49.5</v>
      </c>
      <c r="T158" t="s">
        <v>11655</v>
      </c>
      <c r="U158">
        <v>8</v>
      </c>
      <c r="V158" t="s">
        <v>11421</v>
      </c>
      <c r="W158">
        <v>10.9</v>
      </c>
      <c r="X158" t="s">
        <v>11833</v>
      </c>
      <c r="Y158">
        <v>91</v>
      </c>
      <c r="Z158" t="s">
        <v>431</v>
      </c>
      <c r="AA158">
        <v>34.8</v>
      </c>
      <c r="AB158" t="s">
        <v>11464</v>
      </c>
      <c r="AC158">
        <v>56.5</v>
      </c>
      <c r="AD158" t="s">
        <v>11834</v>
      </c>
      <c r="AE158">
        <v>50.5</v>
      </c>
    </row>
    <row r="159" spans="1:31">
      <c r="A159" t="s">
        <v>11422</v>
      </c>
      <c r="B159">
        <f>154</f>
        <v>154</v>
      </c>
      <c r="C159" t="s">
        <v>531</v>
      </c>
      <c r="D159">
        <f>154</f>
        <v>154</v>
      </c>
      <c r="E159">
        <v>17</v>
      </c>
      <c r="F159" t="s">
        <v>11386</v>
      </c>
      <c r="G159" t="s">
        <v>10</v>
      </c>
      <c r="H159" t="s">
        <v>11387</v>
      </c>
      <c r="I159" t="s">
        <v>11388</v>
      </c>
      <c r="J159" t="s">
        <v>11384</v>
      </c>
      <c r="K159">
        <v>5</v>
      </c>
      <c r="L159" t="s">
        <v>11389</v>
      </c>
      <c r="M159">
        <v>46.5</v>
      </c>
      <c r="N159" t="s">
        <v>11442</v>
      </c>
      <c r="O159">
        <v>48.3</v>
      </c>
      <c r="P159" t="s">
        <v>11501</v>
      </c>
      <c r="Q159">
        <v>33.7</v>
      </c>
      <c r="R159" t="s">
        <v>11724</v>
      </c>
      <c r="S159">
        <v>39.6</v>
      </c>
      <c r="T159" t="s">
        <v>11835</v>
      </c>
      <c r="U159">
        <v>84</v>
      </c>
      <c r="V159" t="s">
        <v>1473</v>
      </c>
      <c r="W159">
        <v>70.6</v>
      </c>
      <c r="X159" t="s">
        <v>769</v>
      </c>
      <c r="Y159">
        <v>81.6</v>
      </c>
      <c r="Z159" t="s">
        <v>11583</v>
      </c>
      <c r="AA159">
        <v>18.9</v>
      </c>
      <c r="AB159" t="s">
        <v>11836</v>
      </c>
      <c r="AC159">
        <v>97.9</v>
      </c>
      <c r="AD159" t="s">
        <v>95</v>
      </c>
      <c r="AE159">
        <v>50.5</v>
      </c>
    </row>
    <row r="160" spans="1:31">
      <c r="A160" t="s">
        <v>11770</v>
      </c>
      <c r="B160">
        <f>154</f>
        <v>154</v>
      </c>
      <c r="C160" t="s">
        <v>11837</v>
      </c>
      <c r="D160">
        <f>154</f>
        <v>154</v>
      </c>
      <c r="E160">
        <v>36</v>
      </c>
      <c r="F160" t="s">
        <v>8157</v>
      </c>
      <c r="G160" t="s">
        <v>194</v>
      </c>
      <c r="H160" t="s">
        <v>11387</v>
      </c>
      <c r="I160" t="s">
        <v>7032</v>
      </c>
      <c r="J160" t="s">
        <v>11384</v>
      </c>
      <c r="K160">
        <v>5</v>
      </c>
      <c r="L160" t="s">
        <v>11389</v>
      </c>
      <c r="M160">
        <v>56.2</v>
      </c>
      <c r="N160" t="s">
        <v>11625</v>
      </c>
      <c r="O160">
        <v>69.3</v>
      </c>
      <c r="P160" t="s">
        <v>11465</v>
      </c>
      <c r="Q160">
        <v>53</v>
      </c>
      <c r="R160" t="s">
        <v>11706</v>
      </c>
      <c r="S160">
        <v>24.9</v>
      </c>
      <c r="T160" t="s">
        <v>11435</v>
      </c>
      <c r="U160">
        <v>51.3</v>
      </c>
      <c r="V160" t="s">
        <v>11838</v>
      </c>
      <c r="W160">
        <v>68.8</v>
      </c>
      <c r="X160" t="s">
        <v>1308</v>
      </c>
      <c r="Y160">
        <v>55</v>
      </c>
      <c r="Z160" t="s">
        <v>1346</v>
      </c>
      <c r="AA160">
        <v>25.4</v>
      </c>
      <c r="AB160" t="s">
        <v>11522</v>
      </c>
      <c r="AC160">
        <v>52.1</v>
      </c>
      <c r="AD160" t="s">
        <v>11601</v>
      </c>
      <c r="AE160">
        <v>50.5</v>
      </c>
    </row>
    <row r="161" spans="1:31">
      <c r="A161" t="s">
        <v>11684</v>
      </c>
      <c r="B161">
        <f>154</f>
        <v>154</v>
      </c>
      <c r="C161" t="s">
        <v>3834</v>
      </c>
      <c r="D161">
        <f>154</f>
        <v>154</v>
      </c>
      <c r="E161">
        <v>28</v>
      </c>
      <c r="F161" t="s">
        <v>11382</v>
      </c>
      <c r="G161" t="s">
        <v>5</v>
      </c>
      <c r="H161" t="s">
        <v>11387</v>
      </c>
      <c r="I161" t="s">
        <v>11388</v>
      </c>
      <c r="J161" t="s">
        <v>11384</v>
      </c>
      <c r="K161">
        <v>5</v>
      </c>
      <c r="L161" t="s">
        <v>11385</v>
      </c>
      <c r="M161">
        <v>38.6</v>
      </c>
      <c r="N161" t="s">
        <v>568</v>
      </c>
      <c r="O161">
        <v>10.4</v>
      </c>
      <c r="P161" t="s">
        <v>11735</v>
      </c>
      <c r="Q161">
        <v>99.8</v>
      </c>
      <c r="R161" t="s">
        <v>140</v>
      </c>
      <c r="S161">
        <v>50.7</v>
      </c>
      <c r="T161" t="s">
        <v>11786</v>
      </c>
      <c r="U161">
        <v>84.3</v>
      </c>
      <c r="V161" t="s">
        <v>1308</v>
      </c>
      <c r="W161">
        <v>68</v>
      </c>
      <c r="X161" t="s">
        <v>11464</v>
      </c>
      <c r="Y161">
        <v>60.5</v>
      </c>
      <c r="Z161" t="s">
        <v>1244</v>
      </c>
      <c r="AA161">
        <v>33.7</v>
      </c>
      <c r="AB161" t="s">
        <v>11733</v>
      </c>
      <c r="AC161">
        <v>91.4</v>
      </c>
      <c r="AD161" t="s">
        <v>203</v>
      </c>
      <c r="AE161">
        <v>50.5</v>
      </c>
    </row>
    <row r="162" spans="1:31">
      <c r="A162" t="s">
        <v>11753</v>
      </c>
      <c r="B162" t="s">
        <v>11770</v>
      </c>
      <c r="C162" t="s">
        <v>11839</v>
      </c>
      <c r="D162" t="s">
        <v>11770</v>
      </c>
      <c r="E162">
        <v>25</v>
      </c>
      <c r="F162" t="s">
        <v>11585</v>
      </c>
      <c r="G162" t="s">
        <v>757</v>
      </c>
      <c r="H162" t="s">
        <v>11387</v>
      </c>
      <c r="I162" t="s">
        <v>11388</v>
      </c>
      <c r="J162" t="s">
        <v>11384</v>
      </c>
      <c r="K162">
        <v>4</v>
      </c>
      <c r="L162" t="s">
        <v>11389</v>
      </c>
      <c r="M162">
        <v>58.8</v>
      </c>
      <c r="N162" t="s">
        <v>889</v>
      </c>
      <c r="O162">
        <v>67.5</v>
      </c>
      <c r="P162" t="s">
        <v>822</v>
      </c>
      <c r="Q162">
        <v>67.6</v>
      </c>
      <c r="R162" t="s">
        <v>348</v>
      </c>
      <c r="S162">
        <v>22.7</v>
      </c>
      <c r="T162" t="s">
        <v>11840</v>
      </c>
      <c r="U162">
        <v>44.3</v>
      </c>
      <c r="V162" t="s">
        <v>1261</v>
      </c>
      <c r="W162">
        <v>97.3</v>
      </c>
      <c r="X162" t="s">
        <v>157</v>
      </c>
      <c r="Y162">
        <v>45.4</v>
      </c>
      <c r="Z162" t="s">
        <v>11531</v>
      </c>
      <c r="AA162">
        <v>9.7</v>
      </c>
      <c r="AB162" t="s">
        <v>11421</v>
      </c>
      <c r="AC162">
        <v>23.2</v>
      </c>
      <c r="AD162" t="s">
        <v>11841</v>
      </c>
      <c r="AE162">
        <v>50.4</v>
      </c>
    </row>
    <row r="163" spans="1:31">
      <c r="A163" t="s">
        <v>9949</v>
      </c>
      <c r="B163">
        <f>159</f>
        <v>159</v>
      </c>
      <c r="C163" t="s">
        <v>350</v>
      </c>
      <c r="D163">
        <f>159</f>
        <v>159</v>
      </c>
      <c r="E163">
        <v>14</v>
      </c>
      <c r="F163" t="s">
        <v>11566</v>
      </c>
      <c r="G163" t="s">
        <v>198</v>
      </c>
      <c r="H163" t="s">
        <v>11402</v>
      </c>
      <c r="I163" t="s">
        <v>11388</v>
      </c>
      <c r="J163" t="s">
        <v>11384</v>
      </c>
      <c r="K163">
        <v>5</v>
      </c>
      <c r="L163" t="s">
        <v>11389</v>
      </c>
      <c r="M163">
        <v>53.4</v>
      </c>
      <c r="N163" t="s">
        <v>11656</v>
      </c>
      <c r="O163">
        <v>25.2</v>
      </c>
      <c r="P163" t="s">
        <v>737</v>
      </c>
      <c r="Q163">
        <v>78.9</v>
      </c>
      <c r="R163" t="s">
        <v>11444</v>
      </c>
      <c r="S163">
        <v>25.1</v>
      </c>
      <c r="T163" t="s">
        <v>11634</v>
      </c>
      <c r="U163">
        <v>79.6</v>
      </c>
      <c r="V163" t="s">
        <v>11471</v>
      </c>
      <c r="W163">
        <v>21.2</v>
      </c>
      <c r="X163" t="s">
        <v>11842</v>
      </c>
      <c r="Y163">
        <v>99.8</v>
      </c>
      <c r="Z163" t="s">
        <v>72</v>
      </c>
      <c r="AA163">
        <v>52</v>
      </c>
      <c r="AB163" t="s">
        <v>11620</v>
      </c>
      <c r="AC163">
        <v>91.3</v>
      </c>
      <c r="AD163" t="s">
        <v>11704</v>
      </c>
      <c r="AE163">
        <v>50.2</v>
      </c>
    </row>
    <row r="164" spans="1:31">
      <c r="A164" t="s">
        <v>11546</v>
      </c>
      <c r="B164">
        <f>159</f>
        <v>159</v>
      </c>
      <c r="C164" t="s">
        <v>1119</v>
      </c>
      <c r="D164">
        <f>159</f>
        <v>159</v>
      </c>
      <c r="E164">
        <v>14</v>
      </c>
      <c r="F164" t="s">
        <v>11701</v>
      </c>
      <c r="G164" t="s">
        <v>931</v>
      </c>
      <c r="H164" t="s">
        <v>11402</v>
      </c>
      <c r="I164" t="s">
        <v>11388</v>
      </c>
      <c r="J164" t="s">
        <v>11384</v>
      </c>
      <c r="K164">
        <v>5</v>
      </c>
      <c r="L164" t="s">
        <v>11389</v>
      </c>
      <c r="M164">
        <v>81.5</v>
      </c>
      <c r="N164" t="s">
        <v>240</v>
      </c>
      <c r="O164">
        <v>96.6</v>
      </c>
      <c r="P164" t="s">
        <v>120</v>
      </c>
      <c r="Q164">
        <v>9.7</v>
      </c>
      <c r="R164" t="s">
        <v>11421</v>
      </c>
      <c r="S164">
        <v>12.5</v>
      </c>
      <c r="T164" t="s">
        <v>11594</v>
      </c>
      <c r="U164">
        <v>9</v>
      </c>
      <c r="V164" t="s">
        <v>11421</v>
      </c>
      <c r="W164">
        <v>5</v>
      </c>
      <c r="X164" t="s">
        <v>11421</v>
      </c>
      <c r="Y164">
        <v>48.6</v>
      </c>
      <c r="Z164" t="s">
        <v>11843</v>
      </c>
      <c r="AA164">
        <v>50.4</v>
      </c>
      <c r="AB164" t="s">
        <v>11571</v>
      </c>
      <c r="AC164">
        <v>36.3</v>
      </c>
      <c r="AD164" t="s">
        <v>11844</v>
      </c>
      <c r="AE164">
        <v>50.2</v>
      </c>
    </row>
    <row r="165" spans="1:31">
      <c r="A165" t="s">
        <v>9938</v>
      </c>
      <c r="B165">
        <f>159</f>
        <v>159</v>
      </c>
      <c r="C165" t="s">
        <v>11845</v>
      </c>
      <c r="D165">
        <f>159</f>
        <v>159</v>
      </c>
      <c r="E165">
        <v>29</v>
      </c>
      <c r="F165" t="s">
        <v>11585</v>
      </c>
      <c r="G165" t="s">
        <v>757</v>
      </c>
      <c r="H165" t="s">
        <v>11387</v>
      </c>
      <c r="I165" t="s">
        <v>11388</v>
      </c>
      <c r="J165" t="s">
        <v>11384</v>
      </c>
      <c r="K165">
        <v>4</v>
      </c>
      <c r="L165" t="s">
        <v>11389</v>
      </c>
      <c r="M165">
        <v>59.7</v>
      </c>
      <c r="N165" t="s">
        <v>535</v>
      </c>
      <c r="O165">
        <v>70.1</v>
      </c>
      <c r="P165" t="s">
        <v>11487</v>
      </c>
      <c r="Q165">
        <v>87.5</v>
      </c>
      <c r="R165" t="s">
        <v>500</v>
      </c>
      <c r="S165">
        <v>11.7</v>
      </c>
      <c r="T165" t="s">
        <v>11421</v>
      </c>
      <c r="U165">
        <v>52.7</v>
      </c>
      <c r="V165" t="s">
        <v>11835</v>
      </c>
      <c r="W165">
        <v>61.1</v>
      </c>
      <c r="X165" t="s">
        <v>760</v>
      </c>
      <c r="Y165">
        <v>56.7</v>
      </c>
      <c r="Z165" t="s">
        <v>11631</v>
      </c>
      <c r="AA165">
        <v>11.2</v>
      </c>
      <c r="AB165" t="s">
        <v>11421</v>
      </c>
      <c r="AC165">
        <v>24.4</v>
      </c>
      <c r="AD165" t="s">
        <v>11846</v>
      </c>
      <c r="AE165">
        <v>50.2</v>
      </c>
    </row>
    <row r="166" spans="1:31">
      <c r="A166" t="s">
        <v>11847</v>
      </c>
      <c r="B166" t="s">
        <v>579</v>
      </c>
      <c r="C166" t="s">
        <v>578</v>
      </c>
      <c r="D166" t="s">
        <v>579</v>
      </c>
      <c r="E166">
        <v>21</v>
      </c>
      <c r="F166" t="s">
        <v>8337</v>
      </c>
      <c r="G166" t="s">
        <v>130</v>
      </c>
      <c r="H166" t="s">
        <v>11387</v>
      </c>
      <c r="I166" t="s">
        <v>11388</v>
      </c>
      <c r="J166" t="s">
        <v>11384</v>
      </c>
      <c r="K166">
        <v>3</v>
      </c>
      <c r="L166" t="s">
        <v>11389</v>
      </c>
      <c r="M166">
        <v>29.7</v>
      </c>
      <c r="N166" t="s">
        <v>1026</v>
      </c>
      <c r="O166">
        <v>25.1</v>
      </c>
      <c r="P166" t="s">
        <v>11626</v>
      </c>
      <c r="Q166">
        <v>16.3</v>
      </c>
      <c r="R166" t="s">
        <v>11421</v>
      </c>
      <c r="S166">
        <v>93.8</v>
      </c>
      <c r="T166" t="s">
        <v>339</v>
      </c>
      <c r="U166">
        <v>95.6</v>
      </c>
      <c r="V166" t="s">
        <v>11656</v>
      </c>
      <c r="W166">
        <v>56</v>
      </c>
      <c r="X166" t="s">
        <v>11731</v>
      </c>
      <c r="Y166">
        <v>72.7</v>
      </c>
      <c r="Z166" t="s">
        <v>11728</v>
      </c>
      <c r="AA166">
        <v>17.1</v>
      </c>
      <c r="AB166" t="s">
        <v>11435</v>
      </c>
      <c r="AC166">
        <v>92.3</v>
      </c>
      <c r="AD166" t="s">
        <v>11469</v>
      </c>
      <c r="AE166">
        <v>50.1</v>
      </c>
    </row>
    <row r="167" spans="1:31">
      <c r="A167" t="s">
        <v>11453</v>
      </c>
      <c r="B167" t="s">
        <v>303</v>
      </c>
      <c r="C167" t="s">
        <v>3914</v>
      </c>
      <c r="D167" t="s">
        <v>303</v>
      </c>
      <c r="E167">
        <v>28</v>
      </c>
      <c r="F167" t="s">
        <v>11382</v>
      </c>
      <c r="G167" t="s">
        <v>5</v>
      </c>
      <c r="H167" t="s">
        <v>11387</v>
      </c>
      <c r="I167" t="s">
        <v>7032</v>
      </c>
      <c r="J167" t="s">
        <v>11384</v>
      </c>
      <c r="K167">
        <v>5</v>
      </c>
      <c r="L167" t="s">
        <v>11389</v>
      </c>
      <c r="M167">
        <v>54.8</v>
      </c>
      <c r="N167" t="s">
        <v>11609</v>
      </c>
      <c r="O167">
        <v>19</v>
      </c>
      <c r="P167" t="s">
        <v>11676</v>
      </c>
      <c r="Q167">
        <v>9.5</v>
      </c>
      <c r="R167" t="s">
        <v>11421</v>
      </c>
      <c r="S167">
        <v>96.9</v>
      </c>
      <c r="T167" t="s">
        <v>248</v>
      </c>
      <c r="U167">
        <v>70.4</v>
      </c>
      <c r="V167" t="s">
        <v>11467</v>
      </c>
      <c r="W167">
        <v>21.6</v>
      </c>
      <c r="X167" t="s">
        <v>11530</v>
      </c>
      <c r="Y167">
        <v>43.5</v>
      </c>
      <c r="Z167" t="s">
        <v>11663</v>
      </c>
      <c r="AA167">
        <v>10.4</v>
      </c>
      <c r="AB167" t="s">
        <v>11421</v>
      </c>
      <c r="AC167">
        <v>55.8</v>
      </c>
      <c r="AD167" t="s">
        <v>11452</v>
      </c>
      <c r="AE167">
        <v>50</v>
      </c>
    </row>
    <row r="168" spans="1:31">
      <c r="A168" t="s">
        <v>11403</v>
      </c>
      <c r="B168">
        <f>164</f>
        <v>164</v>
      </c>
      <c r="C168" t="s">
        <v>1120</v>
      </c>
      <c r="D168">
        <f>164</f>
        <v>164</v>
      </c>
      <c r="E168">
        <v>16</v>
      </c>
      <c r="F168" t="s">
        <v>11497</v>
      </c>
      <c r="G168" t="s">
        <v>417</v>
      </c>
      <c r="H168" t="s">
        <v>11387</v>
      </c>
      <c r="I168" t="s">
        <v>11388</v>
      </c>
      <c r="J168" t="s">
        <v>11384</v>
      </c>
      <c r="K168">
        <v>4</v>
      </c>
      <c r="L168" t="s">
        <v>11385</v>
      </c>
      <c r="M168">
        <v>49</v>
      </c>
      <c r="N168" t="s">
        <v>11569</v>
      </c>
      <c r="O168">
        <v>81.3</v>
      </c>
      <c r="P168" t="s">
        <v>222</v>
      </c>
      <c r="Q168">
        <v>83.5</v>
      </c>
      <c r="R168" t="s">
        <v>337</v>
      </c>
      <c r="S168">
        <v>23.3</v>
      </c>
      <c r="T168" t="s">
        <v>11848</v>
      </c>
      <c r="U168">
        <v>16.9</v>
      </c>
      <c r="V168" t="s">
        <v>11849</v>
      </c>
      <c r="W168">
        <v>54.3</v>
      </c>
      <c r="X168" t="s">
        <v>11600</v>
      </c>
      <c r="Y168">
        <v>15.6</v>
      </c>
      <c r="Z168" t="s">
        <v>11650</v>
      </c>
      <c r="AA168">
        <v>24.8</v>
      </c>
      <c r="AB168" t="s">
        <v>11828</v>
      </c>
      <c r="AC168">
        <v>77.7</v>
      </c>
      <c r="AD168" t="s">
        <v>11559</v>
      </c>
      <c r="AE168">
        <v>49.7</v>
      </c>
    </row>
    <row r="169" spans="1:31">
      <c r="A169" t="s">
        <v>11623</v>
      </c>
      <c r="B169">
        <f>164</f>
        <v>164</v>
      </c>
      <c r="C169" t="s">
        <v>923</v>
      </c>
      <c r="D169">
        <f>164</f>
        <v>164</v>
      </c>
      <c r="E169">
        <v>16</v>
      </c>
      <c r="F169" t="s">
        <v>11459</v>
      </c>
      <c r="G169" t="s">
        <v>284</v>
      </c>
      <c r="H169" t="s">
        <v>11387</v>
      </c>
      <c r="I169" t="s">
        <v>11388</v>
      </c>
      <c r="J169" t="s">
        <v>11384</v>
      </c>
      <c r="K169">
        <v>5</v>
      </c>
      <c r="L169" t="s">
        <v>11389</v>
      </c>
      <c r="M169">
        <v>57.4</v>
      </c>
      <c r="N169" t="s">
        <v>11519</v>
      </c>
      <c r="O169">
        <v>70</v>
      </c>
      <c r="P169" t="s">
        <v>11639</v>
      </c>
      <c r="Q169">
        <v>85.7</v>
      </c>
      <c r="R169" t="s">
        <v>11487</v>
      </c>
      <c r="S169">
        <v>23.9</v>
      </c>
      <c r="T169" t="s">
        <v>11850</v>
      </c>
      <c r="U169">
        <v>14.7</v>
      </c>
      <c r="V169" t="s">
        <v>11810</v>
      </c>
      <c r="W169">
        <v>25.6</v>
      </c>
      <c r="X169" t="s">
        <v>11851</v>
      </c>
      <c r="Y169">
        <v>32.8</v>
      </c>
      <c r="Z169" t="s">
        <v>11721</v>
      </c>
      <c r="AA169">
        <v>15.4</v>
      </c>
      <c r="AB169" t="s">
        <v>11598</v>
      </c>
      <c r="AC169">
        <v>77.7</v>
      </c>
      <c r="AD169" t="s">
        <v>11559</v>
      </c>
      <c r="AE169">
        <v>49.7</v>
      </c>
    </row>
    <row r="170" spans="1:31">
      <c r="A170" t="s">
        <v>11430</v>
      </c>
      <c r="B170">
        <f>164</f>
        <v>164</v>
      </c>
      <c r="C170" t="s">
        <v>275</v>
      </c>
      <c r="D170">
        <f>164</f>
        <v>164</v>
      </c>
      <c r="E170">
        <v>21</v>
      </c>
      <c r="F170" t="s">
        <v>11819</v>
      </c>
      <c r="G170" t="s">
        <v>274</v>
      </c>
      <c r="H170" t="s">
        <v>11402</v>
      </c>
      <c r="I170" t="s">
        <v>11388</v>
      </c>
      <c r="J170" t="s">
        <v>11384</v>
      </c>
      <c r="K170">
        <v>5</v>
      </c>
      <c r="L170" t="s">
        <v>11389</v>
      </c>
      <c r="M170">
        <v>73.2</v>
      </c>
      <c r="N170" t="s">
        <v>203</v>
      </c>
      <c r="O170">
        <v>23</v>
      </c>
      <c r="P170" t="s">
        <v>11852</v>
      </c>
      <c r="Q170">
        <v>13.1</v>
      </c>
      <c r="R170" t="s">
        <v>11421</v>
      </c>
      <c r="S170">
        <v>41.8</v>
      </c>
      <c r="T170" t="s">
        <v>11853</v>
      </c>
      <c r="U170">
        <v>21.8</v>
      </c>
      <c r="V170" t="s">
        <v>11854</v>
      </c>
      <c r="W170">
        <v>28.5</v>
      </c>
      <c r="X170" t="s">
        <v>11855</v>
      </c>
      <c r="Y170">
        <v>97.8</v>
      </c>
      <c r="Z170" t="s">
        <v>71</v>
      </c>
      <c r="AA170">
        <v>39.8</v>
      </c>
      <c r="AB170" t="s">
        <v>11776</v>
      </c>
      <c r="AC170">
        <v>98.1</v>
      </c>
      <c r="AD170" t="s">
        <v>71</v>
      </c>
      <c r="AE170">
        <v>49.7</v>
      </c>
    </row>
    <row r="171" spans="1:31">
      <c r="A171" t="s">
        <v>579</v>
      </c>
      <c r="B171" t="s">
        <v>11569</v>
      </c>
      <c r="C171" t="s">
        <v>10111</v>
      </c>
      <c r="D171" t="s">
        <v>11569</v>
      </c>
      <c r="E171">
        <v>17</v>
      </c>
      <c r="F171" t="s">
        <v>11386</v>
      </c>
      <c r="G171" t="s">
        <v>10</v>
      </c>
      <c r="H171" t="s">
        <v>11387</v>
      </c>
      <c r="I171" t="s">
        <v>11388</v>
      </c>
      <c r="J171" t="s">
        <v>11384</v>
      </c>
      <c r="K171">
        <v>4</v>
      </c>
      <c r="L171" t="s">
        <v>11389</v>
      </c>
      <c r="M171">
        <v>43.5</v>
      </c>
      <c r="N171" t="s">
        <v>348</v>
      </c>
      <c r="O171">
        <v>35.3</v>
      </c>
      <c r="P171" t="s">
        <v>330</v>
      </c>
      <c r="Q171">
        <v>45</v>
      </c>
      <c r="R171" t="s">
        <v>11838</v>
      </c>
      <c r="S171">
        <v>40.3</v>
      </c>
      <c r="T171" t="s">
        <v>11694</v>
      </c>
      <c r="U171">
        <v>88.3</v>
      </c>
      <c r="V171" t="s">
        <v>11582</v>
      </c>
      <c r="W171">
        <v>78.2</v>
      </c>
      <c r="X171" t="s">
        <v>11751</v>
      </c>
      <c r="Y171">
        <v>79.2</v>
      </c>
      <c r="Z171" t="s">
        <v>11732</v>
      </c>
      <c r="AA171">
        <v>19.8</v>
      </c>
      <c r="AB171" t="s">
        <v>11610</v>
      </c>
      <c r="AC171">
        <v>97.8</v>
      </c>
      <c r="AD171" t="s">
        <v>11392</v>
      </c>
      <c r="AE171">
        <v>49.4</v>
      </c>
    </row>
    <row r="172" spans="1:31">
      <c r="A172" t="s">
        <v>903</v>
      </c>
      <c r="B172" t="s">
        <v>346</v>
      </c>
      <c r="C172" t="s">
        <v>345</v>
      </c>
      <c r="D172" t="s">
        <v>346</v>
      </c>
      <c r="E172">
        <v>20</v>
      </c>
      <c r="F172" t="s">
        <v>11382</v>
      </c>
      <c r="G172" t="s">
        <v>5</v>
      </c>
      <c r="H172" t="s">
        <v>11402</v>
      </c>
      <c r="I172" t="s">
        <v>11388</v>
      </c>
      <c r="J172" t="s">
        <v>11384</v>
      </c>
      <c r="K172">
        <v>5</v>
      </c>
      <c r="L172" t="s">
        <v>11389</v>
      </c>
      <c r="M172">
        <v>48</v>
      </c>
      <c r="N172" t="s">
        <v>11751</v>
      </c>
      <c r="O172">
        <v>58.7</v>
      </c>
      <c r="P172" t="s">
        <v>11625</v>
      </c>
      <c r="Q172">
        <v>71.3</v>
      </c>
      <c r="R172" t="s">
        <v>11776</v>
      </c>
      <c r="S172">
        <v>26.6</v>
      </c>
      <c r="T172" t="s">
        <v>11851</v>
      </c>
      <c r="U172">
        <v>18.8</v>
      </c>
      <c r="V172" t="s">
        <v>11856</v>
      </c>
      <c r="W172">
        <v>10.8</v>
      </c>
      <c r="X172" t="s">
        <v>11857</v>
      </c>
      <c r="Y172">
        <v>97.7</v>
      </c>
      <c r="Z172" t="s">
        <v>99</v>
      </c>
      <c r="AA172">
        <v>39</v>
      </c>
      <c r="AB172" t="s">
        <v>11430</v>
      </c>
      <c r="AC172">
        <v>95.7</v>
      </c>
      <c r="AD172" t="s">
        <v>353</v>
      </c>
      <c r="AE172">
        <v>49.1</v>
      </c>
    </row>
    <row r="173" spans="1:31">
      <c r="A173" t="s">
        <v>11784</v>
      </c>
      <c r="B173">
        <f>169</f>
        <v>169</v>
      </c>
      <c r="C173" t="s">
        <v>3890</v>
      </c>
      <c r="D173">
        <f>169</f>
        <v>169</v>
      </c>
      <c r="E173">
        <v>29</v>
      </c>
      <c r="F173" t="s">
        <v>11382</v>
      </c>
      <c r="G173" t="s">
        <v>5</v>
      </c>
      <c r="H173" t="s">
        <v>11402</v>
      </c>
      <c r="I173" t="s">
        <v>11388</v>
      </c>
      <c r="J173" t="s">
        <v>11384</v>
      </c>
      <c r="K173">
        <v>5</v>
      </c>
      <c r="L173" t="s">
        <v>11389</v>
      </c>
      <c r="M173">
        <v>49.2</v>
      </c>
      <c r="N173" t="s">
        <v>11405</v>
      </c>
      <c r="O173">
        <v>26.1</v>
      </c>
      <c r="P173" t="s">
        <v>11765</v>
      </c>
      <c r="Q173">
        <v>35.1</v>
      </c>
      <c r="R173" t="s">
        <v>11562</v>
      </c>
      <c r="S173">
        <v>68.4</v>
      </c>
      <c r="T173" t="s">
        <v>11404</v>
      </c>
      <c r="U173">
        <v>31.6</v>
      </c>
      <c r="V173" t="s">
        <v>11463</v>
      </c>
      <c r="W173">
        <v>14</v>
      </c>
      <c r="X173" t="s">
        <v>11792</v>
      </c>
      <c r="Y173">
        <v>85.5</v>
      </c>
      <c r="Z173" t="s">
        <v>822</v>
      </c>
      <c r="AA173">
        <v>41.6</v>
      </c>
      <c r="AB173" t="s">
        <v>11442</v>
      </c>
      <c r="AC173">
        <v>81.7</v>
      </c>
      <c r="AD173" t="s">
        <v>11414</v>
      </c>
      <c r="AE173">
        <v>48.9</v>
      </c>
    </row>
    <row r="174" spans="1:31">
      <c r="A174" t="s">
        <v>11696</v>
      </c>
      <c r="B174">
        <f>169</f>
        <v>169</v>
      </c>
      <c r="C174" t="s">
        <v>969</v>
      </c>
      <c r="D174">
        <f>169</f>
        <v>169</v>
      </c>
      <c r="E174">
        <v>17</v>
      </c>
      <c r="F174" t="s">
        <v>11386</v>
      </c>
      <c r="G174" t="s">
        <v>10</v>
      </c>
      <c r="H174" t="s">
        <v>11387</v>
      </c>
      <c r="I174" t="s">
        <v>7032</v>
      </c>
      <c r="J174" t="s">
        <v>11384</v>
      </c>
      <c r="K174">
        <v>5</v>
      </c>
      <c r="L174" t="s">
        <v>11389</v>
      </c>
      <c r="M174">
        <v>33.2</v>
      </c>
      <c r="N174" t="s">
        <v>2856</v>
      </c>
      <c r="O174">
        <v>39.3</v>
      </c>
      <c r="P174" t="s">
        <v>1244</v>
      </c>
      <c r="Q174">
        <v>16.1</v>
      </c>
      <c r="R174" t="s">
        <v>11421</v>
      </c>
      <c r="S174">
        <v>67.4</v>
      </c>
      <c r="T174" t="s">
        <v>11454</v>
      </c>
      <c r="U174">
        <v>88.4</v>
      </c>
      <c r="V174" t="s">
        <v>11481</v>
      </c>
      <c r="W174">
        <v>81</v>
      </c>
      <c r="X174" t="s">
        <v>11770</v>
      </c>
      <c r="Y174">
        <v>77.8</v>
      </c>
      <c r="Z174" t="s">
        <v>11770</v>
      </c>
      <c r="AA174">
        <v>32.3</v>
      </c>
      <c r="AB174" t="s">
        <v>11832</v>
      </c>
      <c r="AC174">
        <v>72.5</v>
      </c>
      <c r="AD174" t="s">
        <v>11490</v>
      </c>
      <c r="AE174">
        <v>48.9</v>
      </c>
    </row>
    <row r="175" spans="1:31">
      <c r="A175" t="s">
        <v>11543</v>
      </c>
      <c r="B175">
        <f>171</f>
        <v>171</v>
      </c>
      <c r="C175" t="s">
        <v>845</v>
      </c>
      <c r="D175">
        <f>171</f>
        <v>171</v>
      </c>
      <c r="E175">
        <v>24</v>
      </c>
      <c r="F175" t="s">
        <v>11819</v>
      </c>
      <c r="G175" t="s">
        <v>274</v>
      </c>
      <c r="H175" t="s">
        <v>11402</v>
      </c>
      <c r="I175" t="s">
        <v>11388</v>
      </c>
      <c r="J175" t="s">
        <v>11384</v>
      </c>
      <c r="K175">
        <v>4</v>
      </c>
      <c r="L175" t="s">
        <v>11389</v>
      </c>
      <c r="M175">
        <v>68.2</v>
      </c>
      <c r="N175" t="s">
        <v>320</v>
      </c>
      <c r="O175">
        <v>69.3</v>
      </c>
      <c r="P175" t="s">
        <v>454</v>
      </c>
      <c r="Q175">
        <v>25.8</v>
      </c>
      <c r="R175" t="s">
        <v>11858</v>
      </c>
      <c r="S175">
        <v>7</v>
      </c>
      <c r="T175" t="s">
        <v>11421</v>
      </c>
      <c r="U175">
        <v>9</v>
      </c>
      <c r="V175" t="s">
        <v>11421</v>
      </c>
      <c r="W175">
        <v>25.6</v>
      </c>
      <c r="X175" t="s">
        <v>11859</v>
      </c>
      <c r="Y175">
        <v>83.4</v>
      </c>
      <c r="Z175" t="s">
        <v>11470</v>
      </c>
      <c r="AA175">
        <v>57.9</v>
      </c>
      <c r="AB175" t="s">
        <v>615</v>
      </c>
      <c r="AC175">
        <v>96.3</v>
      </c>
      <c r="AD175" t="s">
        <v>248</v>
      </c>
      <c r="AE175">
        <v>48.8</v>
      </c>
    </row>
    <row r="176" spans="1:31">
      <c r="A176" t="s">
        <v>11860</v>
      </c>
      <c r="B176">
        <f>171</f>
        <v>171</v>
      </c>
      <c r="C176" t="s">
        <v>684</v>
      </c>
      <c r="D176">
        <f>171</f>
        <v>171</v>
      </c>
      <c r="E176">
        <v>19</v>
      </c>
      <c r="F176" t="s">
        <v>11636</v>
      </c>
      <c r="G176" t="s">
        <v>584</v>
      </c>
      <c r="H176" t="s">
        <v>11387</v>
      </c>
      <c r="I176" t="s">
        <v>11388</v>
      </c>
      <c r="J176" t="s">
        <v>11384</v>
      </c>
      <c r="K176">
        <v>5</v>
      </c>
      <c r="L176" t="s">
        <v>11389</v>
      </c>
      <c r="M176">
        <v>49.8</v>
      </c>
      <c r="N176" t="s">
        <v>579</v>
      </c>
      <c r="O176">
        <v>41.3</v>
      </c>
      <c r="P176" t="s">
        <v>11441</v>
      </c>
      <c r="Q176">
        <v>20.7</v>
      </c>
      <c r="R176" t="s">
        <v>11861</v>
      </c>
      <c r="S176">
        <v>38.9</v>
      </c>
      <c r="T176" t="s">
        <v>11434</v>
      </c>
      <c r="U176">
        <v>98.8</v>
      </c>
      <c r="V176" t="s">
        <v>11612</v>
      </c>
      <c r="W176">
        <v>60.8</v>
      </c>
      <c r="X176" t="s">
        <v>514</v>
      </c>
      <c r="Y176">
        <v>50.5</v>
      </c>
      <c r="Z176" t="s">
        <v>11675</v>
      </c>
      <c r="AA176">
        <v>69</v>
      </c>
      <c r="AB176" t="s">
        <v>431</v>
      </c>
      <c r="AC176">
        <v>70.1</v>
      </c>
      <c r="AD176" t="s">
        <v>11604</v>
      </c>
      <c r="AE176">
        <v>48.8</v>
      </c>
    </row>
    <row r="177" spans="1:31">
      <c r="A177" t="s">
        <v>9951</v>
      </c>
      <c r="B177">
        <f>173</f>
        <v>173</v>
      </c>
      <c r="C177" t="s">
        <v>879</v>
      </c>
      <c r="D177">
        <f>173</f>
        <v>173</v>
      </c>
      <c r="E177">
        <v>14</v>
      </c>
      <c r="F177" t="s">
        <v>11862</v>
      </c>
      <c r="G177" t="s">
        <v>878</v>
      </c>
      <c r="H177" t="s">
        <v>11383</v>
      </c>
      <c r="I177" t="s">
        <v>11388</v>
      </c>
      <c r="J177" t="s">
        <v>11384</v>
      </c>
      <c r="K177">
        <v>3</v>
      </c>
      <c r="L177" t="s">
        <v>11389</v>
      </c>
      <c r="M177">
        <v>27.1</v>
      </c>
      <c r="N177" t="s">
        <v>11611</v>
      </c>
      <c r="O177">
        <v>43.9</v>
      </c>
      <c r="P177" t="s">
        <v>769</v>
      </c>
      <c r="Q177">
        <v>64.8</v>
      </c>
      <c r="R177" t="s">
        <v>559</v>
      </c>
      <c r="S177">
        <v>38.8</v>
      </c>
      <c r="T177" t="s">
        <v>11599</v>
      </c>
      <c r="U177">
        <v>100</v>
      </c>
      <c r="V177" t="s">
        <v>149</v>
      </c>
      <c r="W177">
        <v>96.8</v>
      </c>
      <c r="X177" t="s">
        <v>11409</v>
      </c>
      <c r="Y177">
        <v>59.8</v>
      </c>
      <c r="Z177" t="s">
        <v>863</v>
      </c>
      <c r="AA177">
        <v>95.8</v>
      </c>
      <c r="AB177" t="s">
        <v>99</v>
      </c>
      <c r="AC177">
        <v>35.5</v>
      </c>
      <c r="AD177" t="s">
        <v>11863</v>
      </c>
      <c r="AE177">
        <v>48.7</v>
      </c>
    </row>
    <row r="178" spans="1:31">
      <c r="A178" t="s">
        <v>11582</v>
      </c>
      <c r="B178">
        <f>173</f>
        <v>173</v>
      </c>
      <c r="C178" t="s">
        <v>11864</v>
      </c>
      <c r="D178">
        <f>173</f>
        <v>173</v>
      </c>
      <c r="E178">
        <v>38</v>
      </c>
      <c r="F178" t="s">
        <v>8337</v>
      </c>
      <c r="G178" t="s">
        <v>130</v>
      </c>
      <c r="H178" t="s">
        <v>11383</v>
      </c>
      <c r="I178" t="s">
        <v>11388</v>
      </c>
      <c r="J178" t="s">
        <v>11384</v>
      </c>
      <c r="K178">
        <v>4</v>
      </c>
      <c r="L178" t="s">
        <v>11389</v>
      </c>
      <c r="M178">
        <v>29.3</v>
      </c>
      <c r="N178" t="s">
        <v>11706</v>
      </c>
      <c r="O178">
        <v>26.9</v>
      </c>
      <c r="P178" t="s">
        <v>11561</v>
      </c>
      <c r="Q178">
        <v>36.5</v>
      </c>
      <c r="R178" t="s">
        <v>11721</v>
      </c>
      <c r="S178">
        <v>91.4</v>
      </c>
      <c r="T178" t="s">
        <v>113</v>
      </c>
      <c r="U178">
        <v>100</v>
      </c>
      <c r="V178" t="s">
        <v>11865</v>
      </c>
      <c r="W178">
        <v>17.3</v>
      </c>
      <c r="X178" t="s">
        <v>11866</v>
      </c>
      <c r="Y178">
        <v>49.2</v>
      </c>
      <c r="Z178" t="s">
        <v>11537</v>
      </c>
      <c r="AA178">
        <v>12.5</v>
      </c>
      <c r="AB178" t="s">
        <v>11867</v>
      </c>
      <c r="AC178">
        <v>93.2</v>
      </c>
      <c r="AD178" t="s">
        <v>11868</v>
      </c>
      <c r="AE178">
        <v>48.7</v>
      </c>
    </row>
    <row r="179" spans="1:31">
      <c r="A179" t="s">
        <v>11869</v>
      </c>
      <c r="B179">
        <f>173</f>
        <v>173</v>
      </c>
      <c r="C179" t="s">
        <v>368</v>
      </c>
      <c r="D179">
        <f>173</f>
        <v>173</v>
      </c>
      <c r="E179">
        <v>21</v>
      </c>
      <c r="F179" t="s">
        <v>11870</v>
      </c>
      <c r="G179" t="s">
        <v>367</v>
      </c>
      <c r="H179" t="s">
        <v>11387</v>
      </c>
      <c r="I179" t="s">
        <v>11388</v>
      </c>
      <c r="J179" t="s">
        <v>11384</v>
      </c>
      <c r="K179">
        <v>5</v>
      </c>
      <c r="L179" t="s">
        <v>11389</v>
      </c>
      <c r="M179">
        <v>44.4</v>
      </c>
      <c r="N179" t="s">
        <v>11524</v>
      </c>
      <c r="O179">
        <v>51</v>
      </c>
      <c r="P179" t="s">
        <v>11477</v>
      </c>
      <c r="Q179">
        <v>12.6</v>
      </c>
      <c r="R179" t="s">
        <v>11421</v>
      </c>
      <c r="S179">
        <v>45.7</v>
      </c>
      <c r="T179" t="s">
        <v>11758</v>
      </c>
      <c r="U179">
        <v>59.9</v>
      </c>
      <c r="V179" t="s">
        <v>11689</v>
      </c>
      <c r="W179">
        <v>21.2</v>
      </c>
      <c r="X179" t="s">
        <v>11871</v>
      </c>
      <c r="Y179">
        <v>95.4</v>
      </c>
      <c r="Z179" t="s">
        <v>381</v>
      </c>
      <c r="AA179">
        <v>88.9</v>
      </c>
      <c r="AB179" t="s">
        <v>163</v>
      </c>
      <c r="AC179">
        <v>75.1</v>
      </c>
      <c r="AD179" t="s">
        <v>11737</v>
      </c>
      <c r="AE179">
        <v>48.7</v>
      </c>
    </row>
    <row r="180" spans="1:31">
      <c r="A180" t="s">
        <v>9951</v>
      </c>
      <c r="B180">
        <f>176</f>
        <v>176</v>
      </c>
      <c r="C180" t="s">
        <v>3887</v>
      </c>
      <c r="D180">
        <f>176</f>
        <v>176</v>
      </c>
      <c r="E180">
        <v>25</v>
      </c>
      <c r="F180" t="s">
        <v>11515</v>
      </c>
      <c r="G180" t="s">
        <v>142</v>
      </c>
      <c r="H180" t="s">
        <v>11402</v>
      </c>
      <c r="I180" t="s">
        <v>11398</v>
      </c>
      <c r="J180" t="s">
        <v>11384</v>
      </c>
      <c r="K180">
        <v>5</v>
      </c>
      <c r="L180" t="s">
        <v>11389</v>
      </c>
      <c r="M180">
        <v>37.3</v>
      </c>
      <c r="N180" t="s">
        <v>509</v>
      </c>
      <c r="O180">
        <v>50.9</v>
      </c>
      <c r="P180" t="s">
        <v>11405</v>
      </c>
      <c r="Q180">
        <v>22.5</v>
      </c>
      <c r="R180" t="s">
        <v>11872</v>
      </c>
      <c r="S180">
        <v>53.4</v>
      </c>
      <c r="T180" t="s">
        <v>11873</v>
      </c>
      <c r="U180">
        <v>83</v>
      </c>
      <c r="V180" t="s">
        <v>11605</v>
      </c>
      <c r="W180">
        <v>60.1</v>
      </c>
      <c r="X180" t="s">
        <v>11874</v>
      </c>
      <c r="Y180">
        <v>71.6</v>
      </c>
      <c r="Z180" t="s">
        <v>11524</v>
      </c>
      <c r="AA180">
        <v>63.7</v>
      </c>
      <c r="AB180" t="s">
        <v>331</v>
      </c>
      <c r="AC180">
        <v>49.4</v>
      </c>
      <c r="AD180" t="s">
        <v>11875</v>
      </c>
      <c r="AE180">
        <v>48.5</v>
      </c>
    </row>
    <row r="181" spans="1:31">
      <c r="A181" t="s">
        <v>11712</v>
      </c>
      <c r="B181">
        <f>176</f>
        <v>176</v>
      </c>
      <c r="C181" t="s">
        <v>947</v>
      </c>
      <c r="D181">
        <f>176</f>
        <v>176</v>
      </c>
      <c r="E181">
        <v>15</v>
      </c>
      <c r="F181" t="s">
        <v>11459</v>
      </c>
      <c r="G181" t="s">
        <v>284</v>
      </c>
      <c r="H181" t="s">
        <v>11387</v>
      </c>
      <c r="I181" t="s">
        <v>11388</v>
      </c>
      <c r="J181" t="s">
        <v>11384</v>
      </c>
      <c r="K181">
        <v>4</v>
      </c>
      <c r="L181" t="s">
        <v>11389</v>
      </c>
      <c r="M181">
        <v>61.5</v>
      </c>
      <c r="N181" t="s">
        <v>11494</v>
      </c>
      <c r="O181">
        <v>65.1</v>
      </c>
      <c r="P181" t="s">
        <v>11753</v>
      </c>
      <c r="Q181">
        <v>87.5</v>
      </c>
      <c r="R181" t="s">
        <v>320</v>
      </c>
      <c r="S181">
        <v>33</v>
      </c>
      <c r="T181" t="s">
        <v>11852</v>
      </c>
      <c r="U181">
        <v>15.4</v>
      </c>
      <c r="V181" t="s">
        <v>11804</v>
      </c>
      <c r="W181">
        <v>19.1</v>
      </c>
      <c r="X181" t="s">
        <v>11876</v>
      </c>
      <c r="Y181">
        <v>17.6</v>
      </c>
      <c r="Z181" t="s">
        <v>11877</v>
      </c>
      <c r="AA181">
        <v>16.6</v>
      </c>
      <c r="AB181" t="s">
        <v>11878</v>
      </c>
      <c r="AC181">
        <v>24.1</v>
      </c>
      <c r="AD181" t="s">
        <v>11879</v>
      </c>
      <c r="AE181">
        <v>48.5</v>
      </c>
    </row>
    <row r="182" spans="1:31">
      <c r="A182" t="s">
        <v>11796</v>
      </c>
      <c r="B182">
        <f>176</f>
        <v>176</v>
      </c>
      <c r="C182" t="s">
        <v>420</v>
      </c>
      <c r="D182">
        <f>176</f>
        <v>176</v>
      </c>
      <c r="E182">
        <v>20</v>
      </c>
      <c r="F182" t="s">
        <v>11386</v>
      </c>
      <c r="G182" t="s">
        <v>10</v>
      </c>
      <c r="H182" t="s">
        <v>11387</v>
      </c>
      <c r="I182" t="s">
        <v>11388</v>
      </c>
      <c r="J182" t="s">
        <v>11384</v>
      </c>
      <c r="K182">
        <v>5</v>
      </c>
      <c r="L182" t="s">
        <v>11389</v>
      </c>
      <c r="M182">
        <v>44.4</v>
      </c>
      <c r="N182" t="s">
        <v>11632</v>
      </c>
      <c r="O182">
        <v>35</v>
      </c>
      <c r="P182" t="s">
        <v>11718</v>
      </c>
      <c r="Q182">
        <v>39.7</v>
      </c>
      <c r="R182" t="s">
        <v>11500</v>
      </c>
      <c r="S182">
        <v>37.9</v>
      </c>
      <c r="T182" t="s">
        <v>11538</v>
      </c>
      <c r="U182">
        <v>87.8</v>
      </c>
      <c r="V182" t="s">
        <v>348</v>
      </c>
      <c r="W182">
        <v>79</v>
      </c>
      <c r="X182" t="s">
        <v>346</v>
      </c>
      <c r="Y182">
        <v>97.2</v>
      </c>
      <c r="Z182" t="s">
        <v>79</v>
      </c>
      <c r="AA182">
        <v>25.6</v>
      </c>
      <c r="AB182" t="s">
        <v>11880</v>
      </c>
      <c r="AC182">
        <v>72</v>
      </c>
      <c r="AD182" t="s">
        <v>11528</v>
      </c>
      <c r="AE182">
        <v>48.5</v>
      </c>
    </row>
    <row r="183" spans="1:31">
      <c r="A183" t="s">
        <v>11464</v>
      </c>
      <c r="B183" t="s">
        <v>11548</v>
      </c>
      <c r="C183" t="s">
        <v>8466</v>
      </c>
      <c r="D183" t="s">
        <v>11548</v>
      </c>
      <c r="E183">
        <v>22</v>
      </c>
      <c r="F183" t="s">
        <v>11382</v>
      </c>
      <c r="G183" t="s">
        <v>5</v>
      </c>
      <c r="H183" t="s">
        <v>11402</v>
      </c>
      <c r="I183" t="s">
        <v>7032</v>
      </c>
      <c r="J183" t="s">
        <v>11384</v>
      </c>
      <c r="K183">
        <v>5</v>
      </c>
      <c r="L183" t="s">
        <v>11389</v>
      </c>
      <c r="M183">
        <v>46.7</v>
      </c>
      <c r="N183" t="s">
        <v>11508</v>
      </c>
      <c r="O183">
        <v>36.7</v>
      </c>
      <c r="P183" t="s">
        <v>11731</v>
      </c>
      <c r="Q183">
        <v>6.8</v>
      </c>
      <c r="R183" t="s">
        <v>11421</v>
      </c>
      <c r="S183">
        <v>61.5</v>
      </c>
      <c r="T183" t="s">
        <v>11777</v>
      </c>
      <c r="U183">
        <v>64.5</v>
      </c>
      <c r="V183" t="s">
        <v>449</v>
      </c>
      <c r="W183">
        <v>30.1</v>
      </c>
      <c r="X183" t="s">
        <v>11881</v>
      </c>
      <c r="Y183">
        <v>87.9</v>
      </c>
      <c r="Z183" t="s">
        <v>253</v>
      </c>
      <c r="AA183">
        <v>26.6</v>
      </c>
      <c r="AB183" t="s">
        <v>11882</v>
      </c>
      <c r="AC183">
        <v>97.3</v>
      </c>
      <c r="AD183" t="s">
        <v>11390</v>
      </c>
      <c r="AE183">
        <v>48.1</v>
      </c>
    </row>
    <row r="184" spans="1:31">
      <c r="A184" t="s">
        <v>11468</v>
      </c>
      <c r="B184">
        <f>180</f>
        <v>180</v>
      </c>
      <c r="C184" t="s">
        <v>847</v>
      </c>
      <c r="D184">
        <f>180</f>
        <v>180</v>
      </c>
      <c r="E184">
        <v>32</v>
      </c>
      <c r="F184" t="s">
        <v>11805</v>
      </c>
      <c r="G184" t="s">
        <v>260</v>
      </c>
      <c r="H184" t="s">
        <v>11383</v>
      </c>
      <c r="I184" t="s">
        <v>11388</v>
      </c>
      <c r="J184" t="s">
        <v>11384</v>
      </c>
      <c r="K184">
        <v>4</v>
      </c>
      <c r="L184" t="s">
        <v>11389</v>
      </c>
      <c r="M184">
        <v>32.9</v>
      </c>
      <c r="N184" t="s">
        <v>11655</v>
      </c>
      <c r="O184">
        <v>36.5</v>
      </c>
      <c r="P184" t="s">
        <v>11729</v>
      </c>
      <c r="Q184">
        <v>82.8</v>
      </c>
      <c r="R184" t="s">
        <v>11620</v>
      </c>
      <c r="S184">
        <v>65.8</v>
      </c>
      <c r="T184" t="s">
        <v>11405</v>
      </c>
      <c r="U184">
        <v>100</v>
      </c>
      <c r="V184" t="s">
        <v>99</v>
      </c>
      <c r="W184">
        <v>31.8</v>
      </c>
      <c r="X184" t="s">
        <v>11883</v>
      </c>
      <c r="Y184">
        <v>25.7</v>
      </c>
      <c r="Z184" t="s">
        <v>11435</v>
      </c>
      <c r="AA184">
        <v>38.9</v>
      </c>
      <c r="AB184" t="s">
        <v>11489</v>
      </c>
      <c r="AC184">
        <v>20.9</v>
      </c>
      <c r="AD184" t="s">
        <v>11884</v>
      </c>
      <c r="AE184">
        <v>48</v>
      </c>
    </row>
    <row r="185" spans="1:31">
      <c r="A185" t="s">
        <v>11771</v>
      </c>
      <c r="B185">
        <f>180</f>
        <v>180</v>
      </c>
      <c r="C185" t="s">
        <v>11885</v>
      </c>
      <c r="D185">
        <f>180</f>
        <v>180</v>
      </c>
      <c r="E185">
        <v>33</v>
      </c>
      <c r="F185" t="s">
        <v>11566</v>
      </c>
      <c r="G185" t="s">
        <v>198</v>
      </c>
      <c r="H185" t="s">
        <v>11387</v>
      </c>
      <c r="I185" t="s">
        <v>11388</v>
      </c>
      <c r="J185" t="s">
        <v>11384</v>
      </c>
      <c r="K185">
        <v>5</v>
      </c>
      <c r="L185" t="s">
        <v>11385</v>
      </c>
      <c r="M185">
        <v>49.1</v>
      </c>
      <c r="N185" t="s">
        <v>11422</v>
      </c>
      <c r="O185">
        <v>30.8</v>
      </c>
      <c r="P185" t="s">
        <v>11689</v>
      </c>
      <c r="Q185">
        <v>4.4</v>
      </c>
      <c r="R185" t="s">
        <v>11421</v>
      </c>
      <c r="S185">
        <v>60.2</v>
      </c>
      <c r="T185" t="s">
        <v>11541</v>
      </c>
      <c r="U185">
        <v>89.4</v>
      </c>
      <c r="V185" t="s">
        <v>11728</v>
      </c>
      <c r="W185">
        <v>39.3</v>
      </c>
      <c r="X185" t="s">
        <v>11835</v>
      </c>
      <c r="Y185">
        <v>83.2</v>
      </c>
      <c r="Z185" t="s">
        <v>11571</v>
      </c>
      <c r="AA185">
        <v>51.7</v>
      </c>
      <c r="AB185" t="s">
        <v>11622</v>
      </c>
      <c r="AC185">
        <v>54.6</v>
      </c>
      <c r="AD185" t="s">
        <v>11886</v>
      </c>
      <c r="AE185">
        <v>48</v>
      </c>
    </row>
    <row r="186" spans="1:31">
      <c r="A186" t="s">
        <v>760</v>
      </c>
      <c r="B186" t="s">
        <v>588</v>
      </c>
      <c r="C186" t="s">
        <v>587</v>
      </c>
      <c r="D186" t="s">
        <v>588</v>
      </c>
      <c r="E186">
        <v>18</v>
      </c>
      <c r="F186" t="s">
        <v>6875</v>
      </c>
      <c r="G186" t="s">
        <v>17</v>
      </c>
      <c r="H186" t="s">
        <v>11402</v>
      </c>
      <c r="I186" t="s">
        <v>11388</v>
      </c>
      <c r="J186" t="s">
        <v>11384</v>
      </c>
      <c r="K186">
        <v>4</v>
      </c>
      <c r="L186" t="s">
        <v>11389</v>
      </c>
      <c r="M186">
        <v>37.7</v>
      </c>
      <c r="N186" t="s">
        <v>11696</v>
      </c>
      <c r="O186">
        <v>61.2</v>
      </c>
      <c r="P186" t="s">
        <v>889</v>
      </c>
      <c r="Q186">
        <v>19.9</v>
      </c>
      <c r="R186" t="s">
        <v>11887</v>
      </c>
      <c r="S186">
        <v>41.5</v>
      </c>
      <c r="T186" t="s">
        <v>11488</v>
      </c>
      <c r="U186">
        <v>82.8</v>
      </c>
      <c r="V186" t="s">
        <v>11809</v>
      </c>
      <c r="W186">
        <v>62</v>
      </c>
      <c r="X186" t="s">
        <v>1244</v>
      </c>
      <c r="Y186">
        <v>62.3</v>
      </c>
      <c r="Z186" t="s">
        <v>509</v>
      </c>
      <c r="AA186">
        <v>38.6</v>
      </c>
      <c r="AB186" t="s">
        <v>903</v>
      </c>
      <c r="AC186">
        <v>91.5</v>
      </c>
      <c r="AD186" t="s">
        <v>455</v>
      </c>
      <c r="AE186">
        <v>47.9</v>
      </c>
    </row>
    <row r="187" spans="1:31">
      <c r="A187" t="s">
        <v>11528</v>
      </c>
      <c r="B187" t="s">
        <v>493</v>
      </c>
      <c r="C187" t="s">
        <v>492</v>
      </c>
      <c r="D187" t="s">
        <v>493</v>
      </c>
      <c r="E187">
        <v>17</v>
      </c>
      <c r="F187" t="s">
        <v>8337</v>
      </c>
      <c r="G187" t="s">
        <v>130</v>
      </c>
      <c r="H187" t="s">
        <v>11387</v>
      </c>
      <c r="I187" t="s">
        <v>7032</v>
      </c>
      <c r="J187" t="s">
        <v>11384</v>
      </c>
      <c r="K187">
        <v>3</v>
      </c>
      <c r="L187" t="s">
        <v>11389</v>
      </c>
      <c r="M187">
        <v>32.4</v>
      </c>
      <c r="N187" t="s">
        <v>11888</v>
      </c>
      <c r="O187">
        <v>31.8</v>
      </c>
      <c r="P187" t="s">
        <v>11675</v>
      </c>
      <c r="Q187">
        <v>14.3</v>
      </c>
      <c r="R187" t="s">
        <v>11421</v>
      </c>
      <c r="S187">
        <v>86.2</v>
      </c>
      <c r="T187" t="s">
        <v>182</v>
      </c>
      <c r="U187">
        <v>100</v>
      </c>
      <c r="V187" t="s">
        <v>170</v>
      </c>
      <c r="W187">
        <v>26.4</v>
      </c>
      <c r="X187" t="s">
        <v>1435</v>
      </c>
      <c r="Y187">
        <v>84.9</v>
      </c>
      <c r="Z187" t="s">
        <v>11739</v>
      </c>
      <c r="AA187">
        <v>25.7</v>
      </c>
      <c r="AB187" t="s">
        <v>11611</v>
      </c>
      <c r="AC187">
        <v>50.6</v>
      </c>
      <c r="AD187" t="s">
        <v>11889</v>
      </c>
      <c r="AE187">
        <v>47.8</v>
      </c>
    </row>
    <row r="188" spans="1:31">
      <c r="A188" t="s">
        <v>458</v>
      </c>
      <c r="B188">
        <f>184</f>
        <v>184</v>
      </c>
      <c r="C188" t="s">
        <v>10150</v>
      </c>
      <c r="D188">
        <f>184</f>
        <v>184</v>
      </c>
      <c r="E188">
        <v>22</v>
      </c>
      <c r="F188" t="s">
        <v>11448</v>
      </c>
      <c r="G188" t="s">
        <v>175</v>
      </c>
      <c r="H188" t="s">
        <v>11425</v>
      </c>
      <c r="I188" t="s">
        <v>7032</v>
      </c>
      <c r="J188" t="s">
        <v>11384</v>
      </c>
      <c r="K188">
        <v>5</v>
      </c>
      <c r="L188" t="s">
        <v>11389</v>
      </c>
      <c r="M188">
        <v>30.5</v>
      </c>
      <c r="N188" t="s">
        <v>11572</v>
      </c>
      <c r="O188">
        <v>14.4</v>
      </c>
      <c r="P188" t="s">
        <v>11550</v>
      </c>
      <c r="Q188">
        <v>95.7</v>
      </c>
      <c r="R188" t="s">
        <v>160</v>
      </c>
      <c r="S188">
        <v>98.4</v>
      </c>
      <c r="T188" t="s">
        <v>286</v>
      </c>
      <c r="U188">
        <v>70.8</v>
      </c>
      <c r="V188" t="s">
        <v>11631</v>
      </c>
      <c r="W188">
        <v>14.6</v>
      </c>
      <c r="X188" t="s">
        <v>11890</v>
      </c>
      <c r="Y188">
        <v>34.3</v>
      </c>
      <c r="Z188" t="s">
        <v>11660</v>
      </c>
      <c r="AA188">
        <v>10</v>
      </c>
      <c r="AB188" t="s">
        <v>11421</v>
      </c>
      <c r="AC188">
        <v>5.9</v>
      </c>
      <c r="AD188" t="s">
        <v>11421</v>
      </c>
      <c r="AE188">
        <v>47.6</v>
      </c>
    </row>
    <row r="189" spans="1:31">
      <c r="A189" t="s">
        <v>11815</v>
      </c>
      <c r="B189">
        <f>184</f>
        <v>184</v>
      </c>
      <c r="C189" t="s">
        <v>1330</v>
      </c>
      <c r="D189">
        <f>184</f>
        <v>184</v>
      </c>
      <c r="E189">
        <v>25</v>
      </c>
      <c r="F189" t="s">
        <v>11773</v>
      </c>
      <c r="G189" t="s">
        <v>575</v>
      </c>
      <c r="H189" t="s">
        <v>11383</v>
      </c>
      <c r="I189" t="s">
        <v>11398</v>
      </c>
      <c r="J189" t="s">
        <v>11384</v>
      </c>
      <c r="K189">
        <v>5</v>
      </c>
      <c r="L189" t="s">
        <v>11389</v>
      </c>
      <c r="M189">
        <v>32.9</v>
      </c>
      <c r="N189" t="s">
        <v>11514</v>
      </c>
      <c r="O189">
        <v>44.4</v>
      </c>
      <c r="P189" t="s">
        <v>11495</v>
      </c>
      <c r="Q189">
        <v>13.1</v>
      </c>
      <c r="R189" t="s">
        <v>11421</v>
      </c>
      <c r="S189">
        <v>85.7</v>
      </c>
      <c r="T189" t="s">
        <v>331</v>
      </c>
      <c r="U189">
        <v>79.3</v>
      </c>
      <c r="V189" t="s">
        <v>509</v>
      </c>
      <c r="W189">
        <v>89</v>
      </c>
      <c r="X189" t="s">
        <v>11753</v>
      </c>
      <c r="Y189">
        <v>45.1</v>
      </c>
      <c r="Z189" t="s">
        <v>11835</v>
      </c>
      <c r="AA189">
        <v>13.2</v>
      </c>
      <c r="AB189" t="s">
        <v>11891</v>
      </c>
      <c r="AC189">
        <v>19</v>
      </c>
      <c r="AD189" t="s">
        <v>11892</v>
      </c>
      <c r="AE189">
        <v>47.6</v>
      </c>
    </row>
    <row r="190" spans="1:31">
      <c r="A190" t="s">
        <v>11517</v>
      </c>
      <c r="B190">
        <f>184</f>
        <v>184</v>
      </c>
      <c r="C190" t="s">
        <v>1528</v>
      </c>
      <c r="D190">
        <f>184</f>
        <v>184</v>
      </c>
      <c r="E190">
        <v>22</v>
      </c>
      <c r="F190" t="s">
        <v>11671</v>
      </c>
      <c r="G190" t="s">
        <v>1090</v>
      </c>
      <c r="H190" t="s">
        <v>11402</v>
      </c>
      <c r="I190" t="s">
        <v>11388</v>
      </c>
      <c r="J190" t="s">
        <v>7069</v>
      </c>
      <c r="K190">
        <v>4</v>
      </c>
      <c r="L190" t="s">
        <v>11385</v>
      </c>
      <c r="M190">
        <v>51.3</v>
      </c>
      <c r="N190" t="s">
        <v>11403</v>
      </c>
      <c r="O190">
        <v>96.8</v>
      </c>
      <c r="P190" t="s">
        <v>140</v>
      </c>
      <c r="Q190">
        <v>63.5</v>
      </c>
      <c r="R190" t="s">
        <v>11809</v>
      </c>
      <c r="S190">
        <v>2.3</v>
      </c>
      <c r="T190" t="s">
        <v>11421</v>
      </c>
      <c r="U190">
        <v>32.7</v>
      </c>
      <c r="V190" t="s">
        <v>11859</v>
      </c>
      <c r="W190">
        <v>11.7</v>
      </c>
      <c r="X190" t="s">
        <v>11893</v>
      </c>
      <c r="Y190">
        <v>13.5</v>
      </c>
      <c r="Z190" t="s">
        <v>11812</v>
      </c>
      <c r="AA190">
        <v>88.3</v>
      </c>
      <c r="AB190" t="s">
        <v>248</v>
      </c>
      <c r="AC190">
        <v>65.7</v>
      </c>
      <c r="AD190" t="s">
        <v>11894</v>
      </c>
      <c r="AE190">
        <v>47.6</v>
      </c>
    </row>
    <row r="191" spans="1:31">
      <c r="A191" t="s">
        <v>11847</v>
      </c>
      <c r="B191" t="s">
        <v>481</v>
      </c>
      <c r="C191" t="s">
        <v>480</v>
      </c>
      <c r="D191" t="s">
        <v>481</v>
      </c>
      <c r="E191">
        <v>23</v>
      </c>
      <c r="F191" t="s">
        <v>11608</v>
      </c>
      <c r="G191" t="s">
        <v>207</v>
      </c>
      <c r="H191" t="s">
        <v>11387</v>
      </c>
      <c r="I191" t="s">
        <v>11388</v>
      </c>
      <c r="J191" t="s">
        <v>11384</v>
      </c>
      <c r="K191">
        <v>4</v>
      </c>
      <c r="L191" t="s">
        <v>11389</v>
      </c>
      <c r="M191">
        <v>36.2</v>
      </c>
      <c r="N191" t="s">
        <v>11895</v>
      </c>
      <c r="O191">
        <v>16.9</v>
      </c>
      <c r="P191" t="s">
        <v>11896</v>
      </c>
      <c r="Q191">
        <v>56.3</v>
      </c>
      <c r="R191" t="s">
        <v>239</v>
      </c>
      <c r="S191">
        <v>39.4</v>
      </c>
      <c r="T191" t="s">
        <v>11653</v>
      </c>
      <c r="U191">
        <v>90.6</v>
      </c>
      <c r="V191" t="s">
        <v>11548</v>
      </c>
      <c r="W191">
        <v>80.8</v>
      </c>
      <c r="X191" t="s">
        <v>11468</v>
      </c>
      <c r="Y191">
        <v>86.4</v>
      </c>
      <c r="Z191" t="s">
        <v>11639</v>
      </c>
      <c r="AA191">
        <v>46.3</v>
      </c>
      <c r="AB191" t="s">
        <v>11560</v>
      </c>
      <c r="AC191">
        <v>97.6</v>
      </c>
      <c r="AD191" t="s">
        <v>11624</v>
      </c>
      <c r="AE191">
        <v>47.3</v>
      </c>
    </row>
    <row r="192" spans="1:31">
      <c r="A192" t="s">
        <v>11897</v>
      </c>
      <c r="B192" t="s">
        <v>903</v>
      </c>
      <c r="C192" t="s">
        <v>904</v>
      </c>
      <c r="D192" t="s">
        <v>903</v>
      </c>
      <c r="E192">
        <v>20</v>
      </c>
      <c r="F192" t="s">
        <v>11585</v>
      </c>
      <c r="G192" t="s">
        <v>757</v>
      </c>
      <c r="H192" t="s">
        <v>11387</v>
      </c>
      <c r="I192" t="s">
        <v>7032</v>
      </c>
      <c r="J192" t="s">
        <v>11384</v>
      </c>
      <c r="K192">
        <v>3</v>
      </c>
      <c r="L192" t="s">
        <v>11389</v>
      </c>
      <c r="M192">
        <v>46.6</v>
      </c>
      <c r="N192" t="s">
        <v>11498</v>
      </c>
      <c r="O192">
        <v>63.8</v>
      </c>
      <c r="P192" t="s">
        <v>11620</v>
      </c>
      <c r="Q192">
        <v>42.5</v>
      </c>
      <c r="R192" t="s">
        <v>11538</v>
      </c>
      <c r="S192">
        <v>33.9</v>
      </c>
      <c r="T192" t="s">
        <v>915</v>
      </c>
      <c r="U192">
        <v>16</v>
      </c>
      <c r="V192" t="s">
        <v>11898</v>
      </c>
      <c r="W192">
        <v>85.2</v>
      </c>
      <c r="X192" t="s">
        <v>11444</v>
      </c>
      <c r="Y192">
        <v>58.6</v>
      </c>
      <c r="Z192" t="s">
        <v>11899</v>
      </c>
      <c r="AA192">
        <v>13.6</v>
      </c>
      <c r="AB192" t="s">
        <v>11499</v>
      </c>
      <c r="AC192">
        <v>66.8</v>
      </c>
      <c r="AD192" t="s">
        <v>11900</v>
      </c>
      <c r="AE192">
        <v>46.9</v>
      </c>
    </row>
    <row r="193" spans="1:31">
      <c r="A193" t="s">
        <v>11523</v>
      </c>
      <c r="B193">
        <f>189</f>
        <v>189</v>
      </c>
      <c r="C193" t="s">
        <v>400</v>
      </c>
      <c r="D193">
        <f>189</f>
        <v>189</v>
      </c>
      <c r="E193">
        <v>17</v>
      </c>
      <c r="F193" t="s">
        <v>6875</v>
      </c>
      <c r="G193" t="s">
        <v>17</v>
      </c>
      <c r="H193" t="s">
        <v>11387</v>
      </c>
      <c r="I193" t="s">
        <v>11388</v>
      </c>
      <c r="J193" t="s">
        <v>11384</v>
      </c>
      <c r="K193">
        <v>5</v>
      </c>
      <c r="L193" t="s">
        <v>11389</v>
      </c>
      <c r="M193">
        <v>40.5</v>
      </c>
      <c r="N193" t="s">
        <v>1057</v>
      </c>
      <c r="O193">
        <v>38.2</v>
      </c>
      <c r="P193" t="s">
        <v>484</v>
      </c>
      <c r="Q193">
        <v>75.1</v>
      </c>
      <c r="R193" t="s">
        <v>11422</v>
      </c>
      <c r="S193">
        <v>29</v>
      </c>
      <c r="T193" t="s">
        <v>11793</v>
      </c>
      <c r="U193">
        <v>99.3</v>
      </c>
      <c r="V193" t="s">
        <v>128</v>
      </c>
      <c r="W193">
        <v>59.5</v>
      </c>
      <c r="X193" t="s">
        <v>1644</v>
      </c>
      <c r="Y193">
        <v>40.2</v>
      </c>
      <c r="Z193" t="s">
        <v>11697</v>
      </c>
      <c r="AA193">
        <v>37.2</v>
      </c>
      <c r="AB193" t="s">
        <v>11901</v>
      </c>
      <c r="AC193">
        <v>70.1</v>
      </c>
      <c r="AD193" t="s">
        <v>11604</v>
      </c>
      <c r="AE193">
        <v>46.8</v>
      </c>
    </row>
    <row r="194" spans="1:31">
      <c r="A194" t="s">
        <v>11902</v>
      </c>
      <c r="B194">
        <f>189</f>
        <v>189</v>
      </c>
      <c r="C194" t="s">
        <v>532</v>
      </c>
      <c r="D194">
        <f>189</f>
        <v>189</v>
      </c>
      <c r="E194">
        <v>27</v>
      </c>
      <c r="F194" t="s">
        <v>8337</v>
      </c>
      <c r="G194" t="s">
        <v>130</v>
      </c>
      <c r="H194" t="s">
        <v>11402</v>
      </c>
      <c r="I194" t="s">
        <v>7032</v>
      </c>
      <c r="J194" t="s">
        <v>11384</v>
      </c>
      <c r="K194">
        <v>3</v>
      </c>
      <c r="L194" t="s">
        <v>11389</v>
      </c>
      <c r="M194">
        <v>40.9</v>
      </c>
      <c r="N194" t="s">
        <v>11549</v>
      </c>
      <c r="O194">
        <v>37.6</v>
      </c>
      <c r="P194" t="s">
        <v>239</v>
      </c>
      <c r="Q194">
        <v>7.4</v>
      </c>
      <c r="R194" t="s">
        <v>11421</v>
      </c>
      <c r="S194">
        <v>64.9</v>
      </c>
      <c r="T194" t="s">
        <v>11442</v>
      </c>
      <c r="U194">
        <v>96</v>
      </c>
      <c r="V194" t="s">
        <v>11444</v>
      </c>
      <c r="W194">
        <v>26.4</v>
      </c>
      <c r="X194" t="s">
        <v>11903</v>
      </c>
      <c r="Y194">
        <v>68.8</v>
      </c>
      <c r="Z194" t="s">
        <v>719</v>
      </c>
      <c r="AA194">
        <v>16.8</v>
      </c>
      <c r="AB194" t="s">
        <v>11904</v>
      </c>
      <c r="AC194">
        <v>90.6</v>
      </c>
      <c r="AD194" t="s">
        <v>11905</v>
      </c>
      <c r="AE194">
        <v>46.8</v>
      </c>
    </row>
    <row r="195" spans="1:31">
      <c r="A195" t="s">
        <v>11906</v>
      </c>
      <c r="B195">
        <f>189</f>
        <v>189</v>
      </c>
      <c r="C195" t="s">
        <v>701</v>
      </c>
      <c r="D195">
        <f>189</f>
        <v>189</v>
      </c>
      <c r="E195">
        <v>25</v>
      </c>
      <c r="F195" t="s">
        <v>11566</v>
      </c>
      <c r="G195" t="s">
        <v>198</v>
      </c>
      <c r="H195" t="s">
        <v>11387</v>
      </c>
      <c r="I195" t="s">
        <v>11388</v>
      </c>
      <c r="J195" t="s">
        <v>11384</v>
      </c>
      <c r="K195">
        <v>5</v>
      </c>
      <c r="L195" t="s">
        <v>11389</v>
      </c>
      <c r="M195">
        <v>34.4</v>
      </c>
      <c r="N195" t="s">
        <v>11907</v>
      </c>
      <c r="O195">
        <v>38.9</v>
      </c>
      <c r="P195" t="s">
        <v>11874</v>
      </c>
      <c r="Q195">
        <v>3.3</v>
      </c>
      <c r="R195" t="s">
        <v>11421</v>
      </c>
      <c r="S195">
        <v>63.3</v>
      </c>
      <c r="T195" t="s">
        <v>11728</v>
      </c>
      <c r="U195">
        <v>97.1</v>
      </c>
      <c r="V195" t="s">
        <v>11408</v>
      </c>
      <c r="W195">
        <v>85</v>
      </c>
      <c r="X195" t="s">
        <v>11419</v>
      </c>
      <c r="Y195">
        <v>69.1</v>
      </c>
      <c r="Z195" t="s">
        <v>11495</v>
      </c>
      <c r="AA195">
        <v>35.7</v>
      </c>
      <c r="AB195" t="s">
        <v>272</v>
      </c>
      <c r="AC195">
        <v>60.4</v>
      </c>
      <c r="AD195" t="s">
        <v>11908</v>
      </c>
      <c r="AE195">
        <v>46.8</v>
      </c>
    </row>
    <row r="196" spans="1:31">
      <c r="A196" t="s">
        <v>11481</v>
      </c>
      <c r="B196">
        <f>192</f>
        <v>192</v>
      </c>
      <c r="C196" t="s">
        <v>11909</v>
      </c>
      <c r="D196">
        <f>192</f>
        <v>192</v>
      </c>
      <c r="E196">
        <v>25</v>
      </c>
      <c r="F196" t="s">
        <v>8157</v>
      </c>
      <c r="G196" t="s">
        <v>194</v>
      </c>
      <c r="H196" t="s">
        <v>11387</v>
      </c>
      <c r="I196" t="s">
        <v>11388</v>
      </c>
      <c r="J196" t="s">
        <v>11384</v>
      </c>
      <c r="K196">
        <v>5</v>
      </c>
      <c r="L196" t="s">
        <v>11389</v>
      </c>
      <c r="M196">
        <v>46.1</v>
      </c>
      <c r="N196" t="s">
        <v>11548</v>
      </c>
      <c r="O196">
        <v>19.8</v>
      </c>
      <c r="P196" t="s">
        <v>11910</v>
      </c>
      <c r="Q196">
        <v>29.1</v>
      </c>
      <c r="R196" t="s">
        <v>11714</v>
      </c>
      <c r="S196">
        <v>63.3</v>
      </c>
      <c r="T196" t="s">
        <v>481</v>
      </c>
      <c r="U196">
        <v>68.8</v>
      </c>
      <c r="V196" t="s">
        <v>11719</v>
      </c>
      <c r="W196">
        <v>36.3</v>
      </c>
      <c r="X196" t="s">
        <v>11538</v>
      </c>
      <c r="Y196">
        <v>82.7</v>
      </c>
      <c r="Z196" t="s">
        <v>11407</v>
      </c>
      <c r="AA196">
        <v>25.3</v>
      </c>
      <c r="AB196" t="s">
        <v>11451</v>
      </c>
      <c r="AC196">
        <v>68.2</v>
      </c>
      <c r="AD196" t="s">
        <v>559</v>
      </c>
      <c r="AE196">
        <v>46.7</v>
      </c>
    </row>
    <row r="197" spans="1:31">
      <c r="A197" t="s">
        <v>11911</v>
      </c>
      <c r="B197">
        <f>192</f>
        <v>192</v>
      </c>
      <c r="C197" t="s">
        <v>2172</v>
      </c>
      <c r="D197">
        <f>192</f>
        <v>192</v>
      </c>
      <c r="E197">
        <v>20</v>
      </c>
      <c r="F197" t="s">
        <v>11448</v>
      </c>
      <c r="G197" t="s">
        <v>175</v>
      </c>
      <c r="H197" t="s">
        <v>11425</v>
      </c>
      <c r="I197" t="s">
        <v>11398</v>
      </c>
      <c r="J197" t="s">
        <v>11384</v>
      </c>
      <c r="K197">
        <v>5</v>
      </c>
      <c r="L197" t="s">
        <v>11389</v>
      </c>
      <c r="M197">
        <v>8.3</v>
      </c>
      <c r="N197" t="s">
        <v>11735</v>
      </c>
      <c r="O197">
        <v>57.9</v>
      </c>
      <c r="P197" t="s">
        <v>11609</v>
      </c>
      <c r="Q197">
        <v>98.2</v>
      </c>
      <c r="R197" t="s">
        <v>11395</v>
      </c>
      <c r="S197">
        <v>80.7</v>
      </c>
      <c r="T197" t="s">
        <v>789</v>
      </c>
      <c r="U197">
        <v>34.6</v>
      </c>
      <c r="V197" t="s">
        <v>11903</v>
      </c>
      <c r="W197">
        <v>96.8</v>
      </c>
      <c r="X197" t="s">
        <v>431</v>
      </c>
      <c r="Y197">
        <v>5.6</v>
      </c>
      <c r="Z197" t="s">
        <v>11421</v>
      </c>
      <c r="AA197">
        <v>30</v>
      </c>
      <c r="AB197" t="s">
        <v>239</v>
      </c>
      <c r="AC197">
        <v>19.2</v>
      </c>
      <c r="AD197" t="s">
        <v>11912</v>
      </c>
      <c r="AE197">
        <v>46.7</v>
      </c>
    </row>
    <row r="198" spans="1:31">
      <c r="A198" t="s">
        <v>348</v>
      </c>
      <c r="B198" t="s">
        <v>348</v>
      </c>
      <c r="C198" t="s">
        <v>347</v>
      </c>
      <c r="D198" t="s">
        <v>348</v>
      </c>
      <c r="E198">
        <v>14</v>
      </c>
      <c r="F198" t="s">
        <v>11432</v>
      </c>
      <c r="G198" t="s">
        <v>11433</v>
      </c>
      <c r="H198" t="s">
        <v>11402</v>
      </c>
      <c r="I198" t="s">
        <v>11388</v>
      </c>
      <c r="J198" t="s">
        <v>11384</v>
      </c>
      <c r="K198">
        <v>4</v>
      </c>
      <c r="L198" t="s">
        <v>11389</v>
      </c>
      <c r="M198">
        <v>40.9</v>
      </c>
      <c r="N198" t="s">
        <v>11666</v>
      </c>
      <c r="O198">
        <v>44</v>
      </c>
      <c r="P198" t="s">
        <v>11549</v>
      </c>
      <c r="Q198">
        <v>12.8</v>
      </c>
      <c r="R198" t="s">
        <v>11421</v>
      </c>
      <c r="S198">
        <v>87.4</v>
      </c>
      <c r="T198" t="s">
        <v>455</v>
      </c>
      <c r="U198">
        <v>40.7</v>
      </c>
      <c r="V198" t="s">
        <v>11913</v>
      </c>
      <c r="W198">
        <v>5</v>
      </c>
      <c r="X198" t="s">
        <v>11421</v>
      </c>
      <c r="Y198">
        <v>48.4</v>
      </c>
      <c r="Z198" t="s">
        <v>11880</v>
      </c>
      <c r="AA198">
        <v>35</v>
      </c>
      <c r="AB198" t="s">
        <v>680</v>
      </c>
      <c r="AC198">
        <v>44.4</v>
      </c>
      <c r="AD198" t="s">
        <v>11914</v>
      </c>
      <c r="AE198">
        <v>46.6</v>
      </c>
    </row>
    <row r="199" spans="1:31">
      <c r="A199" t="s">
        <v>11847</v>
      </c>
      <c r="B199" t="s">
        <v>236</v>
      </c>
      <c r="C199" t="s">
        <v>235</v>
      </c>
      <c r="D199" t="s">
        <v>236</v>
      </c>
      <c r="E199">
        <v>33</v>
      </c>
      <c r="F199" t="s">
        <v>11382</v>
      </c>
      <c r="G199" t="s">
        <v>5</v>
      </c>
      <c r="H199" t="s">
        <v>11402</v>
      </c>
      <c r="I199" t="s">
        <v>11388</v>
      </c>
      <c r="J199" t="s">
        <v>11384</v>
      </c>
      <c r="K199">
        <v>5</v>
      </c>
      <c r="L199" t="s">
        <v>11389</v>
      </c>
      <c r="M199">
        <v>59</v>
      </c>
      <c r="N199" t="s">
        <v>11470</v>
      </c>
      <c r="O199">
        <v>30.2</v>
      </c>
      <c r="P199" t="s">
        <v>11880</v>
      </c>
      <c r="Q199">
        <v>30.6</v>
      </c>
      <c r="R199" t="s">
        <v>11848</v>
      </c>
      <c r="S199">
        <v>46.4</v>
      </c>
      <c r="T199" t="s">
        <v>527</v>
      </c>
      <c r="U199">
        <v>5.5</v>
      </c>
      <c r="V199" t="s">
        <v>11421</v>
      </c>
      <c r="W199">
        <v>9.1</v>
      </c>
      <c r="X199" t="s">
        <v>11421</v>
      </c>
      <c r="Y199">
        <v>86.1</v>
      </c>
      <c r="Z199" t="s">
        <v>789</v>
      </c>
      <c r="AA199">
        <v>41.9</v>
      </c>
      <c r="AB199" t="s">
        <v>11411</v>
      </c>
      <c r="AC199">
        <v>88.5</v>
      </c>
      <c r="AD199" t="s">
        <v>11673</v>
      </c>
      <c r="AE199">
        <v>46.4</v>
      </c>
    </row>
    <row r="200" spans="1:31">
      <c r="A200" t="s">
        <v>11738</v>
      </c>
      <c r="B200" t="s">
        <v>1115</v>
      </c>
      <c r="C200" t="s">
        <v>1114</v>
      </c>
      <c r="D200" t="s">
        <v>1115</v>
      </c>
      <c r="E200">
        <v>19</v>
      </c>
      <c r="F200" t="s">
        <v>11459</v>
      </c>
      <c r="G200" t="s">
        <v>284</v>
      </c>
      <c r="H200" t="s">
        <v>11387</v>
      </c>
      <c r="I200" t="s">
        <v>11388</v>
      </c>
      <c r="J200" t="s">
        <v>11384</v>
      </c>
      <c r="K200">
        <v>5</v>
      </c>
      <c r="L200" t="s">
        <v>11389</v>
      </c>
      <c r="M200">
        <v>57.3</v>
      </c>
      <c r="N200" t="s">
        <v>11480</v>
      </c>
      <c r="O200">
        <v>66</v>
      </c>
      <c r="P200" t="s">
        <v>11739</v>
      </c>
      <c r="Q200">
        <v>75.8</v>
      </c>
      <c r="R200" t="s">
        <v>579</v>
      </c>
      <c r="S200">
        <v>27.8</v>
      </c>
      <c r="T200" t="s">
        <v>11562</v>
      </c>
      <c r="U200">
        <v>17.5</v>
      </c>
      <c r="V200" t="s">
        <v>11915</v>
      </c>
      <c r="W200">
        <v>14.4</v>
      </c>
      <c r="X200" t="s">
        <v>11916</v>
      </c>
      <c r="Y200">
        <v>38.1</v>
      </c>
      <c r="Z200" t="s">
        <v>11577</v>
      </c>
      <c r="AA200">
        <v>12.9</v>
      </c>
      <c r="AB200" t="s">
        <v>11787</v>
      </c>
      <c r="AC200">
        <v>30.7</v>
      </c>
      <c r="AD200" t="s">
        <v>11917</v>
      </c>
      <c r="AE200">
        <v>46.2</v>
      </c>
    </row>
    <row r="201" spans="1:31">
      <c r="A201" t="s">
        <v>11911</v>
      </c>
      <c r="B201" t="s">
        <v>11901</v>
      </c>
      <c r="C201" t="s">
        <v>11918</v>
      </c>
      <c r="D201" t="s">
        <v>11901</v>
      </c>
      <c r="E201">
        <v>28</v>
      </c>
      <c r="F201" t="s">
        <v>6870</v>
      </c>
      <c r="G201" t="s">
        <v>1450</v>
      </c>
      <c r="H201" t="s">
        <v>11383</v>
      </c>
      <c r="I201" t="s">
        <v>7032</v>
      </c>
      <c r="J201" t="s">
        <v>11384</v>
      </c>
      <c r="K201">
        <v>4</v>
      </c>
      <c r="L201" t="s">
        <v>11389</v>
      </c>
      <c r="M201">
        <v>51.2</v>
      </c>
      <c r="N201" t="s">
        <v>11770</v>
      </c>
      <c r="O201">
        <v>75.9</v>
      </c>
      <c r="P201" t="s">
        <v>830</v>
      </c>
      <c r="Q201">
        <v>22</v>
      </c>
      <c r="R201" t="s">
        <v>11919</v>
      </c>
      <c r="S201">
        <v>64.3</v>
      </c>
      <c r="T201" t="s">
        <v>588</v>
      </c>
      <c r="U201">
        <v>2.4</v>
      </c>
      <c r="V201" t="s">
        <v>11421</v>
      </c>
      <c r="W201">
        <v>1.4</v>
      </c>
      <c r="X201" t="s">
        <v>11421</v>
      </c>
      <c r="Y201">
        <v>6.6</v>
      </c>
      <c r="Z201" t="s">
        <v>11421</v>
      </c>
      <c r="AA201">
        <v>32.8</v>
      </c>
      <c r="AB201" t="s">
        <v>11418</v>
      </c>
      <c r="AC201">
        <v>37.5</v>
      </c>
      <c r="AD201" t="s">
        <v>11747</v>
      </c>
      <c r="AE201">
        <v>46.1</v>
      </c>
    </row>
    <row r="202" spans="1:31">
      <c r="A202" t="s">
        <v>11920</v>
      </c>
      <c r="B202" t="s">
        <v>11506</v>
      </c>
      <c r="C202" t="s">
        <v>11921</v>
      </c>
      <c r="D202" t="s">
        <v>11506</v>
      </c>
      <c r="E202">
        <v>19</v>
      </c>
      <c r="F202" t="s">
        <v>7032</v>
      </c>
      <c r="G202" t="s">
        <v>1095</v>
      </c>
      <c r="H202" t="s">
        <v>11387</v>
      </c>
      <c r="I202" t="s">
        <v>11388</v>
      </c>
      <c r="J202" t="s">
        <v>7069</v>
      </c>
      <c r="K202">
        <v>4</v>
      </c>
      <c r="L202" t="s">
        <v>11385</v>
      </c>
      <c r="M202">
        <v>65.4</v>
      </c>
      <c r="N202" t="s">
        <v>11487</v>
      </c>
      <c r="O202">
        <v>95.7</v>
      </c>
      <c r="P202" t="s">
        <v>132</v>
      </c>
      <c r="Q202">
        <v>17.6</v>
      </c>
      <c r="R202" t="s">
        <v>11421</v>
      </c>
      <c r="S202">
        <v>5.9</v>
      </c>
      <c r="T202" t="s">
        <v>11421</v>
      </c>
      <c r="U202">
        <v>26.4</v>
      </c>
      <c r="V202" t="s">
        <v>11922</v>
      </c>
      <c r="W202">
        <v>2</v>
      </c>
      <c r="X202" t="s">
        <v>11421</v>
      </c>
      <c r="Y202">
        <v>11.1</v>
      </c>
      <c r="Z202" t="s">
        <v>11891</v>
      </c>
      <c r="AA202">
        <v>96.2</v>
      </c>
      <c r="AB202" t="s">
        <v>71</v>
      </c>
      <c r="AC202">
        <v>40.2</v>
      </c>
      <c r="AD202" t="s">
        <v>11923</v>
      </c>
      <c r="AE202">
        <v>46</v>
      </c>
    </row>
    <row r="203" spans="1:31">
      <c r="A203" t="s">
        <v>11924</v>
      </c>
      <c r="B203">
        <f>199</f>
        <v>199</v>
      </c>
      <c r="C203" t="s">
        <v>233</v>
      </c>
      <c r="D203">
        <f>199</f>
        <v>199</v>
      </c>
      <c r="E203">
        <v>15</v>
      </c>
      <c r="F203" t="s">
        <v>11382</v>
      </c>
      <c r="G203" t="s">
        <v>5</v>
      </c>
      <c r="H203" t="s">
        <v>11387</v>
      </c>
      <c r="I203" t="s">
        <v>11388</v>
      </c>
      <c r="J203" t="s">
        <v>11384</v>
      </c>
      <c r="K203">
        <v>5</v>
      </c>
      <c r="L203" t="s">
        <v>11385</v>
      </c>
      <c r="M203">
        <v>25.6</v>
      </c>
      <c r="N203" t="s">
        <v>11694</v>
      </c>
      <c r="O203">
        <v>16.4</v>
      </c>
      <c r="P203" t="s">
        <v>11530</v>
      </c>
      <c r="Q203">
        <v>97.7</v>
      </c>
      <c r="R203" t="s">
        <v>256</v>
      </c>
      <c r="S203">
        <v>69.7</v>
      </c>
      <c r="T203" t="s">
        <v>11453</v>
      </c>
      <c r="U203">
        <v>37.3</v>
      </c>
      <c r="V203" t="s">
        <v>11485</v>
      </c>
      <c r="W203">
        <v>31.1</v>
      </c>
      <c r="X203" t="s">
        <v>11807</v>
      </c>
      <c r="Y203">
        <v>57</v>
      </c>
      <c r="Z203" t="s">
        <v>11729</v>
      </c>
      <c r="AA203">
        <v>23.6</v>
      </c>
      <c r="AB203" t="s">
        <v>11428</v>
      </c>
      <c r="AC203">
        <v>85.7</v>
      </c>
      <c r="AD203" t="s">
        <v>363</v>
      </c>
      <c r="AE203">
        <v>45.9</v>
      </c>
    </row>
    <row r="204" spans="1:31">
      <c r="A204" t="s">
        <v>11690</v>
      </c>
      <c r="B204">
        <f>199</f>
        <v>199</v>
      </c>
      <c r="C204" t="s">
        <v>11925</v>
      </c>
      <c r="D204">
        <f>199</f>
        <v>199</v>
      </c>
      <c r="E204">
        <v>26</v>
      </c>
      <c r="F204" t="s">
        <v>11819</v>
      </c>
      <c r="G204" t="s">
        <v>274</v>
      </c>
      <c r="H204" t="s">
        <v>11387</v>
      </c>
      <c r="I204" t="s">
        <v>11388</v>
      </c>
      <c r="J204" t="s">
        <v>11384</v>
      </c>
      <c r="K204">
        <v>4</v>
      </c>
      <c r="L204" t="s">
        <v>11389</v>
      </c>
      <c r="M204">
        <v>60.4</v>
      </c>
      <c r="N204" t="s">
        <v>337</v>
      </c>
      <c r="O204">
        <v>57.7</v>
      </c>
      <c r="P204" t="s">
        <v>11413</v>
      </c>
      <c r="Q204">
        <v>34.5</v>
      </c>
      <c r="R204" t="s">
        <v>645</v>
      </c>
      <c r="S204">
        <v>25.1</v>
      </c>
      <c r="T204" t="s">
        <v>11665</v>
      </c>
      <c r="U204">
        <v>7.8</v>
      </c>
      <c r="V204" t="s">
        <v>11421</v>
      </c>
      <c r="W204">
        <v>12</v>
      </c>
      <c r="X204" t="s">
        <v>11926</v>
      </c>
      <c r="Y204">
        <v>80.4</v>
      </c>
      <c r="Z204" t="s">
        <v>11614</v>
      </c>
      <c r="AA204">
        <v>19.6</v>
      </c>
      <c r="AB204" t="s">
        <v>11516</v>
      </c>
      <c r="AC204">
        <v>88.8</v>
      </c>
      <c r="AD204" t="s">
        <v>11927</v>
      </c>
      <c r="AE204">
        <v>45.9</v>
      </c>
    </row>
    <row r="205" spans="1:31">
      <c r="A205" t="s">
        <v>11928</v>
      </c>
      <c r="B205">
        <f>199</f>
        <v>199</v>
      </c>
      <c r="C205" t="s">
        <v>1392</v>
      </c>
      <c r="D205">
        <f>199</f>
        <v>199</v>
      </c>
      <c r="E205">
        <v>14</v>
      </c>
      <c r="F205" t="s">
        <v>11459</v>
      </c>
      <c r="G205" t="s">
        <v>284</v>
      </c>
      <c r="H205" t="s">
        <v>11402</v>
      </c>
      <c r="I205" t="s">
        <v>7032</v>
      </c>
      <c r="J205" t="s">
        <v>11384</v>
      </c>
      <c r="K205">
        <v>5</v>
      </c>
      <c r="L205" t="s">
        <v>11385</v>
      </c>
      <c r="M205">
        <v>60.2</v>
      </c>
      <c r="N205" t="s">
        <v>464</v>
      </c>
      <c r="O205">
        <v>97.3</v>
      </c>
      <c r="P205" t="s">
        <v>99</v>
      </c>
      <c r="Q205">
        <v>23.7</v>
      </c>
      <c r="R205" t="s">
        <v>11929</v>
      </c>
      <c r="S205">
        <v>4.3</v>
      </c>
      <c r="T205" t="s">
        <v>11421</v>
      </c>
      <c r="U205">
        <v>27.6</v>
      </c>
      <c r="V205" t="s">
        <v>11850</v>
      </c>
      <c r="W205">
        <v>28.6</v>
      </c>
      <c r="X205" t="s">
        <v>11721</v>
      </c>
      <c r="Y205">
        <v>17.5</v>
      </c>
      <c r="Z205" t="s">
        <v>11930</v>
      </c>
      <c r="AA205">
        <v>65.6</v>
      </c>
      <c r="AB205" t="s">
        <v>11493</v>
      </c>
      <c r="AC205">
        <v>56.5</v>
      </c>
      <c r="AD205" t="s">
        <v>11834</v>
      </c>
      <c r="AE205">
        <v>45.9</v>
      </c>
    </row>
    <row r="206" spans="1:31">
      <c r="A206" t="s">
        <v>11931</v>
      </c>
      <c r="B206" t="s">
        <v>719</v>
      </c>
      <c r="C206" t="s">
        <v>720</v>
      </c>
      <c r="D206" t="s">
        <v>719</v>
      </c>
      <c r="E206">
        <v>23</v>
      </c>
      <c r="F206" t="s">
        <v>11386</v>
      </c>
      <c r="G206" t="s">
        <v>10</v>
      </c>
      <c r="H206" t="s">
        <v>11387</v>
      </c>
      <c r="I206" t="s">
        <v>11388</v>
      </c>
      <c r="J206" t="s">
        <v>11384</v>
      </c>
      <c r="K206">
        <v>5</v>
      </c>
      <c r="L206" t="s">
        <v>11389</v>
      </c>
      <c r="M206">
        <v>33.6</v>
      </c>
      <c r="N206" t="s">
        <v>11606</v>
      </c>
      <c r="O206">
        <v>30.3</v>
      </c>
      <c r="P206" t="s">
        <v>11932</v>
      </c>
      <c r="Q206">
        <v>27.5</v>
      </c>
      <c r="R206" t="s">
        <v>11933</v>
      </c>
      <c r="S206">
        <v>43.5</v>
      </c>
      <c r="T206" t="s">
        <v>11882</v>
      </c>
      <c r="U206">
        <v>100</v>
      </c>
      <c r="V206" t="s">
        <v>431</v>
      </c>
      <c r="W206">
        <v>98.9</v>
      </c>
      <c r="X206" t="s">
        <v>298</v>
      </c>
      <c r="Y206">
        <v>84.1</v>
      </c>
      <c r="Z206" t="s">
        <v>11620</v>
      </c>
      <c r="AA206">
        <v>14.3</v>
      </c>
      <c r="AB206" t="s">
        <v>11934</v>
      </c>
      <c r="AC206">
        <v>91</v>
      </c>
      <c r="AD206" t="s">
        <v>11493</v>
      </c>
      <c r="AE206">
        <v>45.8</v>
      </c>
    </row>
    <row r="207" spans="1:31">
      <c r="A207" t="s">
        <v>11869</v>
      </c>
      <c r="B207">
        <f>203</f>
        <v>203</v>
      </c>
      <c r="C207" t="s">
        <v>435</v>
      </c>
      <c r="D207">
        <f>203</f>
        <v>203</v>
      </c>
      <c r="E207">
        <v>17</v>
      </c>
      <c r="F207" t="s">
        <v>11805</v>
      </c>
      <c r="G207" t="s">
        <v>260</v>
      </c>
      <c r="H207" t="s">
        <v>11402</v>
      </c>
      <c r="I207" t="s">
        <v>11388</v>
      </c>
      <c r="J207" t="s">
        <v>11384</v>
      </c>
      <c r="K207">
        <v>4</v>
      </c>
      <c r="L207" t="s">
        <v>11389</v>
      </c>
      <c r="M207">
        <v>36.9</v>
      </c>
      <c r="N207" t="s">
        <v>177</v>
      </c>
      <c r="O207">
        <v>21.3</v>
      </c>
      <c r="P207" t="s">
        <v>11461</v>
      </c>
      <c r="Q207">
        <v>64.2</v>
      </c>
      <c r="R207" t="s">
        <v>680</v>
      </c>
      <c r="S207">
        <v>32.2</v>
      </c>
      <c r="T207" t="s">
        <v>11935</v>
      </c>
      <c r="U207">
        <v>99.7</v>
      </c>
      <c r="V207" t="s">
        <v>203</v>
      </c>
      <c r="W207">
        <v>21.3</v>
      </c>
      <c r="X207" t="s">
        <v>11748</v>
      </c>
      <c r="Y207">
        <v>88.6</v>
      </c>
      <c r="Z207" t="s">
        <v>11619</v>
      </c>
      <c r="AA207">
        <v>71.7</v>
      </c>
      <c r="AB207" t="s">
        <v>469</v>
      </c>
      <c r="AC207">
        <v>75.8</v>
      </c>
      <c r="AD207" t="s">
        <v>11563</v>
      </c>
      <c r="AE207">
        <v>45.2</v>
      </c>
    </row>
    <row r="208" spans="1:31">
      <c r="A208" t="s">
        <v>11869</v>
      </c>
      <c r="B208">
        <f>203</f>
        <v>203</v>
      </c>
      <c r="C208" t="s">
        <v>609</v>
      </c>
      <c r="D208">
        <f>203</f>
        <v>203</v>
      </c>
      <c r="E208">
        <v>16</v>
      </c>
      <c r="F208" t="s">
        <v>6875</v>
      </c>
      <c r="G208" t="s">
        <v>17</v>
      </c>
      <c r="H208" t="s">
        <v>11402</v>
      </c>
      <c r="I208" t="s">
        <v>11388</v>
      </c>
      <c r="J208" t="s">
        <v>11384</v>
      </c>
      <c r="K208">
        <v>5</v>
      </c>
      <c r="L208" t="s">
        <v>11389</v>
      </c>
      <c r="M208">
        <v>26.5</v>
      </c>
      <c r="N208" t="s">
        <v>11936</v>
      </c>
      <c r="O208">
        <v>29.7</v>
      </c>
      <c r="P208" t="s">
        <v>11451</v>
      </c>
      <c r="Q208">
        <v>3.8</v>
      </c>
      <c r="R208" t="s">
        <v>11421</v>
      </c>
      <c r="S208">
        <v>79.1</v>
      </c>
      <c r="T208" t="s">
        <v>277</v>
      </c>
      <c r="U208">
        <v>85.9</v>
      </c>
      <c r="V208" t="s">
        <v>11541</v>
      </c>
      <c r="W208">
        <v>75.9</v>
      </c>
      <c r="X208" t="s">
        <v>588</v>
      </c>
      <c r="Y208">
        <v>85.8</v>
      </c>
      <c r="Z208" t="s">
        <v>458</v>
      </c>
      <c r="AA208">
        <v>24.3</v>
      </c>
      <c r="AB208" t="s">
        <v>11554</v>
      </c>
      <c r="AC208">
        <v>54.6</v>
      </c>
      <c r="AD208" t="s">
        <v>11886</v>
      </c>
      <c r="AE208">
        <v>45.2</v>
      </c>
    </row>
    <row r="209" spans="1:31">
      <c r="A209" t="s">
        <v>11733</v>
      </c>
      <c r="B209" t="s">
        <v>11549</v>
      </c>
      <c r="C209" t="s">
        <v>11937</v>
      </c>
      <c r="D209" t="s">
        <v>11549</v>
      </c>
      <c r="E209">
        <v>15</v>
      </c>
      <c r="F209" t="s">
        <v>8157</v>
      </c>
      <c r="G209" t="s">
        <v>194</v>
      </c>
      <c r="H209" t="s">
        <v>11387</v>
      </c>
      <c r="I209" t="s">
        <v>11388</v>
      </c>
      <c r="J209" t="s">
        <v>11384</v>
      </c>
      <c r="K209">
        <v>5</v>
      </c>
      <c r="L209" t="s">
        <v>11389</v>
      </c>
      <c r="M209">
        <v>51</v>
      </c>
      <c r="N209" t="s">
        <v>11468</v>
      </c>
      <c r="O209">
        <v>28.7</v>
      </c>
      <c r="P209" t="s">
        <v>11938</v>
      </c>
      <c r="Q209">
        <v>16.9</v>
      </c>
      <c r="R209" t="s">
        <v>11421</v>
      </c>
      <c r="S209">
        <v>60</v>
      </c>
      <c r="T209" t="s">
        <v>11549</v>
      </c>
      <c r="U209">
        <v>41.6</v>
      </c>
      <c r="V209" t="s">
        <v>11939</v>
      </c>
      <c r="W209">
        <v>22.3</v>
      </c>
      <c r="X209" t="s">
        <v>11940</v>
      </c>
      <c r="Y209">
        <v>87.2</v>
      </c>
      <c r="Z209" t="s">
        <v>11612</v>
      </c>
      <c r="AA209">
        <v>26.8</v>
      </c>
      <c r="AB209" t="s">
        <v>11941</v>
      </c>
      <c r="AC209">
        <v>52.8</v>
      </c>
      <c r="AD209" t="s">
        <v>11942</v>
      </c>
      <c r="AE209">
        <v>45.1</v>
      </c>
    </row>
    <row r="210" spans="1:31">
      <c r="A210" t="s">
        <v>11900</v>
      </c>
      <c r="B210" t="s">
        <v>769</v>
      </c>
      <c r="C210" t="s">
        <v>768</v>
      </c>
      <c r="D210" t="s">
        <v>769</v>
      </c>
      <c r="E210">
        <v>18</v>
      </c>
      <c r="F210" t="s">
        <v>11593</v>
      </c>
      <c r="G210" t="s">
        <v>409</v>
      </c>
      <c r="H210" t="s">
        <v>11387</v>
      </c>
      <c r="I210" t="s">
        <v>11388</v>
      </c>
      <c r="J210" t="s">
        <v>11384</v>
      </c>
      <c r="K210">
        <v>5</v>
      </c>
      <c r="L210" t="s">
        <v>11389</v>
      </c>
      <c r="M210">
        <v>46.3</v>
      </c>
      <c r="N210" t="s">
        <v>11586</v>
      </c>
      <c r="O210">
        <v>27.1</v>
      </c>
      <c r="P210" t="s">
        <v>11825</v>
      </c>
      <c r="Q210">
        <v>11</v>
      </c>
      <c r="R210" t="s">
        <v>11421</v>
      </c>
      <c r="S210">
        <v>51</v>
      </c>
      <c r="T210" t="s">
        <v>11943</v>
      </c>
      <c r="U210">
        <v>100</v>
      </c>
      <c r="V210" t="s">
        <v>166</v>
      </c>
      <c r="W210">
        <v>29.2</v>
      </c>
      <c r="X210" t="s">
        <v>11516</v>
      </c>
      <c r="Y210">
        <v>38.1</v>
      </c>
      <c r="Z210" t="s">
        <v>11716</v>
      </c>
      <c r="AA210">
        <v>44.7</v>
      </c>
      <c r="AB210" t="s">
        <v>11426</v>
      </c>
      <c r="AC210">
        <v>98.1</v>
      </c>
      <c r="AD210" t="s">
        <v>96</v>
      </c>
      <c r="AE210">
        <v>45</v>
      </c>
    </row>
    <row r="211" spans="1:31">
      <c r="A211" t="s">
        <v>1308</v>
      </c>
      <c r="B211" t="s">
        <v>272</v>
      </c>
      <c r="C211" t="s">
        <v>271</v>
      </c>
      <c r="D211" t="s">
        <v>272</v>
      </c>
      <c r="E211">
        <v>19</v>
      </c>
      <c r="F211" t="s">
        <v>11515</v>
      </c>
      <c r="G211" t="s">
        <v>142</v>
      </c>
      <c r="H211" t="s">
        <v>11402</v>
      </c>
      <c r="I211" t="s">
        <v>11388</v>
      </c>
      <c r="J211" t="s">
        <v>11384</v>
      </c>
      <c r="K211">
        <v>5</v>
      </c>
      <c r="L211" t="s">
        <v>11389</v>
      </c>
      <c r="M211">
        <v>39.6</v>
      </c>
      <c r="N211" t="s">
        <v>1473</v>
      </c>
      <c r="O211">
        <v>15.7</v>
      </c>
      <c r="P211" t="s">
        <v>11714</v>
      </c>
      <c r="Q211">
        <v>23.6</v>
      </c>
      <c r="R211" t="s">
        <v>11944</v>
      </c>
      <c r="S211">
        <v>68.1</v>
      </c>
      <c r="T211" t="s">
        <v>11476</v>
      </c>
      <c r="U211">
        <v>68.5</v>
      </c>
      <c r="V211" t="s">
        <v>1346</v>
      </c>
      <c r="W211">
        <v>40.2</v>
      </c>
      <c r="X211" t="s">
        <v>11938</v>
      </c>
      <c r="Y211">
        <v>70.1</v>
      </c>
      <c r="Z211" t="s">
        <v>236</v>
      </c>
      <c r="AA211">
        <v>20.2</v>
      </c>
      <c r="AB211" t="s">
        <v>11945</v>
      </c>
      <c r="AC211">
        <v>89.1</v>
      </c>
      <c r="AD211" t="s">
        <v>11946</v>
      </c>
      <c r="AE211">
        <v>44.9</v>
      </c>
    </row>
    <row r="212" spans="1:31">
      <c r="A212" t="s">
        <v>11920</v>
      </c>
      <c r="B212" t="s">
        <v>950</v>
      </c>
      <c r="C212" t="s">
        <v>949</v>
      </c>
      <c r="D212" t="s">
        <v>950</v>
      </c>
      <c r="E212">
        <v>19</v>
      </c>
      <c r="F212" t="s">
        <v>11386</v>
      </c>
      <c r="G212" t="s">
        <v>10</v>
      </c>
      <c r="H212" t="s">
        <v>11387</v>
      </c>
      <c r="I212" t="s">
        <v>11388</v>
      </c>
      <c r="J212" t="s">
        <v>11384</v>
      </c>
      <c r="K212">
        <v>5</v>
      </c>
      <c r="L212" t="s">
        <v>11389</v>
      </c>
      <c r="M212">
        <v>29.6</v>
      </c>
      <c r="N212" t="s">
        <v>11472</v>
      </c>
      <c r="O212">
        <v>32.5</v>
      </c>
      <c r="P212" t="s">
        <v>11756</v>
      </c>
      <c r="Q212">
        <v>29.6</v>
      </c>
      <c r="R212" t="s">
        <v>11748</v>
      </c>
      <c r="S212">
        <v>42.1</v>
      </c>
      <c r="T212" t="s">
        <v>11843</v>
      </c>
      <c r="U212">
        <v>95.8</v>
      </c>
      <c r="V212" t="s">
        <v>11419</v>
      </c>
      <c r="W212">
        <v>96.7</v>
      </c>
      <c r="X212" t="s">
        <v>153</v>
      </c>
      <c r="Y212">
        <v>73.3</v>
      </c>
      <c r="Z212" t="s">
        <v>11776</v>
      </c>
      <c r="AA212">
        <v>20.5</v>
      </c>
      <c r="AB212" t="s">
        <v>11947</v>
      </c>
      <c r="AC212">
        <v>98.1</v>
      </c>
      <c r="AD212" t="s">
        <v>91</v>
      </c>
      <c r="AE212">
        <v>44.6</v>
      </c>
    </row>
    <row r="213" spans="1:31">
      <c r="A213" t="s">
        <v>11526</v>
      </c>
      <c r="B213" t="s">
        <v>11948</v>
      </c>
      <c r="C213" t="s">
        <v>11949</v>
      </c>
      <c r="D213" t="s">
        <v>11948</v>
      </c>
      <c r="E213">
        <v>26</v>
      </c>
      <c r="F213" t="s">
        <v>6875</v>
      </c>
      <c r="G213" t="s">
        <v>17</v>
      </c>
      <c r="H213" t="s">
        <v>11387</v>
      </c>
      <c r="I213" t="s">
        <v>11388</v>
      </c>
      <c r="J213" t="s">
        <v>11384</v>
      </c>
      <c r="K213">
        <v>5</v>
      </c>
      <c r="L213" t="s">
        <v>11389</v>
      </c>
      <c r="M213">
        <v>40.5</v>
      </c>
      <c r="N213" t="s">
        <v>11948</v>
      </c>
      <c r="O213">
        <v>56.7</v>
      </c>
      <c r="P213" t="s">
        <v>11656</v>
      </c>
      <c r="Q213">
        <v>5.3</v>
      </c>
      <c r="R213" t="s">
        <v>11421</v>
      </c>
      <c r="S213">
        <v>45.1</v>
      </c>
      <c r="T213" t="s">
        <v>2075</v>
      </c>
      <c r="U213">
        <v>70.1</v>
      </c>
      <c r="V213" t="s">
        <v>11556</v>
      </c>
      <c r="W213">
        <v>30.6</v>
      </c>
      <c r="X213" t="s">
        <v>11681</v>
      </c>
      <c r="Y213">
        <v>22.5</v>
      </c>
      <c r="Z213" t="s">
        <v>11950</v>
      </c>
      <c r="AA213">
        <v>71.5</v>
      </c>
      <c r="AB213" t="s">
        <v>411</v>
      </c>
      <c r="AC213">
        <v>85.4</v>
      </c>
      <c r="AD213" t="s">
        <v>337</v>
      </c>
      <c r="AE213">
        <v>44.5</v>
      </c>
    </row>
    <row r="214" spans="1:31">
      <c r="A214" t="s">
        <v>11951</v>
      </c>
      <c r="B214" t="s">
        <v>1057</v>
      </c>
      <c r="C214" t="s">
        <v>1056</v>
      </c>
      <c r="D214" t="s">
        <v>1057</v>
      </c>
      <c r="E214">
        <v>20</v>
      </c>
      <c r="F214" t="s">
        <v>11515</v>
      </c>
      <c r="G214" t="s">
        <v>142</v>
      </c>
      <c r="H214" t="s">
        <v>11383</v>
      </c>
      <c r="I214" t="s">
        <v>11398</v>
      </c>
      <c r="J214" t="s">
        <v>11384</v>
      </c>
      <c r="K214">
        <v>4</v>
      </c>
      <c r="L214" t="s">
        <v>11389</v>
      </c>
      <c r="M214">
        <v>20.6</v>
      </c>
      <c r="N214" t="s">
        <v>11881</v>
      </c>
      <c r="O214">
        <v>38.3</v>
      </c>
      <c r="P214" t="s">
        <v>711</v>
      </c>
      <c r="Q214">
        <v>39.4</v>
      </c>
      <c r="R214" t="s">
        <v>11659</v>
      </c>
      <c r="S214">
        <v>65.3</v>
      </c>
      <c r="T214" t="s">
        <v>11751</v>
      </c>
      <c r="U214">
        <v>99.3</v>
      </c>
      <c r="V214" t="s">
        <v>11755</v>
      </c>
      <c r="W214">
        <v>91.1</v>
      </c>
      <c r="X214" t="s">
        <v>550</v>
      </c>
      <c r="Y214">
        <v>67.6</v>
      </c>
      <c r="Z214" t="s">
        <v>950</v>
      </c>
      <c r="AA214">
        <v>12.6</v>
      </c>
      <c r="AB214" t="s">
        <v>11594</v>
      </c>
      <c r="AC214">
        <v>33.2</v>
      </c>
      <c r="AD214" t="s">
        <v>11952</v>
      </c>
      <c r="AE214">
        <v>44.4</v>
      </c>
    </row>
    <row r="215" spans="1:31">
      <c r="A215" t="s">
        <v>11953</v>
      </c>
      <c r="B215" t="s">
        <v>1306</v>
      </c>
      <c r="C215" t="s">
        <v>1305</v>
      </c>
      <c r="D215" t="s">
        <v>1306</v>
      </c>
      <c r="E215">
        <v>19</v>
      </c>
      <c r="F215" t="s">
        <v>11954</v>
      </c>
      <c r="G215" t="s">
        <v>1304</v>
      </c>
      <c r="H215" t="s">
        <v>11402</v>
      </c>
      <c r="I215" t="s">
        <v>11388</v>
      </c>
      <c r="J215" t="s">
        <v>11384</v>
      </c>
      <c r="K215">
        <v>5</v>
      </c>
      <c r="L215" t="s">
        <v>11389</v>
      </c>
      <c r="M215">
        <v>66.6</v>
      </c>
      <c r="N215" t="s">
        <v>11612</v>
      </c>
      <c r="O215">
        <v>50.1</v>
      </c>
      <c r="P215" t="s">
        <v>11517</v>
      </c>
      <c r="Q215">
        <v>31.5</v>
      </c>
      <c r="R215" t="s">
        <v>11617</v>
      </c>
      <c r="S215">
        <v>7</v>
      </c>
      <c r="T215" t="s">
        <v>11421</v>
      </c>
      <c r="U215">
        <v>15</v>
      </c>
      <c r="V215" t="s">
        <v>11887</v>
      </c>
      <c r="W215">
        <v>2.9</v>
      </c>
      <c r="X215" t="s">
        <v>11421</v>
      </c>
      <c r="Y215">
        <v>49.4</v>
      </c>
      <c r="Z215" t="s">
        <v>1046</v>
      </c>
      <c r="AA215">
        <v>87.2</v>
      </c>
      <c r="AB215" t="s">
        <v>166</v>
      </c>
      <c r="AC215">
        <v>85.9</v>
      </c>
      <c r="AD215" t="s">
        <v>11668</v>
      </c>
      <c r="AE215">
        <v>44.3</v>
      </c>
    </row>
    <row r="216" spans="1:31">
      <c r="A216" t="s">
        <v>11955</v>
      </c>
      <c r="B216" t="s">
        <v>1292</v>
      </c>
      <c r="C216" t="s">
        <v>1291</v>
      </c>
      <c r="D216" t="s">
        <v>1292</v>
      </c>
      <c r="E216">
        <v>17</v>
      </c>
      <c r="F216" t="s">
        <v>11386</v>
      </c>
      <c r="G216" t="s">
        <v>10</v>
      </c>
      <c r="H216" t="s">
        <v>11387</v>
      </c>
      <c r="I216" t="s">
        <v>7032</v>
      </c>
      <c r="J216" t="s">
        <v>11384</v>
      </c>
      <c r="K216">
        <v>4</v>
      </c>
      <c r="L216" t="s">
        <v>11389</v>
      </c>
      <c r="M216">
        <v>30.5</v>
      </c>
      <c r="N216" t="s">
        <v>825</v>
      </c>
      <c r="O216">
        <v>66.8</v>
      </c>
      <c r="P216" t="s">
        <v>277</v>
      </c>
      <c r="Q216">
        <v>23.6</v>
      </c>
      <c r="R216" t="s">
        <v>11856</v>
      </c>
      <c r="S216">
        <v>34.6</v>
      </c>
      <c r="T216" t="s">
        <v>11577</v>
      </c>
      <c r="U216">
        <v>87.3</v>
      </c>
      <c r="V216" t="s">
        <v>11506</v>
      </c>
      <c r="W216">
        <v>63.5</v>
      </c>
      <c r="X216" t="s">
        <v>11832</v>
      </c>
      <c r="Y216">
        <v>77.1</v>
      </c>
      <c r="Z216" t="s">
        <v>579</v>
      </c>
      <c r="AA216">
        <v>18.8</v>
      </c>
      <c r="AB216" t="s">
        <v>11956</v>
      </c>
      <c r="AC216">
        <v>63.4</v>
      </c>
      <c r="AD216" t="s">
        <v>11471</v>
      </c>
      <c r="AE216">
        <v>44.2</v>
      </c>
    </row>
    <row r="217" spans="1:31">
      <c r="A217" t="s">
        <v>11431</v>
      </c>
      <c r="B217" t="s">
        <v>559</v>
      </c>
      <c r="C217" t="s">
        <v>560</v>
      </c>
      <c r="D217" t="s">
        <v>559</v>
      </c>
      <c r="E217">
        <v>26</v>
      </c>
      <c r="F217" t="s">
        <v>8157</v>
      </c>
      <c r="G217" t="s">
        <v>194</v>
      </c>
      <c r="H217" t="s">
        <v>11387</v>
      </c>
      <c r="I217" t="s">
        <v>11388</v>
      </c>
      <c r="J217" t="s">
        <v>11384</v>
      </c>
      <c r="K217">
        <v>5</v>
      </c>
      <c r="L217" t="s">
        <v>11389</v>
      </c>
      <c r="M217">
        <v>45.8</v>
      </c>
      <c r="N217" t="s">
        <v>11776</v>
      </c>
      <c r="O217">
        <v>29.9</v>
      </c>
      <c r="P217" t="s">
        <v>11853</v>
      </c>
      <c r="Q217">
        <v>92.9</v>
      </c>
      <c r="R217" t="s">
        <v>113</v>
      </c>
      <c r="S217">
        <v>19.7</v>
      </c>
      <c r="T217" t="s">
        <v>11641</v>
      </c>
      <c r="U217">
        <v>67.6</v>
      </c>
      <c r="V217" t="s">
        <v>11564</v>
      </c>
      <c r="W217">
        <v>26.7</v>
      </c>
      <c r="X217" t="s">
        <v>11957</v>
      </c>
      <c r="Y217">
        <v>89.9</v>
      </c>
      <c r="Z217" t="s">
        <v>289</v>
      </c>
      <c r="AA217">
        <v>21.1</v>
      </c>
      <c r="AB217" t="s">
        <v>11529</v>
      </c>
      <c r="AC217">
        <v>42.3</v>
      </c>
      <c r="AD217" t="s">
        <v>11486</v>
      </c>
      <c r="AE217">
        <v>44.1</v>
      </c>
    </row>
    <row r="218" spans="1:31">
      <c r="A218" t="s">
        <v>11958</v>
      </c>
      <c r="B218" t="s">
        <v>1308</v>
      </c>
      <c r="C218" t="s">
        <v>1307</v>
      </c>
      <c r="D218" t="s">
        <v>1308</v>
      </c>
      <c r="E218">
        <v>14</v>
      </c>
      <c r="F218" t="s">
        <v>11459</v>
      </c>
      <c r="G218" t="s">
        <v>284</v>
      </c>
      <c r="H218" t="s">
        <v>11402</v>
      </c>
      <c r="I218" t="s">
        <v>11388</v>
      </c>
      <c r="J218" t="s">
        <v>11384</v>
      </c>
      <c r="K218">
        <v>5</v>
      </c>
      <c r="L218" t="s">
        <v>11385</v>
      </c>
      <c r="M218">
        <v>51.4</v>
      </c>
      <c r="N218" t="s">
        <v>11476</v>
      </c>
      <c r="O218">
        <v>93.5</v>
      </c>
      <c r="P218" t="s">
        <v>152</v>
      </c>
      <c r="Q218">
        <v>58</v>
      </c>
      <c r="R218" t="s">
        <v>11767</v>
      </c>
      <c r="S218">
        <v>6</v>
      </c>
      <c r="T218" t="s">
        <v>11421</v>
      </c>
      <c r="U218">
        <v>9.6</v>
      </c>
      <c r="V218" t="s">
        <v>11421</v>
      </c>
      <c r="W218">
        <v>9.2</v>
      </c>
      <c r="X218" t="s">
        <v>11421</v>
      </c>
      <c r="Y218">
        <v>9.2</v>
      </c>
      <c r="Z218" t="s">
        <v>11959</v>
      </c>
      <c r="AA218">
        <v>79.8</v>
      </c>
      <c r="AB218" t="s">
        <v>256</v>
      </c>
      <c r="AC218">
        <v>39.3</v>
      </c>
      <c r="AD218" t="s">
        <v>11960</v>
      </c>
      <c r="AE218">
        <v>44</v>
      </c>
    </row>
    <row r="219" spans="1:31">
      <c r="A219" t="s">
        <v>11961</v>
      </c>
      <c r="B219" t="s">
        <v>519</v>
      </c>
      <c r="C219" t="s">
        <v>518</v>
      </c>
      <c r="D219" t="s">
        <v>519</v>
      </c>
      <c r="E219">
        <v>19</v>
      </c>
      <c r="F219" t="s">
        <v>6890</v>
      </c>
      <c r="G219" t="s">
        <v>424</v>
      </c>
      <c r="H219" t="s">
        <v>11387</v>
      </c>
      <c r="I219" t="s">
        <v>11388</v>
      </c>
      <c r="J219" t="s">
        <v>11384</v>
      </c>
      <c r="K219">
        <v>4</v>
      </c>
      <c r="L219" t="s">
        <v>11389</v>
      </c>
      <c r="M219">
        <v>33.2</v>
      </c>
      <c r="N219" t="s">
        <v>11539</v>
      </c>
      <c r="O219">
        <v>23.6</v>
      </c>
      <c r="P219" t="s">
        <v>11962</v>
      </c>
      <c r="Q219">
        <v>3.8</v>
      </c>
      <c r="R219" t="s">
        <v>11421</v>
      </c>
      <c r="S219">
        <v>99.9</v>
      </c>
      <c r="T219" t="s">
        <v>76</v>
      </c>
      <c r="U219">
        <v>40.4</v>
      </c>
      <c r="V219" t="s">
        <v>11963</v>
      </c>
      <c r="W219">
        <v>4.6</v>
      </c>
      <c r="X219" t="s">
        <v>11421</v>
      </c>
      <c r="Y219">
        <v>39.5</v>
      </c>
      <c r="Z219" t="s">
        <v>11626</v>
      </c>
      <c r="AA219">
        <v>72.9</v>
      </c>
      <c r="AB219" t="s">
        <v>110</v>
      </c>
      <c r="AC219">
        <v>38.4</v>
      </c>
      <c r="AD219" t="s">
        <v>11964</v>
      </c>
      <c r="AE219">
        <v>43.9</v>
      </c>
    </row>
    <row r="220" spans="1:31">
      <c r="A220" t="s">
        <v>11951</v>
      </c>
      <c r="B220" t="s">
        <v>466</v>
      </c>
      <c r="C220" t="s">
        <v>465</v>
      </c>
      <c r="D220" t="s">
        <v>466</v>
      </c>
      <c r="E220">
        <v>14</v>
      </c>
      <c r="F220" t="s">
        <v>11432</v>
      </c>
      <c r="G220" t="s">
        <v>11433</v>
      </c>
      <c r="H220" t="s">
        <v>11402</v>
      </c>
      <c r="I220" t="s">
        <v>11388</v>
      </c>
      <c r="J220" t="s">
        <v>11384</v>
      </c>
      <c r="K220">
        <v>5</v>
      </c>
      <c r="L220" t="s">
        <v>11389</v>
      </c>
      <c r="M220">
        <v>34.4</v>
      </c>
      <c r="N220" t="s">
        <v>11687</v>
      </c>
      <c r="O220">
        <v>13.1</v>
      </c>
      <c r="P220" t="s">
        <v>11735</v>
      </c>
      <c r="Q220">
        <v>28.8</v>
      </c>
      <c r="R220" t="s">
        <v>11965</v>
      </c>
      <c r="S220">
        <v>91.8</v>
      </c>
      <c r="T220" t="s">
        <v>222</v>
      </c>
      <c r="U220">
        <v>56.7</v>
      </c>
      <c r="V220" t="s">
        <v>11522</v>
      </c>
      <c r="W220">
        <v>32.6</v>
      </c>
      <c r="X220" t="s">
        <v>11764</v>
      </c>
      <c r="Y220">
        <v>21.3</v>
      </c>
      <c r="Z220" t="s">
        <v>11965</v>
      </c>
      <c r="AA220">
        <v>18</v>
      </c>
      <c r="AB220" t="s">
        <v>645</v>
      </c>
      <c r="AC220">
        <v>65.4</v>
      </c>
      <c r="AD220" t="s">
        <v>11412</v>
      </c>
      <c r="AE220">
        <v>43.5</v>
      </c>
    </row>
    <row r="221" spans="1:31">
      <c r="A221" t="s">
        <v>719</v>
      </c>
      <c r="B221" t="s">
        <v>1473</v>
      </c>
      <c r="C221" t="s">
        <v>1472</v>
      </c>
      <c r="D221" t="s">
        <v>1473</v>
      </c>
      <c r="E221">
        <v>33</v>
      </c>
      <c r="F221" t="s">
        <v>11595</v>
      </c>
      <c r="G221" t="s">
        <v>641</v>
      </c>
      <c r="H221" t="s">
        <v>11387</v>
      </c>
      <c r="I221" t="s">
        <v>11388</v>
      </c>
      <c r="J221" t="s">
        <v>11384</v>
      </c>
      <c r="K221">
        <v>1</v>
      </c>
      <c r="L221" t="s">
        <v>11389</v>
      </c>
      <c r="M221">
        <v>33.3</v>
      </c>
      <c r="N221" t="s">
        <v>1189</v>
      </c>
      <c r="O221">
        <v>67.9</v>
      </c>
      <c r="P221" t="s">
        <v>11391</v>
      </c>
      <c r="Q221">
        <v>53.9</v>
      </c>
      <c r="R221" t="s">
        <v>11589</v>
      </c>
      <c r="S221">
        <v>52.1</v>
      </c>
      <c r="T221" t="s">
        <v>11874</v>
      </c>
      <c r="U221">
        <v>19</v>
      </c>
      <c r="V221" t="s">
        <v>11638</v>
      </c>
      <c r="W221">
        <v>18.5</v>
      </c>
      <c r="X221" t="s">
        <v>11966</v>
      </c>
      <c r="Y221">
        <v>4.4</v>
      </c>
      <c r="Z221" t="s">
        <v>11421</v>
      </c>
      <c r="AA221">
        <v>44.6</v>
      </c>
      <c r="AB221" t="s">
        <v>11468</v>
      </c>
      <c r="AC221">
        <v>54.3</v>
      </c>
      <c r="AD221" t="s">
        <v>11967</v>
      </c>
      <c r="AE221">
        <v>43.3</v>
      </c>
    </row>
    <row r="222" spans="1:31">
      <c r="A222" t="s">
        <v>11968</v>
      </c>
      <c r="B222" t="s">
        <v>680</v>
      </c>
      <c r="C222" t="s">
        <v>679</v>
      </c>
      <c r="D222" t="s">
        <v>680</v>
      </c>
      <c r="E222">
        <v>19</v>
      </c>
      <c r="F222" t="s">
        <v>11386</v>
      </c>
      <c r="G222" t="s">
        <v>10</v>
      </c>
      <c r="H222" t="s">
        <v>11387</v>
      </c>
      <c r="I222" t="s">
        <v>11388</v>
      </c>
      <c r="J222" t="s">
        <v>11384</v>
      </c>
      <c r="K222">
        <v>4</v>
      </c>
      <c r="L222" t="s">
        <v>11389</v>
      </c>
      <c r="M222">
        <v>22.9</v>
      </c>
      <c r="N222" t="s">
        <v>11969</v>
      </c>
      <c r="O222">
        <v>8.9</v>
      </c>
      <c r="P222" t="s">
        <v>11735</v>
      </c>
      <c r="Q222">
        <v>14.6</v>
      </c>
      <c r="R222" t="s">
        <v>11421</v>
      </c>
      <c r="S222">
        <v>70.9</v>
      </c>
      <c r="T222" t="s">
        <v>11609</v>
      </c>
      <c r="U222">
        <v>96.1</v>
      </c>
      <c r="V222" t="s">
        <v>11625</v>
      </c>
      <c r="W222">
        <v>93</v>
      </c>
      <c r="X222" t="s">
        <v>11443</v>
      </c>
      <c r="Y222">
        <v>62.9</v>
      </c>
      <c r="Z222" t="s">
        <v>11441</v>
      </c>
      <c r="AA222">
        <v>30.6</v>
      </c>
      <c r="AB222" t="s">
        <v>11687</v>
      </c>
      <c r="AC222">
        <v>97.2</v>
      </c>
      <c r="AD222" t="s">
        <v>132</v>
      </c>
      <c r="AE222">
        <v>43.1</v>
      </c>
    </row>
    <row r="223" spans="1:31">
      <c r="A223" t="s">
        <v>9953</v>
      </c>
      <c r="B223" t="s">
        <v>11464</v>
      </c>
      <c r="C223" t="s">
        <v>11970</v>
      </c>
      <c r="D223" t="s">
        <v>11464</v>
      </c>
      <c r="E223">
        <v>16</v>
      </c>
      <c r="F223" t="s">
        <v>11754</v>
      </c>
      <c r="G223" t="s">
        <v>404</v>
      </c>
      <c r="H223" t="s">
        <v>11402</v>
      </c>
      <c r="I223" t="s">
        <v>11388</v>
      </c>
      <c r="J223" t="s">
        <v>11384</v>
      </c>
      <c r="K223">
        <v>5</v>
      </c>
      <c r="L223" t="s">
        <v>11389</v>
      </c>
      <c r="M223">
        <v>57.3</v>
      </c>
      <c r="N223" t="s">
        <v>11484</v>
      </c>
      <c r="O223">
        <v>22</v>
      </c>
      <c r="P223" t="s">
        <v>11516</v>
      </c>
      <c r="Q223">
        <v>7.8</v>
      </c>
      <c r="R223" t="s">
        <v>11421</v>
      </c>
      <c r="S223">
        <v>51.8</v>
      </c>
      <c r="T223" t="s">
        <v>1644</v>
      </c>
      <c r="U223">
        <v>12.9</v>
      </c>
      <c r="V223" t="s">
        <v>11421</v>
      </c>
      <c r="W223">
        <v>9.4</v>
      </c>
      <c r="X223" t="s">
        <v>11421</v>
      </c>
      <c r="Y223">
        <v>91.3</v>
      </c>
      <c r="Z223" t="s">
        <v>135</v>
      </c>
      <c r="AA223">
        <v>13.8</v>
      </c>
      <c r="AB223" t="s">
        <v>11971</v>
      </c>
      <c r="AC223">
        <v>95</v>
      </c>
      <c r="AD223" t="s">
        <v>217</v>
      </c>
      <c r="AE223">
        <v>43</v>
      </c>
    </row>
    <row r="224" spans="1:31">
      <c r="A224" t="s">
        <v>11906</v>
      </c>
      <c r="B224">
        <f>220</f>
        <v>220</v>
      </c>
      <c r="C224" t="s">
        <v>11972</v>
      </c>
      <c r="D224">
        <f>220</f>
        <v>220</v>
      </c>
      <c r="E224">
        <v>24</v>
      </c>
      <c r="F224" t="s">
        <v>11646</v>
      </c>
      <c r="G224" t="s">
        <v>397</v>
      </c>
      <c r="H224" t="s">
        <v>11402</v>
      </c>
      <c r="I224" t="s">
        <v>11388</v>
      </c>
      <c r="J224" t="s">
        <v>11384</v>
      </c>
      <c r="K224">
        <v>4</v>
      </c>
      <c r="L224" t="s">
        <v>11389</v>
      </c>
      <c r="M224">
        <v>70.3</v>
      </c>
      <c r="N224" t="s">
        <v>294</v>
      </c>
      <c r="O224">
        <v>50.1</v>
      </c>
      <c r="P224" t="s">
        <v>11431</v>
      </c>
      <c r="Q224">
        <v>13</v>
      </c>
      <c r="R224" t="s">
        <v>11421</v>
      </c>
      <c r="S224">
        <v>24.9</v>
      </c>
      <c r="T224" t="s">
        <v>11973</v>
      </c>
      <c r="U224">
        <v>11.7</v>
      </c>
      <c r="V224" t="s">
        <v>11421</v>
      </c>
      <c r="W224">
        <v>2.9</v>
      </c>
      <c r="X224" t="s">
        <v>11421</v>
      </c>
      <c r="Y224">
        <v>53.7</v>
      </c>
      <c r="Z224" t="s">
        <v>11601</v>
      </c>
      <c r="AA224">
        <v>9.6</v>
      </c>
      <c r="AB224" t="s">
        <v>11421</v>
      </c>
      <c r="AC224">
        <v>74.8</v>
      </c>
      <c r="AD224" t="s">
        <v>11725</v>
      </c>
      <c r="AE224">
        <v>42.7</v>
      </c>
    </row>
    <row r="225" spans="1:31">
      <c r="A225" t="s">
        <v>11897</v>
      </c>
      <c r="B225">
        <f>220</f>
        <v>220</v>
      </c>
      <c r="C225" t="s">
        <v>511</v>
      </c>
      <c r="D225">
        <f>220</f>
        <v>220</v>
      </c>
      <c r="E225">
        <v>21</v>
      </c>
      <c r="F225" t="s">
        <v>11397</v>
      </c>
      <c r="G225" t="s">
        <v>147</v>
      </c>
      <c r="H225" t="s">
        <v>11387</v>
      </c>
      <c r="I225" t="s">
        <v>11398</v>
      </c>
      <c r="J225" t="s">
        <v>11384</v>
      </c>
      <c r="K225">
        <v>5</v>
      </c>
      <c r="L225" t="s">
        <v>11389</v>
      </c>
      <c r="M225">
        <v>29.4</v>
      </c>
      <c r="N225" t="s">
        <v>11601</v>
      </c>
      <c r="O225">
        <v>15.1</v>
      </c>
      <c r="P225" t="s">
        <v>11974</v>
      </c>
      <c r="Q225">
        <v>36.6</v>
      </c>
      <c r="R225" t="s">
        <v>11648</v>
      </c>
      <c r="S225">
        <v>65.1</v>
      </c>
      <c r="T225" t="s">
        <v>11645</v>
      </c>
      <c r="U225">
        <v>99.9</v>
      </c>
      <c r="V225" t="s">
        <v>153</v>
      </c>
      <c r="W225">
        <v>56.6</v>
      </c>
      <c r="X225" t="s">
        <v>2856</v>
      </c>
      <c r="Y225">
        <v>48</v>
      </c>
      <c r="Z225" t="s">
        <v>11522</v>
      </c>
      <c r="AA225">
        <v>27.9</v>
      </c>
      <c r="AB225" t="s">
        <v>1026</v>
      </c>
      <c r="AC225">
        <v>61.6</v>
      </c>
      <c r="AD225" t="s">
        <v>514</v>
      </c>
      <c r="AE225">
        <v>42.7</v>
      </c>
    </row>
    <row r="226" spans="1:31">
      <c r="A226" t="s">
        <v>509</v>
      </c>
      <c r="B226">
        <f>222</f>
        <v>222</v>
      </c>
      <c r="C226" t="s">
        <v>3950</v>
      </c>
      <c r="D226">
        <f>222</f>
        <v>222</v>
      </c>
      <c r="E226">
        <v>14</v>
      </c>
      <c r="F226" t="s">
        <v>11515</v>
      </c>
      <c r="G226" t="s">
        <v>142</v>
      </c>
      <c r="H226" t="s">
        <v>11387</v>
      </c>
      <c r="I226" t="s">
        <v>11388</v>
      </c>
      <c r="J226" t="s">
        <v>11384</v>
      </c>
      <c r="K226">
        <v>5</v>
      </c>
      <c r="L226" t="s">
        <v>11389</v>
      </c>
      <c r="M226">
        <v>28.9</v>
      </c>
      <c r="N226" t="s">
        <v>11756</v>
      </c>
      <c r="O226">
        <v>13.9</v>
      </c>
      <c r="P226" t="s">
        <v>11975</v>
      </c>
      <c r="Q226">
        <v>27.6</v>
      </c>
      <c r="R226" t="s">
        <v>11976</v>
      </c>
      <c r="S226">
        <v>74.9</v>
      </c>
      <c r="T226" t="s">
        <v>889</v>
      </c>
      <c r="U226">
        <v>78.3</v>
      </c>
      <c r="V226" t="s">
        <v>177</v>
      </c>
      <c r="W226">
        <v>20.2</v>
      </c>
      <c r="X226" t="s">
        <v>11977</v>
      </c>
      <c r="Y226">
        <v>78.8</v>
      </c>
      <c r="Z226" t="s">
        <v>11439</v>
      </c>
      <c r="AA226">
        <v>15.7</v>
      </c>
      <c r="AB226" t="s">
        <v>11978</v>
      </c>
      <c r="AC226">
        <v>82.7</v>
      </c>
      <c r="AD226" t="s">
        <v>9941</v>
      </c>
      <c r="AE226">
        <v>42.5</v>
      </c>
    </row>
    <row r="227" spans="1:31">
      <c r="A227" t="s">
        <v>11860</v>
      </c>
      <c r="B227">
        <f>222</f>
        <v>222</v>
      </c>
      <c r="C227" t="s">
        <v>202</v>
      </c>
      <c r="D227">
        <f>222</f>
        <v>222</v>
      </c>
      <c r="E227">
        <v>20</v>
      </c>
      <c r="F227" t="s">
        <v>11382</v>
      </c>
      <c r="G227" t="s">
        <v>5</v>
      </c>
      <c r="H227" t="s">
        <v>11387</v>
      </c>
      <c r="I227" t="s">
        <v>11388</v>
      </c>
      <c r="J227" t="s">
        <v>11384</v>
      </c>
      <c r="K227">
        <v>5</v>
      </c>
      <c r="L227" t="s">
        <v>11389</v>
      </c>
      <c r="M227">
        <v>37.9</v>
      </c>
      <c r="N227" t="s">
        <v>11733</v>
      </c>
      <c r="O227">
        <v>15.2</v>
      </c>
      <c r="P227" t="s">
        <v>11782</v>
      </c>
      <c r="Q227">
        <v>96.1</v>
      </c>
      <c r="R227" t="s">
        <v>291</v>
      </c>
      <c r="S227">
        <v>38.7</v>
      </c>
      <c r="T227" t="s">
        <v>11428</v>
      </c>
      <c r="U227">
        <v>7</v>
      </c>
      <c r="V227" t="s">
        <v>11421</v>
      </c>
      <c r="W227">
        <v>14.9</v>
      </c>
      <c r="X227" t="s">
        <v>11915</v>
      </c>
      <c r="Y227">
        <v>81.1</v>
      </c>
      <c r="Z227" t="s">
        <v>11415</v>
      </c>
      <c r="AA227">
        <v>33.1</v>
      </c>
      <c r="AB227" t="s">
        <v>509</v>
      </c>
      <c r="AC227">
        <v>90.5</v>
      </c>
      <c r="AD227" t="s">
        <v>331</v>
      </c>
      <c r="AE227">
        <v>42.5</v>
      </c>
    </row>
    <row r="228" spans="1:31">
      <c r="A228" t="s">
        <v>11707</v>
      </c>
      <c r="B228" t="s">
        <v>568</v>
      </c>
      <c r="C228" t="s">
        <v>567</v>
      </c>
      <c r="D228" t="s">
        <v>568</v>
      </c>
      <c r="E228">
        <v>17</v>
      </c>
      <c r="F228" t="s">
        <v>11382</v>
      </c>
      <c r="G228" t="s">
        <v>5</v>
      </c>
      <c r="H228" t="s">
        <v>11383</v>
      </c>
      <c r="I228" t="s">
        <v>11388</v>
      </c>
      <c r="J228" t="s">
        <v>11384</v>
      </c>
      <c r="K228">
        <v>5</v>
      </c>
      <c r="L228" t="s">
        <v>11385</v>
      </c>
      <c r="M228">
        <v>22.1</v>
      </c>
      <c r="N228" t="s">
        <v>11688</v>
      </c>
      <c r="O228">
        <v>18.4</v>
      </c>
      <c r="P228" t="s">
        <v>11463</v>
      </c>
      <c r="Q228">
        <v>97.9</v>
      </c>
      <c r="R228" t="s">
        <v>353</v>
      </c>
      <c r="S228">
        <v>51.6</v>
      </c>
      <c r="T228" t="s">
        <v>11979</v>
      </c>
      <c r="U228">
        <v>71.4</v>
      </c>
      <c r="V228" t="s">
        <v>11600</v>
      </c>
      <c r="W228">
        <v>91.7</v>
      </c>
      <c r="X228" t="s">
        <v>615</v>
      </c>
      <c r="Y228">
        <v>31.3</v>
      </c>
      <c r="Z228" t="s">
        <v>11562</v>
      </c>
      <c r="AA228">
        <v>26.6</v>
      </c>
      <c r="AB228" t="s">
        <v>11685</v>
      </c>
      <c r="AC228">
        <v>33.2</v>
      </c>
      <c r="AD228" t="s">
        <v>11952</v>
      </c>
      <c r="AE228">
        <v>42.4</v>
      </c>
    </row>
    <row r="229" spans="1:31">
      <c r="A229" t="s">
        <v>11924</v>
      </c>
      <c r="B229" t="s">
        <v>11412</v>
      </c>
      <c r="C229" t="s">
        <v>10142</v>
      </c>
      <c r="D229" t="s">
        <v>11412</v>
      </c>
      <c r="E229">
        <v>24</v>
      </c>
      <c r="F229" t="s">
        <v>6870</v>
      </c>
      <c r="G229" t="s">
        <v>1450</v>
      </c>
      <c r="H229" t="s">
        <v>11425</v>
      </c>
      <c r="I229" t="s">
        <v>11510</v>
      </c>
      <c r="J229" t="s">
        <v>9</v>
      </c>
      <c r="K229">
        <v>5</v>
      </c>
      <c r="L229" t="s">
        <v>11389</v>
      </c>
      <c r="M229">
        <v>41.5</v>
      </c>
      <c r="N229" t="s">
        <v>719</v>
      </c>
      <c r="O229">
        <v>20</v>
      </c>
      <c r="P229" t="s">
        <v>11957</v>
      </c>
      <c r="Q229">
        <v>46.4</v>
      </c>
      <c r="R229" t="s">
        <v>11938</v>
      </c>
      <c r="S229">
        <v>100</v>
      </c>
      <c r="T229" t="s">
        <v>82</v>
      </c>
      <c r="U229">
        <v>4.8</v>
      </c>
      <c r="V229" t="s">
        <v>11421</v>
      </c>
      <c r="W229">
        <v>1.7</v>
      </c>
      <c r="X229" t="s">
        <v>11421</v>
      </c>
      <c r="Y229">
        <v>4.4</v>
      </c>
      <c r="Z229" t="s">
        <v>11421</v>
      </c>
      <c r="AA229">
        <v>13.8</v>
      </c>
      <c r="AB229" t="s">
        <v>11915</v>
      </c>
      <c r="AC229">
        <v>10.7</v>
      </c>
      <c r="AD229" t="s">
        <v>11980</v>
      </c>
      <c r="AE229">
        <v>42.1</v>
      </c>
    </row>
    <row r="230" spans="1:31">
      <c r="A230" t="s">
        <v>11979</v>
      </c>
      <c r="B230">
        <f>226</f>
        <v>226</v>
      </c>
      <c r="C230" t="s">
        <v>11981</v>
      </c>
      <c r="D230">
        <f>226</f>
        <v>226</v>
      </c>
      <c r="E230">
        <v>29</v>
      </c>
      <c r="F230" t="s">
        <v>11982</v>
      </c>
      <c r="G230" t="s">
        <v>977</v>
      </c>
      <c r="H230" t="s">
        <v>11383</v>
      </c>
      <c r="I230" t="s">
        <v>11388</v>
      </c>
      <c r="J230" t="s">
        <v>11384</v>
      </c>
      <c r="K230">
        <v>5</v>
      </c>
      <c r="L230" t="s">
        <v>11385</v>
      </c>
      <c r="M230">
        <v>27.6</v>
      </c>
      <c r="N230" t="s">
        <v>11781</v>
      </c>
      <c r="O230">
        <v>41.6</v>
      </c>
      <c r="P230" t="s">
        <v>11412</v>
      </c>
      <c r="Q230">
        <v>57.3</v>
      </c>
      <c r="R230" t="s">
        <v>711</v>
      </c>
      <c r="S230">
        <v>24.2</v>
      </c>
      <c r="T230" t="s">
        <v>11983</v>
      </c>
      <c r="U230">
        <v>67.8</v>
      </c>
      <c r="V230" t="s">
        <v>11466</v>
      </c>
      <c r="W230">
        <v>46.8</v>
      </c>
      <c r="X230" t="s">
        <v>11643</v>
      </c>
      <c r="Y230">
        <v>35.6</v>
      </c>
      <c r="Z230" t="s">
        <v>11533</v>
      </c>
      <c r="AA230">
        <v>88.5</v>
      </c>
      <c r="AB230" t="s">
        <v>159</v>
      </c>
      <c r="AC230">
        <v>93.2</v>
      </c>
      <c r="AD230" t="s">
        <v>11868</v>
      </c>
      <c r="AE230">
        <v>41.9</v>
      </c>
    </row>
    <row r="231" spans="1:31">
      <c r="A231" t="s">
        <v>9953</v>
      </c>
      <c r="B231">
        <f>226</f>
        <v>226</v>
      </c>
      <c r="C231" t="s">
        <v>1618</v>
      </c>
      <c r="D231">
        <f>226</f>
        <v>226</v>
      </c>
      <c r="E231">
        <v>23</v>
      </c>
      <c r="F231" t="s">
        <v>7032</v>
      </c>
      <c r="G231" t="s">
        <v>1095</v>
      </c>
      <c r="H231" t="s">
        <v>11402</v>
      </c>
      <c r="I231" t="s">
        <v>11388</v>
      </c>
      <c r="J231" t="s">
        <v>7069</v>
      </c>
      <c r="K231">
        <v>5</v>
      </c>
      <c r="L231" t="s">
        <v>11389</v>
      </c>
      <c r="M231">
        <v>69.5</v>
      </c>
      <c r="N231" t="s">
        <v>331</v>
      </c>
      <c r="O231">
        <v>96.8</v>
      </c>
      <c r="P231" t="s">
        <v>79</v>
      </c>
      <c r="Q231">
        <v>6.1</v>
      </c>
      <c r="R231" t="s">
        <v>11421</v>
      </c>
      <c r="S231">
        <v>3.5</v>
      </c>
      <c r="T231" t="s">
        <v>11421</v>
      </c>
      <c r="U231">
        <v>6.4</v>
      </c>
      <c r="V231" t="s">
        <v>11421</v>
      </c>
      <c r="W231">
        <v>1.5</v>
      </c>
      <c r="X231" t="s">
        <v>11421</v>
      </c>
      <c r="Y231">
        <v>13.3</v>
      </c>
      <c r="Z231" t="s">
        <v>11971</v>
      </c>
      <c r="AA231">
        <v>29.9</v>
      </c>
      <c r="AB231" t="s">
        <v>2856</v>
      </c>
      <c r="AC231">
        <v>49.7</v>
      </c>
      <c r="AD231" t="s">
        <v>11984</v>
      </c>
      <c r="AE231">
        <v>41.9</v>
      </c>
    </row>
    <row r="232" spans="1:31">
      <c r="A232" t="s">
        <v>11953</v>
      </c>
      <c r="B232" t="s">
        <v>11733</v>
      </c>
      <c r="C232" t="s">
        <v>10273</v>
      </c>
      <c r="D232" t="s">
        <v>11733</v>
      </c>
      <c r="E232">
        <v>30</v>
      </c>
      <c r="F232" t="s">
        <v>11595</v>
      </c>
      <c r="G232" t="s">
        <v>641</v>
      </c>
      <c r="H232" t="s">
        <v>11387</v>
      </c>
      <c r="I232" t="s">
        <v>11388</v>
      </c>
      <c r="J232" t="s">
        <v>11384</v>
      </c>
      <c r="K232">
        <v>4</v>
      </c>
      <c r="L232" t="s">
        <v>11389</v>
      </c>
      <c r="M232">
        <v>49.4</v>
      </c>
      <c r="N232" t="s">
        <v>11477</v>
      </c>
      <c r="O232">
        <v>75.6</v>
      </c>
      <c r="P232" t="s">
        <v>455</v>
      </c>
      <c r="Q232">
        <v>32.9</v>
      </c>
      <c r="R232" t="s">
        <v>11985</v>
      </c>
      <c r="S232">
        <v>21.2</v>
      </c>
      <c r="T232" t="s">
        <v>11977</v>
      </c>
      <c r="U232">
        <v>23.7</v>
      </c>
      <c r="V232" t="s">
        <v>11986</v>
      </c>
      <c r="W232">
        <v>15.7</v>
      </c>
      <c r="X232" t="s">
        <v>11987</v>
      </c>
      <c r="Y232">
        <v>10.9</v>
      </c>
      <c r="Z232" t="s">
        <v>11988</v>
      </c>
      <c r="AA232">
        <v>30.2</v>
      </c>
      <c r="AB232" t="s">
        <v>11899</v>
      </c>
      <c r="AC232">
        <v>78.2</v>
      </c>
      <c r="AD232" t="s">
        <v>11455</v>
      </c>
      <c r="AE232">
        <v>41.8</v>
      </c>
    </row>
    <row r="233" spans="1:31">
      <c r="A233" t="s">
        <v>11989</v>
      </c>
      <c r="B233" t="s">
        <v>11696</v>
      </c>
      <c r="C233" t="s">
        <v>11990</v>
      </c>
      <c r="D233" t="s">
        <v>11696</v>
      </c>
      <c r="E233">
        <v>34</v>
      </c>
      <c r="F233" t="s">
        <v>8157</v>
      </c>
      <c r="G233" t="s">
        <v>194</v>
      </c>
      <c r="H233" t="s">
        <v>11387</v>
      </c>
      <c r="I233" t="s">
        <v>11388</v>
      </c>
      <c r="J233" t="s">
        <v>11384</v>
      </c>
      <c r="K233">
        <v>5</v>
      </c>
      <c r="L233" t="s">
        <v>11389</v>
      </c>
      <c r="M233">
        <v>25.2</v>
      </c>
      <c r="N233" t="s">
        <v>11835</v>
      </c>
      <c r="O233">
        <v>20.9</v>
      </c>
      <c r="P233" t="s">
        <v>11956</v>
      </c>
      <c r="Q233">
        <v>2.8</v>
      </c>
      <c r="R233" t="s">
        <v>11421</v>
      </c>
      <c r="S233">
        <v>95.8</v>
      </c>
      <c r="T233" t="s">
        <v>353</v>
      </c>
      <c r="U233">
        <v>26.8</v>
      </c>
      <c r="V233" t="s">
        <v>11896</v>
      </c>
      <c r="W233">
        <v>39.9</v>
      </c>
      <c r="X233" t="s">
        <v>11694</v>
      </c>
      <c r="Y233">
        <v>75.1</v>
      </c>
      <c r="Z233" t="s">
        <v>11411</v>
      </c>
      <c r="AA233">
        <v>15.5</v>
      </c>
      <c r="AB233" t="s">
        <v>11782</v>
      </c>
      <c r="AC233">
        <v>69.9</v>
      </c>
      <c r="AD233" t="s">
        <v>11808</v>
      </c>
      <c r="AE233">
        <v>41.7</v>
      </c>
    </row>
    <row r="234" spans="1:31">
      <c r="A234" t="s">
        <v>11732</v>
      </c>
      <c r="B234">
        <f>230</f>
        <v>230</v>
      </c>
      <c r="C234" t="s">
        <v>2686</v>
      </c>
      <c r="D234">
        <f>230</f>
        <v>230</v>
      </c>
      <c r="E234">
        <v>31</v>
      </c>
      <c r="F234" t="s">
        <v>11991</v>
      </c>
      <c r="G234" t="s">
        <v>2570</v>
      </c>
      <c r="H234" t="s">
        <v>11387</v>
      </c>
      <c r="I234" t="s">
        <v>11388</v>
      </c>
      <c r="J234" t="s">
        <v>7069</v>
      </c>
      <c r="K234">
        <v>4</v>
      </c>
      <c r="L234" t="s">
        <v>11389</v>
      </c>
      <c r="M234">
        <v>51.4</v>
      </c>
      <c r="N234" t="s">
        <v>11439</v>
      </c>
      <c r="O234">
        <v>74.9</v>
      </c>
      <c r="P234" t="s">
        <v>9926</v>
      </c>
      <c r="Q234">
        <v>98.9</v>
      </c>
      <c r="R234" t="s">
        <v>163</v>
      </c>
      <c r="S234">
        <v>1.4</v>
      </c>
      <c r="T234" t="s">
        <v>11421</v>
      </c>
      <c r="U234">
        <v>28.8</v>
      </c>
      <c r="V234" t="s">
        <v>11992</v>
      </c>
      <c r="W234">
        <v>34</v>
      </c>
      <c r="X234" t="s">
        <v>11462</v>
      </c>
      <c r="Y234">
        <v>12</v>
      </c>
      <c r="Z234" t="s">
        <v>11555</v>
      </c>
      <c r="AA234">
        <v>11.5</v>
      </c>
      <c r="AB234" t="s">
        <v>11421</v>
      </c>
      <c r="AC234">
        <v>5.1</v>
      </c>
      <c r="AD234" t="s">
        <v>11421</v>
      </c>
      <c r="AE234">
        <v>41.6</v>
      </c>
    </row>
    <row r="235" spans="1:31">
      <c r="A235" t="s">
        <v>11860</v>
      </c>
      <c r="B235">
        <f>230</f>
        <v>230</v>
      </c>
      <c r="C235" t="s">
        <v>11993</v>
      </c>
      <c r="D235">
        <f>230</f>
        <v>230</v>
      </c>
      <c r="E235">
        <v>34</v>
      </c>
      <c r="F235" t="s">
        <v>11994</v>
      </c>
      <c r="G235" t="s">
        <v>704</v>
      </c>
      <c r="H235" t="s">
        <v>11425</v>
      </c>
      <c r="I235" t="s">
        <v>11510</v>
      </c>
      <c r="J235" t="s">
        <v>9</v>
      </c>
      <c r="K235">
        <v>2</v>
      </c>
      <c r="L235" t="s">
        <v>11389</v>
      </c>
      <c r="M235">
        <v>19.7</v>
      </c>
      <c r="N235" t="s">
        <v>11995</v>
      </c>
      <c r="O235">
        <v>20.4</v>
      </c>
      <c r="P235" t="s">
        <v>11562</v>
      </c>
      <c r="Q235">
        <v>87.2</v>
      </c>
      <c r="R235" t="s">
        <v>242</v>
      </c>
      <c r="S235">
        <v>48.3</v>
      </c>
      <c r="T235" t="s">
        <v>11719</v>
      </c>
      <c r="U235">
        <v>100</v>
      </c>
      <c r="V235" t="s">
        <v>59</v>
      </c>
      <c r="W235">
        <v>75.3</v>
      </c>
      <c r="X235" t="s">
        <v>11430</v>
      </c>
      <c r="Y235">
        <v>29.6</v>
      </c>
      <c r="Z235" t="s">
        <v>1435</v>
      </c>
      <c r="AA235">
        <v>9</v>
      </c>
      <c r="AB235" t="s">
        <v>11421</v>
      </c>
      <c r="AC235">
        <v>66.5</v>
      </c>
      <c r="AD235" t="s">
        <v>11920</v>
      </c>
      <c r="AE235">
        <v>41.6</v>
      </c>
    </row>
    <row r="236" spans="1:31">
      <c r="A236" t="s">
        <v>11690</v>
      </c>
      <c r="B236" t="s">
        <v>509</v>
      </c>
      <c r="C236" t="s">
        <v>10108</v>
      </c>
      <c r="D236" t="s">
        <v>509</v>
      </c>
      <c r="E236">
        <v>22</v>
      </c>
      <c r="F236" t="s">
        <v>8157</v>
      </c>
      <c r="G236" t="s">
        <v>194</v>
      </c>
      <c r="H236" t="s">
        <v>11387</v>
      </c>
      <c r="I236" t="s">
        <v>11388</v>
      </c>
      <c r="J236" t="s">
        <v>11384</v>
      </c>
      <c r="K236">
        <v>5</v>
      </c>
      <c r="L236" t="s">
        <v>11389</v>
      </c>
      <c r="M236">
        <v>47.4</v>
      </c>
      <c r="N236" t="s">
        <v>11411</v>
      </c>
      <c r="O236">
        <v>29</v>
      </c>
      <c r="P236" t="s">
        <v>11778</v>
      </c>
      <c r="Q236">
        <v>70.1</v>
      </c>
      <c r="R236" t="s">
        <v>493</v>
      </c>
      <c r="S236">
        <v>17.7</v>
      </c>
      <c r="T236" t="s">
        <v>11650</v>
      </c>
      <c r="U236">
        <v>49.5</v>
      </c>
      <c r="V236" t="s">
        <v>11561</v>
      </c>
      <c r="W236">
        <v>22.5</v>
      </c>
      <c r="X236" t="s">
        <v>11996</v>
      </c>
      <c r="Y236">
        <v>91.8</v>
      </c>
      <c r="Z236" t="s">
        <v>113</v>
      </c>
      <c r="AA236">
        <v>21.9</v>
      </c>
      <c r="AB236" t="s">
        <v>737</v>
      </c>
      <c r="AC236">
        <v>55.5</v>
      </c>
      <c r="AD236" t="s">
        <v>11467</v>
      </c>
      <c r="AE236">
        <v>41.4</v>
      </c>
    </row>
    <row r="237" spans="1:31">
      <c r="A237" t="s">
        <v>11514</v>
      </c>
      <c r="B237">
        <f>233</f>
        <v>233</v>
      </c>
      <c r="C237" t="s">
        <v>516</v>
      </c>
      <c r="D237">
        <f>233</f>
        <v>233</v>
      </c>
      <c r="E237">
        <v>15</v>
      </c>
      <c r="F237" t="s">
        <v>8337</v>
      </c>
      <c r="G237" t="s">
        <v>130</v>
      </c>
      <c r="H237" t="s">
        <v>11402</v>
      </c>
      <c r="I237" t="s">
        <v>11388</v>
      </c>
      <c r="J237" t="s">
        <v>11384</v>
      </c>
      <c r="K237">
        <v>3</v>
      </c>
      <c r="L237" t="s">
        <v>11389</v>
      </c>
      <c r="M237">
        <v>29.6</v>
      </c>
      <c r="N237" t="s">
        <v>527</v>
      </c>
      <c r="O237">
        <v>25.8</v>
      </c>
      <c r="P237" t="s">
        <v>11644</v>
      </c>
      <c r="Q237">
        <v>4.8</v>
      </c>
      <c r="R237" t="s">
        <v>11421</v>
      </c>
      <c r="S237">
        <v>67.4</v>
      </c>
      <c r="T237" t="s">
        <v>11468</v>
      </c>
      <c r="U237">
        <v>96.7</v>
      </c>
      <c r="V237" t="s">
        <v>11571</v>
      </c>
      <c r="W237">
        <v>59.9</v>
      </c>
      <c r="X237" t="s">
        <v>11907</v>
      </c>
      <c r="Y237">
        <v>51.4</v>
      </c>
      <c r="Z237" t="s">
        <v>11578</v>
      </c>
      <c r="AA237">
        <v>26.2</v>
      </c>
      <c r="AB237" t="s">
        <v>11742</v>
      </c>
      <c r="AC237">
        <v>54.3</v>
      </c>
      <c r="AD237" t="s">
        <v>11967</v>
      </c>
      <c r="AE237">
        <v>41.3</v>
      </c>
    </row>
    <row r="238" spans="1:31">
      <c r="A238" t="s">
        <v>11399</v>
      </c>
      <c r="B238">
        <f>233</f>
        <v>233</v>
      </c>
      <c r="C238" t="s">
        <v>1251</v>
      </c>
      <c r="D238">
        <f>233</f>
        <v>233</v>
      </c>
      <c r="E238">
        <v>23</v>
      </c>
      <c r="F238" t="s">
        <v>11595</v>
      </c>
      <c r="G238" t="s">
        <v>641</v>
      </c>
      <c r="H238" t="s">
        <v>11387</v>
      </c>
      <c r="I238" t="s">
        <v>7032</v>
      </c>
      <c r="J238" t="s">
        <v>11384</v>
      </c>
      <c r="K238">
        <v>4</v>
      </c>
      <c r="L238" t="s">
        <v>11389</v>
      </c>
      <c r="M238">
        <v>53.1</v>
      </c>
      <c r="N238" t="s">
        <v>11520</v>
      </c>
      <c r="O238">
        <v>67.7</v>
      </c>
      <c r="P238" t="s">
        <v>458</v>
      </c>
      <c r="Q238">
        <v>28.3</v>
      </c>
      <c r="R238" t="s">
        <v>11997</v>
      </c>
      <c r="S238">
        <v>38.3</v>
      </c>
      <c r="T238" t="s">
        <v>11717</v>
      </c>
      <c r="U238">
        <v>16.8</v>
      </c>
      <c r="V238" t="s">
        <v>11504</v>
      </c>
      <c r="W238">
        <v>20.1</v>
      </c>
      <c r="X238" t="s">
        <v>11629</v>
      </c>
      <c r="Y238">
        <v>6.7</v>
      </c>
      <c r="Z238" t="s">
        <v>11421</v>
      </c>
      <c r="AA238">
        <v>15.9</v>
      </c>
      <c r="AB238" t="s">
        <v>11748</v>
      </c>
      <c r="AC238">
        <v>30.5</v>
      </c>
      <c r="AD238" t="s">
        <v>11998</v>
      </c>
      <c r="AE238">
        <v>41.3</v>
      </c>
    </row>
    <row r="239" spans="1:31">
      <c r="A239" t="s">
        <v>11999</v>
      </c>
      <c r="B239" t="s">
        <v>1859</v>
      </c>
      <c r="C239" t="s">
        <v>1858</v>
      </c>
      <c r="D239" t="s">
        <v>1859</v>
      </c>
      <c r="E239">
        <v>20</v>
      </c>
      <c r="F239" t="s">
        <v>11386</v>
      </c>
      <c r="G239" t="s">
        <v>10</v>
      </c>
      <c r="H239" t="s">
        <v>11383</v>
      </c>
      <c r="I239" t="s">
        <v>7032</v>
      </c>
      <c r="J239" t="s">
        <v>11384</v>
      </c>
      <c r="K239">
        <v>4</v>
      </c>
      <c r="L239" t="s">
        <v>11389</v>
      </c>
      <c r="M239">
        <v>16.4</v>
      </c>
      <c r="N239" t="s">
        <v>12000</v>
      </c>
      <c r="O239">
        <v>21.1</v>
      </c>
      <c r="P239" t="s">
        <v>11525</v>
      </c>
      <c r="Q239">
        <v>18.6</v>
      </c>
      <c r="R239" t="s">
        <v>11421</v>
      </c>
      <c r="S239">
        <v>79.4</v>
      </c>
      <c r="T239" t="s">
        <v>822</v>
      </c>
      <c r="U239">
        <v>100</v>
      </c>
      <c r="V239" t="s">
        <v>469</v>
      </c>
      <c r="W239">
        <v>97.6</v>
      </c>
      <c r="X239" t="s">
        <v>240</v>
      </c>
      <c r="Y239">
        <v>40.2</v>
      </c>
      <c r="Z239" t="s">
        <v>12001</v>
      </c>
      <c r="AA239">
        <v>21.3</v>
      </c>
      <c r="AB239" t="s">
        <v>11577</v>
      </c>
      <c r="AC239">
        <v>43.5</v>
      </c>
      <c r="AD239" t="s">
        <v>11806</v>
      </c>
      <c r="AE239">
        <v>41.2</v>
      </c>
    </row>
    <row r="240" spans="1:31">
      <c r="A240" t="s">
        <v>12002</v>
      </c>
      <c r="B240" t="s">
        <v>177</v>
      </c>
      <c r="C240" t="s">
        <v>176</v>
      </c>
      <c r="D240" t="s">
        <v>177</v>
      </c>
      <c r="E240">
        <v>19</v>
      </c>
      <c r="F240" t="s">
        <v>11448</v>
      </c>
      <c r="G240" t="s">
        <v>175</v>
      </c>
      <c r="H240" t="s">
        <v>11402</v>
      </c>
      <c r="I240" t="s">
        <v>11398</v>
      </c>
      <c r="J240" t="s">
        <v>11384</v>
      </c>
      <c r="K240">
        <v>1</v>
      </c>
      <c r="L240" t="s">
        <v>11389</v>
      </c>
      <c r="M240">
        <v>31.6</v>
      </c>
      <c r="N240" t="s">
        <v>330</v>
      </c>
      <c r="O240">
        <v>5.9</v>
      </c>
      <c r="P240" t="s">
        <v>11735</v>
      </c>
      <c r="Q240">
        <v>9.2</v>
      </c>
      <c r="R240" t="s">
        <v>11421</v>
      </c>
      <c r="S240">
        <v>93.7</v>
      </c>
      <c r="T240" t="s">
        <v>200</v>
      </c>
      <c r="U240">
        <v>19.3</v>
      </c>
      <c r="V240" t="s">
        <v>12003</v>
      </c>
      <c r="W240">
        <v>41.5</v>
      </c>
      <c r="X240" t="s">
        <v>11828</v>
      </c>
      <c r="Y240">
        <v>99.6</v>
      </c>
      <c r="Z240" t="s">
        <v>76</v>
      </c>
      <c r="AA240">
        <v>11.6</v>
      </c>
      <c r="AB240" t="s">
        <v>11421</v>
      </c>
      <c r="AC240">
        <v>46</v>
      </c>
      <c r="AD240" t="s">
        <v>11763</v>
      </c>
      <c r="AE240">
        <v>41.1</v>
      </c>
    </row>
    <row r="241" spans="1:31">
      <c r="A241" t="s">
        <v>11928</v>
      </c>
      <c r="B241">
        <f>237</f>
        <v>237</v>
      </c>
      <c r="C241" t="s">
        <v>839</v>
      </c>
      <c r="D241">
        <f>237</f>
        <v>237</v>
      </c>
      <c r="E241">
        <v>13</v>
      </c>
      <c r="F241" t="s">
        <v>11382</v>
      </c>
      <c r="G241" t="s">
        <v>5</v>
      </c>
      <c r="H241" t="s">
        <v>11383</v>
      </c>
      <c r="I241" t="s">
        <v>11388</v>
      </c>
      <c r="J241" t="s">
        <v>11384</v>
      </c>
      <c r="K241">
        <v>5</v>
      </c>
      <c r="L241" t="s">
        <v>11385</v>
      </c>
      <c r="M241">
        <v>21.1</v>
      </c>
      <c r="N241" t="s">
        <v>11533</v>
      </c>
      <c r="O241">
        <v>24.2</v>
      </c>
      <c r="P241" t="s">
        <v>11688</v>
      </c>
      <c r="Q241">
        <v>57.9</v>
      </c>
      <c r="R241" t="s">
        <v>11664</v>
      </c>
      <c r="S241">
        <v>78.6</v>
      </c>
      <c r="T241" t="s">
        <v>535</v>
      </c>
      <c r="U241">
        <v>5.3</v>
      </c>
      <c r="V241" t="s">
        <v>11421</v>
      </c>
      <c r="W241">
        <v>33.9</v>
      </c>
      <c r="X241" t="s">
        <v>12004</v>
      </c>
      <c r="Y241">
        <v>6.6</v>
      </c>
      <c r="Z241" t="s">
        <v>11421</v>
      </c>
      <c r="AA241">
        <v>72.1</v>
      </c>
      <c r="AB241" t="s">
        <v>325</v>
      </c>
      <c r="AC241">
        <v>66.8</v>
      </c>
      <c r="AD241" t="s">
        <v>11900</v>
      </c>
      <c r="AE241">
        <v>40.9</v>
      </c>
    </row>
    <row r="242" spans="1:31">
      <c r="A242" t="s">
        <v>12002</v>
      </c>
      <c r="B242">
        <f>237</f>
        <v>237</v>
      </c>
      <c r="C242" t="s">
        <v>12005</v>
      </c>
      <c r="D242">
        <f>237</f>
        <v>237</v>
      </c>
      <c r="E242">
        <v>17</v>
      </c>
      <c r="F242" t="s">
        <v>32</v>
      </c>
      <c r="G242" t="s">
        <v>2055</v>
      </c>
      <c r="H242" t="s">
        <v>11402</v>
      </c>
      <c r="I242" t="s">
        <v>11388</v>
      </c>
      <c r="J242" t="s">
        <v>11384</v>
      </c>
      <c r="K242">
        <v>4</v>
      </c>
      <c r="L242" t="s">
        <v>11389</v>
      </c>
      <c r="M242">
        <v>50.5</v>
      </c>
      <c r="N242" t="s">
        <v>11454</v>
      </c>
      <c r="O242">
        <v>73</v>
      </c>
      <c r="P242" t="s">
        <v>331</v>
      </c>
      <c r="Q242">
        <v>50.4</v>
      </c>
      <c r="R242" t="s">
        <v>11675</v>
      </c>
      <c r="S242">
        <v>2</v>
      </c>
      <c r="T242" t="s">
        <v>11421</v>
      </c>
      <c r="U242">
        <v>75.8</v>
      </c>
      <c r="V242" t="s">
        <v>11907</v>
      </c>
      <c r="W242">
        <v>4.8</v>
      </c>
      <c r="X242" t="s">
        <v>11421</v>
      </c>
      <c r="Y242">
        <v>2</v>
      </c>
      <c r="Z242" t="s">
        <v>11421</v>
      </c>
      <c r="AA242">
        <v>58.7</v>
      </c>
      <c r="AB242" t="s">
        <v>11487</v>
      </c>
      <c r="AC242">
        <v>42.3</v>
      </c>
      <c r="AD242" t="s">
        <v>11486</v>
      </c>
      <c r="AE242">
        <v>40.9</v>
      </c>
    </row>
    <row r="243" spans="1:31">
      <c r="A243" t="s">
        <v>11472</v>
      </c>
      <c r="B243">
        <f>239</f>
        <v>239</v>
      </c>
      <c r="C243" t="s">
        <v>1507</v>
      </c>
      <c r="D243">
        <f>239</f>
        <v>239</v>
      </c>
      <c r="E243">
        <v>12</v>
      </c>
      <c r="F243" t="s">
        <v>11593</v>
      </c>
      <c r="G243" t="s">
        <v>409</v>
      </c>
      <c r="H243" t="s">
        <v>11383</v>
      </c>
      <c r="I243" t="s">
        <v>7032</v>
      </c>
      <c r="J243" t="s">
        <v>11384</v>
      </c>
      <c r="K243">
        <v>4</v>
      </c>
      <c r="L243" t="s">
        <v>11389</v>
      </c>
      <c r="M243">
        <v>30.4</v>
      </c>
      <c r="N243" t="s">
        <v>11589</v>
      </c>
      <c r="O243">
        <v>16</v>
      </c>
      <c r="P243" t="s">
        <v>11842</v>
      </c>
      <c r="Q243">
        <v>43.2</v>
      </c>
      <c r="R243" t="s">
        <v>11521</v>
      </c>
      <c r="S243">
        <v>22.7</v>
      </c>
      <c r="T243" t="s">
        <v>12006</v>
      </c>
      <c r="U243">
        <v>98.2</v>
      </c>
      <c r="V243" t="s">
        <v>458</v>
      </c>
      <c r="W243">
        <v>97.9</v>
      </c>
      <c r="X243" t="s">
        <v>282</v>
      </c>
      <c r="Y243">
        <v>65.2</v>
      </c>
      <c r="Z243" t="s">
        <v>519</v>
      </c>
      <c r="AA243">
        <v>44.9</v>
      </c>
      <c r="AB243" t="s">
        <v>11403</v>
      </c>
      <c r="AC243">
        <v>94.7</v>
      </c>
      <c r="AD243" t="s">
        <v>11420</v>
      </c>
      <c r="AE243">
        <v>40.6</v>
      </c>
    </row>
    <row r="244" spans="1:31">
      <c r="A244" t="s">
        <v>11495</v>
      </c>
      <c r="B244">
        <f>239</f>
        <v>239</v>
      </c>
      <c r="C244" t="s">
        <v>12007</v>
      </c>
      <c r="D244">
        <f>239</f>
        <v>239</v>
      </c>
      <c r="E244">
        <v>35</v>
      </c>
      <c r="F244" t="s">
        <v>8157</v>
      </c>
      <c r="G244" t="s">
        <v>194</v>
      </c>
      <c r="H244" t="s">
        <v>11387</v>
      </c>
      <c r="I244" t="s">
        <v>11388</v>
      </c>
      <c r="J244" t="s">
        <v>11384</v>
      </c>
      <c r="K244">
        <v>5</v>
      </c>
      <c r="L244" t="s">
        <v>11389</v>
      </c>
      <c r="M244">
        <v>52.4</v>
      </c>
      <c r="N244" t="s">
        <v>11560</v>
      </c>
      <c r="O244">
        <v>19.8</v>
      </c>
      <c r="P244" t="s">
        <v>11903</v>
      </c>
      <c r="Q244">
        <v>58</v>
      </c>
      <c r="R244" t="s">
        <v>11874</v>
      </c>
      <c r="S244">
        <v>22.1</v>
      </c>
      <c r="T244" t="s">
        <v>12008</v>
      </c>
      <c r="U244">
        <v>41.5</v>
      </c>
      <c r="V244" t="s">
        <v>11672</v>
      </c>
      <c r="W244">
        <v>37.5</v>
      </c>
      <c r="X244" t="s">
        <v>11652</v>
      </c>
      <c r="Y244">
        <v>90.7</v>
      </c>
      <c r="Z244" t="s">
        <v>798</v>
      </c>
      <c r="AA244">
        <v>25.9</v>
      </c>
      <c r="AB244" t="s">
        <v>11537</v>
      </c>
      <c r="AC244">
        <v>35.2</v>
      </c>
      <c r="AD244" t="s">
        <v>12009</v>
      </c>
      <c r="AE244">
        <v>40.6</v>
      </c>
    </row>
    <row r="245" spans="1:31">
      <c r="A245" t="s">
        <v>12010</v>
      </c>
      <c r="B245" t="s">
        <v>1244</v>
      </c>
      <c r="C245" t="s">
        <v>1245</v>
      </c>
      <c r="D245" t="s">
        <v>1244</v>
      </c>
      <c r="E245">
        <v>27</v>
      </c>
      <c r="F245" t="s">
        <v>11593</v>
      </c>
      <c r="G245" t="s">
        <v>409</v>
      </c>
      <c r="H245" t="s">
        <v>11387</v>
      </c>
      <c r="I245" t="s">
        <v>7032</v>
      </c>
      <c r="J245" t="s">
        <v>11384</v>
      </c>
      <c r="K245">
        <v>4</v>
      </c>
      <c r="L245" t="s">
        <v>11389</v>
      </c>
      <c r="M245">
        <v>44.8</v>
      </c>
      <c r="N245" t="s">
        <v>11728</v>
      </c>
      <c r="O245">
        <v>25.5</v>
      </c>
      <c r="P245" t="s">
        <v>12001</v>
      </c>
      <c r="Q245">
        <v>9.1</v>
      </c>
      <c r="R245" t="s">
        <v>11421</v>
      </c>
      <c r="S245">
        <v>32.3</v>
      </c>
      <c r="T245" t="s">
        <v>1780</v>
      </c>
      <c r="U245">
        <v>99.5</v>
      </c>
      <c r="V245" t="s">
        <v>182</v>
      </c>
      <c r="W245">
        <v>34.6</v>
      </c>
      <c r="X245" t="s">
        <v>11626</v>
      </c>
      <c r="Y245">
        <v>38.1</v>
      </c>
      <c r="Z245" t="s">
        <v>11529</v>
      </c>
      <c r="AA245">
        <v>47</v>
      </c>
      <c r="AB245" t="s">
        <v>11453</v>
      </c>
      <c r="AC245">
        <v>93.6</v>
      </c>
      <c r="AD245" t="s">
        <v>240</v>
      </c>
      <c r="AE245">
        <v>40.5</v>
      </c>
    </row>
    <row r="246" spans="1:31">
      <c r="A246" t="s">
        <v>11781</v>
      </c>
      <c r="B246" t="s">
        <v>760</v>
      </c>
      <c r="C246" t="s">
        <v>759</v>
      </c>
      <c r="D246" t="s">
        <v>760</v>
      </c>
      <c r="E246">
        <v>17</v>
      </c>
      <c r="F246" t="s">
        <v>8337</v>
      </c>
      <c r="G246" t="s">
        <v>130</v>
      </c>
      <c r="H246" t="s">
        <v>11387</v>
      </c>
      <c r="I246" t="s">
        <v>7032</v>
      </c>
      <c r="J246" t="s">
        <v>11384</v>
      </c>
      <c r="K246">
        <v>4</v>
      </c>
      <c r="L246" t="s">
        <v>11389</v>
      </c>
      <c r="M246">
        <v>22.6</v>
      </c>
      <c r="N246" t="s">
        <v>12004</v>
      </c>
      <c r="O246">
        <v>20.2</v>
      </c>
      <c r="P246" t="s">
        <v>12011</v>
      </c>
      <c r="Q246">
        <v>6.9</v>
      </c>
      <c r="R246" t="s">
        <v>11421</v>
      </c>
      <c r="S246">
        <v>77.5</v>
      </c>
      <c r="T246" t="s">
        <v>11620</v>
      </c>
      <c r="U246">
        <v>94.4</v>
      </c>
      <c r="V246" t="s">
        <v>11476</v>
      </c>
      <c r="W246">
        <v>98.4</v>
      </c>
      <c r="X246" t="s">
        <v>125</v>
      </c>
      <c r="Y246">
        <v>45.8</v>
      </c>
      <c r="Z246" t="s">
        <v>12012</v>
      </c>
      <c r="AA246">
        <v>14.3</v>
      </c>
      <c r="AB246" t="s">
        <v>12013</v>
      </c>
      <c r="AC246">
        <v>28.9</v>
      </c>
      <c r="AD246" t="s">
        <v>12014</v>
      </c>
      <c r="AE246">
        <v>40.3</v>
      </c>
    </row>
    <row r="247" spans="1:31">
      <c r="A247" t="s">
        <v>12015</v>
      </c>
      <c r="B247" t="s">
        <v>657</v>
      </c>
      <c r="C247" t="s">
        <v>656</v>
      </c>
      <c r="D247" t="s">
        <v>657</v>
      </c>
      <c r="E247">
        <v>17</v>
      </c>
      <c r="F247" t="s">
        <v>8337</v>
      </c>
      <c r="G247" t="s">
        <v>130</v>
      </c>
      <c r="H247" t="s">
        <v>11402</v>
      </c>
      <c r="I247" t="s">
        <v>11388</v>
      </c>
      <c r="J247" t="s">
        <v>11384</v>
      </c>
      <c r="K247">
        <v>4</v>
      </c>
      <c r="L247" t="s">
        <v>11389</v>
      </c>
      <c r="M247">
        <v>26.5</v>
      </c>
      <c r="N247" t="s">
        <v>11446</v>
      </c>
      <c r="O247">
        <v>16.2</v>
      </c>
      <c r="P247" t="s">
        <v>12008</v>
      </c>
      <c r="Q247">
        <v>7.5</v>
      </c>
      <c r="R247" t="s">
        <v>11421</v>
      </c>
      <c r="S247">
        <v>65.8</v>
      </c>
      <c r="T247" t="s">
        <v>11422</v>
      </c>
      <c r="U247">
        <v>100</v>
      </c>
      <c r="V247" t="s">
        <v>222</v>
      </c>
      <c r="W247">
        <v>31.7</v>
      </c>
      <c r="X247" t="s">
        <v>915</v>
      </c>
      <c r="Y247">
        <v>72.7</v>
      </c>
      <c r="Z247" t="s">
        <v>11489</v>
      </c>
      <c r="AA247">
        <v>15.5</v>
      </c>
      <c r="AB247" t="s">
        <v>12016</v>
      </c>
      <c r="AC247">
        <v>93.3</v>
      </c>
      <c r="AD247" t="s">
        <v>9922</v>
      </c>
      <c r="AE247">
        <v>40.1</v>
      </c>
    </row>
    <row r="248" spans="1:31">
      <c r="A248" t="s">
        <v>11941</v>
      </c>
      <c r="B248" t="s">
        <v>863</v>
      </c>
      <c r="C248" t="s">
        <v>862</v>
      </c>
      <c r="D248" t="s">
        <v>863</v>
      </c>
      <c r="E248">
        <v>20</v>
      </c>
      <c r="F248" t="s">
        <v>11386</v>
      </c>
      <c r="G248" t="s">
        <v>10</v>
      </c>
      <c r="H248" t="s">
        <v>11387</v>
      </c>
      <c r="I248" t="s">
        <v>7032</v>
      </c>
      <c r="J248" t="s">
        <v>11384</v>
      </c>
      <c r="K248">
        <v>4</v>
      </c>
      <c r="L248" t="s">
        <v>11389</v>
      </c>
      <c r="M248">
        <v>20.4</v>
      </c>
      <c r="N248" t="s">
        <v>11516</v>
      </c>
      <c r="O248">
        <v>23.4</v>
      </c>
      <c r="P248" t="s">
        <v>11807</v>
      </c>
      <c r="Q248">
        <v>23.2</v>
      </c>
      <c r="R248" t="s">
        <v>11789</v>
      </c>
      <c r="S248">
        <v>56.2</v>
      </c>
      <c r="T248" t="s">
        <v>11682</v>
      </c>
      <c r="U248">
        <v>96.8</v>
      </c>
      <c r="V248" t="s">
        <v>889</v>
      </c>
      <c r="W248">
        <v>88.3</v>
      </c>
      <c r="X248" t="s">
        <v>11470</v>
      </c>
      <c r="Y248">
        <v>71.1</v>
      </c>
      <c r="Z248" t="s">
        <v>11582</v>
      </c>
      <c r="AA248">
        <v>16.8</v>
      </c>
      <c r="AB248" t="s">
        <v>11850</v>
      </c>
      <c r="AC248">
        <v>57.7</v>
      </c>
      <c r="AD248" t="s">
        <v>12017</v>
      </c>
      <c r="AE248">
        <v>39.9</v>
      </c>
    </row>
    <row r="249" spans="1:31">
      <c r="A249" t="s">
        <v>12018</v>
      </c>
      <c r="B249" t="s">
        <v>514</v>
      </c>
      <c r="C249" t="s">
        <v>9942</v>
      </c>
      <c r="D249" t="s">
        <v>514</v>
      </c>
      <c r="E249">
        <v>30</v>
      </c>
      <c r="F249" t="s">
        <v>11382</v>
      </c>
      <c r="G249" t="s">
        <v>5</v>
      </c>
      <c r="H249" t="s">
        <v>11387</v>
      </c>
      <c r="I249" t="s">
        <v>7032</v>
      </c>
      <c r="J249" t="s">
        <v>11384</v>
      </c>
      <c r="K249">
        <v>5</v>
      </c>
      <c r="L249" t="s">
        <v>11389</v>
      </c>
      <c r="M249">
        <v>39.5</v>
      </c>
      <c r="N249" t="s">
        <v>680</v>
      </c>
      <c r="O249">
        <v>11.9</v>
      </c>
      <c r="P249" t="s">
        <v>11735</v>
      </c>
      <c r="Q249">
        <v>10.7</v>
      </c>
      <c r="R249" t="s">
        <v>11421</v>
      </c>
      <c r="S249">
        <v>57.6</v>
      </c>
      <c r="T249" t="s">
        <v>11412</v>
      </c>
      <c r="U249">
        <v>71</v>
      </c>
      <c r="V249" t="s">
        <v>11888</v>
      </c>
      <c r="W249">
        <v>23.8</v>
      </c>
      <c r="X249" t="s">
        <v>11803</v>
      </c>
      <c r="Y249">
        <v>52</v>
      </c>
      <c r="Z249" t="s">
        <v>11779</v>
      </c>
      <c r="AA249">
        <v>27.7</v>
      </c>
      <c r="AB249" t="s">
        <v>11472</v>
      </c>
      <c r="AC249">
        <v>93.5</v>
      </c>
      <c r="AD249" t="s">
        <v>469</v>
      </c>
      <c r="AE249">
        <v>39.8</v>
      </c>
    </row>
    <row r="250" spans="1:31">
      <c r="A250" t="s">
        <v>12010</v>
      </c>
      <c r="B250">
        <f>246</f>
        <v>246</v>
      </c>
      <c r="C250" t="s">
        <v>1557</v>
      </c>
      <c r="D250">
        <f>246</f>
        <v>246</v>
      </c>
      <c r="E250">
        <v>26</v>
      </c>
      <c r="F250" t="s">
        <v>8157</v>
      </c>
      <c r="G250" t="s">
        <v>194</v>
      </c>
      <c r="H250" t="s">
        <v>11387</v>
      </c>
      <c r="I250" t="s">
        <v>11398</v>
      </c>
      <c r="J250" t="s">
        <v>11384</v>
      </c>
      <c r="K250">
        <v>5</v>
      </c>
      <c r="L250" t="s">
        <v>11389</v>
      </c>
      <c r="M250">
        <v>21</v>
      </c>
      <c r="N250" t="s">
        <v>11681</v>
      </c>
      <c r="O250">
        <v>37.5</v>
      </c>
      <c r="P250" t="s">
        <v>2856</v>
      </c>
      <c r="Q250">
        <v>6.2</v>
      </c>
      <c r="R250" t="s">
        <v>11421</v>
      </c>
      <c r="S250">
        <v>79</v>
      </c>
      <c r="T250" t="s">
        <v>337</v>
      </c>
      <c r="U250">
        <v>62.6</v>
      </c>
      <c r="V250" t="s">
        <v>11643</v>
      </c>
      <c r="W250">
        <v>74.6</v>
      </c>
      <c r="X250" t="s">
        <v>903</v>
      </c>
      <c r="Y250">
        <v>32.5</v>
      </c>
      <c r="Z250" t="s">
        <v>11780</v>
      </c>
      <c r="AA250">
        <v>33.5</v>
      </c>
      <c r="AB250" t="s">
        <v>11696</v>
      </c>
      <c r="AC250">
        <v>19.9</v>
      </c>
      <c r="AD250" t="s">
        <v>12019</v>
      </c>
      <c r="AE250">
        <v>39.7</v>
      </c>
    </row>
    <row r="251" spans="1:31">
      <c r="A251" t="s">
        <v>11603</v>
      </c>
      <c r="B251">
        <f>246</f>
        <v>246</v>
      </c>
      <c r="C251" t="s">
        <v>571</v>
      </c>
      <c r="D251">
        <f>246</f>
        <v>246</v>
      </c>
      <c r="E251">
        <v>27</v>
      </c>
      <c r="F251" t="s">
        <v>8157</v>
      </c>
      <c r="G251" t="s">
        <v>194</v>
      </c>
      <c r="H251" t="s">
        <v>11387</v>
      </c>
      <c r="I251" t="s">
        <v>11388</v>
      </c>
      <c r="J251" t="s">
        <v>11384</v>
      </c>
      <c r="K251">
        <v>5</v>
      </c>
      <c r="L251" t="s">
        <v>11389</v>
      </c>
      <c r="M251">
        <v>37.5</v>
      </c>
      <c r="N251" t="s">
        <v>11471</v>
      </c>
      <c r="O251">
        <v>37.7</v>
      </c>
      <c r="P251" t="s">
        <v>11606</v>
      </c>
      <c r="Q251">
        <v>91.2</v>
      </c>
      <c r="R251" t="s">
        <v>798</v>
      </c>
      <c r="S251">
        <v>14.8</v>
      </c>
      <c r="T251" t="s">
        <v>11792</v>
      </c>
      <c r="U251">
        <v>46.2</v>
      </c>
      <c r="V251" t="s">
        <v>11644</v>
      </c>
      <c r="W251">
        <v>35.2</v>
      </c>
      <c r="X251" t="s">
        <v>737</v>
      </c>
      <c r="Y251">
        <v>87.4</v>
      </c>
      <c r="Z251" t="s">
        <v>242</v>
      </c>
      <c r="AA251">
        <v>11.2</v>
      </c>
      <c r="AB251" t="s">
        <v>11421</v>
      </c>
      <c r="AC251">
        <v>30.7</v>
      </c>
      <c r="AD251" t="s">
        <v>11917</v>
      </c>
      <c r="AE251">
        <v>39.7</v>
      </c>
    </row>
    <row r="252" spans="1:31">
      <c r="A252" t="s">
        <v>11708</v>
      </c>
      <c r="B252">
        <f>248</f>
        <v>248</v>
      </c>
      <c r="C252" t="s">
        <v>10203</v>
      </c>
      <c r="D252">
        <f>248</f>
        <v>248</v>
      </c>
      <c r="E252">
        <v>14</v>
      </c>
      <c r="F252" t="s">
        <v>12020</v>
      </c>
      <c r="G252" t="s">
        <v>690</v>
      </c>
      <c r="H252" t="s">
        <v>11402</v>
      </c>
      <c r="I252" t="s">
        <v>11388</v>
      </c>
      <c r="J252" t="s">
        <v>11384</v>
      </c>
      <c r="K252">
        <v>5</v>
      </c>
      <c r="L252" t="s">
        <v>11389</v>
      </c>
      <c r="M252">
        <v>45.5</v>
      </c>
      <c r="N252" t="s">
        <v>493</v>
      </c>
      <c r="O252">
        <v>43.5</v>
      </c>
      <c r="P252" t="s">
        <v>1057</v>
      </c>
      <c r="Q252">
        <v>34.8</v>
      </c>
      <c r="R252" t="s">
        <v>11507</v>
      </c>
      <c r="S252">
        <v>9.4</v>
      </c>
      <c r="T252" t="s">
        <v>11421</v>
      </c>
      <c r="U252">
        <v>24.8</v>
      </c>
      <c r="V252" t="s">
        <v>12016</v>
      </c>
      <c r="W252">
        <v>51.2</v>
      </c>
      <c r="X252" t="s">
        <v>825</v>
      </c>
      <c r="Y252">
        <v>90.9</v>
      </c>
      <c r="Z252" t="s">
        <v>153</v>
      </c>
      <c r="AA252">
        <v>27.6</v>
      </c>
      <c r="AB252" t="s">
        <v>11601</v>
      </c>
      <c r="AC252">
        <v>83.9</v>
      </c>
      <c r="AD252" t="s">
        <v>11622</v>
      </c>
      <c r="AE252">
        <v>39.6</v>
      </c>
    </row>
    <row r="253" spans="1:31">
      <c r="A253" t="s">
        <v>991</v>
      </c>
      <c r="B253">
        <f>248</f>
        <v>248</v>
      </c>
      <c r="C253" t="s">
        <v>599</v>
      </c>
      <c r="D253">
        <f>248</f>
        <v>248</v>
      </c>
      <c r="E253">
        <v>18</v>
      </c>
      <c r="F253" t="s">
        <v>11566</v>
      </c>
      <c r="G253" t="s">
        <v>198</v>
      </c>
      <c r="H253" t="s">
        <v>11387</v>
      </c>
      <c r="I253" t="s">
        <v>11388</v>
      </c>
      <c r="J253" t="s">
        <v>11384</v>
      </c>
      <c r="K253">
        <v>2</v>
      </c>
      <c r="L253" t="s">
        <v>11389</v>
      </c>
      <c r="M253">
        <v>23.7</v>
      </c>
      <c r="N253" t="s">
        <v>11545</v>
      </c>
      <c r="O253">
        <v>11.8</v>
      </c>
      <c r="P253" t="s">
        <v>11735</v>
      </c>
      <c r="Q253">
        <v>45.3</v>
      </c>
      <c r="R253" t="s">
        <v>11653</v>
      </c>
      <c r="S253">
        <v>49.2</v>
      </c>
      <c r="T253" t="s">
        <v>11631</v>
      </c>
      <c r="U253">
        <v>90.9</v>
      </c>
      <c r="V253" t="s">
        <v>11399</v>
      </c>
      <c r="W253">
        <v>32.3</v>
      </c>
      <c r="X253" t="s">
        <v>11672</v>
      </c>
      <c r="Y253">
        <v>90</v>
      </c>
      <c r="Z253" t="s">
        <v>498</v>
      </c>
      <c r="AA253">
        <v>29.6</v>
      </c>
      <c r="AB253" t="s">
        <v>11729</v>
      </c>
      <c r="AC253">
        <v>80.4</v>
      </c>
      <c r="AD253" t="s">
        <v>11449</v>
      </c>
      <c r="AE253">
        <v>39.6</v>
      </c>
    </row>
    <row r="254" spans="1:31">
      <c r="A254" t="s">
        <v>11547</v>
      </c>
      <c r="B254" t="s">
        <v>1644</v>
      </c>
      <c r="C254" t="s">
        <v>1643</v>
      </c>
      <c r="D254" t="s">
        <v>1644</v>
      </c>
      <c r="E254">
        <v>18</v>
      </c>
      <c r="F254" t="s">
        <v>11593</v>
      </c>
      <c r="G254" t="s">
        <v>409</v>
      </c>
      <c r="H254" t="s">
        <v>11383</v>
      </c>
      <c r="I254" t="s">
        <v>7032</v>
      </c>
      <c r="J254" t="s">
        <v>11384</v>
      </c>
      <c r="K254">
        <v>4</v>
      </c>
      <c r="L254" t="s">
        <v>11389</v>
      </c>
      <c r="M254">
        <v>18.4</v>
      </c>
      <c r="N254" t="s">
        <v>12021</v>
      </c>
      <c r="O254">
        <v>13.2</v>
      </c>
      <c r="P254" t="s">
        <v>11735</v>
      </c>
      <c r="Q254">
        <v>11.3</v>
      </c>
      <c r="R254" t="s">
        <v>11421</v>
      </c>
      <c r="S254">
        <v>75</v>
      </c>
      <c r="T254" t="s">
        <v>379</v>
      </c>
      <c r="U254">
        <v>99.3</v>
      </c>
      <c r="V254" t="s">
        <v>331</v>
      </c>
      <c r="W254">
        <v>73.3</v>
      </c>
      <c r="X254" t="s">
        <v>11582</v>
      </c>
      <c r="Y254">
        <v>17.5</v>
      </c>
      <c r="Z254" t="s">
        <v>12022</v>
      </c>
      <c r="AA254">
        <v>44.5</v>
      </c>
      <c r="AB254" t="s">
        <v>579</v>
      </c>
      <c r="AC254">
        <v>79.8</v>
      </c>
      <c r="AD254" t="s">
        <v>12023</v>
      </c>
      <c r="AE254">
        <v>39.5</v>
      </c>
    </row>
    <row r="255" spans="1:31">
      <c r="A255" t="s">
        <v>11902</v>
      </c>
      <c r="B255" t="s">
        <v>11687</v>
      </c>
      <c r="C255" t="s">
        <v>12024</v>
      </c>
      <c r="D255" t="s">
        <v>11687</v>
      </c>
      <c r="E255">
        <v>28</v>
      </c>
      <c r="F255" t="s">
        <v>6890</v>
      </c>
      <c r="G255" t="s">
        <v>424</v>
      </c>
      <c r="H255" t="s">
        <v>11387</v>
      </c>
      <c r="I255" t="s">
        <v>11388</v>
      </c>
      <c r="J255" t="s">
        <v>11384</v>
      </c>
      <c r="K255">
        <v>5</v>
      </c>
      <c r="L255" t="s">
        <v>11389</v>
      </c>
      <c r="M255">
        <v>34.3</v>
      </c>
      <c r="N255" t="s">
        <v>11979</v>
      </c>
      <c r="O255">
        <v>29.1</v>
      </c>
      <c r="P255" t="s">
        <v>1269</v>
      </c>
      <c r="Q255">
        <v>81.2</v>
      </c>
      <c r="R255" t="s">
        <v>11623</v>
      </c>
      <c r="S255">
        <v>22.5</v>
      </c>
      <c r="T255" t="s">
        <v>11427</v>
      </c>
      <c r="U255">
        <v>54.7</v>
      </c>
      <c r="V255" t="s">
        <v>11778</v>
      </c>
      <c r="W255">
        <v>16</v>
      </c>
      <c r="X255" t="s">
        <v>11576</v>
      </c>
      <c r="Y255">
        <v>37.1</v>
      </c>
      <c r="Z255" t="s">
        <v>11752</v>
      </c>
      <c r="AA255">
        <v>77.7</v>
      </c>
      <c r="AB255" t="s">
        <v>298</v>
      </c>
      <c r="AC255">
        <v>50.9</v>
      </c>
      <c r="AD255" t="s">
        <v>12025</v>
      </c>
      <c r="AE255">
        <v>39.3</v>
      </c>
    </row>
    <row r="256" spans="1:31">
      <c r="A256" t="s">
        <v>12026</v>
      </c>
      <c r="B256" t="s">
        <v>11979</v>
      </c>
      <c r="C256" t="s">
        <v>12027</v>
      </c>
      <c r="D256" t="s">
        <v>11979</v>
      </c>
      <c r="E256">
        <v>20</v>
      </c>
      <c r="F256" t="s">
        <v>11754</v>
      </c>
      <c r="G256" t="s">
        <v>404</v>
      </c>
      <c r="H256" t="s">
        <v>11402</v>
      </c>
      <c r="I256" t="s">
        <v>11398</v>
      </c>
      <c r="J256" t="s">
        <v>11384</v>
      </c>
      <c r="K256">
        <v>5</v>
      </c>
      <c r="L256" t="s">
        <v>11389</v>
      </c>
      <c r="M256">
        <v>38.5</v>
      </c>
      <c r="N256" t="s">
        <v>11412</v>
      </c>
      <c r="O256">
        <v>44.9</v>
      </c>
      <c r="P256" t="s">
        <v>348</v>
      </c>
      <c r="Q256">
        <v>2.4</v>
      </c>
      <c r="R256" t="s">
        <v>11421</v>
      </c>
      <c r="S256">
        <v>57.9</v>
      </c>
      <c r="T256" t="s">
        <v>11809</v>
      </c>
      <c r="U256">
        <v>4.1</v>
      </c>
      <c r="V256" t="s">
        <v>11421</v>
      </c>
      <c r="W256">
        <v>46.7</v>
      </c>
      <c r="X256" t="s">
        <v>11570</v>
      </c>
      <c r="Y256">
        <v>49.9</v>
      </c>
      <c r="Z256" t="s">
        <v>11570</v>
      </c>
      <c r="AA256">
        <v>21.3</v>
      </c>
      <c r="AB256" t="s">
        <v>11716</v>
      </c>
      <c r="AC256">
        <v>57.4</v>
      </c>
      <c r="AD256" t="s">
        <v>12028</v>
      </c>
      <c r="AE256">
        <v>39.2</v>
      </c>
    </row>
    <row r="257" spans="1:31">
      <c r="A257" t="s">
        <v>11467</v>
      </c>
      <c r="B257" t="s">
        <v>11761</v>
      </c>
      <c r="C257" t="s">
        <v>10190</v>
      </c>
      <c r="D257" t="s">
        <v>11761</v>
      </c>
      <c r="E257">
        <v>18</v>
      </c>
      <c r="F257" t="s">
        <v>12029</v>
      </c>
      <c r="G257" t="s">
        <v>627</v>
      </c>
      <c r="H257" t="s">
        <v>11402</v>
      </c>
      <c r="I257" t="s">
        <v>11388</v>
      </c>
      <c r="J257" t="s">
        <v>11384</v>
      </c>
      <c r="K257">
        <v>5</v>
      </c>
      <c r="L257" t="s">
        <v>11389</v>
      </c>
      <c r="M257">
        <v>39.8</v>
      </c>
      <c r="N257" t="s">
        <v>1308</v>
      </c>
      <c r="O257">
        <v>22.9</v>
      </c>
      <c r="P257" t="s">
        <v>11945</v>
      </c>
      <c r="Q257">
        <v>11.1</v>
      </c>
      <c r="R257" t="s">
        <v>11421</v>
      </c>
      <c r="S257">
        <v>58.1</v>
      </c>
      <c r="T257" t="s">
        <v>11464</v>
      </c>
      <c r="U257">
        <v>7.3</v>
      </c>
      <c r="V257" t="s">
        <v>11421</v>
      </c>
      <c r="W257">
        <v>18.7</v>
      </c>
      <c r="X257" t="s">
        <v>11785</v>
      </c>
      <c r="Y257">
        <v>93.8</v>
      </c>
      <c r="Z257" t="s">
        <v>339</v>
      </c>
      <c r="AA257">
        <v>17.6</v>
      </c>
      <c r="AB257" t="s">
        <v>12030</v>
      </c>
      <c r="AC257">
        <v>77.3</v>
      </c>
      <c r="AD257" t="s">
        <v>11546</v>
      </c>
      <c r="AE257">
        <v>39</v>
      </c>
    </row>
    <row r="258" spans="1:31">
      <c r="A258" t="s">
        <v>11730</v>
      </c>
      <c r="B258" t="s">
        <v>711</v>
      </c>
      <c r="C258" t="s">
        <v>710</v>
      </c>
      <c r="D258" t="s">
        <v>711</v>
      </c>
      <c r="E258">
        <v>18</v>
      </c>
      <c r="F258" t="s">
        <v>6938</v>
      </c>
      <c r="G258" t="s">
        <v>12031</v>
      </c>
      <c r="H258" t="s">
        <v>11383</v>
      </c>
      <c r="I258" t="s">
        <v>11398</v>
      </c>
      <c r="J258" t="s">
        <v>11384</v>
      </c>
      <c r="K258">
        <v>3</v>
      </c>
      <c r="L258" t="s">
        <v>11389</v>
      </c>
      <c r="M258">
        <v>10.6</v>
      </c>
      <c r="N258" t="s">
        <v>11735</v>
      </c>
      <c r="O258">
        <v>14.2</v>
      </c>
      <c r="P258" t="s">
        <v>12032</v>
      </c>
      <c r="Q258">
        <v>12.2</v>
      </c>
      <c r="R258" t="s">
        <v>11421</v>
      </c>
      <c r="S258">
        <v>96.9</v>
      </c>
      <c r="T258" t="s">
        <v>170</v>
      </c>
      <c r="U258">
        <v>100</v>
      </c>
      <c r="V258" t="s">
        <v>68</v>
      </c>
      <c r="W258">
        <v>99.3</v>
      </c>
      <c r="X258" t="s">
        <v>381</v>
      </c>
      <c r="Y258">
        <v>11.4</v>
      </c>
      <c r="Z258" t="s">
        <v>11775</v>
      </c>
      <c r="AA258">
        <v>41.6</v>
      </c>
      <c r="AB258" t="s">
        <v>11399</v>
      </c>
      <c r="AC258">
        <v>4.3</v>
      </c>
      <c r="AD258" t="s">
        <v>11421</v>
      </c>
      <c r="AE258">
        <v>38.9</v>
      </c>
    </row>
    <row r="259" spans="1:31">
      <c r="A259" t="s">
        <v>11442</v>
      </c>
      <c r="B259" t="s">
        <v>484</v>
      </c>
      <c r="C259" t="s">
        <v>483</v>
      </c>
      <c r="D259" t="s">
        <v>484</v>
      </c>
      <c r="E259">
        <v>31</v>
      </c>
      <c r="F259" t="s">
        <v>11382</v>
      </c>
      <c r="G259" t="s">
        <v>5</v>
      </c>
      <c r="H259" t="s">
        <v>11383</v>
      </c>
      <c r="I259" t="s">
        <v>11388</v>
      </c>
      <c r="J259" t="s">
        <v>11384</v>
      </c>
      <c r="K259">
        <v>4</v>
      </c>
      <c r="L259" t="s">
        <v>11385</v>
      </c>
      <c r="M259">
        <v>18.4</v>
      </c>
      <c r="N259" t="s">
        <v>11634</v>
      </c>
      <c r="O259">
        <v>17.1</v>
      </c>
      <c r="P259" t="s">
        <v>12033</v>
      </c>
      <c r="Q259">
        <v>83</v>
      </c>
      <c r="R259" t="s">
        <v>464</v>
      </c>
      <c r="S259">
        <v>63.9</v>
      </c>
      <c r="T259" t="s">
        <v>11489</v>
      </c>
      <c r="U259">
        <v>38.2</v>
      </c>
      <c r="V259" t="s">
        <v>11591</v>
      </c>
      <c r="W259">
        <v>68.3</v>
      </c>
      <c r="X259" t="s">
        <v>466</v>
      </c>
      <c r="Y259">
        <v>21</v>
      </c>
      <c r="Z259" t="s">
        <v>12000</v>
      </c>
      <c r="AA259">
        <v>27</v>
      </c>
      <c r="AB259" t="s">
        <v>11779</v>
      </c>
      <c r="AC259">
        <v>34.6</v>
      </c>
      <c r="AD259" t="s">
        <v>12034</v>
      </c>
      <c r="AE259">
        <v>38.8</v>
      </c>
    </row>
    <row r="260" spans="1:31">
      <c r="A260" t="s">
        <v>11900</v>
      </c>
      <c r="B260">
        <f>256</f>
        <v>256</v>
      </c>
      <c r="C260" t="s">
        <v>475</v>
      </c>
      <c r="D260">
        <f>256</f>
        <v>256</v>
      </c>
      <c r="E260">
        <v>27</v>
      </c>
      <c r="F260" t="s">
        <v>11432</v>
      </c>
      <c r="G260" t="s">
        <v>11433</v>
      </c>
      <c r="H260" t="s">
        <v>11387</v>
      </c>
      <c r="I260" t="s">
        <v>11398</v>
      </c>
      <c r="J260" t="s">
        <v>11384</v>
      </c>
      <c r="K260">
        <v>4</v>
      </c>
      <c r="L260" t="s">
        <v>11389</v>
      </c>
      <c r="M260">
        <v>28.6</v>
      </c>
      <c r="N260" t="s">
        <v>926</v>
      </c>
      <c r="O260">
        <v>14.9</v>
      </c>
      <c r="P260" t="s">
        <v>12035</v>
      </c>
      <c r="Q260">
        <v>41.6</v>
      </c>
      <c r="R260" t="s">
        <v>11686</v>
      </c>
      <c r="S260">
        <v>98.8</v>
      </c>
      <c r="T260" t="s">
        <v>99</v>
      </c>
      <c r="U260">
        <v>8.6</v>
      </c>
      <c r="V260" t="s">
        <v>11421</v>
      </c>
      <c r="W260">
        <v>8.4</v>
      </c>
      <c r="X260" t="s">
        <v>11421</v>
      </c>
      <c r="Y260">
        <v>23.2</v>
      </c>
      <c r="Z260" t="s">
        <v>11922</v>
      </c>
      <c r="AA260">
        <v>20.3</v>
      </c>
      <c r="AB260" t="s">
        <v>11852</v>
      </c>
      <c r="AC260">
        <v>15.4</v>
      </c>
      <c r="AD260" t="s">
        <v>12036</v>
      </c>
      <c r="AE260">
        <v>38.7</v>
      </c>
    </row>
    <row r="261" spans="1:31">
      <c r="A261" t="s">
        <v>11556</v>
      </c>
      <c r="B261">
        <f>256</f>
        <v>256</v>
      </c>
      <c r="C261" t="s">
        <v>522</v>
      </c>
      <c r="D261">
        <f>256</f>
        <v>256</v>
      </c>
      <c r="E261">
        <v>21</v>
      </c>
      <c r="F261" t="s">
        <v>11515</v>
      </c>
      <c r="G261" t="s">
        <v>142</v>
      </c>
      <c r="H261" t="s">
        <v>11387</v>
      </c>
      <c r="I261" t="s">
        <v>11398</v>
      </c>
      <c r="J261" t="s">
        <v>11384</v>
      </c>
      <c r="K261">
        <v>3</v>
      </c>
      <c r="L261" t="s">
        <v>11389</v>
      </c>
      <c r="M261">
        <v>23.4</v>
      </c>
      <c r="N261" t="s">
        <v>11765</v>
      </c>
      <c r="O261">
        <v>22.3</v>
      </c>
      <c r="P261" t="s">
        <v>11881</v>
      </c>
      <c r="Q261">
        <v>12.8</v>
      </c>
      <c r="R261" t="s">
        <v>11421</v>
      </c>
      <c r="S261">
        <v>62.7</v>
      </c>
      <c r="T261" t="s">
        <v>11528</v>
      </c>
      <c r="U261">
        <v>99.5</v>
      </c>
      <c r="V261" t="s">
        <v>294</v>
      </c>
      <c r="W261">
        <v>100</v>
      </c>
      <c r="X261" t="s">
        <v>64</v>
      </c>
      <c r="Y261">
        <v>46.5</v>
      </c>
      <c r="Z261" t="s">
        <v>12037</v>
      </c>
      <c r="AA261">
        <v>27</v>
      </c>
      <c r="AB261" t="s">
        <v>11756</v>
      </c>
      <c r="AC261">
        <v>13.7</v>
      </c>
      <c r="AD261" t="s">
        <v>12038</v>
      </c>
      <c r="AE261">
        <v>38.7</v>
      </c>
    </row>
    <row r="262" spans="1:31">
      <c r="A262" t="s">
        <v>1346</v>
      </c>
      <c r="B262">
        <f>256</f>
        <v>256</v>
      </c>
      <c r="C262" t="s">
        <v>12039</v>
      </c>
      <c r="D262">
        <f>256</f>
        <v>256</v>
      </c>
      <c r="E262">
        <v>38</v>
      </c>
      <c r="F262" t="s">
        <v>11593</v>
      </c>
      <c r="G262" t="s">
        <v>409</v>
      </c>
      <c r="H262" t="s">
        <v>11387</v>
      </c>
      <c r="I262" t="s">
        <v>7032</v>
      </c>
      <c r="J262" t="s">
        <v>11384</v>
      </c>
      <c r="K262">
        <v>4</v>
      </c>
      <c r="L262" t="s">
        <v>11389</v>
      </c>
      <c r="M262">
        <v>33.8</v>
      </c>
      <c r="N262" t="s">
        <v>11899</v>
      </c>
      <c r="O262">
        <v>33.1</v>
      </c>
      <c r="P262" t="s">
        <v>449</v>
      </c>
      <c r="Q262">
        <v>10.9</v>
      </c>
      <c r="R262" t="s">
        <v>11421</v>
      </c>
      <c r="S262">
        <v>32.8</v>
      </c>
      <c r="T262" t="s">
        <v>11945</v>
      </c>
      <c r="U262">
        <v>99.8</v>
      </c>
      <c r="V262" t="s">
        <v>498</v>
      </c>
      <c r="W262">
        <v>35.3</v>
      </c>
      <c r="X262" t="s">
        <v>11686</v>
      </c>
      <c r="Y262">
        <v>21.9</v>
      </c>
      <c r="Z262" t="s">
        <v>1143</v>
      </c>
      <c r="AA262">
        <v>62.6</v>
      </c>
      <c r="AB262" t="s">
        <v>128</v>
      </c>
      <c r="AC262">
        <v>97.1</v>
      </c>
      <c r="AD262" t="s">
        <v>11720</v>
      </c>
      <c r="AE262">
        <v>38.7</v>
      </c>
    </row>
    <row r="263" spans="1:31">
      <c r="A263" t="s">
        <v>11687</v>
      </c>
      <c r="B263" t="s">
        <v>11786</v>
      </c>
      <c r="C263" t="s">
        <v>12040</v>
      </c>
      <c r="D263" t="s">
        <v>11786</v>
      </c>
      <c r="E263">
        <v>29</v>
      </c>
      <c r="F263" t="s">
        <v>11566</v>
      </c>
      <c r="G263" t="s">
        <v>198</v>
      </c>
      <c r="H263" t="s">
        <v>11387</v>
      </c>
      <c r="I263" t="s">
        <v>11388</v>
      </c>
      <c r="J263" t="s">
        <v>11384</v>
      </c>
      <c r="K263">
        <v>4</v>
      </c>
      <c r="L263" t="s">
        <v>11389</v>
      </c>
      <c r="M263">
        <v>23.1</v>
      </c>
      <c r="N263" t="s">
        <v>11644</v>
      </c>
      <c r="O263">
        <v>16.8</v>
      </c>
      <c r="P263" t="s">
        <v>11940</v>
      </c>
      <c r="Q263">
        <v>75.9</v>
      </c>
      <c r="R263" t="s">
        <v>11468</v>
      </c>
      <c r="S263">
        <v>22</v>
      </c>
      <c r="T263" t="s">
        <v>11871</v>
      </c>
      <c r="U263">
        <v>93.6</v>
      </c>
      <c r="V263" t="s">
        <v>11770</v>
      </c>
      <c r="W263">
        <v>59.2</v>
      </c>
      <c r="X263" t="s">
        <v>11979</v>
      </c>
      <c r="Y263">
        <v>88.4</v>
      </c>
      <c r="Z263" t="s">
        <v>11755</v>
      </c>
      <c r="AA263">
        <v>31.1</v>
      </c>
      <c r="AB263" t="s">
        <v>863</v>
      </c>
      <c r="AC263">
        <v>67.4</v>
      </c>
      <c r="AD263" t="s">
        <v>11690</v>
      </c>
      <c r="AE263">
        <v>38.6</v>
      </c>
    </row>
    <row r="264" spans="1:31">
      <c r="A264" t="s">
        <v>12018</v>
      </c>
      <c r="B264" t="s">
        <v>395</v>
      </c>
      <c r="C264" t="s">
        <v>394</v>
      </c>
      <c r="D264" t="s">
        <v>395</v>
      </c>
      <c r="E264">
        <v>21</v>
      </c>
      <c r="F264" t="s">
        <v>11382</v>
      </c>
      <c r="G264" t="s">
        <v>5</v>
      </c>
      <c r="H264" t="s">
        <v>11387</v>
      </c>
      <c r="I264" t="s">
        <v>11388</v>
      </c>
      <c r="J264" t="s">
        <v>11384</v>
      </c>
      <c r="K264">
        <v>5</v>
      </c>
      <c r="L264" t="s">
        <v>11389</v>
      </c>
      <c r="M264">
        <v>35.6</v>
      </c>
      <c r="N264" t="s">
        <v>657</v>
      </c>
      <c r="O264">
        <v>32</v>
      </c>
      <c r="P264" t="s">
        <v>11882</v>
      </c>
      <c r="Q264">
        <v>56.9</v>
      </c>
      <c r="R264" t="s">
        <v>11899</v>
      </c>
      <c r="S264">
        <v>34.1</v>
      </c>
      <c r="T264" t="s">
        <v>11500</v>
      </c>
      <c r="U264">
        <v>7.9</v>
      </c>
      <c r="V264" t="s">
        <v>11421</v>
      </c>
      <c r="W264">
        <v>10.8</v>
      </c>
      <c r="X264" t="s">
        <v>12041</v>
      </c>
      <c r="Y264">
        <v>57.7</v>
      </c>
      <c r="Z264" t="s">
        <v>1189</v>
      </c>
      <c r="AA264">
        <v>68.5</v>
      </c>
      <c r="AB264" t="s">
        <v>153</v>
      </c>
      <c r="AC264">
        <v>63.1</v>
      </c>
      <c r="AD264" t="s">
        <v>11768</v>
      </c>
      <c r="AE264">
        <v>38.5</v>
      </c>
    </row>
    <row r="265" spans="1:31">
      <c r="A265" t="s">
        <v>11777</v>
      </c>
      <c r="B265" t="s">
        <v>239</v>
      </c>
      <c r="C265" t="s">
        <v>238</v>
      </c>
      <c r="D265" t="s">
        <v>239</v>
      </c>
      <c r="E265">
        <v>18</v>
      </c>
      <c r="F265" t="s">
        <v>11382</v>
      </c>
      <c r="G265" t="s">
        <v>5</v>
      </c>
      <c r="H265" t="s">
        <v>11387</v>
      </c>
      <c r="I265" t="s">
        <v>11388</v>
      </c>
      <c r="J265" t="s">
        <v>11384</v>
      </c>
      <c r="K265">
        <v>5</v>
      </c>
      <c r="L265" t="s">
        <v>11385</v>
      </c>
      <c r="M265">
        <v>25.2</v>
      </c>
      <c r="N265" t="s">
        <v>12042</v>
      </c>
      <c r="O265">
        <v>19.8</v>
      </c>
      <c r="P265" t="s">
        <v>1435</v>
      </c>
      <c r="Q265">
        <v>100</v>
      </c>
      <c r="R265" t="s">
        <v>117</v>
      </c>
      <c r="S265">
        <v>37.2</v>
      </c>
      <c r="T265" t="s">
        <v>11534</v>
      </c>
      <c r="U265">
        <v>36.4</v>
      </c>
      <c r="V265" t="s">
        <v>11836</v>
      </c>
      <c r="W265">
        <v>34.6</v>
      </c>
      <c r="X265" t="s">
        <v>12043</v>
      </c>
      <c r="Y265">
        <v>47.1</v>
      </c>
      <c r="Z265" t="s">
        <v>11446</v>
      </c>
      <c r="AA265">
        <v>35.7</v>
      </c>
      <c r="AB265" t="s">
        <v>769</v>
      </c>
      <c r="AC265">
        <v>51.2</v>
      </c>
      <c r="AD265" t="s">
        <v>12044</v>
      </c>
      <c r="AE265">
        <v>38.4</v>
      </c>
    </row>
    <row r="266" spans="1:31">
      <c r="A266" t="s">
        <v>12045</v>
      </c>
      <c r="B266" t="s">
        <v>1189</v>
      </c>
      <c r="C266" t="s">
        <v>1190</v>
      </c>
      <c r="D266" t="s">
        <v>1189</v>
      </c>
      <c r="E266">
        <v>18</v>
      </c>
      <c r="F266" t="s">
        <v>12046</v>
      </c>
      <c r="G266" t="s">
        <v>997</v>
      </c>
      <c r="H266" t="s">
        <v>11402</v>
      </c>
      <c r="I266" t="s">
        <v>7032</v>
      </c>
      <c r="J266" t="s">
        <v>11384</v>
      </c>
      <c r="K266">
        <v>5</v>
      </c>
      <c r="L266" t="s">
        <v>11389</v>
      </c>
      <c r="M266">
        <v>48.7</v>
      </c>
      <c r="N266" t="s">
        <v>11431</v>
      </c>
      <c r="O266">
        <v>53.4</v>
      </c>
      <c r="P266" t="s">
        <v>11732</v>
      </c>
      <c r="Q266">
        <v>41.9</v>
      </c>
      <c r="R266" t="s">
        <v>12001</v>
      </c>
      <c r="S266">
        <v>6.3</v>
      </c>
      <c r="T266" t="s">
        <v>11421</v>
      </c>
      <c r="U266">
        <v>9.8</v>
      </c>
      <c r="V266" t="s">
        <v>11421</v>
      </c>
      <c r="W266">
        <v>8.6</v>
      </c>
      <c r="X266" t="s">
        <v>11421</v>
      </c>
      <c r="Y266">
        <v>62.1</v>
      </c>
      <c r="Z266" t="s">
        <v>12047</v>
      </c>
      <c r="AA266">
        <v>36.7</v>
      </c>
      <c r="AB266" t="s">
        <v>11666</v>
      </c>
      <c r="AC266">
        <v>80</v>
      </c>
      <c r="AD266" t="s">
        <v>11695</v>
      </c>
      <c r="AE266">
        <v>38.1</v>
      </c>
    </row>
    <row r="267" spans="1:31">
      <c r="A267" t="s">
        <v>11471</v>
      </c>
      <c r="B267" t="s">
        <v>2856</v>
      </c>
      <c r="C267" t="s">
        <v>2855</v>
      </c>
      <c r="D267" t="s">
        <v>2856</v>
      </c>
      <c r="E267">
        <v>18</v>
      </c>
      <c r="F267" t="s">
        <v>32</v>
      </c>
      <c r="G267" t="s">
        <v>2055</v>
      </c>
      <c r="H267" t="s">
        <v>11402</v>
      </c>
      <c r="I267" t="s">
        <v>11388</v>
      </c>
      <c r="J267" t="s">
        <v>7069</v>
      </c>
      <c r="K267">
        <v>4</v>
      </c>
      <c r="L267" t="s">
        <v>11389</v>
      </c>
      <c r="M267">
        <v>51.7</v>
      </c>
      <c r="N267" t="s">
        <v>11523</v>
      </c>
      <c r="O267">
        <v>66.5</v>
      </c>
      <c r="P267" t="s">
        <v>464</v>
      </c>
      <c r="Q267">
        <v>54.4</v>
      </c>
      <c r="R267" t="s">
        <v>11573</v>
      </c>
      <c r="S267">
        <v>1.7</v>
      </c>
      <c r="T267" t="s">
        <v>11421</v>
      </c>
      <c r="U267">
        <v>38.5</v>
      </c>
      <c r="V267" t="s">
        <v>11935</v>
      </c>
      <c r="W267">
        <v>1.6</v>
      </c>
      <c r="X267" t="s">
        <v>11421</v>
      </c>
      <c r="Y267">
        <v>2.1</v>
      </c>
      <c r="Z267" t="s">
        <v>11421</v>
      </c>
      <c r="AA267">
        <v>42.6</v>
      </c>
      <c r="AB267" t="s">
        <v>11431</v>
      </c>
      <c r="AC267">
        <v>47.2</v>
      </c>
      <c r="AD267" t="s">
        <v>11540</v>
      </c>
      <c r="AE267">
        <v>38</v>
      </c>
    </row>
    <row r="268" spans="1:31">
      <c r="A268" t="s">
        <v>12048</v>
      </c>
      <c r="B268">
        <f>264</f>
        <v>264</v>
      </c>
      <c r="C268" t="s">
        <v>322</v>
      </c>
      <c r="D268">
        <f>264</f>
        <v>264</v>
      </c>
      <c r="E268">
        <v>27</v>
      </c>
      <c r="F268" t="s">
        <v>11382</v>
      </c>
      <c r="G268" t="s">
        <v>5</v>
      </c>
      <c r="H268" t="s">
        <v>11402</v>
      </c>
      <c r="I268" t="s">
        <v>7032</v>
      </c>
      <c r="J268" t="s">
        <v>11384</v>
      </c>
      <c r="K268">
        <v>5</v>
      </c>
      <c r="L268" t="s">
        <v>11389</v>
      </c>
      <c r="M268">
        <v>36.9</v>
      </c>
      <c r="N268" t="s">
        <v>11832</v>
      </c>
      <c r="O268">
        <v>13.5</v>
      </c>
      <c r="P268" t="s">
        <v>12049</v>
      </c>
      <c r="Q268">
        <v>33.2</v>
      </c>
      <c r="R268" t="s">
        <v>1862</v>
      </c>
      <c r="S268">
        <v>49.4</v>
      </c>
      <c r="T268" t="s">
        <v>11600</v>
      </c>
      <c r="U268">
        <v>27.1</v>
      </c>
      <c r="V268" t="s">
        <v>11596</v>
      </c>
      <c r="W268">
        <v>5.5</v>
      </c>
      <c r="X268" t="s">
        <v>11421</v>
      </c>
      <c r="Y268">
        <v>68.6</v>
      </c>
      <c r="Z268" t="s">
        <v>11666</v>
      </c>
      <c r="AA268">
        <v>30.8</v>
      </c>
      <c r="AB268" t="s">
        <v>11874</v>
      </c>
      <c r="AC268">
        <v>96.4</v>
      </c>
      <c r="AD268" t="s">
        <v>159</v>
      </c>
      <c r="AE268">
        <v>37.9</v>
      </c>
    </row>
    <row r="269" spans="1:31">
      <c r="A269" t="s">
        <v>12050</v>
      </c>
      <c r="B269">
        <f>264</f>
        <v>264</v>
      </c>
      <c r="C269" t="s">
        <v>713</v>
      </c>
      <c r="D269">
        <f>264</f>
        <v>264</v>
      </c>
      <c r="E269">
        <v>23</v>
      </c>
      <c r="F269" t="s">
        <v>11870</v>
      </c>
      <c r="G269" t="s">
        <v>367</v>
      </c>
      <c r="H269" t="s">
        <v>11387</v>
      </c>
      <c r="I269" t="s">
        <v>11388</v>
      </c>
      <c r="J269" t="s">
        <v>11384</v>
      </c>
      <c r="K269">
        <v>5</v>
      </c>
      <c r="L269" t="s">
        <v>11389</v>
      </c>
      <c r="M269">
        <v>25.7</v>
      </c>
      <c r="N269" t="s">
        <v>11531</v>
      </c>
      <c r="O269">
        <v>43</v>
      </c>
      <c r="P269" t="s">
        <v>1308</v>
      </c>
      <c r="Q269">
        <v>10.9</v>
      </c>
      <c r="R269" t="s">
        <v>11421</v>
      </c>
      <c r="S269">
        <v>27.7</v>
      </c>
      <c r="T269" t="s">
        <v>12011</v>
      </c>
      <c r="U269">
        <v>79.9</v>
      </c>
      <c r="V269" t="s">
        <v>11696</v>
      </c>
      <c r="W269">
        <v>7.5</v>
      </c>
      <c r="X269" t="s">
        <v>11421</v>
      </c>
      <c r="Y269">
        <v>92.4</v>
      </c>
      <c r="Z269" t="s">
        <v>325</v>
      </c>
      <c r="AA269">
        <v>96.7</v>
      </c>
      <c r="AB269" t="s">
        <v>91</v>
      </c>
      <c r="AC269">
        <v>62.5</v>
      </c>
      <c r="AD269" t="s">
        <v>11592</v>
      </c>
      <c r="AE269">
        <v>37.9</v>
      </c>
    </row>
    <row r="270" spans="1:31">
      <c r="A270" t="s">
        <v>11958</v>
      </c>
      <c r="B270">
        <f>266</f>
        <v>266</v>
      </c>
      <c r="C270" t="s">
        <v>10123</v>
      </c>
      <c r="D270">
        <f>266</f>
        <v>266</v>
      </c>
      <c r="E270">
        <v>57</v>
      </c>
      <c r="F270" t="s">
        <v>11497</v>
      </c>
      <c r="G270" t="s">
        <v>417</v>
      </c>
      <c r="H270" t="s">
        <v>11425</v>
      </c>
      <c r="I270" t="s">
        <v>11398</v>
      </c>
      <c r="J270" t="s">
        <v>11384</v>
      </c>
      <c r="K270">
        <v>2</v>
      </c>
      <c r="L270" t="s">
        <v>11389</v>
      </c>
      <c r="M270">
        <v>15</v>
      </c>
      <c r="N270" t="s">
        <v>11766</v>
      </c>
      <c r="O270">
        <v>11.9</v>
      </c>
      <c r="P270" t="s">
        <v>11735</v>
      </c>
      <c r="Q270">
        <v>84.1</v>
      </c>
      <c r="R270" t="s">
        <v>11494</v>
      </c>
      <c r="S270">
        <v>98.6</v>
      </c>
      <c r="T270" t="s">
        <v>95</v>
      </c>
      <c r="U270">
        <v>41.5</v>
      </c>
      <c r="V270" t="s">
        <v>12009</v>
      </c>
      <c r="W270">
        <v>10.9</v>
      </c>
      <c r="X270" t="s">
        <v>11575</v>
      </c>
      <c r="Y270">
        <v>1.2</v>
      </c>
      <c r="Z270" t="s">
        <v>11421</v>
      </c>
      <c r="AA270">
        <v>8.4</v>
      </c>
      <c r="AB270" t="s">
        <v>11421</v>
      </c>
      <c r="AC270">
        <v>1.8</v>
      </c>
      <c r="AD270" t="s">
        <v>11421</v>
      </c>
      <c r="AE270">
        <v>37.7</v>
      </c>
    </row>
    <row r="271" spans="1:31">
      <c r="A271" t="s">
        <v>12051</v>
      </c>
      <c r="B271">
        <f>266</f>
        <v>266</v>
      </c>
      <c r="C271" t="s">
        <v>12052</v>
      </c>
      <c r="D271">
        <f>266</f>
        <v>266</v>
      </c>
      <c r="E271">
        <v>20</v>
      </c>
      <c r="F271" t="s">
        <v>12029</v>
      </c>
      <c r="G271" t="s">
        <v>627</v>
      </c>
      <c r="H271" t="s">
        <v>11402</v>
      </c>
      <c r="I271" t="s">
        <v>11388</v>
      </c>
      <c r="J271" t="s">
        <v>11384</v>
      </c>
      <c r="K271">
        <v>5</v>
      </c>
      <c r="L271" t="s">
        <v>11389</v>
      </c>
      <c r="M271">
        <v>42.2</v>
      </c>
      <c r="N271" t="s">
        <v>11495</v>
      </c>
      <c r="O271">
        <v>21</v>
      </c>
      <c r="P271" t="s">
        <v>11836</v>
      </c>
      <c r="Q271">
        <v>12.7</v>
      </c>
      <c r="R271" t="s">
        <v>11421</v>
      </c>
      <c r="S271">
        <v>35.1</v>
      </c>
      <c r="T271" t="s">
        <v>11802</v>
      </c>
      <c r="U271">
        <v>9.3</v>
      </c>
      <c r="V271" t="s">
        <v>11421</v>
      </c>
      <c r="W271">
        <v>30.7</v>
      </c>
      <c r="X271" t="s">
        <v>11533</v>
      </c>
      <c r="Y271">
        <v>97.4</v>
      </c>
      <c r="Z271" t="s">
        <v>286</v>
      </c>
      <c r="AA271">
        <v>65.8</v>
      </c>
      <c r="AB271" t="s">
        <v>9926</v>
      </c>
      <c r="AC271">
        <v>66.5</v>
      </c>
      <c r="AD271" t="s">
        <v>11920</v>
      </c>
      <c r="AE271">
        <v>37.7</v>
      </c>
    </row>
    <row r="272" spans="1:31">
      <c r="A272" t="s">
        <v>9962</v>
      </c>
      <c r="B272">
        <f>268</f>
        <v>268</v>
      </c>
      <c r="C272" t="s">
        <v>795</v>
      </c>
      <c r="D272">
        <f>268</f>
        <v>268</v>
      </c>
      <c r="E272">
        <v>16</v>
      </c>
      <c r="F272" t="s">
        <v>11608</v>
      </c>
      <c r="G272" t="s">
        <v>207</v>
      </c>
      <c r="H272" t="s">
        <v>11387</v>
      </c>
      <c r="I272" t="s">
        <v>7032</v>
      </c>
      <c r="J272" t="s">
        <v>11384</v>
      </c>
      <c r="K272">
        <v>3</v>
      </c>
      <c r="L272" t="s">
        <v>11389</v>
      </c>
      <c r="M272">
        <v>19</v>
      </c>
      <c r="N272" t="s">
        <v>11676</v>
      </c>
      <c r="O272">
        <v>26.6</v>
      </c>
      <c r="P272" t="s">
        <v>11717</v>
      </c>
      <c r="Q272">
        <v>34.8</v>
      </c>
      <c r="R272" t="s">
        <v>12053</v>
      </c>
      <c r="S272">
        <v>48.8</v>
      </c>
      <c r="T272" t="s">
        <v>11718</v>
      </c>
      <c r="U272">
        <v>77.8</v>
      </c>
      <c r="V272" t="s">
        <v>11895</v>
      </c>
      <c r="W272">
        <v>30.3</v>
      </c>
      <c r="X272" t="s">
        <v>11591</v>
      </c>
      <c r="Y272">
        <v>57.9</v>
      </c>
      <c r="Z272" t="s">
        <v>395</v>
      </c>
      <c r="AA272">
        <v>34.7</v>
      </c>
      <c r="AB272" t="s">
        <v>11605</v>
      </c>
      <c r="AC272">
        <v>87.4</v>
      </c>
      <c r="AD272" t="s">
        <v>11478</v>
      </c>
      <c r="AE272">
        <v>37.5</v>
      </c>
    </row>
    <row r="273" spans="1:31">
      <c r="A273" t="s">
        <v>12054</v>
      </c>
      <c r="B273">
        <f>268</f>
        <v>268</v>
      </c>
      <c r="C273" t="s">
        <v>3931</v>
      </c>
      <c r="D273">
        <f>268</f>
        <v>268</v>
      </c>
      <c r="E273">
        <v>31</v>
      </c>
      <c r="F273" t="s">
        <v>11382</v>
      </c>
      <c r="G273" t="s">
        <v>5</v>
      </c>
      <c r="H273" t="s">
        <v>11402</v>
      </c>
      <c r="I273" t="s">
        <v>11388</v>
      </c>
      <c r="J273" t="s">
        <v>11384</v>
      </c>
      <c r="K273">
        <v>4</v>
      </c>
      <c r="L273" t="s">
        <v>11389</v>
      </c>
      <c r="M273">
        <v>37.6</v>
      </c>
      <c r="N273" t="s">
        <v>11682</v>
      </c>
      <c r="O273">
        <v>16.6</v>
      </c>
      <c r="P273" t="s">
        <v>11922</v>
      </c>
      <c r="Q273">
        <v>14.6</v>
      </c>
      <c r="R273" t="s">
        <v>11421</v>
      </c>
      <c r="S273">
        <v>50.3</v>
      </c>
      <c r="T273" t="s">
        <v>2856</v>
      </c>
      <c r="U273">
        <v>56.9</v>
      </c>
      <c r="V273" t="s">
        <v>11853</v>
      </c>
      <c r="W273">
        <v>49.6</v>
      </c>
      <c r="X273" t="s">
        <v>449</v>
      </c>
      <c r="Y273">
        <v>65.3</v>
      </c>
      <c r="Z273" t="s">
        <v>1308</v>
      </c>
      <c r="AA273">
        <v>11.4</v>
      </c>
      <c r="AB273" t="s">
        <v>11421</v>
      </c>
      <c r="AC273">
        <v>58.6</v>
      </c>
      <c r="AD273" t="s">
        <v>11630</v>
      </c>
      <c r="AE273">
        <v>37.5</v>
      </c>
    </row>
    <row r="274" spans="1:31">
      <c r="A274" t="s">
        <v>12051</v>
      </c>
      <c r="B274">
        <f>268</f>
        <v>268</v>
      </c>
      <c r="C274" t="s">
        <v>659</v>
      </c>
      <c r="D274">
        <f>268</f>
        <v>268</v>
      </c>
      <c r="E274">
        <v>18</v>
      </c>
      <c r="F274" t="s">
        <v>8157</v>
      </c>
      <c r="G274" t="s">
        <v>194</v>
      </c>
      <c r="H274" t="s">
        <v>11387</v>
      </c>
      <c r="I274" t="s">
        <v>11398</v>
      </c>
      <c r="J274" t="s">
        <v>11384</v>
      </c>
      <c r="K274">
        <v>5</v>
      </c>
      <c r="L274" t="s">
        <v>11389</v>
      </c>
      <c r="M274">
        <v>36.9</v>
      </c>
      <c r="N274" t="s">
        <v>1859</v>
      </c>
      <c r="O274">
        <v>38.5</v>
      </c>
      <c r="P274" t="s">
        <v>11761</v>
      </c>
      <c r="Q274">
        <v>19.3</v>
      </c>
      <c r="R274" t="s">
        <v>12055</v>
      </c>
      <c r="S274">
        <v>31.2</v>
      </c>
      <c r="T274" t="s">
        <v>11460</v>
      </c>
      <c r="U274">
        <v>40.5</v>
      </c>
      <c r="V274" t="s">
        <v>11745</v>
      </c>
      <c r="W274">
        <v>30.9</v>
      </c>
      <c r="X274" t="s">
        <v>12056</v>
      </c>
      <c r="Y274">
        <v>80.9</v>
      </c>
      <c r="Z274" t="s">
        <v>11444</v>
      </c>
      <c r="AA274">
        <v>37</v>
      </c>
      <c r="AB274" t="s">
        <v>11777</v>
      </c>
      <c r="AC274">
        <v>57.4</v>
      </c>
      <c r="AD274" t="s">
        <v>12028</v>
      </c>
      <c r="AE274">
        <v>37.5</v>
      </c>
    </row>
    <row r="275" spans="1:31">
      <c r="A275" t="s">
        <v>12057</v>
      </c>
      <c r="B275" t="s">
        <v>11888</v>
      </c>
      <c r="C275" t="s">
        <v>12058</v>
      </c>
      <c r="D275" t="s">
        <v>11888</v>
      </c>
      <c r="E275">
        <v>35</v>
      </c>
      <c r="F275" t="s">
        <v>6870</v>
      </c>
      <c r="G275" t="s">
        <v>1450</v>
      </c>
      <c r="H275" t="s">
        <v>11387</v>
      </c>
      <c r="I275" t="s">
        <v>11398</v>
      </c>
      <c r="J275" t="s">
        <v>11384</v>
      </c>
      <c r="K275">
        <v>4</v>
      </c>
      <c r="L275" t="s">
        <v>11389</v>
      </c>
      <c r="M275">
        <v>32.2</v>
      </c>
      <c r="N275" t="s">
        <v>11631</v>
      </c>
      <c r="O275">
        <v>43.5</v>
      </c>
      <c r="P275" t="s">
        <v>1306</v>
      </c>
      <c r="Q275">
        <v>11.8</v>
      </c>
      <c r="R275" t="s">
        <v>11421</v>
      </c>
      <c r="S275">
        <v>85.8</v>
      </c>
      <c r="T275" t="s">
        <v>294</v>
      </c>
      <c r="U275">
        <v>3.1</v>
      </c>
      <c r="V275" t="s">
        <v>11421</v>
      </c>
      <c r="W275">
        <v>1.3</v>
      </c>
      <c r="X275" t="s">
        <v>11421</v>
      </c>
      <c r="Y275">
        <v>10.7</v>
      </c>
      <c r="Z275" t="s">
        <v>11762</v>
      </c>
      <c r="AA275">
        <v>21.5</v>
      </c>
      <c r="AB275" t="s">
        <v>12004</v>
      </c>
      <c r="AC275">
        <v>18</v>
      </c>
      <c r="AD275" t="s">
        <v>11661</v>
      </c>
      <c r="AE275">
        <v>37.4</v>
      </c>
    </row>
    <row r="276" spans="1:31">
      <c r="A276" t="s">
        <v>9965</v>
      </c>
      <c r="B276">
        <f>272</f>
        <v>272</v>
      </c>
      <c r="C276" t="s">
        <v>582</v>
      </c>
      <c r="D276">
        <f>272</f>
        <v>272</v>
      </c>
      <c r="E276">
        <v>20</v>
      </c>
      <c r="F276" t="s">
        <v>11432</v>
      </c>
      <c r="G276" t="s">
        <v>11433</v>
      </c>
      <c r="H276" t="s">
        <v>11387</v>
      </c>
      <c r="I276" t="s">
        <v>7032</v>
      </c>
      <c r="J276" t="s">
        <v>11384</v>
      </c>
      <c r="K276">
        <v>5</v>
      </c>
      <c r="L276" t="s">
        <v>11389</v>
      </c>
      <c r="M276">
        <v>38.4</v>
      </c>
      <c r="N276" t="s">
        <v>11479</v>
      </c>
      <c r="O276">
        <v>6.8</v>
      </c>
      <c r="P276" t="s">
        <v>11735</v>
      </c>
      <c r="Q276">
        <v>25.6</v>
      </c>
      <c r="R276" t="s">
        <v>11667</v>
      </c>
      <c r="S276">
        <v>86.4</v>
      </c>
      <c r="T276" t="s">
        <v>11493</v>
      </c>
      <c r="U276">
        <v>7.1</v>
      </c>
      <c r="V276" t="s">
        <v>11421</v>
      </c>
      <c r="W276">
        <v>23.3</v>
      </c>
      <c r="X276" t="s">
        <v>12059</v>
      </c>
      <c r="Y276">
        <v>22.8</v>
      </c>
      <c r="Z276" t="s">
        <v>12006</v>
      </c>
      <c r="AA276">
        <v>12.2</v>
      </c>
      <c r="AB276" t="s">
        <v>11421</v>
      </c>
      <c r="AC276">
        <v>30.5</v>
      </c>
      <c r="AD276" t="s">
        <v>11998</v>
      </c>
      <c r="AE276">
        <v>37.3</v>
      </c>
    </row>
    <row r="277" spans="1:31">
      <c r="A277" t="s">
        <v>11532</v>
      </c>
      <c r="B277">
        <f>272</f>
        <v>272</v>
      </c>
      <c r="C277" t="s">
        <v>552</v>
      </c>
      <c r="D277">
        <f>272</f>
        <v>272</v>
      </c>
      <c r="E277">
        <v>20</v>
      </c>
      <c r="F277" t="s">
        <v>11386</v>
      </c>
      <c r="G277" t="s">
        <v>10</v>
      </c>
      <c r="H277" t="s">
        <v>11387</v>
      </c>
      <c r="I277" t="s">
        <v>11388</v>
      </c>
      <c r="J277" t="s">
        <v>11384</v>
      </c>
      <c r="K277">
        <v>5</v>
      </c>
      <c r="L277" t="s">
        <v>11389</v>
      </c>
      <c r="M277">
        <v>21.2</v>
      </c>
      <c r="N277" t="s">
        <v>11852</v>
      </c>
      <c r="O277">
        <v>14.2</v>
      </c>
      <c r="P277" t="s">
        <v>11667</v>
      </c>
      <c r="Q277">
        <v>36.1</v>
      </c>
      <c r="R277" t="s">
        <v>12060</v>
      </c>
      <c r="S277">
        <v>45.3</v>
      </c>
      <c r="T277" t="s">
        <v>912</v>
      </c>
      <c r="U277">
        <v>80.8</v>
      </c>
      <c r="V277" t="s">
        <v>11441</v>
      </c>
      <c r="W277">
        <v>94.1</v>
      </c>
      <c r="X277" t="s">
        <v>331</v>
      </c>
      <c r="Y277">
        <v>75.7</v>
      </c>
      <c r="Z277" t="s">
        <v>11569</v>
      </c>
      <c r="AA277">
        <v>17.8</v>
      </c>
      <c r="AB277" t="s">
        <v>12061</v>
      </c>
      <c r="AC277">
        <v>50.9</v>
      </c>
      <c r="AD277" t="s">
        <v>12025</v>
      </c>
      <c r="AE277">
        <v>37.3</v>
      </c>
    </row>
    <row r="278" spans="1:31">
      <c r="A278" t="s">
        <v>11875</v>
      </c>
      <c r="B278" t="s">
        <v>11467</v>
      </c>
      <c r="C278" t="s">
        <v>7937</v>
      </c>
      <c r="D278" t="s">
        <v>11467</v>
      </c>
      <c r="E278">
        <v>29</v>
      </c>
      <c r="F278" t="s">
        <v>11382</v>
      </c>
      <c r="G278" t="s">
        <v>5</v>
      </c>
      <c r="H278" t="s">
        <v>11402</v>
      </c>
      <c r="I278" t="s">
        <v>7032</v>
      </c>
      <c r="J278" t="s">
        <v>11384</v>
      </c>
      <c r="K278">
        <v>5</v>
      </c>
      <c r="L278" t="s">
        <v>11389</v>
      </c>
      <c r="M278">
        <v>27.8</v>
      </c>
      <c r="N278" t="s">
        <v>12062</v>
      </c>
      <c r="O278">
        <v>25</v>
      </c>
      <c r="P278" t="s">
        <v>12063</v>
      </c>
      <c r="Q278">
        <v>8.9</v>
      </c>
      <c r="R278" t="s">
        <v>11421</v>
      </c>
      <c r="S278">
        <v>67.3</v>
      </c>
      <c r="T278" t="s">
        <v>579</v>
      </c>
      <c r="U278">
        <v>63</v>
      </c>
      <c r="V278" t="s">
        <v>926</v>
      </c>
      <c r="W278">
        <v>15.3</v>
      </c>
      <c r="X278" t="s">
        <v>11789</v>
      </c>
      <c r="Y278">
        <v>49.6</v>
      </c>
      <c r="Z278" t="s">
        <v>11689</v>
      </c>
      <c r="AA278">
        <v>20.8</v>
      </c>
      <c r="AB278" t="s">
        <v>11688</v>
      </c>
      <c r="AC278">
        <v>64.5</v>
      </c>
      <c r="AD278" t="s">
        <v>12064</v>
      </c>
      <c r="AE278">
        <v>37.2</v>
      </c>
    </row>
    <row r="279" spans="1:31">
      <c r="A279" t="s">
        <v>926</v>
      </c>
      <c r="B279" t="s">
        <v>330</v>
      </c>
      <c r="C279" t="s">
        <v>3928</v>
      </c>
      <c r="D279" t="s">
        <v>330</v>
      </c>
      <c r="E279">
        <v>31</v>
      </c>
      <c r="F279" t="s">
        <v>11432</v>
      </c>
      <c r="G279" t="s">
        <v>11433</v>
      </c>
      <c r="H279" t="s">
        <v>11402</v>
      </c>
      <c r="I279" t="s">
        <v>11388</v>
      </c>
      <c r="J279" t="s">
        <v>11384</v>
      </c>
      <c r="K279">
        <v>4</v>
      </c>
      <c r="L279" t="s">
        <v>11389</v>
      </c>
      <c r="M279">
        <v>22.7</v>
      </c>
      <c r="N279" t="s">
        <v>12063</v>
      </c>
      <c r="O279">
        <v>29.2</v>
      </c>
      <c r="P279" t="s">
        <v>11446</v>
      </c>
      <c r="Q279">
        <v>10</v>
      </c>
      <c r="R279" t="s">
        <v>11421</v>
      </c>
      <c r="S279">
        <v>99.3</v>
      </c>
      <c r="T279" t="s">
        <v>75</v>
      </c>
      <c r="U279">
        <v>5.5</v>
      </c>
      <c r="V279" t="s">
        <v>11421</v>
      </c>
      <c r="W279">
        <v>3.2</v>
      </c>
      <c r="X279" t="s">
        <v>11421</v>
      </c>
      <c r="Y279">
        <v>45.4</v>
      </c>
      <c r="Z279" t="s">
        <v>11938</v>
      </c>
      <c r="AA279">
        <v>16.8</v>
      </c>
      <c r="AB279" t="s">
        <v>11797</v>
      </c>
      <c r="AC279">
        <v>27.1</v>
      </c>
      <c r="AD279" t="s">
        <v>1862</v>
      </c>
      <c r="AE279">
        <v>37.1</v>
      </c>
    </row>
    <row r="280" spans="1:31">
      <c r="A280" t="s">
        <v>11880</v>
      </c>
      <c r="B280">
        <f>276</f>
        <v>276</v>
      </c>
      <c r="C280" t="s">
        <v>442</v>
      </c>
      <c r="D280">
        <f>276</f>
        <v>276</v>
      </c>
      <c r="E280">
        <v>18</v>
      </c>
      <c r="F280" t="s">
        <v>11754</v>
      </c>
      <c r="G280" t="s">
        <v>404</v>
      </c>
      <c r="H280" t="s">
        <v>11402</v>
      </c>
      <c r="I280" t="s">
        <v>11388</v>
      </c>
      <c r="J280" t="s">
        <v>11384</v>
      </c>
      <c r="K280">
        <v>4</v>
      </c>
      <c r="L280" t="s">
        <v>11389</v>
      </c>
      <c r="M280">
        <v>51.2</v>
      </c>
      <c r="N280" t="s">
        <v>11426</v>
      </c>
      <c r="O280">
        <v>12.7</v>
      </c>
      <c r="P280" t="s">
        <v>11735</v>
      </c>
      <c r="Q280">
        <v>5.6</v>
      </c>
      <c r="R280" t="s">
        <v>11421</v>
      </c>
      <c r="S280">
        <v>47.8</v>
      </c>
      <c r="T280" t="s">
        <v>1346</v>
      </c>
      <c r="U280">
        <v>7.5</v>
      </c>
      <c r="V280" t="s">
        <v>11421</v>
      </c>
      <c r="W280">
        <v>6.8</v>
      </c>
      <c r="X280" t="s">
        <v>11421</v>
      </c>
      <c r="Y280">
        <v>59</v>
      </c>
      <c r="Z280" t="s">
        <v>484</v>
      </c>
      <c r="AA280">
        <v>24.2</v>
      </c>
      <c r="AB280" t="s">
        <v>12065</v>
      </c>
      <c r="AC280">
        <v>92.1</v>
      </c>
      <c r="AD280" t="s">
        <v>11680</v>
      </c>
      <c r="AE280">
        <v>37</v>
      </c>
    </row>
    <row r="281" spans="1:31">
      <c r="A281" t="s">
        <v>12026</v>
      </c>
      <c r="B281">
        <f>276</f>
        <v>276</v>
      </c>
      <c r="C281" t="s">
        <v>1086</v>
      </c>
      <c r="D281">
        <f>276</f>
        <v>276</v>
      </c>
      <c r="E281">
        <v>21</v>
      </c>
      <c r="F281" t="s">
        <v>11386</v>
      </c>
      <c r="G281" t="s">
        <v>10</v>
      </c>
      <c r="H281" t="s">
        <v>11387</v>
      </c>
      <c r="I281" t="s">
        <v>7032</v>
      </c>
      <c r="J281" t="s">
        <v>11384</v>
      </c>
      <c r="K281">
        <v>4</v>
      </c>
      <c r="L281" t="s">
        <v>11389</v>
      </c>
      <c r="M281">
        <v>26.3</v>
      </c>
      <c r="N281" t="s">
        <v>1269</v>
      </c>
      <c r="O281">
        <v>34.6</v>
      </c>
      <c r="P281" t="s">
        <v>11719</v>
      </c>
      <c r="Q281">
        <v>17.7</v>
      </c>
      <c r="R281" t="s">
        <v>11421</v>
      </c>
      <c r="S281">
        <v>33.7</v>
      </c>
      <c r="T281" t="s">
        <v>11913</v>
      </c>
      <c r="U281">
        <v>93.3</v>
      </c>
      <c r="V281" t="s">
        <v>11454</v>
      </c>
      <c r="W281">
        <v>67</v>
      </c>
      <c r="X281" t="s">
        <v>11809</v>
      </c>
      <c r="Y281">
        <v>61.6</v>
      </c>
      <c r="Z281" t="s">
        <v>1859</v>
      </c>
      <c r="AA281">
        <v>24</v>
      </c>
      <c r="AB281" t="s">
        <v>11436</v>
      </c>
      <c r="AC281">
        <v>59.2</v>
      </c>
      <c r="AD281" t="s">
        <v>12066</v>
      </c>
      <c r="AE281">
        <v>37</v>
      </c>
    </row>
    <row r="282" spans="1:31">
      <c r="A282" t="s">
        <v>12067</v>
      </c>
      <c r="B282">
        <f>278</f>
        <v>278</v>
      </c>
      <c r="C282" t="s">
        <v>1956</v>
      </c>
      <c r="D282">
        <f>278</f>
        <v>278</v>
      </c>
      <c r="E282">
        <v>29</v>
      </c>
      <c r="F282" t="s">
        <v>6870</v>
      </c>
      <c r="G282" t="s">
        <v>1450</v>
      </c>
      <c r="H282" t="s">
        <v>11383</v>
      </c>
      <c r="I282" t="s">
        <v>7032</v>
      </c>
      <c r="J282" t="s">
        <v>11384</v>
      </c>
      <c r="K282">
        <v>4</v>
      </c>
      <c r="L282" t="s">
        <v>11389</v>
      </c>
      <c r="M282">
        <v>34.7</v>
      </c>
      <c r="N282" t="s">
        <v>11874</v>
      </c>
      <c r="O282">
        <v>49.3</v>
      </c>
      <c r="P282" t="s">
        <v>11498</v>
      </c>
      <c r="Q282">
        <v>14.2</v>
      </c>
      <c r="R282" t="s">
        <v>11421</v>
      </c>
      <c r="S282">
        <v>75.5</v>
      </c>
      <c r="T282" t="s">
        <v>11408</v>
      </c>
      <c r="U282">
        <v>2.1</v>
      </c>
      <c r="V282" t="s">
        <v>11421</v>
      </c>
      <c r="W282">
        <v>1.1</v>
      </c>
      <c r="X282" t="s">
        <v>11421</v>
      </c>
      <c r="Y282">
        <v>3.3</v>
      </c>
      <c r="Z282" t="s">
        <v>11421</v>
      </c>
      <c r="AA282">
        <v>20.6</v>
      </c>
      <c r="AB282" t="s">
        <v>11659</v>
      </c>
      <c r="AC282">
        <v>21.8</v>
      </c>
      <c r="AD282" t="s">
        <v>12068</v>
      </c>
      <c r="AE282">
        <v>36.9</v>
      </c>
    </row>
    <row r="283" spans="1:31">
      <c r="A283" t="s">
        <v>12069</v>
      </c>
      <c r="B283">
        <f>278</f>
        <v>278</v>
      </c>
      <c r="C283" t="s">
        <v>661</v>
      </c>
      <c r="D283">
        <f>278</f>
        <v>278</v>
      </c>
      <c r="E283">
        <v>16</v>
      </c>
      <c r="F283" t="s">
        <v>11382</v>
      </c>
      <c r="G283" t="s">
        <v>5</v>
      </c>
      <c r="H283" t="s">
        <v>11387</v>
      </c>
      <c r="I283" t="s">
        <v>11388</v>
      </c>
      <c r="J283" t="s">
        <v>11384</v>
      </c>
      <c r="K283">
        <v>4</v>
      </c>
      <c r="L283" t="s">
        <v>11385</v>
      </c>
      <c r="M283">
        <v>20.1</v>
      </c>
      <c r="N283" t="s">
        <v>11461</v>
      </c>
      <c r="O283">
        <v>44.7</v>
      </c>
      <c r="P283" t="s">
        <v>11506</v>
      </c>
      <c r="Q283">
        <v>76.8</v>
      </c>
      <c r="R283" t="s">
        <v>11439</v>
      </c>
      <c r="S283">
        <v>19.2</v>
      </c>
      <c r="T283" t="s">
        <v>11877</v>
      </c>
      <c r="U283">
        <v>84.2</v>
      </c>
      <c r="V283" t="s">
        <v>519</v>
      </c>
      <c r="W283">
        <v>22.8</v>
      </c>
      <c r="X283" t="s">
        <v>11904</v>
      </c>
      <c r="Y283">
        <v>55</v>
      </c>
      <c r="Z283" t="s">
        <v>825</v>
      </c>
      <c r="AA283">
        <v>37</v>
      </c>
      <c r="AB283" t="s">
        <v>11506</v>
      </c>
      <c r="AC283">
        <v>50.6</v>
      </c>
      <c r="AD283" t="s">
        <v>11889</v>
      </c>
      <c r="AE283">
        <v>36.9</v>
      </c>
    </row>
    <row r="284" spans="1:31">
      <c r="A284" t="s">
        <v>12018</v>
      </c>
      <c r="B284" t="s">
        <v>991</v>
      </c>
      <c r="C284" t="s">
        <v>990</v>
      </c>
      <c r="D284" t="s">
        <v>991</v>
      </c>
      <c r="E284">
        <v>19</v>
      </c>
      <c r="F284" t="s">
        <v>11819</v>
      </c>
      <c r="G284" t="s">
        <v>274</v>
      </c>
      <c r="H284" t="s">
        <v>11387</v>
      </c>
      <c r="I284" t="s">
        <v>11388</v>
      </c>
      <c r="J284" t="s">
        <v>7069</v>
      </c>
      <c r="K284">
        <v>4</v>
      </c>
      <c r="L284" t="s">
        <v>11385</v>
      </c>
      <c r="M284">
        <v>29</v>
      </c>
      <c r="N284" t="s">
        <v>2075</v>
      </c>
      <c r="O284">
        <v>61.2</v>
      </c>
      <c r="P284" t="s">
        <v>11571</v>
      </c>
      <c r="Q284">
        <v>56.5</v>
      </c>
      <c r="R284" t="s">
        <v>395</v>
      </c>
      <c r="S284">
        <v>15.1</v>
      </c>
      <c r="T284" t="s">
        <v>11504</v>
      </c>
      <c r="U284">
        <v>25.2</v>
      </c>
      <c r="V284" t="s">
        <v>11714</v>
      </c>
      <c r="W284">
        <v>74.8</v>
      </c>
      <c r="X284" t="s">
        <v>11728</v>
      </c>
      <c r="Y284">
        <v>28.9</v>
      </c>
      <c r="Z284" t="s">
        <v>645</v>
      </c>
      <c r="AA284">
        <v>28.4</v>
      </c>
      <c r="AB284" t="s">
        <v>11573</v>
      </c>
      <c r="AC284">
        <v>45.6</v>
      </c>
      <c r="AD284" t="s">
        <v>12037</v>
      </c>
      <c r="AE284">
        <v>36.8</v>
      </c>
    </row>
    <row r="285" spans="1:31">
      <c r="A285" t="s">
        <v>12054</v>
      </c>
      <c r="B285">
        <f>281</f>
        <v>281</v>
      </c>
      <c r="C285" t="s">
        <v>10456</v>
      </c>
      <c r="D285">
        <f>281</f>
        <v>281</v>
      </c>
      <c r="E285">
        <v>24</v>
      </c>
      <c r="F285" t="s">
        <v>32</v>
      </c>
      <c r="G285" t="s">
        <v>2055</v>
      </c>
      <c r="H285" t="s">
        <v>11387</v>
      </c>
      <c r="I285" t="s">
        <v>7032</v>
      </c>
      <c r="J285" t="s">
        <v>11384</v>
      </c>
      <c r="K285">
        <v>5</v>
      </c>
      <c r="L285" t="s">
        <v>11389</v>
      </c>
      <c r="M285">
        <v>41</v>
      </c>
      <c r="N285" t="s">
        <v>11541</v>
      </c>
      <c r="O285">
        <v>65.6</v>
      </c>
      <c r="P285" t="s">
        <v>639</v>
      </c>
      <c r="Q285">
        <v>65.6</v>
      </c>
      <c r="R285" t="s">
        <v>950</v>
      </c>
      <c r="S285">
        <v>2.5</v>
      </c>
      <c r="T285" t="s">
        <v>11421</v>
      </c>
      <c r="U285">
        <v>84.4</v>
      </c>
      <c r="V285" t="s">
        <v>559</v>
      </c>
      <c r="W285">
        <v>2.3</v>
      </c>
      <c r="X285" t="s">
        <v>11421</v>
      </c>
      <c r="Y285">
        <v>1.2</v>
      </c>
      <c r="Z285" t="s">
        <v>11421</v>
      </c>
      <c r="AA285">
        <v>35.7</v>
      </c>
      <c r="AB285" t="s">
        <v>11948</v>
      </c>
      <c r="AC285">
        <v>21.2</v>
      </c>
      <c r="AD285" t="s">
        <v>12070</v>
      </c>
      <c r="AE285">
        <v>36.6</v>
      </c>
    </row>
    <row r="286" spans="1:31">
      <c r="A286" t="s">
        <v>272</v>
      </c>
      <c r="B286">
        <f>281</f>
        <v>281</v>
      </c>
      <c r="C286" t="s">
        <v>698</v>
      </c>
      <c r="D286">
        <f>281</f>
        <v>281</v>
      </c>
      <c r="E286">
        <v>20</v>
      </c>
      <c r="F286" t="s">
        <v>11734</v>
      </c>
      <c r="G286" t="s">
        <v>335</v>
      </c>
      <c r="H286" t="s">
        <v>11387</v>
      </c>
      <c r="I286" t="s">
        <v>11388</v>
      </c>
      <c r="J286" t="s">
        <v>11384</v>
      </c>
      <c r="K286">
        <v>3</v>
      </c>
      <c r="L286" t="s">
        <v>11389</v>
      </c>
      <c r="M286">
        <v>32.7</v>
      </c>
      <c r="N286" t="s">
        <v>11600</v>
      </c>
      <c r="O286">
        <v>5.4</v>
      </c>
      <c r="P286" t="s">
        <v>11735</v>
      </c>
      <c r="Q286">
        <v>67.1</v>
      </c>
      <c r="R286" t="s">
        <v>11901</v>
      </c>
      <c r="S286">
        <v>31.2</v>
      </c>
      <c r="T286" t="s">
        <v>2059</v>
      </c>
      <c r="U286">
        <v>92.3</v>
      </c>
      <c r="V286" t="s">
        <v>11751</v>
      </c>
      <c r="W286">
        <v>14.3</v>
      </c>
      <c r="X286" t="s">
        <v>11504</v>
      </c>
      <c r="Y286">
        <v>69.3</v>
      </c>
      <c r="Z286" t="s">
        <v>11603</v>
      </c>
      <c r="AA286">
        <v>23.6</v>
      </c>
      <c r="AB286" t="s">
        <v>12071</v>
      </c>
      <c r="AC286">
        <v>57.7</v>
      </c>
      <c r="AD286" t="s">
        <v>12017</v>
      </c>
      <c r="AE286">
        <v>36.6</v>
      </c>
    </row>
    <row r="287" spans="1:31">
      <c r="A287" t="s">
        <v>12072</v>
      </c>
      <c r="B287" t="s">
        <v>825</v>
      </c>
      <c r="C287" t="s">
        <v>824</v>
      </c>
      <c r="D287" t="s">
        <v>825</v>
      </c>
      <c r="E287">
        <v>21</v>
      </c>
      <c r="F287" t="s">
        <v>11870</v>
      </c>
      <c r="G287" t="s">
        <v>367</v>
      </c>
      <c r="H287" t="s">
        <v>11387</v>
      </c>
      <c r="I287" t="s">
        <v>11388</v>
      </c>
      <c r="J287" t="s">
        <v>11384</v>
      </c>
      <c r="K287">
        <v>5</v>
      </c>
      <c r="L287" t="s">
        <v>11389</v>
      </c>
      <c r="M287">
        <v>25</v>
      </c>
      <c r="N287" t="s">
        <v>11838</v>
      </c>
      <c r="O287">
        <v>39.4</v>
      </c>
      <c r="P287" t="s">
        <v>11873</v>
      </c>
      <c r="Q287">
        <v>3.1</v>
      </c>
      <c r="R287" t="s">
        <v>11421</v>
      </c>
      <c r="S287">
        <v>59.9</v>
      </c>
      <c r="T287" t="s">
        <v>769</v>
      </c>
      <c r="U287">
        <v>20</v>
      </c>
      <c r="V287" t="s">
        <v>12013</v>
      </c>
      <c r="W287">
        <v>7.8</v>
      </c>
      <c r="X287" t="s">
        <v>11421</v>
      </c>
      <c r="Y287">
        <v>92</v>
      </c>
      <c r="Z287" t="s">
        <v>9922</v>
      </c>
      <c r="AA287">
        <v>50.1</v>
      </c>
      <c r="AB287" t="s">
        <v>11519</v>
      </c>
      <c r="AC287">
        <v>44.1</v>
      </c>
      <c r="AD287" t="s">
        <v>11536</v>
      </c>
      <c r="AE287">
        <v>36.5</v>
      </c>
    </row>
    <row r="288" spans="1:31">
      <c r="A288" t="s">
        <v>12045</v>
      </c>
      <c r="B288" t="s">
        <v>1346</v>
      </c>
      <c r="C288" t="s">
        <v>1345</v>
      </c>
      <c r="D288" t="s">
        <v>1346</v>
      </c>
      <c r="E288">
        <v>17</v>
      </c>
      <c r="F288" t="s">
        <v>11585</v>
      </c>
      <c r="G288" t="s">
        <v>757</v>
      </c>
      <c r="H288" t="s">
        <v>11425</v>
      </c>
      <c r="I288" t="s">
        <v>11398</v>
      </c>
      <c r="J288" t="s">
        <v>11384</v>
      </c>
      <c r="K288">
        <v>2</v>
      </c>
      <c r="L288" t="s">
        <v>12073</v>
      </c>
      <c r="M288">
        <v>24</v>
      </c>
      <c r="N288" t="s">
        <v>12071</v>
      </c>
      <c r="O288">
        <v>82.8</v>
      </c>
      <c r="P288" t="s">
        <v>469</v>
      </c>
      <c r="Q288">
        <v>63.3</v>
      </c>
      <c r="R288" t="s">
        <v>11412</v>
      </c>
      <c r="S288">
        <v>8.5</v>
      </c>
      <c r="T288" t="s">
        <v>11421</v>
      </c>
      <c r="U288">
        <v>54.1</v>
      </c>
      <c r="V288" t="s">
        <v>11694</v>
      </c>
      <c r="W288">
        <v>98.8</v>
      </c>
      <c r="X288" t="s">
        <v>217</v>
      </c>
      <c r="Y288">
        <v>3.8</v>
      </c>
      <c r="Z288" t="s">
        <v>11421</v>
      </c>
      <c r="AA288">
        <v>10.5</v>
      </c>
      <c r="AB288" t="s">
        <v>11421</v>
      </c>
      <c r="AC288">
        <v>2.3</v>
      </c>
      <c r="AD288" t="s">
        <v>11421</v>
      </c>
      <c r="AE288">
        <v>36.2</v>
      </c>
    </row>
    <row r="289" spans="1:31">
      <c r="A289" t="s">
        <v>1644</v>
      </c>
      <c r="B289">
        <f>285</f>
        <v>285</v>
      </c>
      <c r="C289" t="s">
        <v>1488</v>
      </c>
      <c r="D289">
        <f>285</f>
        <v>285</v>
      </c>
      <c r="E289">
        <v>36</v>
      </c>
      <c r="F289" t="s">
        <v>6870</v>
      </c>
      <c r="G289" t="s">
        <v>1450</v>
      </c>
      <c r="H289" t="s">
        <v>11383</v>
      </c>
      <c r="I289" t="s">
        <v>7032</v>
      </c>
      <c r="J289" t="s">
        <v>11384</v>
      </c>
      <c r="K289">
        <v>4</v>
      </c>
      <c r="L289" t="s">
        <v>11389</v>
      </c>
      <c r="M289">
        <v>40.1</v>
      </c>
      <c r="N289" t="s">
        <v>1292</v>
      </c>
      <c r="O289">
        <v>55.9</v>
      </c>
      <c r="P289" t="s">
        <v>11520</v>
      </c>
      <c r="Q289">
        <v>26.6</v>
      </c>
      <c r="R289" t="s">
        <v>12074</v>
      </c>
      <c r="S289">
        <v>54.7</v>
      </c>
      <c r="T289" t="s">
        <v>1859</v>
      </c>
      <c r="U289">
        <v>2.6</v>
      </c>
      <c r="V289" t="s">
        <v>11421</v>
      </c>
      <c r="W289">
        <v>1.4</v>
      </c>
      <c r="X289" t="s">
        <v>11421</v>
      </c>
      <c r="Y289">
        <v>2.7</v>
      </c>
      <c r="Z289" t="s">
        <v>11421</v>
      </c>
      <c r="AA289">
        <v>26</v>
      </c>
      <c r="AB289" t="s">
        <v>11689</v>
      </c>
      <c r="AC289">
        <v>6.5</v>
      </c>
      <c r="AD289" t="s">
        <v>11421</v>
      </c>
      <c r="AE289">
        <v>36.1</v>
      </c>
    </row>
    <row r="290" spans="1:31">
      <c r="A290" t="s">
        <v>12069</v>
      </c>
      <c r="B290">
        <f>285</f>
        <v>285</v>
      </c>
      <c r="C290" t="s">
        <v>437</v>
      </c>
      <c r="D290">
        <f>285</f>
        <v>285</v>
      </c>
      <c r="E290">
        <v>28</v>
      </c>
      <c r="F290" t="s">
        <v>8337</v>
      </c>
      <c r="G290" t="s">
        <v>130</v>
      </c>
      <c r="H290" t="s">
        <v>11387</v>
      </c>
      <c r="I290" t="s">
        <v>7032</v>
      </c>
      <c r="J290" t="s">
        <v>11384</v>
      </c>
      <c r="K290">
        <v>3</v>
      </c>
      <c r="L290" t="s">
        <v>11389</v>
      </c>
      <c r="M290">
        <v>13.4</v>
      </c>
      <c r="N290" t="s">
        <v>11735</v>
      </c>
      <c r="O290">
        <v>12</v>
      </c>
      <c r="P290" t="s">
        <v>11735</v>
      </c>
      <c r="Q290">
        <v>11</v>
      </c>
      <c r="R290" t="s">
        <v>11421</v>
      </c>
      <c r="S290">
        <v>89.5</v>
      </c>
      <c r="T290" t="s">
        <v>268</v>
      </c>
      <c r="U290">
        <v>97.9</v>
      </c>
      <c r="V290" t="s">
        <v>11494</v>
      </c>
      <c r="W290">
        <v>65.5</v>
      </c>
      <c r="X290" t="s">
        <v>11696</v>
      </c>
      <c r="Y290">
        <v>23.9</v>
      </c>
      <c r="Z290" t="s">
        <v>12033</v>
      </c>
      <c r="AA290">
        <v>10.8</v>
      </c>
      <c r="AB290" t="s">
        <v>11421</v>
      </c>
      <c r="AC290">
        <v>25.8</v>
      </c>
      <c r="AD290" t="s">
        <v>11713</v>
      </c>
      <c r="AE290">
        <v>36.1</v>
      </c>
    </row>
    <row r="291" spans="1:31">
      <c r="A291" t="s">
        <v>9965</v>
      </c>
      <c r="B291">
        <f>285</f>
        <v>285</v>
      </c>
      <c r="C291" t="s">
        <v>3946</v>
      </c>
      <c r="D291">
        <f>285</f>
        <v>285</v>
      </c>
      <c r="E291">
        <v>21</v>
      </c>
      <c r="F291" t="s">
        <v>11382</v>
      </c>
      <c r="G291" t="s">
        <v>5</v>
      </c>
      <c r="H291" t="s">
        <v>11402</v>
      </c>
      <c r="I291" t="s">
        <v>11388</v>
      </c>
      <c r="J291" t="s">
        <v>11384</v>
      </c>
      <c r="K291">
        <v>5</v>
      </c>
      <c r="L291" t="s">
        <v>11389</v>
      </c>
      <c r="M291">
        <v>38.5</v>
      </c>
      <c r="N291" t="s">
        <v>11441</v>
      </c>
      <c r="O291">
        <v>18.4</v>
      </c>
      <c r="P291" t="s">
        <v>12075</v>
      </c>
      <c r="Q291">
        <v>72.5</v>
      </c>
      <c r="R291" t="s">
        <v>11498</v>
      </c>
      <c r="S291">
        <v>19.5</v>
      </c>
      <c r="T291" t="s">
        <v>12076</v>
      </c>
      <c r="U291">
        <v>11</v>
      </c>
      <c r="V291" t="s">
        <v>11421</v>
      </c>
      <c r="W291">
        <v>9.3</v>
      </c>
      <c r="X291" t="s">
        <v>11421</v>
      </c>
      <c r="Y291">
        <v>88</v>
      </c>
      <c r="Z291" t="s">
        <v>320</v>
      </c>
      <c r="AA291">
        <v>31</v>
      </c>
      <c r="AB291" t="s">
        <v>514</v>
      </c>
      <c r="AC291">
        <v>71.5</v>
      </c>
      <c r="AD291" t="s">
        <v>11829</v>
      </c>
      <c r="AE291">
        <v>36.1</v>
      </c>
    </row>
    <row r="292" spans="1:31">
      <c r="A292" t="s">
        <v>11882</v>
      </c>
      <c r="B292">
        <f>285</f>
        <v>285</v>
      </c>
      <c r="C292" t="s">
        <v>554</v>
      </c>
      <c r="D292">
        <f>285</f>
        <v>285</v>
      </c>
      <c r="E292">
        <v>17</v>
      </c>
      <c r="F292" t="s">
        <v>11432</v>
      </c>
      <c r="G292" t="s">
        <v>11433</v>
      </c>
      <c r="H292" t="s">
        <v>11387</v>
      </c>
      <c r="I292" t="s">
        <v>7032</v>
      </c>
      <c r="J292" t="s">
        <v>11384</v>
      </c>
      <c r="K292">
        <v>4</v>
      </c>
      <c r="L292" t="s">
        <v>11389</v>
      </c>
      <c r="M292">
        <v>18.7</v>
      </c>
      <c r="N292" t="s">
        <v>11463</v>
      </c>
      <c r="O292">
        <v>8.6</v>
      </c>
      <c r="P292" t="s">
        <v>11735</v>
      </c>
      <c r="Q292">
        <v>34.7</v>
      </c>
      <c r="R292" t="s">
        <v>12077</v>
      </c>
      <c r="S292">
        <v>98.2</v>
      </c>
      <c r="T292" t="s">
        <v>192</v>
      </c>
      <c r="U292">
        <v>24.3</v>
      </c>
      <c r="V292" t="s">
        <v>11977</v>
      </c>
      <c r="W292">
        <v>27.4</v>
      </c>
      <c r="X292" t="s">
        <v>11956</v>
      </c>
      <c r="Y292">
        <v>18.6</v>
      </c>
      <c r="Z292" t="s">
        <v>11830</v>
      </c>
      <c r="AA292">
        <v>24</v>
      </c>
      <c r="AB292" t="s">
        <v>11838</v>
      </c>
      <c r="AC292">
        <v>25.6</v>
      </c>
      <c r="AD292" t="s">
        <v>11798</v>
      </c>
      <c r="AE292">
        <v>36.1</v>
      </c>
    </row>
    <row r="293" spans="1:31">
      <c r="A293" t="s">
        <v>12057</v>
      </c>
      <c r="B293" t="s">
        <v>11564</v>
      </c>
      <c r="C293" t="s">
        <v>10152</v>
      </c>
      <c r="D293" t="s">
        <v>11564</v>
      </c>
      <c r="E293">
        <v>18</v>
      </c>
      <c r="F293" t="s">
        <v>11636</v>
      </c>
      <c r="G293" t="s">
        <v>584</v>
      </c>
      <c r="H293" t="s">
        <v>11387</v>
      </c>
      <c r="I293" t="s">
        <v>11388</v>
      </c>
      <c r="J293" t="s">
        <v>7069</v>
      </c>
      <c r="K293">
        <v>5</v>
      </c>
      <c r="L293" t="s">
        <v>11389</v>
      </c>
      <c r="M293">
        <v>26.3</v>
      </c>
      <c r="N293" t="s">
        <v>542</v>
      </c>
      <c r="O293">
        <v>28.2</v>
      </c>
      <c r="P293" t="s">
        <v>11531</v>
      </c>
      <c r="Q293">
        <v>61.2</v>
      </c>
      <c r="R293" t="s">
        <v>11682</v>
      </c>
      <c r="S293">
        <v>13.5</v>
      </c>
      <c r="T293" t="s">
        <v>12078</v>
      </c>
      <c r="U293">
        <v>92.3</v>
      </c>
      <c r="V293" t="s">
        <v>11517</v>
      </c>
      <c r="W293">
        <v>39.3</v>
      </c>
      <c r="X293" t="s">
        <v>12042</v>
      </c>
      <c r="Y293">
        <v>45.7</v>
      </c>
      <c r="Z293" t="s">
        <v>11778</v>
      </c>
      <c r="AA293">
        <v>30.7</v>
      </c>
      <c r="AB293" t="s">
        <v>11907</v>
      </c>
      <c r="AC293">
        <v>90.6</v>
      </c>
      <c r="AD293" t="s">
        <v>11905</v>
      </c>
      <c r="AE293">
        <v>36</v>
      </c>
    </row>
    <row r="294" spans="1:31">
      <c r="A294" t="s">
        <v>12069</v>
      </c>
      <c r="B294" t="s">
        <v>1026</v>
      </c>
      <c r="C294" t="s">
        <v>1025</v>
      </c>
      <c r="D294" t="s">
        <v>1026</v>
      </c>
      <c r="E294">
        <v>31</v>
      </c>
      <c r="F294" t="s">
        <v>11994</v>
      </c>
      <c r="G294" t="s">
        <v>704</v>
      </c>
      <c r="H294" t="s">
        <v>11383</v>
      </c>
      <c r="I294" t="s">
        <v>11388</v>
      </c>
      <c r="J294" t="s">
        <v>11384</v>
      </c>
      <c r="K294">
        <v>3</v>
      </c>
      <c r="L294" t="s">
        <v>11389</v>
      </c>
      <c r="M294">
        <v>28.3</v>
      </c>
      <c r="N294" t="s">
        <v>11643</v>
      </c>
      <c r="O294">
        <v>37.8</v>
      </c>
      <c r="P294" t="s">
        <v>11899</v>
      </c>
      <c r="Q294">
        <v>52.6</v>
      </c>
      <c r="R294" t="s">
        <v>449</v>
      </c>
      <c r="S294">
        <v>13.8</v>
      </c>
      <c r="T294" t="s">
        <v>11762</v>
      </c>
      <c r="U294">
        <v>100</v>
      </c>
      <c r="V294" t="s">
        <v>75</v>
      </c>
      <c r="W294">
        <v>38.7</v>
      </c>
      <c r="X294" t="s">
        <v>11599</v>
      </c>
      <c r="Y294">
        <v>56.5</v>
      </c>
      <c r="Z294" t="s">
        <v>11727</v>
      </c>
      <c r="AA294">
        <v>60.9</v>
      </c>
      <c r="AB294" t="s">
        <v>320</v>
      </c>
      <c r="AC294">
        <v>16.3</v>
      </c>
      <c r="AD294" t="s">
        <v>12079</v>
      </c>
      <c r="AE294">
        <v>35.9</v>
      </c>
    </row>
    <row r="295" spans="1:31">
      <c r="A295" t="s">
        <v>11756</v>
      </c>
      <c r="B295" t="s">
        <v>527</v>
      </c>
      <c r="C295" t="s">
        <v>528</v>
      </c>
      <c r="D295" t="s">
        <v>527</v>
      </c>
      <c r="E295">
        <v>22</v>
      </c>
      <c r="F295" t="s">
        <v>11432</v>
      </c>
      <c r="G295" t="s">
        <v>11433</v>
      </c>
      <c r="H295" t="s">
        <v>11402</v>
      </c>
      <c r="I295" t="s">
        <v>11388</v>
      </c>
      <c r="J295" t="s">
        <v>11384</v>
      </c>
      <c r="K295">
        <v>4</v>
      </c>
      <c r="L295" t="s">
        <v>11389</v>
      </c>
      <c r="M295">
        <v>21.4</v>
      </c>
      <c r="N295" t="s">
        <v>11745</v>
      </c>
      <c r="O295">
        <v>42.2</v>
      </c>
      <c r="P295" t="s">
        <v>11809</v>
      </c>
      <c r="Q295">
        <v>17.4</v>
      </c>
      <c r="R295" t="s">
        <v>11421</v>
      </c>
      <c r="S295">
        <v>80.9</v>
      </c>
      <c r="T295" t="s">
        <v>615</v>
      </c>
      <c r="U295">
        <v>4.4</v>
      </c>
      <c r="V295" t="s">
        <v>11421</v>
      </c>
      <c r="W295">
        <v>4.1</v>
      </c>
      <c r="X295" t="s">
        <v>11421</v>
      </c>
      <c r="Y295">
        <v>36.8</v>
      </c>
      <c r="Z295" t="s">
        <v>915</v>
      </c>
      <c r="AA295">
        <v>20.8</v>
      </c>
      <c r="AB295" t="s">
        <v>11672</v>
      </c>
      <c r="AC295">
        <v>34.6</v>
      </c>
      <c r="AD295" t="s">
        <v>12034</v>
      </c>
      <c r="AE295">
        <v>35.8</v>
      </c>
    </row>
    <row r="296" spans="1:31">
      <c r="A296" t="s">
        <v>9970</v>
      </c>
      <c r="B296">
        <f>292</f>
        <v>292</v>
      </c>
      <c r="C296" t="s">
        <v>12080</v>
      </c>
      <c r="D296">
        <f>292</f>
        <v>292</v>
      </c>
      <c r="E296">
        <v>45</v>
      </c>
      <c r="F296" t="s">
        <v>11734</v>
      </c>
      <c r="G296" t="s">
        <v>335</v>
      </c>
      <c r="H296" t="s">
        <v>11402</v>
      </c>
      <c r="I296" t="s">
        <v>11388</v>
      </c>
      <c r="J296" t="s">
        <v>11384</v>
      </c>
      <c r="K296">
        <v>5</v>
      </c>
      <c r="L296" t="s">
        <v>11389</v>
      </c>
      <c r="M296">
        <v>34</v>
      </c>
      <c r="N296" t="s">
        <v>11761</v>
      </c>
      <c r="O296">
        <v>19.4</v>
      </c>
      <c r="P296" t="s">
        <v>11491</v>
      </c>
      <c r="Q296">
        <v>23.6</v>
      </c>
      <c r="R296" t="s">
        <v>12081</v>
      </c>
      <c r="S296">
        <v>27.5</v>
      </c>
      <c r="T296" t="s">
        <v>11507</v>
      </c>
      <c r="U296">
        <v>76.1</v>
      </c>
      <c r="V296" t="s">
        <v>11767</v>
      </c>
      <c r="W296">
        <v>10.3</v>
      </c>
      <c r="X296" t="s">
        <v>11421</v>
      </c>
      <c r="Y296">
        <v>88.9</v>
      </c>
      <c r="Z296" t="s">
        <v>331</v>
      </c>
      <c r="AA296">
        <v>51</v>
      </c>
      <c r="AB296" t="s">
        <v>889</v>
      </c>
      <c r="AC296">
        <v>65.7</v>
      </c>
      <c r="AD296" t="s">
        <v>11894</v>
      </c>
      <c r="AE296">
        <v>35.7</v>
      </c>
    </row>
    <row r="297" spans="1:31">
      <c r="A297" t="s">
        <v>11578</v>
      </c>
      <c r="B297">
        <f>292</f>
        <v>292</v>
      </c>
      <c r="C297" t="s">
        <v>1048</v>
      </c>
      <c r="D297">
        <f>292</f>
        <v>292</v>
      </c>
      <c r="E297">
        <v>21</v>
      </c>
      <c r="F297" t="s">
        <v>11636</v>
      </c>
      <c r="G297" t="s">
        <v>584</v>
      </c>
      <c r="H297" t="s">
        <v>11387</v>
      </c>
      <c r="I297" t="s">
        <v>11388</v>
      </c>
      <c r="J297" t="s">
        <v>11384</v>
      </c>
      <c r="K297">
        <v>5</v>
      </c>
      <c r="L297" t="s">
        <v>11389</v>
      </c>
      <c r="M297">
        <v>28.4</v>
      </c>
      <c r="N297" t="s">
        <v>11675</v>
      </c>
      <c r="O297">
        <v>36.3</v>
      </c>
      <c r="P297" t="s">
        <v>11511</v>
      </c>
      <c r="Q297">
        <v>29.4</v>
      </c>
      <c r="R297" t="s">
        <v>11842</v>
      </c>
      <c r="S297">
        <v>21.6</v>
      </c>
      <c r="T297" t="s">
        <v>11965</v>
      </c>
      <c r="U297">
        <v>94.8</v>
      </c>
      <c r="V297" t="s">
        <v>11523</v>
      </c>
      <c r="W297">
        <v>47.1</v>
      </c>
      <c r="X297" t="s">
        <v>11685</v>
      </c>
      <c r="Y297">
        <v>25.1</v>
      </c>
      <c r="Z297" t="s">
        <v>12059</v>
      </c>
      <c r="AA297">
        <v>23.5</v>
      </c>
      <c r="AB297" t="s">
        <v>12082</v>
      </c>
      <c r="AC297">
        <v>96.1</v>
      </c>
      <c r="AD297" t="s">
        <v>214</v>
      </c>
      <c r="AE297">
        <v>35.7</v>
      </c>
    </row>
    <row r="298" spans="1:31">
      <c r="A298" t="s">
        <v>12048</v>
      </c>
      <c r="B298" t="s">
        <v>11601</v>
      </c>
      <c r="C298" t="s">
        <v>10178</v>
      </c>
      <c r="D298" t="s">
        <v>11601</v>
      </c>
      <c r="E298">
        <v>23</v>
      </c>
      <c r="F298" t="s">
        <v>11448</v>
      </c>
      <c r="G298" t="s">
        <v>175</v>
      </c>
      <c r="H298" t="s">
        <v>11402</v>
      </c>
      <c r="I298" t="s">
        <v>11388</v>
      </c>
      <c r="J298" t="s">
        <v>11384</v>
      </c>
      <c r="K298">
        <v>1</v>
      </c>
      <c r="L298" t="s">
        <v>11389</v>
      </c>
      <c r="M298">
        <v>44.5</v>
      </c>
      <c r="N298" t="s">
        <v>903</v>
      </c>
      <c r="O298">
        <v>10.1</v>
      </c>
      <c r="P298" t="s">
        <v>11735</v>
      </c>
      <c r="Q298">
        <v>7.8</v>
      </c>
      <c r="R298" t="s">
        <v>11421</v>
      </c>
      <c r="S298">
        <v>48.8</v>
      </c>
      <c r="T298" t="s">
        <v>11772</v>
      </c>
      <c r="U298">
        <v>18.4</v>
      </c>
      <c r="V298" t="s">
        <v>12083</v>
      </c>
      <c r="W298">
        <v>34.9</v>
      </c>
      <c r="X298" t="s">
        <v>11969</v>
      </c>
      <c r="Y298">
        <v>92.6</v>
      </c>
      <c r="Z298" t="s">
        <v>282</v>
      </c>
      <c r="AA298">
        <v>14.2</v>
      </c>
      <c r="AB298" t="s">
        <v>12049</v>
      </c>
      <c r="AC298">
        <v>40.8</v>
      </c>
      <c r="AD298" t="s">
        <v>12084</v>
      </c>
      <c r="AE298">
        <v>35.6</v>
      </c>
    </row>
    <row r="299" spans="1:31">
      <c r="A299" t="s">
        <v>11999</v>
      </c>
      <c r="B299">
        <f>295</f>
        <v>295</v>
      </c>
      <c r="C299" t="s">
        <v>1169</v>
      </c>
      <c r="D299">
        <f>295</f>
        <v>295</v>
      </c>
      <c r="E299">
        <v>22</v>
      </c>
      <c r="F299" t="s">
        <v>11456</v>
      </c>
      <c r="G299" t="s">
        <v>11457</v>
      </c>
      <c r="H299" t="s">
        <v>11383</v>
      </c>
      <c r="I299" t="s">
        <v>7032</v>
      </c>
      <c r="J299" t="s">
        <v>11384</v>
      </c>
      <c r="K299">
        <v>3</v>
      </c>
      <c r="L299" t="s">
        <v>11389</v>
      </c>
      <c r="M299">
        <v>19.4</v>
      </c>
      <c r="N299" t="s">
        <v>11903</v>
      </c>
      <c r="O299">
        <v>12.6</v>
      </c>
      <c r="P299" t="s">
        <v>11735</v>
      </c>
      <c r="Q299">
        <v>56</v>
      </c>
      <c r="R299" t="s">
        <v>11731</v>
      </c>
      <c r="S299">
        <v>51.9</v>
      </c>
      <c r="T299" t="s">
        <v>11907</v>
      </c>
      <c r="U299">
        <v>97.8</v>
      </c>
      <c r="V299" t="s">
        <v>464</v>
      </c>
      <c r="W299">
        <v>100</v>
      </c>
      <c r="X299" t="s">
        <v>149</v>
      </c>
      <c r="Y299">
        <v>2.6</v>
      </c>
      <c r="Z299" t="s">
        <v>11421</v>
      </c>
      <c r="AA299">
        <v>15.1</v>
      </c>
      <c r="AB299" t="s">
        <v>11986</v>
      </c>
      <c r="AC299">
        <v>17.2</v>
      </c>
      <c r="AD299" t="s">
        <v>12085</v>
      </c>
      <c r="AE299">
        <v>35.4</v>
      </c>
    </row>
    <row r="300" spans="1:31">
      <c r="A300" t="s">
        <v>11694</v>
      </c>
      <c r="B300">
        <f>295</f>
        <v>295</v>
      </c>
      <c r="C300" t="s">
        <v>12086</v>
      </c>
      <c r="D300">
        <f>295</f>
        <v>295</v>
      </c>
      <c r="E300">
        <v>25</v>
      </c>
      <c r="F300" t="s">
        <v>11386</v>
      </c>
      <c r="G300" t="s">
        <v>10</v>
      </c>
      <c r="H300" t="s">
        <v>11387</v>
      </c>
      <c r="I300" t="s">
        <v>11388</v>
      </c>
      <c r="J300" t="s">
        <v>11384</v>
      </c>
      <c r="K300">
        <v>4</v>
      </c>
      <c r="L300" t="s">
        <v>11389</v>
      </c>
      <c r="M300">
        <v>19.2</v>
      </c>
      <c r="N300" t="s">
        <v>12087</v>
      </c>
      <c r="O300">
        <v>8.5</v>
      </c>
      <c r="P300" t="s">
        <v>11735</v>
      </c>
      <c r="Q300">
        <v>16.8</v>
      </c>
      <c r="R300" t="s">
        <v>11421</v>
      </c>
      <c r="S300">
        <v>66</v>
      </c>
      <c r="T300" t="s">
        <v>11477</v>
      </c>
      <c r="U300">
        <v>68</v>
      </c>
      <c r="V300" t="s">
        <v>11823</v>
      </c>
      <c r="W300">
        <v>38.2</v>
      </c>
      <c r="X300" t="s">
        <v>12082</v>
      </c>
      <c r="Y300">
        <v>64.8</v>
      </c>
      <c r="Z300" t="s">
        <v>680</v>
      </c>
      <c r="AA300">
        <v>12.7</v>
      </c>
      <c r="AB300" t="s">
        <v>11926</v>
      </c>
      <c r="AC300">
        <v>84.3</v>
      </c>
      <c r="AD300" t="s">
        <v>12088</v>
      </c>
      <c r="AE300">
        <v>35.4</v>
      </c>
    </row>
    <row r="301" spans="1:31">
      <c r="A301" t="s">
        <v>11999</v>
      </c>
      <c r="B301" t="s">
        <v>815</v>
      </c>
      <c r="C301" t="s">
        <v>814</v>
      </c>
      <c r="D301" t="s">
        <v>815</v>
      </c>
      <c r="E301">
        <v>20</v>
      </c>
      <c r="F301" t="s">
        <v>11382</v>
      </c>
      <c r="G301" t="s">
        <v>5</v>
      </c>
      <c r="H301" t="s">
        <v>11387</v>
      </c>
      <c r="I301" t="s">
        <v>11388</v>
      </c>
      <c r="J301" t="s">
        <v>11384</v>
      </c>
      <c r="K301">
        <v>5</v>
      </c>
      <c r="L301" t="s">
        <v>11385</v>
      </c>
      <c r="M301">
        <v>30.3</v>
      </c>
      <c r="N301" t="s">
        <v>11466</v>
      </c>
      <c r="O301">
        <v>34.4</v>
      </c>
      <c r="P301" t="s">
        <v>11572</v>
      </c>
      <c r="Q301">
        <v>59</v>
      </c>
      <c r="R301" t="s">
        <v>760</v>
      </c>
      <c r="S301">
        <v>18.6</v>
      </c>
      <c r="T301" t="s">
        <v>11854</v>
      </c>
      <c r="U301">
        <v>17</v>
      </c>
      <c r="V301" t="s">
        <v>11774</v>
      </c>
      <c r="W301">
        <v>39.8</v>
      </c>
      <c r="X301" t="s">
        <v>11554</v>
      </c>
      <c r="Y301">
        <v>14.4</v>
      </c>
      <c r="Z301" t="s">
        <v>12089</v>
      </c>
      <c r="AA301">
        <v>87.8</v>
      </c>
      <c r="AB301" t="s">
        <v>170</v>
      </c>
      <c r="AC301">
        <v>66.8</v>
      </c>
      <c r="AD301" t="s">
        <v>11900</v>
      </c>
      <c r="AE301">
        <v>35.3</v>
      </c>
    </row>
    <row r="302" spans="1:31">
      <c r="A302" t="s">
        <v>9976</v>
      </c>
      <c r="B302" t="s">
        <v>912</v>
      </c>
      <c r="C302" t="s">
        <v>911</v>
      </c>
      <c r="D302" t="s">
        <v>912</v>
      </c>
      <c r="E302">
        <v>20</v>
      </c>
      <c r="F302" t="s">
        <v>6875</v>
      </c>
      <c r="G302" t="s">
        <v>17</v>
      </c>
      <c r="H302" t="s">
        <v>11387</v>
      </c>
      <c r="I302" t="s">
        <v>11388</v>
      </c>
      <c r="J302" t="s">
        <v>11384</v>
      </c>
      <c r="K302">
        <v>5</v>
      </c>
      <c r="L302" t="s">
        <v>11389</v>
      </c>
      <c r="M302">
        <v>19.2</v>
      </c>
      <c r="N302" t="s">
        <v>11491</v>
      </c>
      <c r="O302">
        <v>18</v>
      </c>
      <c r="P302" t="s">
        <v>11798</v>
      </c>
      <c r="Q302">
        <v>16</v>
      </c>
      <c r="R302" t="s">
        <v>11421</v>
      </c>
      <c r="S302">
        <v>41.8</v>
      </c>
      <c r="T302" t="s">
        <v>11581</v>
      </c>
      <c r="U302">
        <v>99</v>
      </c>
      <c r="V302" t="s">
        <v>253</v>
      </c>
      <c r="W302">
        <v>74.7</v>
      </c>
      <c r="X302" t="s">
        <v>481</v>
      </c>
      <c r="Y302">
        <v>37.2</v>
      </c>
      <c r="Z302" t="s">
        <v>12009</v>
      </c>
      <c r="AA302">
        <v>21.6</v>
      </c>
      <c r="AB302" t="s">
        <v>11615</v>
      </c>
      <c r="AC302">
        <v>94.4</v>
      </c>
      <c r="AD302" t="s">
        <v>11396</v>
      </c>
      <c r="AE302">
        <v>34.9</v>
      </c>
    </row>
    <row r="303" spans="1:31">
      <c r="A303" t="s">
        <v>12090</v>
      </c>
      <c r="B303" t="s">
        <v>449</v>
      </c>
      <c r="C303" t="s">
        <v>9950</v>
      </c>
      <c r="D303" t="s">
        <v>449</v>
      </c>
      <c r="E303">
        <v>26</v>
      </c>
      <c r="F303" t="s">
        <v>11382</v>
      </c>
      <c r="G303" t="s">
        <v>5</v>
      </c>
      <c r="H303" t="s">
        <v>11402</v>
      </c>
      <c r="I303" t="s">
        <v>7032</v>
      </c>
      <c r="J303" t="s">
        <v>11384</v>
      </c>
      <c r="K303">
        <v>5</v>
      </c>
      <c r="L303" t="s">
        <v>11389</v>
      </c>
      <c r="M303">
        <v>36.9</v>
      </c>
      <c r="N303" t="s">
        <v>11418</v>
      </c>
      <c r="O303">
        <v>24.7</v>
      </c>
      <c r="P303" t="s">
        <v>11462</v>
      </c>
      <c r="Q303">
        <v>48.7</v>
      </c>
      <c r="R303" t="s">
        <v>11880</v>
      </c>
      <c r="S303">
        <v>18.1</v>
      </c>
      <c r="T303" t="s">
        <v>12091</v>
      </c>
      <c r="U303">
        <v>18.9</v>
      </c>
      <c r="V303" t="s">
        <v>11929</v>
      </c>
      <c r="W303">
        <v>32.8</v>
      </c>
      <c r="X303" t="s">
        <v>11939</v>
      </c>
      <c r="Y303">
        <v>59.7</v>
      </c>
      <c r="Z303" t="s">
        <v>514</v>
      </c>
      <c r="AA303">
        <v>20.7</v>
      </c>
      <c r="AB303" t="s">
        <v>915</v>
      </c>
      <c r="AC303">
        <v>95.9</v>
      </c>
      <c r="AD303" t="s">
        <v>11417</v>
      </c>
      <c r="AE303">
        <v>34.8</v>
      </c>
    </row>
    <row r="304" spans="1:31">
      <c r="A304" t="s">
        <v>12045</v>
      </c>
      <c r="B304" t="s">
        <v>2075</v>
      </c>
      <c r="C304" t="s">
        <v>2074</v>
      </c>
      <c r="D304" t="s">
        <v>2075</v>
      </c>
      <c r="E304">
        <v>15</v>
      </c>
      <c r="F304" t="s">
        <v>11585</v>
      </c>
      <c r="G304" t="s">
        <v>757</v>
      </c>
      <c r="H304" t="s">
        <v>11383</v>
      </c>
      <c r="I304" t="s">
        <v>7032</v>
      </c>
      <c r="J304" t="s">
        <v>7069</v>
      </c>
      <c r="K304">
        <v>2</v>
      </c>
      <c r="L304" t="s">
        <v>12073</v>
      </c>
      <c r="M304">
        <v>22.5</v>
      </c>
      <c r="N304" t="s">
        <v>11577</v>
      </c>
      <c r="O304">
        <v>58.4</v>
      </c>
      <c r="P304" t="s">
        <v>11415</v>
      </c>
      <c r="Q304">
        <v>72.6</v>
      </c>
      <c r="R304" t="s">
        <v>11508</v>
      </c>
      <c r="S304">
        <v>3.2</v>
      </c>
      <c r="T304" t="s">
        <v>11421</v>
      </c>
      <c r="U304">
        <v>83.7</v>
      </c>
      <c r="V304" t="s">
        <v>11464</v>
      </c>
      <c r="W304">
        <v>98</v>
      </c>
      <c r="X304" t="s">
        <v>67</v>
      </c>
      <c r="Y304">
        <v>1.3</v>
      </c>
      <c r="Z304" t="s">
        <v>11421</v>
      </c>
      <c r="AA304">
        <v>15.8</v>
      </c>
      <c r="AB304" t="s">
        <v>11842</v>
      </c>
      <c r="AC304">
        <v>24.6</v>
      </c>
      <c r="AD304" t="s">
        <v>12092</v>
      </c>
      <c r="AE304">
        <v>34.7</v>
      </c>
    </row>
    <row r="305" spans="1:31">
      <c r="A305" t="s">
        <v>11543</v>
      </c>
      <c r="B305" t="s">
        <v>11779</v>
      </c>
      <c r="C305" t="s">
        <v>12093</v>
      </c>
      <c r="D305" t="s">
        <v>11779</v>
      </c>
      <c r="E305">
        <v>37</v>
      </c>
      <c r="F305" t="s">
        <v>11432</v>
      </c>
      <c r="G305" t="s">
        <v>11433</v>
      </c>
      <c r="H305" t="s">
        <v>11383</v>
      </c>
      <c r="I305" t="s">
        <v>11398</v>
      </c>
      <c r="J305" t="s">
        <v>11384</v>
      </c>
      <c r="K305">
        <v>2</v>
      </c>
      <c r="L305" t="s">
        <v>11389</v>
      </c>
      <c r="M305">
        <v>9.1</v>
      </c>
      <c r="N305" t="s">
        <v>11735</v>
      </c>
      <c r="O305">
        <v>2.1</v>
      </c>
      <c r="P305" t="s">
        <v>11735</v>
      </c>
      <c r="Q305">
        <v>94.6</v>
      </c>
      <c r="R305" t="s">
        <v>282</v>
      </c>
      <c r="S305">
        <v>95</v>
      </c>
      <c r="T305" t="s">
        <v>144</v>
      </c>
      <c r="U305">
        <v>37.2</v>
      </c>
      <c r="V305" t="s">
        <v>11648</v>
      </c>
      <c r="W305">
        <v>1.5</v>
      </c>
      <c r="X305" t="s">
        <v>11421</v>
      </c>
      <c r="Y305">
        <v>6.8</v>
      </c>
      <c r="Z305" t="s">
        <v>11421</v>
      </c>
      <c r="AA305">
        <v>7.4</v>
      </c>
      <c r="AB305" t="s">
        <v>11421</v>
      </c>
      <c r="AC305">
        <v>6.9</v>
      </c>
      <c r="AD305" t="s">
        <v>11421</v>
      </c>
      <c r="AE305">
        <v>34.6</v>
      </c>
    </row>
    <row r="306" spans="1:31">
      <c r="A306" t="s">
        <v>12094</v>
      </c>
      <c r="B306">
        <f>302</f>
        <v>302</v>
      </c>
      <c r="C306" t="s">
        <v>12095</v>
      </c>
      <c r="D306">
        <f>302</f>
        <v>302</v>
      </c>
      <c r="E306">
        <v>30</v>
      </c>
      <c r="F306" t="s">
        <v>8157</v>
      </c>
      <c r="G306" t="s">
        <v>194</v>
      </c>
      <c r="H306" t="s">
        <v>11402</v>
      </c>
      <c r="I306" t="s">
        <v>11388</v>
      </c>
      <c r="J306" t="s">
        <v>11384</v>
      </c>
      <c r="K306">
        <v>5</v>
      </c>
      <c r="L306" t="s">
        <v>11389</v>
      </c>
      <c r="M306">
        <v>44.4</v>
      </c>
      <c r="N306" t="s">
        <v>11481</v>
      </c>
      <c r="O306">
        <v>29.1</v>
      </c>
      <c r="P306" t="s">
        <v>542</v>
      </c>
      <c r="Q306">
        <v>21.4</v>
      </c>
      <c r="R306" t="s">
        <v>12096</v>
      </c>
      <c r="S306">
        <v>21.3</v>
      </c>
      <c r="T306" t="s">
        <v>12016</v>
      </c>
      <c r="U306">
        <v>41.3</v>
      </c>
      <c r="V306" t="s">
        <v>11883</v>
      </c>
      <c r="W306">
        <v>25.6</v>
      </c>
      <c r="X306" t="s">
        <v>12061</v>
      </c>
      <c r="Y306">
        <v>82.1</v>
      </c>
      <c r="Z306" t="s">
        <v>11480</v>
      </c>
      <c r="AA306">
        <v>11.5</v>
      </c>
      <c r="AB306" t="s">
        <v>11421</v>
      </c>
      <c r="AC306">
        <v>46.6</v>
      </c>
      <c r="AD306" t="s">
        <v>12097</v>
      </c>
      <c r="AE306">
        <v>34.5</v>
      </c>
    </row>
    <row r="307" spans="1:31">
      <c r="A307" t="s">
        <v>12098</v>
      </c>
      <c r="B307">
        <f>302</f>
        <v>302</v>
      </c>
      <c r="C307" t="s">
        <v>745</v>
      </c>
      <c r="D307">
        <f>302</f>
        <v>302</v>
      </c>
      <c r="E307">
        <v>47</v>
      </c>
      <c r="F307" t="s">
        <v>11382</v>
      </c>
      <c r="G307" t="s">
        <v>5</v>
      </c>
      <c r="H307" t="s">
        <v>11402</v>
      </c>
      <c r="I307" t="s">
        <v>11388</v>
      </c>
      <c r="J307" t="s">
        <v>11384</v>
      </c>
      <c r="K307">
        <v>5</v>
      </c>
      <c r="L307" t="s">
        <v>11389</v>
      </c>
      <c r="M307">
        <v>26.2</v>
      </c>
      <c r="N307" t="s">
        <v>12012</v>
      </c>
      <c r="O307">
        <v>40.4</v>
      </c>
      <c r="P307" t="s">
        <v>509</v>
      </c>
      <c r="Q307">
        <v>18.7</v>
      </c>
      <c r="R307" t="s">
        <v>11421</v>
      </c>
      <c r="S307">
        <v>34.8</v>
      </c>
      <c r="T307" t="s">
        <v>12099</v>
      </c>
      <c r="U307">
        <v>71.7</v>
      </c>
      <c r="V307" t="s">
        <v>11655</v>
      </c>
      <c r="W307">
        <v>17.9</v>
      </c>
      <c r="X307" t="s">
        <v>12100</v>
      </c>
      <c r="Y307">
        <v>70</v>
      </c>
      <c r="Z307" t="s">
        <v>11901</v>
      </c>
      <c r="AA307">
        <v>20.7</v>
      </c>
      <c r="AB307" t="s">
        <v>11883</v>
      </c>
      <c r="AC307">
        <v>52.8</v>
      </c>
      <c r="AD307" t="s">
        <v>11942</v>
      </c>
      <c r="AE307">
        <v>34.5</v>
      </c>
    </row>
    <row r="308" spans="1:31">
      <c r="A308" t="s">
        <v>9972</v>
      </c>
      <c r="B308">
        <f>304</f>
        <v>304</v>
      </c>
      <c r="C308" t="s">
        <v>998</v>
      </c>
      <c r="D308">
        <f>304</f>
        <v>304</v>
      </c>
      <c r="E308">
        <v>21</v>
      </c>
      <c r="F308" t="s">
        <v>12046</v>
      </c>
      <c r="G308" t="s">
        <v>997</v>
      </c>
      <c r="H308" t="s">
        <v>11402</v>
      </c>
      <c r="I308" t="s">
        <v>11388</v>
      </c>
      <c r="J308" t="s">
        <v>11384</v>
      </c>
      <c r="K308">
        <v>5</v>
      </c>
      <c r="L308" t="s">
        <v>11389</v>
      </c>
      <c r="M308">
        <v>37.3</v>
      </c>
      <c r="N308" t="s">
        <v>12047</v>
      </c>
      <c r="O308">
        <v>47.2</v>
      </c>
      <c r="P308" t="s">
        <v>903</v>
      </c>
      <c r="Q308">
        <v>65.1</v>
      </c>
      <c r="R308" t="s">
        <v>1057</v>
      </c>
      <c r="S308">
        <v>6.2</v>
      </c>
      <c r="T308" t="s">
        <v>11421</v>
      </c>
      <c r="U308">
        <v>4.9</v>
      </c>
      <c r="V308" t="s">
        <v>11421</v>
      </c>
      <c r="W308">
        <v>13.4</v>
      </c>
      <c r="X308" t="s">
        <v>12101</v>
      </c>
      <c r="Y308">
        <v>59.4</v>
      </c>
      <c r="Z308" t="s">
        <v>11664</v>
      </c>
      <c r="AA308">
        <v>27.9</v>
      </c>
      <c r="AB308" t="s">
        <v>11564</v>
      </c>
      <c r="AC308">
        <v>57.7</v>
      </c>
      <c r="AD308" t="s">
        <v>12017</v>
      </c>
      <c r="AE308">
        <v>34.3</v>
      </c>
    </row>
    <row r="309" spans="1:31">
      <c r="A309" t="s">
        <v>9953</v>
      </c>
      <c r="B309">
        <f>304</f>
        <v>304</v>
      </c>
      <c r="C309" t="s">
        <v>971</v>
      </c>
      <c r="D309">
        <f>304</f>
        <v>304</v>
      </c>
      <c r="E309">
        <v>22</v>
      </c>
      <c r="F309" t="s">
        <v>11382</v>
      </c>
      <c r="G309" t="s">
        <v>5</v>
      </c>
      <c r="H309" t="s">
        <v>11387</v>
      </c>
      <c r="I309" t="s">
        <v>7032</v>
      </c>
      <c r="J309" t="s">
        <v>11384</v>
      </c>
      <c r="K309">
        <v>5</v>
      </c>
      <c r="L309" t="s">
        <v>11385</v>
      </c>
      <c r="M309">
        <v>26.5</v>
      </c>
      <c r="N309" t="s">
        <v>11547</v>
      </c>
      <c r="O309">
        <v>32.2</v>
      </c>
      <c r="P309" t="s">
        <v>926</v>
      </c>
      <c r="Q309">
        <v>59.7</v>
      </c>
      <c r="R309" t="s">
        <v>11637</v>
      </c>
      <c r="S309">
        <v>39.1</v>
      </c>
      <c r="T309" t="s">
        <v>12102</v>
      </c>
      <c r="U309">
        <v>23.3</v>
      </c>
      <c r="V309" t="s">
        <v>12103</v>
      </c>
      <c r="W309">
        <v>17.7</v>
      </c>
      <c r="X309" t="s">
        <v>12104</v>
      </c>
      <c r="Y309">
        <v>32</v>
      </c>
      <c r="Z309" t="s">
        <v>11642</v>
      </c>
      <c r="AA309">
        <v>45.2</v>
      </c>
      <c r="AB309" t="s">
        <v>11439</v>
      </c>
      <c r="AC309">
        <v>34.6</v>
      </c>
      <c r="AD309" t="s">
        <v>12034</v>
      </c>
      <c r="AE309">
        <v>34.3</v>
      </c>
    </row>
    <row r="310" spans="1:31">
      <c r="A310" t="s">
        <v>12105</v>
      </c>
      <c r="B310" t="s">
        <v>926</v>
      </c>
      <c r="C310" t="s">
        <v>925</v>
      </c>
      <c r="D310" t="s">
        <v>926</v>
      </c>
      <c r="E310">
        <v>22</v>
      </c>
      <c r="F310" t="s">
        <v>11870</v>
      </c>
      <c r="G310" t="s">
        <v>367</v>
      </c>
      <c r="H310" t="s">
        <v>11387</v>
      </c>
      <c r="I310" t="s">
        <v>7032</v>
      </c>
      <c r="J310" t="s">
        <v>11384</v>
      </c>
      <c r="K310">
        <v>2</v>
      </c>
      <c r="L310" t="s">
        <v>11389</v>
      </c>
      <c r="M310">
        <v>16.2</v>
      </c>
      <c r="N310" t="s">
        <v>11640</v>
      </c>
      <c r="O310">
        <v>21.4</v>
      </c>
      <c r="P310" t="s">
        <v>11648</v>
      </c>
      <c r="Q310">
        <v>36.8</v>
      </c>
      <c r="R310" t="s">
        <v>12106</v>
      </c>
      <c r="S310">
        <v>20.7</v>
      </c>
      <c r="T310" t="s">
        <v>12107</v>
      </c>
      <c r="U310">
        <v>96.3</v>
      </c>
      <c r="V310" t="s">
        <v>11623</v>
      </c>
      <c r="W310">
        <v>50.6</v>
      </c>
      <c r="X310" t="s">
        <v>11589</v>
      </c>
      <c r="Y310">
        <v>96.9</v>
      </c>
      <c r="Z310" t="s">
        <v>186</v>
      </c>
      <c r="AA310">
        <v>43.6</v>
      </c>
      <c r="AB310" t="s">
        <v>11405</v>
      </c>
      <c r="AC310">
        <v>73.6</v>
      </c>
      <c r="AD310" t="s">
        <v>11602</v>
      </c>
      <c r="AE310">
        <v>34</v>
      </c>
    </row>
    <row r="311" spans="1:31">
      <c r="A311" t="s">
        <v>9</v>
      </c>
      <c r="B311">
        <v>307</v>
      </c>
      <c r="C311" t="s">
        <v>12108</v>
      </c>
      <c r="D311">
        <v>307</v>
      </c>
      <c r="E311">
        <v>35</v>
      </c>
      <c r="F311" t="s">
        <v>11497</v>
      </c>
      <c r="G311" t="s">
        <v>417</v>
      </c>
      <c r="H311" t="s">
        <v>11425</v>
      </c>
      <c r="I311" t="s">
        <v>11398</v>
      </c>
      <c r="J311" t="s">
        <v>11384</v>
      </c>
      <c r="K311">
        <v>2</v>
      </c>
      <c r="L311" t="s">
        <v>11389</v>
      </c>
      <c r="M311">
        <v>10.4</v>
      </c>
      <c r="N311" t="s">
        <v>11735</v>
      </c>
      <c r="O311">
        <v>7.5</v>
      </c>
      <c r="P311" t="s">
        <v>11735</v>
      </c>
      <c r="Q311">
        <v>89</v>
      </c>
      <c r="R311">
        <v>90</v>
      </c>
      <c r="S311">
        <v>100</v>
      </c>
      <c r="T311">
        <v>7</v>
      </c>
      <c r="U311">
        <v>5.3</v>
      </c>
      <c r="V311" t="s">
        <v>11421</v>
      </c>
      <c r="W311">
        <v>3.7</v>
      </c>
      <c r="X311" t="s">
        <v>11421</v>
      </c>
      <c r="Y311">
        <v>1</v>
      </c>
      <c r="Z311" t="s">
        <v>11421</v>
      </c>
      <c r="AA311">
        <v>4.7</v>
      </c>
      <c r="AB311" t="s">
        <v>11421</v>
      </c>
      <c r="AC311" t="s">
        <v>9</v>
      </c>
      <c r="AD311" t="s">
        <v>9</v>
      </c>
      <c r="AE311">
        <v>34</v>
      </c>
    </row>
    <row r="312" spans="1:31">
      <c r="A312" t="s">
        <v>12109</v>
      </c>
      <c r="B312">
        <f>307</f>
        <v>307</v>
      </c>
      <c r="C312" t="s">
        <v>1106</v>
      </c>
      <c r="D312">
        <f>307</f>
        <v>307</v>
      </c>
      <c r="E312">
        <v>17</v>
      </c>
      <c r="F312" t="s">
        <v>11386</v>
      </c>
      <c r="G312" t="s">
        <v>10</v>
      </c>
      <c r="H312" t="s">
        <v>11387</v>
      </c>
      <c r="I312" t="s">
        <v>11388</v>
      </c>
      <c r="J312" t="s">
        <v>7069</v>
      </c>
      <c r="K312">
        <v>5</v>
      </c>
      <c r="L312" t="s">
        <v>11389</v>
      </c>
      <c r="M312">
        <v>21</v>
      </c>
      <c r="N312" t="s">
        <v>1780</v>
      </c>
      <c r="O312">
        <v>45</v>
      </c>
      <c r="P312" t="s">
        <v>11528</v>
      </c>
      <c r="Q312">
        <v>23.6</v>
      </c>
      <c r="R312" t="s">
        <v>12110</v>
      </c>
      <c r="S312">
        <v>27.4</v>
      </c>
      <c r="T312" t="s">
        <v>11910</v>
      </c>
      <c r="U312">
        <v>73.1</v>
      </c>
      <c r="V312" t="s">
        <v>239</v>
      </c>
      <c r="W312">
        <v>54.1</v>
      </c>
      <c r="X312" t="s">
        <v>11888</v>
      </c>
      <c r="Y312">
        <v>59</v>
      </c>
      <c r="Z312" t="s">
        <v>711</v>
      </c>
      <c r="AA312">
        <v>10.6</v>
      </c>
      <c r="AB312" t="s">
        <v>11421</v>
      </c>
      <c r="AC312">
        <v>61</v>
      </c>
      <c r="AD312" t="s">
        <v>11664</v>
      </c>
      <c r="AE312">
        <v>33.9</v>
      </c>
    </row>
    <row r="313" spans="1:31">
      <c r="A313" t="s">
        <v>11561</v>
      </c>
      <c r="B313">
        <f>307</f>
        <v>307</v>
      </c>
      <c r="C313" t="s">
        <v>12111</v>
      </c>
      <c r="D313">
        <f>307</f>
        <v>307</v>
      </c>
      <c r="E313">
        <v>28</v>
      </c>
      <c r="F313" t="s">
        <v>11585</v>
      </c>
      <c r="G313" t="s">
        <v>757</v>
      </c>
      <c r="H313" t="s">
        <v>11425</v>
      </c>
      <c r="I313" t="s">
        <v>11510</v>
      </c>
      <c r="J313" t="s">
        <v>9</v>
      </c>
      <c r="K313">
        <v>3</v>
      </c>
      <c r="L313" t="s">
        <v>11385</v>
      </c>
      <c r="M313">
        <v>18.2</v>
      </c>
      <c r="N313" t="s">
        <v>11801</v>
      </c>
      <c r="O313">
        <v>31.6</v>
      </c>
      <c r="P313" t="s">
        <v>11570</v>
      </c>
      <c r="Q313">
        <v>34.6</v>
      </c>
      <c r="R313" t="s">
        <v>12112</v>
      </c>
      <c r="S313">
        <v>65.7</v>
      </c>
      <c r="T313" t="s">
        <v>11569</v>
      </c>
      <c r="U313">
        <v>85.2</v>
      </c>
      <c r="V313" t="s">
        <v>272</v>
      </c>
      <c r="W313">
        <v>18.5</v>
      </c>
      <c r="X313" t="s">
        <v>12113</v>
      </c>
      <c r="Y313">
        <v>24.2</v>
      </c>
      <c r="Z313" t="s">
        <v>11996</v>
      </c>
      <c r="AA313">
        <v>9.9</v>
      </c>
      <c r="AB313" t="s">
        <v>11421</v>
      </c>
      <c r="AC313">
        <v>2.9</v>
      </c>
      <c r="AD313" t="s">
        <v>11421</v>
      </c>
      <c r="AE313">
        <v>33.9</v>
      </c>
    </row>
    <row r="314" spans="1:31">
      <c r="A314" t="s">
        <v>9972</v>
      </c>
      <c r="B314">
        <f>307</f>
        <v>307</v>
      </c>
      <c r="C314" t="s">
        <v>762</v>
      </c>
      <c r="D314">
        <f>307</f>
        <v>307</v>
      </c>
      <c r="E314">
        <v>21</v>
      </c>
      <c r="F314" t="s">
        <v>8337</v>
      </c>
      <c r="G314" t="s">
        <v>130</v>
      </c>
      <c r="H314" t="s">
        <v>11383</v>
      </c>
      <c r="I314" t="s">
        <v>7032</v>
      </c>
      <c r="J314" t="s">
        <v>11384</v>
      </c>
      <c r="K314">
        <v>5</v>
      </c>
      <c r="L314" t="s">
        <v>11389</v>
      </c>
      <c r="M314">
        <v>17.2</v>
      </c>
      <c r="N314" t="s">
        <v>12006</v>
      </c>
      <c r="O314">
        <v>7.8</v>
      </c>
      <c r="P314" t="s">
        <v>11735</v>
      </c>
      <c r="Q314">
        <v>17.7</v>
      </c>
      <c r="R314" t="s">
        <v>11421</v>
      </c>
      <c r="S314">
        <v>58.1</v>
      </c>
      <c r="T314" t="s">
        <v>11567</v>
      </c>
      <c r="U314">
        <v>75.1</v>
      </c>
      <c r="V314" t="s">
        <v>711</v>
      </c>
      <c r="W314">
        <v>95.8</v>
      </c>
      <c r="X314" t="s">
        <v>289</v>
      </c>
      <c r="Y314">
        <v>48.8</v>
      </c>
      <c r="Z314" t="s">
        <v>11611</v>
      </c>
      <c r="AA314">
        <v>14.8</v>
      </c>
      <c r="AB314" t="s">
        <v>12076</v>
      </c>
      <c r="AC314">
        <v>47.2</v>
      </c>
      <c r="AD314" t="s">
        <v>11540</v>
      </c>
      <c r="AE314">
        <v>33.9</v>
      </c>
    </row>
    <row r="315" spans="1:31">
      <c r="A315" t="s">
        <v>9</v>
      </c>
      <c r="B315">
        <f>310</f>
        <v>310</v>
      </c>
      <c r="C315" t="s">
        <v>12114</v>
      </c>
      <c r="D315">
        <f>310</f>
        <v>310</v>
      </c>
      <c r="E315">
        <v>19</v>
      </c>
      <c r="F315" t="s">
        <v>11862</v>
      </c>
      <c r="G315" t="s">
        <v>878</v>
      </c>
      <c r="H315" t="s">
        <v>11425</v>
      </c>
      <c r="I315" t="s">
        <v>11398</v>
      </c>
      <c r="J315" t="s">
        <v>11384</v>
      </c>
      <c r="K315">
        <v>3</v>
      </c>
      <c r="L315" t="s">
        <v>11389</v>
      </c>
      <c r="M315">
        <v>11.5</v>
      </c>
      <c r="N315" t="s">
        <v>11735</v>
      </c>
      <c r="O315">
        <v>3.9</v>
      </c>
      <c r="P315" t="s">
        <v>11735</v>
      </c>
      <c r="Q315">
        <v>100</v>
      </c>
      <c r="R315" t="s">
        <v>45</v>
      </c>
      <c r="S315">
        <v>88.6</v>
      </c>
      <c r="T315" t="s">
        <v>798</v>
      </c>
      <c r="U315" t="s">
        <v>9</v>
      </c>
      <c r="V315" t="s">
        <v>9</v>
      </c>
      <c r="W315" t="s">
        <v>9</v>
      </c>
      <c r="X315" t="s">
        <v>9</v>
      </c>
      <c r="Y315">
        <v>28.1</v>
      </c>
      <c r="Z315" t="s">
        <v>11859</v>
      </c>
      <c r="AA315">
        <v>10.3</v>
      </c>
      <c r="AB315" t="s">
        <v>11421</v>
      </c>
      <c r="AC315" t="s">
        <v>9</v>
      </c>
      <c r="AD315" t="s">
        <v>9</v>
      </c>
      <c r="AE315">
        <v>33.8</v>
      </c>
    </row>
    <row r="316" spans="1:31">
      <c r="A316" t="s">
        <v>11931</v>
      </c>
      <c r="B316">
        <f>310</f>
        <v>310</v>
      </c>
      <c r="C316" t="s">
        <v>12115</v>
      </c>
      <c r="D316">
        <f>310</f>
        <v>310</v>
      </c>
      <c r="E316">
        <v>25</v>
      </c>
      <c r="F316" t="s">
        <v>11819</v>
      </c>
      <c r="G316" t="s">
        <v>274</v>
      </c>
      <c r="H316" t="s">
        <v>11383</v>
      </c>
      <c r="I316" t="s">
        <v>11398</v>
      </c>
      <c r="J316" t="s">
        <v>11384</v>
      </c>
      <c r="K316">
        <v>3</v>
      </c>
      <c r="L316" t="s">
        <v>11389</v>
      </c>
      <c r="M316">
        <v>30.9</v>
      </c>
      <c r="N316" t="s">
        <v>11573</v>
      </c>
      <c r="O316">
        <v>22.8</v>
      </c>
      <c r="P316" t="s">
        <v>11681</v>
      </c>
      <c r="Q316">
        <v>13.1</v>
      </c>
      <c r="R316" t="s">
        <v>11421</v>
      </c>
      <c r="S316">
        <v>55.6</v>
      </c>
      <c r="T316" t="s">
        <v>509</v>
      </c>
      <c r="U316">
        <v>77.9</v>
      </c>
      <c r="V316" t="s">
        <v>11637</v>
      </c>
      <c r="W316">
        <v>26.6</v>
      </c>
      <c r="X316" t="s">
        <v>11475</v>
      </c>
      <c r="Y316">
        <v>38.4</v>
      </c>
      <c r="Z316" t="s">
        <v>12099</v>
      </c>
      <c r="AA316">
        <v>15.3</v>
      </c>
      <c r="AB316" t="s">
        <v>11976</v>
      </c>
      <c r="AC316">
        <v>13.2</v>
      </c>
      <c r="AD316" t="s">
        <v>11916</v>
      </c>
      <c r="AE316">
        <v>33.8</v>
      </c>
    </row>
    <row r="317" spans="1:31">
      <c r="A317" t="s">
        <v>12116</v>
      </c>
      <c r="B317" t="s">
        <v>11742</v>
      </c>
      <c r="C317" t="s">
        <v>12117</v>
      </c>
      <c r="D317" t="s">
        <v>11742</v>
      </c>
      <c r="E317">
        <v>19</v>
      </c>
      <c r="F317" t="s">
        <v>8157</v>
      </c>
      <c r="G317" t="s">
        <v>194</v>
      </c>
      <c r="H317" t="s">
        <v>11387</v>
      </c>
      <c r="I317" t="s">
        <v>7032</v>
      </c>
      <c r="J317" t="s">
        <v>11384</v>
      </c>
      <c r="K317">
        <v>5</v>
      </c>
      <c r="L317" t="s">
        <v>11389</v>
      </c>
      <c r="M317">
        <v>23.7</v>
      </c>
      <c r="N317" t="s">
        <v>11561</v>
      </c>
      <c r="O317">
        <v>27.2</v>
      </c>
      <c r="P317" t="s">
        <v>11428</v>
      </c>
      <c r="Q317">
        <v>6.1</v>
      </c>
      <c r="R317" t="s">
        <v>11421</v>
      </c>
      <c r="S317">
        <v>64.8</v>
      </c>
      <c r="T317" t="s">
        <v>11399</v>
      </c>
      <c r="U317">
        <v>37.4</v>
      </c>
      <c r="V317" t="s">
        <v>12106</v>
      </c>
      <c r="W317">
        <v>49.8</v>
      </c>
      <c r="X317" t="s">
        <v>11706</v>
      </c>
      <c r="Y317">
        <v>36.5</v>
      </c>
      <c r="Z317" t="s">
        <v>11913</v>
      </c>
      <c r="AA317">
        <v>19.4</v>
      </c>
      <c r="AB317" t="s">
        <v>12106</v>
      </c>
      <c r="AC317">
        <v>33.8</v>
      </c>
      <c r="AD317" t="s">
        <v>12118</v>
      </c>
      <c r="AE317">
        <v>33.7</v>
      </c>
    </row>
    <row r="318" spans="1:31">
      <c r="A318" t="s">
        <v>11445</v>
      </c>
      <c r="B318">
        <f>313</f>
        <v>313</v>
      </c>
      <c r="C318" t="s">
        <v>9936</v>
      </c>
      <c r="D318">
        <f>313</f>
        <v>313</v>
      </c>
      <c r="E318">
        <v>25</v>
      </c>
      <c r="F318" t="s">
        <v>11382</v>
      </c>
      <c r="G318" t="s">
        <v>5</v>
      </c>
      <c r="H318" t="s">
        <v>11402</v>
      </c>
      <c r="I318" t="s">
        <v>11388</v>
      </c>
      <c r="J318" t="s">
        <v>11384</v>
      </c>
      <c r="K318">
        <v>5</v>
      </c>
      <c r="L318" t="s">
        <v>11389</v>
      </c>
      <c r="M318">
        <v>35.1</v>
      </c>
      <c r="N318" t="s">
        <v>11767</v>
      </c>
      <c r="O318">
        <v>24.4</v>
      </c>
      <c r="P318" t="s">
        <v>11672</v>
      </c>
      <c r="Q318">
        <v>30.5</v>
      </c>
      <c r="R318" t="s">
        <v>12119</v>
      </c>
      <c r="S318">
        <v>21.6</v>
      </c>
      <c r="T318" t="s">
        <v>11978</v>
      </c>
      <c r="U318">
        <v>40.5</v>
      </c>
      <c r="V318" t="s">
        <v>11807</v>
      </c>
      <c r="W318">
        <v>12.7</v>
      </c>
      <c r="X318" t="s">
        <v>12120</v>
      </c>
      <c r="Y318">
        <v>68.5</v>
      </c>
      <c r="Z318" t="s">
        <v>11549</v>
      </c>
      <c r="AA318">
        <v>52.2</v>
      </c>
      <c r="AB318" t="s">
        <v>639</v>
      </c>
      <c r="AC318">
        <v>62.5</v>
      </c>
      <c r="AD318" t="s">
        <v>11592</v>
      </c>
      <c r="AE318">
        <v>33.5</v>
      </c>
    </row>
    <row r="319" spans="1:31">
      <c r="A319" t="s">
        <v>12121</v>
      </c>
      <c r="B319">
        <f>313</f>
        <v>313</v>
      </c>
      <c r="C319" t="s">
        <v>1066</v>
      </c>
      <c r="D319">
        <f>313</f>
        <v>313</v>
      </c>
      <c r="E319">
        <v>17</v>
      </c>
      <c r="F319" t="s">
        <v>11715</v>
      </c>
      <c r="G319" t="s">
        <v>361</v>
      </c>
      <c r="H319" t="s">
        <v>11383</v>
      </c>
      <c r="I319" t="s">
        <v>11388</v>
      </c>
      <c r="J319" t="s">
        <v>11384</v>
      </c>
      <c r="K319">
        <v>4</v>
      </c>
      <c r="L319" t="s">
        <v>11389</v>
      </c>
      <c r="M319">
        <v>15.8</v>
      </c>
      <c r="N319" t="s">
        <v>12122</v>
      </c>
      <c r="O319">
        <v>17.3</v>
      </c>
      <c r="P319" t="s">
        <v>11904</v>
      </c>
      <c r="Q319">
        <v>26.4</v>
      </c>
      <c r="R319" t="s">
        <v>11785</v>
      </c>
      <c r="S319">
        <v>56.9</v>
      </c>
      <c r="T319" t="s">
        <v>11733</v>
      </c>
      <c r="U319">
        <v>52.5</v>
      </c>
      <c r="V319" t="s">
        <v>12042</v>
      </c>
      <c r="W319">
        <v>9.4</v>
      </c>
      <c r="X319" t="s">
        <v>11421</v>
      </c>
      <c r="Y319">
        <v>75.4</v>
      </c>
      <c r="Z319" t="s">
        <v>346</v>
      </c>
      <c r="AA319">
        <v>16.6</v>
      </c>
      <c r="AB319" t="s">
        <v>11896</v>
      </c>
      <c r="AC319">
        <v>88.4</v>
      </c>
      <c r="AD319" t="s">
        <v>11400</v>
      </c>
      <c r="AE319">
        <v>33.5</v>
      </c>
    </row>
    <row r="320" spans="1:31">
      <c r="A320" t="s">
        <v>12098</v>
      </c>
      <c r="B320">
        <f>315</f>
        <v>315</v>
      </c>
      <c r="C320" t="s">
        <v>974</v>
      </c>
      <c r="D320">
        <f>315</f>
        <v>315</v>
      </c>
      <c r="E320">
        <v>18</v>
      </c>
      <c r="F320" t="s">
        <v>12123</v>
      </c>
      <c r="G320" t="s">
        <v>774</v>
      </c>
      <c r="H320" t="s">
        <v>11383</v>
      </c>
      <c r="I320" t="s">
        <v>7032</v>
      </c>
      <c r="J320" t="s">
        <v>11384</v>
      </c>
      <c r="K320">
        <v>4</v>
      </c>
      <c r="L320" t="s">
        <v>11389</v>
      </c>
      <c r="M320">
        <v>15.8</v>
      </c>
      <c r="N320" t="s">
        <v>12035</v>
      </c>
      <c r="O320">
        <v>40.3</v>
      </c>
      <c r="P320" t="s">
        <v>11418</v>
      </c>
      <c r="Q320">
        <v>2.8</v>
      </c>
      <c r="R320" t="s">
        <v>11421</v>
      </c>
      <c r="S320">
        <v>97</v>
      </c>
      <c r="T320" t="s">
        <v>159</v>
      </c>
      <c r="U320">
        <v>3.4</v>
      </c>
      <c r="V320" t="s">
        <v>11421</v>
      </c>
      <c r="W320">
        <v>1.4</v>
      </c>
      <c r="X320" t="s">
        <v>11421</v>
      </c>
      <c r="Y320">
        <v>23</v>
      </c>
      <c r="Z320" t="s">
        <v>11840</v>
      </c>
      <c r="AA320">
        <v>5.8</v>
      </c>
      <c r="AB320" t="s">
        <v>11421</v>
      </c>
      <c r="AC320">
        <v>23</v>
      </c>
      <c r="AD320" t="s">
        <v>12124</v>
      </c>
      <c r="AE320">
        <v>33.4</v>
      </c>
    </row>
    <row r="321" spans="1:31">
      <c r="A321" t="s">
        <v>12057</v>
      </c>
      <c r="B321">
        <f>315</f>
        <v>315</v>
      </c>
      <c r="C321" t="s">
        <v>1691</v>
      </c>
      <c r="D321">
        <f>315</f>
        <v>315</v>
      </c>
      <c r="E321">
        <v>30</v>
      </c>
      <c r="F321" t="s">
        <v>11649</v>
      </c>
      <c r="G321" t="s">
        <v>833</v>
      </c>
      <c r="H321" t="s">
        <v>11387</v>
      </c>
      <c r="I321" t="s">
        <v>11388</v>
      </c>
      <c r="J321" t="s">
        <v>11384</v>
      </c>
      <c r="K321">
        <v>5</v>
      </c>
      <c r="L321" t="s">
        <v>11389</v>
      </c>
      <c r="M321">
        <v>40.8</v>
      </c>
      <c r="N321" t="s">
        <v>272</v>
      </c>
      <c r="O321">
        <v>24</v>
      </c>
      <c r="P321" t="s">
        <v>915</v>
      </c>
      <c r="Q321">
        <v>61.6</v>
      </c>
      <c r="R321" t="s">
        <v>11733</v>
      </c>
      <c r="S321">
        <v>5.1</v>
      </c>
      <c r="T321" t="s">
        <v>11421</v>
      </c>
      <c r="U321">
        <v>5.2</v>
      </c>
      <c r="V321" t="s">
        <v>11421</v>
      </c>
      <c r="W321">
        <v>41.7</v>
      </c>
      <c r="X321" t="s">
        <v>542</v>
      </c>
      <c r="Y321">
        <v>69.5</v>
      </c>
      <c r="Z321" t="s">
        <v>11506</v>
      </c>
      <c r="AA321">
        <v>52.8</v>
      </c>
      <c r="AB321" t="s">
        <v>196</v>
      </c>
      <c r="AC321">
        <v>36.1</v>
      </c>
      <c r="AD321" t="s">
        <v>12125</v>
      </c>
      <c r="AE321">
        <v>33.4</v>
      </c>
    </row>
    <row r="322" spans="1:31">
      <c r="A322" t="s">
        <v>527</v>
      </c>
      <c r="B322">
        <f>315</f>
        <v>315</v>
      </c>
      <c r="C322" t="s">
        <v>920</v>
      </c>
      <c r="D322">
        <f>315</f>
        <v>315</v>
      </c>
      <c r="E322">
        <v>17</v>
      </c>
      <c r="F322" t="s">
        <v>11715</v>
      </c>
      <c r="G322" t="s">
        <v>361</v>
      </c>
      <c r="H322" t="s">
        <v>11387</v>
      </c>
      <c r="I322" t="s">
        <v>11388</v>
      </c>
      <c r="J322" t="s">
        <v>11384</v>
      </c>
      <c r="K322">
        <v>5</v>
      </c>
      <c r="L322" t="s">
        <v>11389</v>
      </c>
      <c r="M322">
        <v>28.3</v>
      </c>
      <c r="N322" t="s">
        <v>11677</v>
      </c>
      <c r="O322">
        <v>21.1</v>
      </c>
      <c r="P322" t="s">
        <v>12126</v>
      </c>
      <c r="Q322">
        <v>52.3</v>
      </c>
      <c r="R322" t="s">
        <v>11756</v>
      </c>
      <c r="S322">
        <v>32.4</v>
      </c>
      <c r="T322" t="s">
        <v>11681</v>
      </c>
      <c r="U322">
        <v>27.2</v>
      </c>
      <c r="V322" t="s">
        <v>11996</v>
      </c>
      <c r="W322">
        <v>4.3</v>
      </c>
      <c r="X322" t="s">
        <v>11421</v>
      </c>
      <c r="Y322">
        <v>62.9</v>
      </c>
      <c r="Z322" t="s">
        <v>11479</v>
      </c>
      <c r="AA322">
        <v>27.8</v>
      </c>
      <c r="AB322" t="s">
        <v>527</v>
      </c>
      <c r="AC322">
        <v>77.7</v>
      </c>
      <c r="AD322" t="s">
        <v>11559</v>
      </c>
      <c r="AE322">
        <v>33.4</v>
      </c>
    </row>
    <row r="323" spans="1:31">
      <c r="A323" t="s">
        <v>12094</v>
      </c>
      <c r="B323" t="s">
        <v>1046</v>
      </c>
      <c r="C323" t="s">
        <v>1045</v>
      </c>
      <c r="D323" t="s">
        <v>1046</v>
      </c>
      <c r="E323">
        <v>12</v>
      </c>
      <c r="F323" t="s">
        <v>6875</v>
      </c>
      <c r="G323" t="s">
        <v>17</v>
      </c>
      <c r="H323" t="s">
        <v>11387</v>
      </c>
      <c r="I323" t="s">
        <v>7032</v>
      </c>
      <c r="J323" t="s">
        <v>11384</v>
      </c>
      <c r="K323">
        <v>4</v>
      </c>
      <c r="L323" t="s">
        <v>11389</v>
      </c>
      <c r="M323">
        <v>25.5</v>
      </c>
      <c r="N323" t="s">
        <v>12127</v>
      </c>
      <c r="O323">
        <v>13.5</v>
      </c>
      <c r="P323" t="s">
        <v>11576</v>
      </c>
      <c r="Q323">
        <v>5.7</v>
      </c>
      <c r="R323" t="s">
        <v>11421</v>
      </c>
      <c r="S323">
        <v>42.5</v>
      </c>
      <c r="T323" t="s">
        <v>12062</v>
      </c>
      <c r="U323">
        <v>96.8</v>
      </c>
      <c r="V323" t="s">
        <v>379</v>
      </c>
      <c r="W323">
        <v>86.3</v>
      </c>
      <c r="X323" t="s">
        <v>267</v>
      </c>
      <c r="Y323">
        <v>34.5</v>
      </c>
      <c r="Z323" t="s">
        <v>11613</v>
      </c>
      <c r="AA323">
        <v>17.6</v>
      </c>
      <c r="AB323" t="s">
        <v>11724</v>
      </c>
      <c r="AC323">
        <v>54.3</v>
      </c>
      <c r="AD323" t="s">
        <v>11967</v>
      </c>
      <c r="AE323">
        <v>33.3</v>
      </c>
    </row>
    <row r="324" spans="1:31">
      <c r="A324" t="s">
        <v>11682</v>
      </c>
      <c r="B324">
        <f>319</f>
        <v>319</v>
      </c>
      <c r="C324" t="s">
        <v>3637</v>
      </c>
      <c r="D324">
        <f>319</f>
        <v>319</v>
      </c>
      <c r="E324">
        <v>27</v>
      </c>
      <c r="F324" t="s">
        <v>11649</v>
      </c>
      <c r="G324" t="s">
        <v>833</v>
      </c>
      <c r="H324" t="s">
        <v>11387</v>
      </c>
      <c r="I324" t="s">
        <v>7032</v>
      </c>
      <c r="J324" t="s">
        <v>11384</v>
      </c>
      <c r="K324">
        <v>5</v>
      </c>
      <c r="L324" t="s">
        <v>11389</v>
      </c>
      <c r="M324">
        <v>31.3</v>
      </c>
      <c r="N324" t="s">
        <v>11532</v>
      </c>
      <c r="O324">
        <v>44.4</v>
      </c>
      <c r="P324" t="s">
        <v>719</v>
      </c>
      <c r="Q324">
        <v>100</v>
      </c>
      <c r="R324" t="s">
        <v>68</v>
      </c>
      <c r="S324">
        <v>1.4</v>
      </c>
      <c r="T324" t="s">
        <v>11421</v>
      </c>
      <c r="U324">
        <v>53.6</v>
      </c>
      <c r="V324" t="s">
        <v>12127</v>
      </c>
      <c r="W324">
        <v>58.9</v>
      </c>
      <c r="X324" t="s">
        <v>11943</v>
      </c>
      <c r="Y324">
        <v>1</v>
      </c>
      <c r="Z324" t="s">
        <v>11421</v>
      </c>
      <c r="AA324">
        <v>12.2</v>
      </c>
      <c r="AB324" t="s">
        <v>11421</v>
      </c>
      <c r="AC324">
        <v>10.5</v>
      </c>
      <c r="AD324" t="s">
        <v>12128</v>
      </c>
      <c r="AE324">
        <v>33.2</v>
      </c>
    </row>
    <row r="325" spans="1:31">
      <c r="A325" t="s">
        <v>11786</v>
      </c>
      <c r="B325">
        <f>319</f>
        <v>319</v>
      </c>
      <c r="C325" t="s">
        <v>12129</v>
      </c>
      <c r="D325">
        <f>319</f>
        <v>319</v>
      </c>
      <c r="E325">
        <v>9</v>
      </c>
      <c r="F325" t="s">
        <v>11448</v>
      </c>
      <c r="G325" t="s">
        <v>175</v>
      </c>
      <c r="H325" t="s">
        <v>11387</v>
      </c>
      <c r="I325" t="s">
        <v>11510</v>
      </c>
      <c r="J325" t="s">
        <v>9</v>
      </c>
      <c r="K325">
        <v>5</v>
      </c>
      <c r="L325" t="s">
        <v>11389</v>
      </c>
      <c r="M325">
        <v>17.7</v>
      </c>
      <c r="N325" t="s">
        <v>11904</v>
      </c>
      <c r="O325">
        <v>27.6</v>
      </c>
      <c r="P325" t="s">
        <v>11436</v>
      </c>
      <c r="Q325">
        <v>88</v>
      </c>
      <c r="R325" t="s">
        <v>11755</v>
      </c>
      <c r="S325">
        <v>3.2</v>
      </c>
      <c r="T325" t="s">
        <v>11421</v>
      </c>
      <c r="U325">
        <v>54.9</v>
      </c>
      <c r="V325" t="s">
        <v>12012</v>
      </c>
      <c r="W325">
        <v>97.1</v>
      </c>
      <c r="X325" t="s">
        <v>135</v>
      </c>
      <c r="Y325">
        <v>1.4</v>
      </c>
      <c r="Z325" t="s">
        <v>11421</v>
      </c>
      <c r="AA325">
        <v>76.3</v>
      </c>
      <c r="AB325" t="s">
        <v>217</v>
      </c>
      <c r="AC325">
        <v>54.6</v>
      </c>
      <c r="AD325" t="s">
        <v>11886</v>
      </c>
      <c r="AE325">
        <v>33.2</v>
      </c>
    </row>
    <row r="326" spans="1:31">
      <c r="A326" t="s">
        <v>9962</v>
      </c>
      <c r="B326">
        <f>319</f>
        <v>319</v>
      </c>
      <c r="C326" t="s">
        <v>12130</v>
      </c>
      <c r="D326">
        <f>319</f>
        <v>319</v>
      </c>
      <c r="E326">
        <v>36</v>
      </c>
      <c r="F326" t="s">
        <v>11819</v>
      </c>
      <c r="G326" t="s">
        <v>274</v>
      </c>
      <c r="H326" t="s">
        <v>11387</v>
      </c>
      <c r="I326" t="s">
        <v>11398</v>
      </c>
      <c r="J326" t="s">
        <v>11384</v>
      </c>
      <c r="K326">
        <v>3</v>
      </c>
      <c r="L326" t="s">
        <v>11389</v>
      </c>
      <c r="M326">
        <v>32.9</v>
      </c>
      <c r="N326" t="s">
        <v>11731</v>
      </c>
      <c r="O326">
        <v>49.1</v>
      </c>
      <c r="P326" t="s">
        <v>11399</v>
      </c>
      <c r="Q326">
        <v>53.3</v>
      </c>
      <c r="R326" t="s">
        <v>1026</v>
      </c>
      <c r="S326">
        <v>4.8</v>
      </c>
      <c r="T326" t="s">
        <v>11421</v>
      </c>
      <c r="U326">
        <v>56.5</v>
      </c>
      <c r="V326" t="s">
        <v>11451</v>
      </c>
      <c r="W326">
        <v>41.2</v>
      </c>
      <c r="X326" t="s">
        <v>12012</v>
      </c>
      <c r="Y326">
        <v>18.5</v>
      </c>
      <c r="Z326" t="s">
        <v>12131</v>
      </c>
      <c r="AA326">
        <v>12.9</v>
      </c>
      <c r="AB326" t="s">
        <v>11887</v>
      </c>
      <c r="AC326">
        <v>62.5</v>
      </c>
      <c r="AD326" t="s">
        <v>11592</v>
      </c>
      <c r="AE326">
        <v>33.2</v>
      </c>
    </row>
    <row r="327" spans="1:31">
      <c r="A327" t="s">
        <v>9973</v>
      </c>
      <c r="B327" t="s">
        <v>11843</v>
      </c>
      <c r="C327" t="s">
        <v>12132</v>
      </c>
      <c r="D327" t="s">
        <v>11843</v>
      </c>
      <c r="E327">
        <v>25</v>
      </c>
      <c r="F327" t="s">
        <v>6875</v>
      </c>
      <c r="G327" t="s">
        <v>17</v>
      </c>
      <c r="H327" t="s">
        <v>11387</v>
      </c>
      <c r="I327" t="s">
        <v>7032</v>
      </c>
      <c r="J327" t="s">
        <v>11384</v>
      </c>
      <c r="K327">
        <v>4</v>
      </c>
      <c r="L327" t="s">
        <v>11389</v>
      </c>
      <c r="M327">
        <v>17.3</v>
      </c>
      <c r="N327" t="s">
        <v>12119</v>
      </c>
      <c r="O327">
        <v>7.6</v>
      </c>
      <c r="P327" t="s">
        <v>11735</v>
      </c>
      <c r="Q327">
        <v>3.5</v>
      </c>
      <c r="R327" t="s">
        <v>11421</v>
      </c>
      <c r="S327">
        <v>65</v>
      </c>
      <c r="T327" t="s">
        <v>11508</v>
      </c>
      <c r="U327">
        <v>95.2</v>
      </c>
      <c r="V327" t="s">
        <v>11453</v>
      </c>
      <c r="W327">
        <v>48.6</v>
      </c>
      <c r="X327" t="s">
        <v>11730</v>
      </c>
      <c r="Y327">
        <v>19</v>
      </c>
      <c r="Z327" t="s">
        <v>11976</v>
      </c>
      <c r="AA327">
        <v>12.2</v>
      </c>
      <c r="AB327" t="s">
        <v>11421</v>
      </c>
      <c r="AC327">
        <v>89.8</v>
      </c>
      <c r="AD327" t="s">
        <v>11755</v>
      </c>
      <c r="AE327">
        <v>33</v>
      </c>
    </row>
    <row r="328" spans="1:31">
      <c r="A328" t="s">
        <v>12090</v>
      </c>
      <c r="B328">
        <f>323</f>
        <v>323</v>
      </c>
      <c r="C328" t="s">
        <v>342</v>
      </c>
      <c r="D328">
        <f>323</f>
        <v>323</v>
      </c>
      <c r="E328">
        <v>21</v>
      </c>
      <c r="F328" t="s">
        <v>11432</v>
      </c>
      <c r="G328" t="s">
        <v>11433</v>
      </c>
      <c r="H328" t="s">
        <v>11402</v>
      </c>
      <c r="I328" t="s">
        <v>11388</v>
      </c>
      <c r="J328" t="s">
        <v>11384</v>
      </c>
      <c r="K328">
        <v>4</v>
      </c>
      <c r="L328" t="s">
        <v>11389</v>
      </c>
      <c r="M328">
        <v>36.4</v>
      </c>
      <c r="N328" t="s">
        <v>11637</v>
      </c>
      <c r="O328">
        <v>22.3</v>
      </c>
      <c r="P328" t="s">
        <v>11613</v>
      </c>
      <c r="Q328">
        <v>48.8</v>
      </c>
      <c r="R328" t="s">
        <v>11932</v>
      </c>
      <c r="S328">
        <v>44.1</v>
      </c>
      <c r="T328" t="s">
        <v>11730</v>
      </c>
      <c r="U328">
        <v>2.4</v>
      </c>
      <c r="V328" t="s">
        <v>11421</v>
      </c>
      <c r="W328">
        <v>4.2</v>
      </c>
      <c r="X328" t="s">
        <v>11421</v>
      </c>
      <c r="Y328">
        <v>33.3</v>
      </c>
      <c r="Z328" t="s">
        <v>11824</v>
      </c>
      <c r="AA328">
        <v>16.7</v>
      </c>
      <c r="AB328" t="s">
        <v>11596</v>
      </c>
      <c r="AC328">
        <v>38.4</v>
      </c>
      <c r="AD328" t="s">
        <v>11964</v>
      </c>
      <c r="AE328">
        <v>32.8</v>
      </c>
    </row>
    <row r="329" spans="1:31">
      <c r="A329" t="s">
        <v>12048</v>
      </c>
      <c r="B329">
        <f>323</f>
        <v>323</v>
      </c>
      <c r="C329" t="s">
        <v>9958</v>
      </c>
      <c r="D329">
        <f>323</f>
        <v>323</v>
      </c>
      <c r="E329">
        <v>30</v>
      </c>
      <c r="F329" t="s">
        <v>11382</v>
      </c>
      <c r="G329" t="s">
        <v>5</v>
      </c>
      <c r="H329" t="s">
        <v>11402</v>
      </c>
      <c r="I329" t="s">
        <v>11388</v>
      </c>
      <c r="J329" t="s">
        <v>11384</v>
      </c>
      <c r="K329">
        <v>5</v>
      </c>
      <c r="L329" t="s">
        <v>11389</v>
      </c>
      <c r="M329">
        <v>40.9</v>
      </c>
      <c r="N329" t="s">
        <v>769</v>
      </c>
      <c r="O329">
        <v>23.5</v>
      </c>
      <c r="P329" t="s">
        <v>11947</v>
      </c>
      <c r="Q329">
        <v>31.6</v>
      </c>
      <c r="R329" t="s">
        <v>11992</v>
      </c>
      <c r="S329">
        <v>26.2</v>
      </c>
      <c r="T329" t="s">
        <v>11859</v>
      </c>
      <c r="U329">
        <v>8.5</v>
      </c>
      <c r="V329" t="s">
        <v>11421</v>
      </c>
      <c r="W329">
        <v>17</v>
      </c>
      <c r="X329" t="s">
        <v>11746</v>
      </c>
      <c r="Y329">
        <v>50.1</v>
      </c>
      <c r="Z329" t="s">
        <v>11742</v>
      </c>
      <c r="AA329">
        <v>31.5</v>
      </c>
      <c r="AB329" t="s">
        <v>760</v>
      </c>
      <c r="AC329">
        <v>62.8</v>
      </c>
      <c r="AD329" t="s">
        <v>12054</v>
      </c>
      <c r="AE329">
        <v>32.8</v>
      </c>
    </row>
    <row r="330" spans="1:31">
      <c r="A330" t="s">
        <v>12133</v>
      </c>
      <c r="B330">
        <f>323</f>
        <v>323</v>
      </c>
      <c r="C330" t="s">
        <v>1108</v>
      </c>
      <c r="D330">
        <f>323</f>
        <v>323</v>
      </c>
      <c r="E330">
        <v>20</v>
      </c>
      <c r="F330" t="s">
        <v>11870</v>
      </c>
      <c r="G330" t="s">
        <v>367</v>
      </c>
      <c r="H330" t="s">
        <v>11402</v>
      </c>
      <c r="I330" t="s">
        <v>11388</v>
      </c>
      <c r="J330" t="s">
        <v>11384</v>
      </c>
      <c r="K330">
        <v>5</v>
      </c>
      <c r="L330" t="s">
        <v>11389</v>
      </c>
      <c r="M330">
        <v>23.6</v>
      </c>
      <c r="N330" t="s">
        <v>11652</v>
      </c>
      <c r="O330">
        <v>52.3</v>
      </c>
      <c r="P330" t="s">
        <v>11439</v>
      </c>
      <c r="Q330">
        <v>3.5</v>
      </c>
      <c r="R330" t="s">
        <v>11421</v>
      </c>
      <c r="S330">
        <v>20.7</v>
      </c>
      <c r="T330" t="s">
        <v>12134</v>
      </c>
      <c r="U330">
        <v>25</v>
      </c>
      <c r="V330" t="s">
        <v>12135</v>
      </c>
      <c r="W330">
        <v>6.4</v>
      </c>
      <c r="X330" t="s">
        <v>11421</v>
      </c>
      <c r="Y330">
        <v>97.6</v>
      </c>
      <c r="Z330" t="s">
        <v>107</v>
      </c>
      <c r="AA330">
        <v>58.4</v>
      </c>
      <c r="AB330" t="s">
        <v>11639</v>
      </c>
      <c r="AC330">
        <v>78.4</v>
      </c>
      <c r="AD330" t="s">
        <v>11827</v>
      </c>
      <c r="AE330">
        <v>32.8</v>
      </c>
    </row>
    <row r="331" spans="1:31">
      <c r="A331" t="s">
        <v>12098</v>
      </c>
      <c r="B331">
        <f>326</f>
        <v>326</v>
      </c>
      <c r="C331" t="s">
        <v>972</v>
      </c>
      <c r="D331">
        <f>326</f>
        <v>326</v>
      </c>
      <c r="E331">
        <v>25</v>
      </c>
      <c r="F331" t="s">
        <v>8337</v>
      </c>
      <c r="G331" t="s">
        <v>130</v>
      </c>
      <c r="H331" t="s">
        <v>11387</v>
      </c>
      <c r="I331" t="s">
        <v>7032</v>
      </c>
      <c r="J331" t="s">
        <v>11384</v>
      </c>
      <c r="K331">
        <v>3</v>
      </c>
      <c r="L331" t="s">
        <v>11389</v>
      </c>
      <c r="M331">
        <v>22.5</v>
      </c>
      <c r="N331" t="s">
        <v>11535</v>
      </c>
      <c r="O331">
        <v>14</v>
      </c>
      <c r="P331" t="s">
        <v>12136</v>
      </c>
      <c r="Q331">
        <v>22.4</v>
      </c>
      <c r="R331" t="s">
        <v>12137</v>
      </c>
      <c r="S331">
        <v>32.8</v>
      </c>
      <c r="T331" t="s">
        <v>11533</v>
      </c>
      <c r="U331">
        <v>99.8</v>
      </c>
      <c r="V331" t="s">
        <v>830</v>
      </c>
      <c r="W331">
        <v>45.1</v>
      </c>
      <c r="X331" t="s">
        <v>11843</v>
      </c>
      <c r="Y331">
        <v>58.6</v>
      </c>
      <c r="Z331" t="s">
        <v>11943</v>
      </c>
      <c r="AA331">
        <v>15.4</v>
      </c>
      <c r="AB331" t="s">
        <v>11977</v>
      </c>
      <c r="AC331">
        <v>81.7</v>
      </c>
      <c r="AD331" t="s">
        <v>11414</v>
      </c>
      <c r="AE331">
        <v>32.7</v>
      </c>
    </row>
    <row r="332" spans="1:31">
      <c r="A332" t="s">
        <v>12138</v>
      </c>
      <c r="B332">
        <f>326</f>
        <v>326</v>
      </c>
      <c r="C332" t="s">
        <v>12139</v>
      </c>
      <c r="D332">
        <f>326</f>
        <v>326</v>
      </c>
      <c r="E332">
        <v>27</v>
      </c>
      <c r="F332" t="s">
        <v>11709</v>
      </c>
      <c r="G332" t="s">
        <v>184</v>
      </c>
      <c r="H332" t="s">
        <v>11387</v>
      </c>
      <c r="I332" t="s">
        <v>7032</v>
      </c>
      <c r="J332" t="s">
        <v>11384</v>
      </c>
      <c r="K332">
        <v>4</v>
      </c>
      <c r="L332" t="s">
        <v>11389</v>
      </c>
      <c r="M332">
        <v>20</v>
      </c>
      <c r="N332" t="s">
        <v>12060</v>
      </c>
      <c r="O332">
        <v>18</v>
      </c>
      <c r="P332" t="s">
        <v>11665</v>
      </c>
      <c r="Q332">
        <v>27.1</v>
      </c>
      <c r="R332" t="s">
        <v>11876</v>
      </c>
      <c r="S332">
        <v>40.7</v>
      </c>
      <c r="T332" t="s">
        <v>12012</v>
      </c>
      <c r="U332">
        <v>83.2</v>
      </c>
      <c r="V332" t="s">
        <v>11567</v>
      </c>
      <c r="W332">
        <v>22.7</v>
      </c>
      <c r="X332" t="s">
        <v>11850</v>
      </c>
      <c r="Y332">
        <v>49.7</v>
      </c>
      <c r="Z332" t="s">
        <v>12062</v>
      </c>
      <c r="AA332">
        <v>17.7</v>
      </c>
      <c r="AB332" t="s">
        <v>11859</v>
      </c>
      <c r="AC332">
        <v>88.7</v>
      </c>
      <c r="AD332" t="s">
        <v>11443</v>
      </c>
      <c r="AE332">
        <v>32.7</v>
      </c>
    </row>
    <row r="333" spans="1:31">
      <c r="A333" t="s">
        <v>12116</v>
      </c>
      <c r="B333">
        <f>328</f>
        <v>328</v>
      </c>
      <c r="C333" t="s">
        <v>2041</v>
      </c>
      <c r="D333">
        <f>328</f>
        <v>328</v>
      </c>
      <c r="E333">
        <v>19</v>
      </c>
      <c r="F333" t="s">
        <v>11386</v>
      </c>
      <c r="G333" t="s">
        <v>10</v>
      </c>
      <c r="H333" t="s">
        <v>11387</v>
      </c>
      <c r="I333" t="s">
        <v>7032</v>
      </c>
      <c r="J333" t="s">
        <v>11384</v>
      </c>
      <c r="K333">
        <v>5</v>
      </c>
      <c r="L333" t="s">
        <v>11389</v>
      </c>
      <c r="M333">
        <v>21.4</v>
      </c>
      <c r="N333" t="s">
        <v>11913</v>
      </c>
      <c r="O333">
        <v>18.1</v>
      </c>
      <c r="P333" t="s">
        <v>11698</v>
      </c>
      <c r="Q333">
        <v>6.7</v>
      </c>
      <c r="R333" t="s">
        <v>11421</v>
      </c>
      <c r="S333">
        <v>42.2</v>
      </c>
      <c r="T333" t="s">
        <v>11932</v>
      </c>
      <c r="U333">
        <v>95</v>
      </c>
      <c r="V333" t="s">
        <v>11560</v>
      </c>
      <c r="W333">
        <v>99.3</v>
      </c>
      <c r="X333" t="s">
        <v>214</v>
      </c>
      <c r="Y333">
        <v>22.1</v>
      </c>
      <c r="Z333" t="s">
        <v>11871</v>
      </c>
      <c r="AA333">
        <v>28.3</v>
      </c>
      <c r="AB333" t="s">
        <v>1346</v>
      </c>
      <c r="AC333">
        <v>41.7</v>
      </c>
      <c r="AD333" t="s">
        <v>11599</v>
      </c>
      <c r="AE333">
        <v>32.6</v>
      </c>
    </row>
    <row r="334" spans="1:31">
      <c r="A334" t="s">
        <v>11708</v>
      </c>
      <c r="B334">
        <f>328</f>
        <v>328</v>
      </c>
      <c r="C334" t="s">
        <v>10206</v>
      </c>
      <c r="D334">
        <f>328</f>
        <v>328</v>
      </c>
      <c r="E334">
        <v>40</v>
      </c>
      <c r="F334" t="s">
        <v>11497</v>
      </c>
      <c r="G334" t="s">
        <v>417</v>
      </c>
      <c r="H334" t="s">
        <v>11425</v>
      </c>
      <c r="I334" t="s">
        <v>11398</v>
      </c>
      <c r="J334" t="s">
        <v>11384</v>
      </c>
      <c r="K334">
        <v>3</v>
      </c>
      <c r="L334" t="s">
        <v>11389</v>
      </c>
      <c r="M334">
        <v>17.4</v>
      </c>
      <c r="N334" t="s">
        <v>12140</v>
      </c>
      <c r="O334">
        <v>8.9</v>
      </c>
      <c r="P334" t="s">
        <v>11735</v>
      </c>
      <c r="Q334">
        <v>38.4</v>
      </c>
      <c r="R334" t="s">
        <v>12141</v>
      </c>
      <c r="S334">
        <v>100</v>
      </c>
      <c r="T334" t="s">
        <v>51</v>
      </c>
      <c r="U334">
        <v>21.6</v>
      </c>
      <c r="V334" t="s">
        <v>12100</v>
      </c>
      <c r="W334">
        <v>10</v>
      </c>
      <c r="X334" t="s">
        <v>11421</v>
      </c>
      <c r="Y334">
        <v>1.3</v>
      </c>
      <c r="Z334" t="s">
        <v>11421</v>
      </c>
      <c r="AA334">
        <v>8.1</v>
      </c>
      <c r="AB334" t="s">
        <v>11421</v>
      </c>
      <c r="AC334">
        <v>2.1</v>
      </c>
      <c r="AD334" t="s">
        <v>11421</v>
      </c>
      <c r="AE334">
        <v>32.6</v>
      </c>
    </row>
    <row r="335" spans="1:31">
      <c r="A335" t="s">
        <v>12015</v>
      </c>
      <c r="B335">
        <f>328</f>
        <v>328</v>
      </c>
      <c r="C335" t="s">
        <v>12142</v>
      </c>
      <c r="D335">
        <f>328</f>
        <v>328</v>
      </c>
      <c r="E335">
        <v>29</v>
      </c>
      <c r="F335" t="s">
        <v>11448</v>
      </c>
      <c r="G335" t="s">
        <v>175</v>
      </c>
      <c r="H335" t="s">
        <v>11402</v>
      </c>
      <c r="I335" t="s">
        <v>11398</v>
      </c>
      <c r="J335" t="s">
        <v>11384</v>
      </c>
      <c r="K335">
        <v>5</v>
      </c>
      <c r="L335" t="s">
        <v>11389</v>
      </c>
      <c r="M335">
        <v>65.2</v>
      </c>
      <c r="N335" t="s">
        <v>11639</v>
      </c>
      <c r="O335">
        <v>24.9</v>
      </c>
      <c r="P335" t="s">
        <v>11615</v>
      </c>
      <c r="Q335">
        <v>4.2</v>
      </c>
      <c r="R335" t="s">
        <v>11421</v>
      </c>
      <c r="S335">
        <v>3.4</v>
      </c>
      <c r="T335" t="s">
        <v>11421</v>
      </c>
      <c r="U335">
        <v>38.2</v>
      </c>
      <c r="V335" t="s">
        <v>11610</v>
      </c>
      <c r="W335">
        <v>46.4</v>
      </c>
      <c r="X335" t="s">
        <v>11759</v>
      </c>
      <c r="Y335">
        <v>30</v>
      </c>
      <c r="Z335" t="s">
        <v>11903</v>
      </c>
      <c r="AA335">
        <v>32.2</v>
      </c>
      <c r="AB335" t="s">
        <v>11637</v>
      </c>
      <c r="AC335">
        <v>16.3</v>
      </c>
      <c r="AD335" t="s">
        <v>12079</v>
      </c>
      <c r="AE335">
        <v>32.6</v>
      </c>
    </row>
    <row r="336" spans="1:31">
      <c r="A336" t="s">
        <v>11968</v>
      </c>
      <c r="B336">
        <f>328</f>
        <v>328</v>
      </c>
      <c r="C336" t="s">
        <v>12143</v>
      </c>
      <c r="D336">
        <f>328</f>
        <v>328</v>
      </c>
      <c r="E336">
        <v>32</v>
      </c>
      <c r="F336" t="s">
        <v>11397</v>
      </c>
      <c r="G336" t="s">
        <v>147</v>
      </c>
      <c r="H336" t="s">
        <v>11425</v>
      </c>
      <c r="I336" t="s">
        <v>11398</v>
      </c>
      <c r="J336" t="s">
        <v>11384</v>
      </c>
      <c r="K336">
        <v>3</v>
      </c>
      <c r="L336" t="s">
        <v>11389</v>
      </c>
      <c r="M336">
        <v>5.8</v>
      </c>
      <c r="N336" t="s">
        <v>11735</v>
      </c>
      <c r="O336">
        <v>3.9</v>
      </c>
      <c r="P336" t="s">
        <v>11735</v>
      </c>
      <c r="Q336">
        <v>82.9</v>
      </c>
      <c r="R336" t="s">
        <v>196</v>
      </c>
      <c r="S336">
        <v>56.4</v>
      </c>
      <c r="T336" t="s">
        <v>11696</v>
      </c>
      <c r="U336">
        <v>100</v>
      </c>
      <c r="V336" t="s">
        <v>71</v>
      </c>
      <c r="W336">
        <v>100</v>
      </c>
      <c r="X336" t="s">
        <v>76</v>
      </c>
      <c r="Y336">
        <v>4.2</v>
      </c>
      <c r="Z336" t="s">
        <v>11421</v>
      </c>
      <c r="AA336">
        <v>7.9</v>
      </c>
      <c r="AB336" t="s">
        <v>11421</v>
      </c>
      <c r="AC336">
        <v>1.2</v>
      </c>
      <c r="AD336" t="s">
        <v>11421</v>
      </c>
      <c r="AE336">
        <v>32.6</v>
      </c>
    </row>
    <row r="337" spans="1:31">
      <c r="A337" t="s">
        <v>12057</v>
      </c>
      <c r="B337">
        <f>332</f>
        <v>332</v>
      </c>
      <c r="C337" t="s">
        <v>1266</v>
      </c>
      <c r="D337">
        <f>332</f>
        <v>332</v>
      </c>
      <c r="E337">
        <v>18</v>
      </c>
      <c r="F337" t="s">
        <v>11497</v>
      </c>
      <c r="G337" t="s">
        <v>417</v>
      </c>
      <c r="H337" t="s">
        <v>11387</v>
      </c>
      <c r="I337" t="s">
        <v>11388</v>
      </c>
      <c r="J337" t="s">
        <v>11384</v>
      </c>
      <c r="K337">
        <v>4</v>
      </c>
      <c r="L337" t="s">
        <v>11385</v>
      </c>
      <c r="M337">
        <v>28</v>
      </c>
      <c r="N337" t="s">
        <v>11742</v>
      </c>
      <c r="O337">
        <v>41.6</v>
      </c>
      <c r="P337" t="s">
        <v>568</v>
      </c>
      <c r="Q337">
        <v>84.8</v>
      </c>
      <c r="R337" t="s">
        <v>615</v>
      </c>
      <c r="S337">
        <v>14</v>
      </c>
      <c r="T337" t="s">
        <v>12144</v>
      </c>
      <c r="U337">
        <v>14.2</v>
      </c>
      <c r="V337" t="s">
        <v>12145</v>
      </c>
      <c r="W337">
        <v>54</v>
      </c>
      <c r="X337" t="s">
        <v>11631</v>
      </c>
      <c r="Y337">
        <v>16.7</v>
      </c>
      <c r="Z337" t="s">
        <v>12100</v>
      </c>
      <c r="AA337">
        <v>12.1</v>
      </c>
      <c r="AB337" t="s">
        <v>11421</v>
      </c>
      <c r="AC337">
        <v>33.5</v>
      </c>
      <c r="AD337" t="s">
        <v>12146</v>
      </c>
      <c r="AE337">
        <v>32.5</v>
      </c>
    </row>
    <row r="338" spans="1:31">
      <c r="A338" t="s">
        <v>12147</v>
      </c>
      <c r="B338">
        <f>332</f>
        <v>332</v>
      </c>
      <c r="C338" t="s">
        <v>3964</v>
      </c>
      <c r="D338">
        <f>332</f>
        <v>332</v>
      </c>
      <c r="E338">
        <v>29</v>
      </c>
      <c r="F338" t="s">
        <v>11382</v>
      </c>
      <c r="G338" t="s">
        <v>5</v>
      </c>
      <c r="H338" t="s">
        <v>11387</v>
      </c>
      <c r="I338" t="s">
        <v>7032</v>
      </c>
      <c r="J338" t="s">
        <v>11384</v>
      </c>
      <c r="K338">
        <v>4</v>
      </c>
      <c r="L338" t="s">
        <v>11389</v>
      </c>
      <c r="M338">
        <v>18.4</v>
      </c>
      <c r="N338" t="s">
        <v>11713</v>
      </c>
      <c r="O338">
        <v>4.9</v>
      </c>
      <c r="P338" t="s">
        <v>11735</v>
      </c>
      <c r="Q338">
        <v>7.2</v>
      </c>
      <c r="R338" t="s">
        <v>11421</v>
      </c>
      <c r="S338">
        <v>79.6</v>
      </c>
      <c r="T338" t="s">
        <v>458</v>
      </c>
      <c r="U338">
        <v>63.6</v>
      </c>
      <c r="V338" t="s">
        <v>11730</v>
      </c>
      <c r="W338">
        <v>8.9</v>
      </c>
      <c r="X338" t="s">
        <v>11421</v>
      </c>
      <c r="Y338">
        <v>19.3</v>
      </c>
      <c r="Z338" t="s">
        <v>11598</v>
      </c>
      <c r="AA338">
        <v>10.7</v>
      </c>
      <c r="AB338" t="s">
        <v>11421</v>
      </c>
      <c r="AC338">
        <v>89.1</v>
      </c>
      <c r="AD338" t="s">
        <v>11946</v>
      </c>
      <c r="AE338">
        <v>32.5</v>
      </c>
    </row>
    <row r="339" spans="1:31">
      <c r="A339" t="s">
        <v>9978</v>
      </c>
      <c r="B339" t="s">
        <v>1269</v>
      </c>
      <c r="C339" t="s">
        <v>1268</v>
      </c>
      <c r="D339" t="s">
        <v>1269</v>
      </c>
      <c r="E339">
        <v>21</v>
      </c>
      <c r="F339" t="s">
        <v>12148</v>
      </c>
      <c r="G339" t="s">
        <v>12149</v>
      </c>
      <c r="H339" t="s">
        <v>11383</v>
      </c>
      <c r="I339" t="s">
        <v>11398</v>
      </c>
      <c r="J339" t="s">
        <v>11384</v>
      </c>
      <c r="K339">
        <v>4</v>
      </c>
      <c r="L339" t="s">
        <v>11389</v>
      </c>
      <c r="M339">
        <v>10.1</v>
      </c>
      <c r="N339" t="s">
        <v>11735</v>
      </c>
      <c r="O339">
        <v>43.8</v>
      </c>
      <c r="P339" t="s">
        <v>272</v>
      </c>
      <c r="Q339">
        <v>6.1</v>
      </c>
      <c r="R339" t="s">
        <v>11421</v>
      </c>
      <c r="S339">
        <v>99.1</v>
      </c>
      <c r="T339" t="s">
        <v>111</v>
      </c>
      <c r="U339">
        <v>7.3</v>
      </c>
      <c r="V339" t="s">
        <v>11421</v>
      </c>
      <c r="W339">
        <v>1.3</v>
      </c>
      <c r="X339" t="s">
        <v>11421</v>
      </c>
      <c r="Y339">
        <v>9.7</v>
      </c>
      <c r="Z339" t="s">
        <v>12150</v>
      </c>
      <c r="AA339">
        <v>25.7</v>
      </c>
      <c r="AB339" t="s">
        <v>11932</v>
      </c>
      <c r="AC339">
        <v>1.9</v>
      </c>
      <c r="AD339" t="s">
        <v>11421</v>
      </c>
      <c r="AE339">
        <v>32.4</v>
      </c>
    </row>
    <row r="340" spans="1:31">
      <c r="A340" t="s">
        <v>11952</v>
      </c>
      <c r="B340" t="s">
        <v>542</v>
      </c>
      <c r="C340" t="s">
        <v>543</v>
      </c>
      <c r="D340" t="s">
        <v>542</v>
      </c>
      <c r="E340">
        <v>25</v>
      </c>
      <c r="F340" t="s">
        <v>11754</v>
      </c>
      <c r="G340" t="s">
        <v>404</v>
      </c>
      <c r="H340" t="s">
        <v>11402</v>
      </c>
      <c r="I340" t="s">
        <v>11388</v>
      </c>
      <c r="J340" t="s">
        <v>11384</v>
      </c>
      <c r="K340">
        <v>5</v>
      </c>
      <c r="L340" t="s">
        <v>11389</v>
      </c>
      <c r="M340">
        <v>35.2</v>
      </c>
      <c r="N340" t="s">
        <v>514</v>
      </c>
      <c r="O340">
        <v>17</v>
      </c>
      <c r="P340" t="s">
        <v>11596</v>
      </c>
      <c r="Q340">
        <v>4.3</v>
      </c>
      <c r="R340" t="s">
        <v>11421</v>
      </c>
      <c r="S340">
        <v>61.8</v>
      </c>
      <c r="T340" t="s">
        <v>11901</v>
      </c>
      <c r="U340">
        <v>2.4</v>
      </c>
      <c r="V340" t="s">
        <v>11421</v>
      </c>
      <c r="W340">
        <v>1.1</v>
      </c>
      <c r="X340" t="s">
        <v>11421</v>
      </c>
      <c r="Y340">
        <v>81.6</v>
      </c>
      <c r="Z340" t="s">
        <v>11625</v>
      </c>
      <c r="AA340">
        <v>7.1</v>
      </c>
      <c r="AB340" t="s">
        <v>11421</v>
      </c>
      <c r="AC340">
        <v>34.6</v>
      </c>
      <c r="AD340" t="s">
        <v>12034</v>
      </c>
      <c r="AE340">
        <v>32.3</v>
      </c>
    </row>
    <row r="341" spans="1:31">
      <c r="A341" t="s">
        <v>11488</v>
      </c>
      <c r="B341">
        <f>336</f>
        <v>336</v>
      </c>
      <c r="C341" t="s">
        <v>747</v>
      </c>
      <c r="D341">
        <f>336</f>
        <v>336</v>
      </c>
      <c r="E341">
        <v>18</v>
      </c>
      <c r="F341" t="s">
        <v>11709</v>
      </c>
      <c r="G341" t="s">
        <v>184</v>
      </c>
      <c r="H341" t="s">
        <v>11387</v>
      </c>
      <c r="I341" t="s">
        <v>11388</v>
      </c>
      <c r="J341" t="s">
        <v>11384</v>
      </c>
      <c r="K341">
        <v>3</v>
      </c>
      <c r="L341" t="s">
        <v>11389</v>
      </c>
      <c r="M341">
        <v>20</v>
      </c>
      <c r="N341" t="s">
        <v>11836</v>
      </c>
      <c r="O341">
        <v>22.2</v>
      </c>
      <c r="P341" t="s">
        <v>11831</v>
      </c>
      <c r="Q341">
        <v>31.5</v>
      </c>
      <c r="R341" t="s">
        <v>11791</v>
      </c>
      <c r="S341">
        <v>42.4</v>
      </c>
      <c r="T341" t="s">
        <v>11689</v>
      </c>
      <c r="U341">
        <v>76.4</v>
      </c>
      <c r="V341" t="s">
        <v>863</v>
      </c>
      <c r="W341">
        <v>18.2</v>
      </c>
      <c r="X341" t="s">
        <v>11550</v>
      </c>
      <c r="Y341">
        <v>79.2</v>
      </c>
      <c r="Z341" t="s">
        <v>11560</v>
      </c>
      <c r="AA341">
        <v>14.7</v>
      </c>
      <c r="AB341" t="s">
        <v>11930</v>
      </c>
      <c r="AC341">
        <v>35.8</v>
      </c>
      <c r="AD341" t="s">
        <v>12151</v>
      </c>
      <c r="AE341">
        <v>32.2</v>
      </c>
    </row>
    <row r="342" spans="1:31">
      <c r="A342" t="s">
        <v>12152</v>
      </c>
      <c r="B342">
        <f>336</f>
        <v>336</v>
      </c>
      <c r="C342" t="s">
        <v>1351</v>
      </c>
      <c r="D342">
        <f>336</f>
        <v>336</v>
      </c>
      <c r="E342">
        <v>28</v>
      </c>
      <c r="F342" t="s">
        <v>12153</v>
      </c>
      <c r="G342" t="s">
        <v>489</v>
      </c>
      <c r="H342" t="s">
        <v>11387</v>
      </c>
      <c r="I342" t="s">
        <v>7032</v>
      </c>
      <c r="J342" t="s">
        <v>11384</v>
      </c>
      <c r="K342">
        <v>4</v>
      </c>
      <c r="L342" t="s">
        <v>11389</v>
      </c>
      <c r="M342">
        <v>29</v>
      </c>
      <c r="N342" t="s">
        <v>449</v>
      </c>
      <c r="O342">
        <v>63.7</v>
      </c>
      <c r="P342" t="s">
        <v>11622</v>
      </c>
      <c r="Q342">
        <v>9</v>
      </c>
      <c r="R342" t="s">
        <v>11421</v>
      </c>
      <c r="S342">
        <v>22.2</v>
      </c>
      <c r="T342" t="s">
        <v>11748</v>
      </c>
      <c r="U342">
        <v>11.3</v>
      </c>
      <c r="V342" t="s">
        <v>11421</v>
      </c>
      <c r="W342">
        <v>17.4</v>
      </c>
      <c r="X342" t="s">
        <v>12091</v>
      </c>
      <c r="Y342">
        <v>32.2</v>
      </c>
      <c r="Z342" t="s">
        <v>11741</v>
      </c>
      <c r="AA342">
        <v>24.6</v>
      </c>
      <c r="AB342" t="s">
        <v>11445</v>
      </c>
      <c r="AC342">
        <v>84.8</v>
      </c>
      <c r="AD342" t="s">
        <v>9944</v>
      </c>
      <c r="AE342">
        <v>32.2</v>
      </c>
    </row>
    <row r="343" spans="1:31">
      <c r="A343" t="s">
        <v>12098</v>
      </c>
      <c r="B343">
        <f>336</f>
        <v>336</v>
      </c>
      <c r="C343" t="s">
        <v>2517</v>
      </c>
      <c r="D343">
        <f>336</f>
        <v>336</v>
      </c>
      <c r="E343">
        <v>36</v>
      </c>
      <c r="F343" t="s">
        <v>12154</v>
      </c>
      <c r="G343" t="s">
        <v>1812</v>
      </c>
      <c r="H343" t="s">
        <v>11387</v>
      </c>
      <c r="I343" t="s">
        <v>11398</v>
      </c>
      <c r="J343" t="s">
        <v>11384</v>
      </c>
      <c r="K343">
        <v>5</v>
      </c>
      <c r="L343" t="s">
        <v>11385</v>
      </c>
      <c r="M343">
        <v>46.3</v>
      </c>
      <c r="N343" t="s">
        <v>11399</v>
      </c>
      <c r="O343">
        <v>77.1</v>
      </c>
      <c r="P343" t="s">
        <v>431</v>
      </c>
      <c r="Q343">
        <v>25.9</v>
      </c>
      <c r="R343" t="s">
        <v>12155</v>
      </c>
      <c r="S343">
        <v>1.8</v>
      </c>
      <c r="T343" t="s">
        <v>11421</v>
      </c>
      <c r="U343">
        <v>3.9</v>
      </c>
      <c r="V343" t="s">
        <v>11421</v>
      </c>
      <c r="W343">
        <v>1.4</v>
      </c>
      <c r="X343" t="s">
        <v>11421</v>
      </c>
      <c r="Y343">
        <v>2.5</v>
      </c>
      <c r="Z343" t="s">
        <v>11421</v>
      </c>
      <c r="AA343">
        <v>35.2</v>
      </c>
      <c r="AB343" t="s">
        <v>1308</v>
      </c>
      <c r="AC343">
        <v>31.3</v>
      </c>
      <c r="AD343" t="s">
        <v>12050</v>
      </c>
      <c r="AE343">
        <v>32.2</v>
      </c>
    </row>
    <row r="344" spans="1:31">
      <c r="A344" t="s">
        <v>12147</v>
      </c>
      <c r="B344">
        <f>336</f>
        <v>336</v>
      </c>
      <c r="C344" t="s">
        <v>1381</v>
      </c>
      <c r="D344">
        <f>336</f>
        <v>336</v>
      </c>
      <c r="E344">
        <v>17</v>
      </c>
      <c r="F344" t="s">
        <v>11386</v>
      </c>
      <c r="G344" t="s">
        <v>10</v>
      </c>
      <c r="H344" t="s">
        <v>11387</v>
      </c>
      <c r="I344" t="s">
        <v>7032</v>
      </c>
      <c r="J344" t="s">
        <v>11384</v>
      </c>
      <c r="K344">
        <v>4</v>
      </c>
      <c r="L344" t="s">
        <v>11389</v>
      </c>
      <c r="M344">
        <v>17</v>
      </c>
      <c r="N344" t="s">
        <v>11530</v>
      </c>
      <c r="O344">
        <v>6.7</v>
      </c>
      <c r="P344" t="s">
        <v>11735</v>
      </c>
      <c r="Q344">
        <v>13.3</v>
      </c>
      <c r="R344" t="s">
        <v>11421</v>
      </c>
      <c r="S344">
        <v>43.9</v>
      </c>
      <c r="T344" t="s">
        <v>926</v>
      </c>
      <c r="U344">
        <v>96.6</v>
      </c>
      <c r="V344" t="s">
        <v>11484</v>
      </c>
      <c r="W344">
        <v>72.8</v>
      </c>
      <c r="X344" t="s">
        <v>236</v>
      </c>
      <c r="Y344">
        <v>43</v>
      </c>
      <c r="Z344" t="s">
        <v>11434</v>
      </c>
      <c r="AA344">
        <v>20.2</v>
      </c>
      <c r="AB344" t="s">
        <v>12056</v>
      </c>
      <c r="AC344">
        <v>85.2</v>
      </c>
      <c r="AD344" t="s">
        <v>11684</v>
      </c>
      <c r="AE344">
        <v>32.2</v>
      </c>
    </row>
    <row r="345" spans="1:31">
      <c r="A345" t="s">
        <v>12116</v>
      </c>
      <c r="B345">
        <f>340</f>
        <v>340</v>
      </c>
      <c r="C345" t="s">
        <v>523</v>
      </c>
      <c r="D345">
        <f>340</f>
        <v>340</v>
      </c>
      <c r="E345">
        <v>27</v>
      </c>
      <c r="F345" t="s">
        <v>11432</v>
      </c>
      <c r="G345" t="s">
        <v>11433</v>
      </c>
      <c r="H345" t="s">
        <v>11387</v>
      </c>
      <c r="I345" t="s">
        <v>11398</v>
      </c>
      <c r="J345" t="s">
        <v>11384</v>
      </c>
      <c r="K345">
        <v>4</v>
      </c>
      <c r="L345" t="s">
        <v>11389</v>
      </c>
      <c r="M345">
        <v>22.7</v>
      </c>
      <c r="N345" t="s">
        <v>11615</v>
      </c>
      <c r="O345">
        <v>18.1</v>
      </c>
      <c r="P345" t="s">
        <v>12021</v>
      </c>
      <c r="Q345">
        <v>41.1</v>
      </c>
      <c r="R345" t="s">
        <v>1261</v>
      </c>
      <c r="S345">
        <v>76.4</v>
      </c>
      <c r="T345" t="s">
        <v>11622</v>
      </c>
      <c r="U345">
        <v>3.1</v>
      </c>
      <c r="V345" t="s">
        <v>11421</v>
      </c>
      <c r="W345">
        <v>4.2</v>
      </c>
      <c r="X345" t="s">
        <v>11421</v>
      </c>
      <c r="Y345">
        <v>17.1</v>
      </c>
      <c r="Z345" t="s">
        <v>12155</v>
      </c>
      <c r="AA345">
        <v>14.1</v>
      </c>
      <c r="AB345" t="s">
        <v>12156</v>
      </c>
      <c r="AC345">
        <v>23.7</v>
      </c>
      <c r="AD345" t="s">
        <v>12157</v>
      </c>
      <c r="AE345">
        <v>32.1</v>
      </c>
    </row>
    <row r="346" spans="1:31">
      <c r="A346" t="s">
        <v>11545</v>
      </c>
      <c r="B346">
        <f>340</f>
        <v>340</v>
      </c>
      <c r="C346" t="s">
        <v>729</v>
      </c>
      <c r="D346">
        <f>340</f>
        <v>340</v>
      </c>
      <c r="E346">
        <v>24</v>
      </c>
      <c r="F346" t="s">
        <v>11382</v>
      </c>
      <c r="G346" t="s">
        <v>5</v>
      </c>
      <c r="H346" t="s">
        <v>11387</v>
      </c>
      <c r="I346" t="s">
        <v>11388</v>
      </c>
      <c r="J346" t="s">
        <v>11384</v>
      </c>
      <c r="K346">
        <v>5</v>
      </c>
      <c r="L346" t="s">
        <v>11385</v>
      </c>
      <c r="M346">
        <v>26.9</v>
      </c>
      <c r="N346" t="s">
        <v>11581</v>
      </c>
      <c r="O346">
        <v>24.5</v>
      </c>
      <c r="P346" t="s">
        <v>11529</v>
      </c>
      <c r="Q346">
        <v>28.3</v>
      </c>
      <c r="R346" t="s">
        <v>11782</v>
      </c>
      <c r="S346">
        <v>29.3</v>
      </c>
      <c r="T346" t="s">
        <v>11780</v>
      </c>
      <c r="U346">
        <v>31.6</v>
      </c>
      <c r="V346" t="s">
        <v>12158</v>
      </c>
      <c r="W346">
        <v>27.6</v>
      </c>
      <c r="X346" t="s">
        <v>11793</v>
      </c>
      <c r="Y346">
        <v>61</v>
      </c>
      <c r="Z346" t="s">
        <v>11895</v>
      </c>
      <c r="AA346">
        <v>49.5</v>
      </c>
      <c r="AB346" t="s">
        <v>11623</v>
      </c>
      <c r="AC346">
        <v>62.8</v>
      </c>
      <c r="AD346" t="s">
        <v>12054</v>
      </c>
      <c r="AE346">
        <v>32.1</v>
      </c>
    </row>
    <row r="347" spans="1:31">
      <c r="A347" t="s">
        <v>11758</v>
      </c>
      <c r="B347" t="s">
        <v>11694</v>
      </c>
      <c r="C347" t="s">
        <v>10287</v>
      </c>
      <c r="D347" t="s">
        <v>11694</v>
      </c>
      <c r="E347">
        <v>14</v>
      </c>
      <c r="F347" t="s">
        <v>11649</v>
      </c>
      <c r="G347" t="s">
        <v>833</v>
      </c>
      <c r="H347" t="s">
        <v>11387</v>
      </c>
      <c r="I347" t="s">
        <v>11388</v>
      </c>
      <c r="J347" t="s">
        <v>11384</v>
      </c>
      <c r="K347">
        <v>4</v>
      </c>
      <c r="L347" t="s">
        <v>11389</v>
      </c>
      <c r="M347">
        <v>22.4</v>
      </c>
      <c r="N347" t="s">
        <v>11939</v>
      </c>
      <c r="O347">
        <v>45</v>
      </c>
      <c r="P347" t="s">
        <v>11582</v>
      </c>
      <c r="Q347">
        <v>92.2</v>
      </c>
      <c r="R347" t="s">
        <v>11409</v>
      </c>
      <c r="S347">
        <v>2</v>
      </c>
      <c r="T347" t="s">
        <v>11421</v>
      </c>
      <c r="U347">
        <v>8.2</v>
      </c>
      <c r="V347" t="s">
        <v>11421</v>
      </c>
      <c r="W347">
        <v>92.7</v>
      </c>
      <c r="X347" t="s">
        <v>11487</v>
      </c>
      <c r="Y347">
        <v>60.1</v>
      </c>
      <c r="Z347" t="s">
        <v>760</v>
      </c>
      <c r="AA347">
        <v>12.2</v>
      </c>
      <c r="AB347" t="s">
        <v>11421</v>
      </c>
      <c r="AC347">
        <v>4.4</v>
      </c>
      <c r="AD347" t="s">
        <v>11421</v>
      </c>
      <c r="AE347">
        <v>32</v>
      </c>
    </row>
    <row r="348" spans="1:31">
      <c r="A348" t="s">
        <v>12105</v>
      </c>
      <c r="B348" t="s">
        <v>12127</v>
      </c>
      <c r="C348" t="s">
        <v>10175</v>
      </c>
      <c r="D348" t="s">
        <v>12127</v>
      </c>
      <c r="E348">
        <v>22</v>
      </c>
      <c r="F348" t="s">
        <v>11386</v>
      </c>
      <c r="G348" t="s">
        <v>10</v>
      </c>
      <c r="H348" t="s">
        <v>11387</v>
      </c>
      <c r="I348" t="s">
        <v>7032</v>
      </c>
      <c r="J348" t="s">
        <v>11384</v>
      </c>
      <c r="K348">
        <v>4</v>
      </c>
      <c r="L348" t="s">
        <v>11389</v>
      </c>
      <c r="M348">
        <v>11.3</v>
      </c>
      <c r="N348" t="s">
        <v>11735</v>
      </c>
      <c r="O348">
        <v>13.3</v>
      </c>
      <c r="P348" t="s">
        <v>11735</v>
      </c>
      <c r="Q348">
        <v>7.9</v>
      </c>
      <c r="R348" t="s">
        <v>11421</v>
      </c>
      <c r="S348">
        <v>44.2</v>
      </c>
      <c r="T348" t="s">
        <v>11578</v>
      </c>
      <c r="U348">
        <v>99.7</v>
      </c>
      <c r="V348" t="s">
        <v>289</v>
      </c>
      <c r="W348">
        <v>99.6</v>
      </c>
      <c r="X348" t="s">
        <v>311</v>
      </c>
      <c r="Y348">
        <v>56.9</v>
      </c>
      <c r="Z348" t="s">
        <v>11600</v>
      </c>
      <c r="AA348">
        <v>18.5</v>
      </c>
      <c r="AB348" t="s">
        <v>12159</v>
      </c>
      <c r="AC348">
        <v>62.8</v>
      </c>
      <c r="AD348" t="s">
        <v>12054</v>
      </c>
      <c r="AE348">
        <v>31.9</v>
      </c>
    </row>
    <row r="349" spans="1:31">
      <c r="A349" t="s">
        <v>12152</v>
      </c>
      <c r="B349" t="s">
        <v>11554</v>
      </c>
      <c r="C349" t="s">
        <v>10303</v>
      </c>
      <c r="D349" t="s">
        <v>11554</v>
      </c>
      <c r="E349">
        <v>16</v>
      </c>
      <c r="F349" t="s">
        <v>12029</v>
      </c>
      <c r="G349" t="s">
        <v>627</v>
      </c>
      <c r="H349" t="s">
        <v>11387</v>
      </c>
      <c r="I349" t="s">
        <v>7032</v>
      </c>
      <c r="J349" t="s">
        <v>11384</v>
      </c>
      <c r="K349">
        <v>4</v>
      </c>
      <c r="L349" t="s">
        <v>11389</v>
      </c>
      <c r="M349">
        <v>13.4</v>
      </c>
      <c r="N349" t="s">
        <v>11735</v>
      </c>
      <c r="O349">
        <v>6.6</v>
      </c>
      <c r="P349" t="s">
        <v>11735</v>
      </c>
      <c r="Q349">
        <v>13.8</v>
      </c>
      <c r="R349" t="s">
        <v>11421</v>
      </c>
      <c r="S349">
        <v>84.3</v>
      </c>
      <c r="T349" t="s">
        <v>242</v>
      </c>
      <c r="U349">
        <v>4.3</v>
      </c>
      <c r="V349" t="s">
        <v>11421</v>
      </c>
      <c r="W349">
        <v>13.5</v>
      </c>
      <c r="X349" t="s">
        <v>11898</v>
      </c>
      <c r="Y349">
        <v>72.3</v>
      </c>
      <c r="Z349" t="s">
        <v>903</v>
      </c>
      <c r="AA349">
        <v>6.7</v>
      </c>
      <c r="AB349" t="s">
        <v>11421</v>
      </c>
      <c r="AC349">
        <v>69.3</v>
      </c>
      <c r="AD349" t="s">
        <v>11906</v>
      </c>
      <c r="AE349">
        <v>31.6</v>
      </c>
    </row>
    <row r="350" spans="1:31">
      <c r="A350" t="s">
        <v>12160</v>
      </c>
      <c r="B350">
        <f>345</f>
        <v>345</v>
      </c>
      <c r="C350" t="s">
        <v>2361</v>
      </c>
      <c r="D350">
        <f>345</f>
        <v>345</v>
      </c>
      <c r="E350">
        <v>19</v>
      </c>
      <c r="F350" t="s">
        <v>32</v>
      </c>
      <c r="G350" t="s">
        <v>2055</v>
      </c>
      <c r="H350" t="s">
        <v>11387</v>
      </c>
      <c r="I350" t="s">
        <v>11388</v>
      </c>
      <c r="J350" t="s">
        <v>7069</v>
      </c>
      <c r="K350">
        <v>4</v>
      </c>
      <c r="L350" t="s">
        <v>11389</v>
      </c>
      <c r="M350">
        <v>34</v>
      </c>
      <c r="N350" t="s">
        <v>711</v>
      </c>
      <c r="O350">
        <v>72.5</v>
      </c>
      <c r="P350" t="s">
        <v>500</v>
      </c>
      <c r="Q350">
        <v>52.4</v>
      </c>
      <c r="R350" t="s">
        <v>11779</v>
      </c>
      <c r="S350">
        <v>1.4</v>
      </c>
      <c r="T350" t="s">
        <v>11421</v>
      </c>
      <c r="U350">
        <v>44.6</v>
      </c>
      <c r="V350" t="s">
        <v>737</v>
      </c>
      <c r="W350">
        <v>6.3</v>
      </c>
      <c r="X350" t="s">
        <v>11421</v>
      </c>
      <c r="Y350">
        <v>1.4</v>
      </c>
      <c r="Z350" t="s">
        <v>11421</v>
      </c>
      <c r="AA350">
        <v>14.4</v>
      </c>
      <c r="AB350" t="s">
        <v>11821</v>
      </c>
      <c r="AC350">
        <v>30.5</v>
      </c>
      <c r="AD350" t="s">
        <v>11998</v>
      </c>
      <c r="AE350">
        <v>31.5</v>
      </c>
    </row>
    <row r="351" spans="1:31">
      <c r="A351" t="s">
        <v>12161</v>
      </c>
      <c r="B351">
        <f>345</f>
        <v>345</v>
      </c>
      <c r="C351" t="s">
        <v>1320</v>
      </c>
      <c r="D351">
        <f>345</f>
        <v>345</v>
      </c>
      <c r="E351">
        <v>22</v>
      </c>
      <c r="F351" t="s">
        <v>6875</v>
      </c>
      <c r="G351" t="s">
        <v>17</v>
      </c>
      <c r="H351" t="s">
        <v>11387</v>
      </c>
      <c r="I351" t="s">
        <v>11388</v>
      </c>
      <c r="J351" t="s">
        <v>11384</v>
      </c>
      <c r="K351">
        <v>5</v>
      </c>
      <c r="L351" t="s">
        <v>11389</v>
      </c>
      <c r="M351">
        <v>12</v>
      </c>
      <c r="N351" t="s">
        <v>11735</v>
      </c>
      <c r="O351">
        <v>6.8</v>
      </c>
      <c r="P351" t="s">
        <v>11735</v>
      </c>
      <c r="Q351">
        <v>17.3</v>
      </c>
      <c r="R351" t="s">
        <v>11421</v>
      </c>
      <c r="S351">
        <v>54.3</v>
      </c>
      <c r="T351" t="s">
        <v>11832</v>
      </c>
      <c r="U351">
        <v>70</v>
      </c>
      <c r="V351" t="s">
        <v>11532</v>
      </c>
      <c r="W351">
        <v>51.8</v>
      </c>
      <c r="X351" t="s">
        <v>991</v>
      </c>
      <c r="Y351">
        <v>47.2</v>
      </c>
      <c r="Z351" t="s">
        <v>11547</v>
      </c>
      <c r="AA351">
        <v>20.9</v>
      </c>
      <c r="AB351" t="s">
        <v>11764</v>
      </c>
      <c r="AC351">
        <v>94.9</v>
      </c>
      <c r="AD351" t="s">
        <v>291</v>
      </c>
      <c r="AE351">
        <v>31.5</v>
      </c>
    </row>
    <row r="352" spans="1:31">
      <c r="A352" t="s">
        <v>12162</v>
      </c>
      <c r="B352">
        <f>347</f>
        <v>347</v>
      </c>
      <c r="C352" t="s">
        <v>1249</v>
      </c>
      <c r="D352">
        <f>347</f>
        <v>347</v>
      </c>
      <c r="E352">
        <v>33</v>
      </c>
      <c r="F352" t="s">
        <v>12163</v>
      </c>
      <c r="G352" t="s">
        <v>605</v>
      </c>
      <c r="H352" t="s">
        <v>11387</v>
      </c>
      <c r="I352" t="s">
        <v>11398</v>
      </c>
      <c r="J352" t="s">
        <v>11384</v>
      </c>
      <c r="K352">
        <v>5</v>
      </c>
      <c r="L352" t="s">
        <v>11389</v>
      </c>
      <c r="M352">
        <v>20.5</v>
      </c>
      <c r="N352" t="s">
        <v>11660</v>
      </c>
      <c r="O352">
        <v>42.7</v>
      </c>
      <c r="P352" t="s">
        <v>519</v>
      </c>
      <c r="Q352">
        <v>4.7</v>
      </c>
      <c r="R352" t="s">
        <v>11421</v>
      </c>
      <c r="S352">
        <v>72.3</v>
      </c>
      <c r="T352" t="s">
        <v>11625</v>
      </c>
      <c r="U352">
        <v>1.3</v>
      </c>
      <c r="V352" t="s">
        <v>11421</v>
      </c>
      <c r="W352">
        <v>4.3</v>
      </c>
      <c r="X352" t="s">
        <v>11421</v>
      </c>
      <c r="Y352">
        <v>32</v>
      </c>
      <c r="Z352" t="s">
        <v>12164</v>
      </c>
      <c r="AA352">
        <v>31.8</v>
      </c>
      <c r="AB352" t="s">
        <v>11873</v>
      </c>
      <c r="AC352">
        <v>7.8</v>
      </c>
      <c r="AD352" t="s">
        <v>11421</v>
      </c>
      <c r="AE352">
        <v>31.4</v>
      </c>
    </row>
    <row r="353" spans="1:31">
      <c r="A353" t="s">
        <v>11747</v>
      </c>
      <c r="B353">
        <f>347</f>
        <v>347</v>
      </c>
      <c r="C353" t="s">
        <v>2601</v>
      </c>
      <c r="D353">
        <f>347</f>
        <v>347</v>
      </c>
      <c r="E353">
        <v>29</v>
      </c>
      <c r="F353" t="s">
        <v>7032</v>
      </c>
      <c r="G353" t="s">
        <v>1095</v>
      </c>
      <c r="H353" t="s">
        <v>11387</v>
      </c>
      <c r="I353" t="s">
        <v>11388</v>
      </c>
      <c r="J353" t="s">
        <v>7069</v>
      </c>
      <c r="K353">
        <v>5</v>
      </c>
      <c r="L353" t="s">
        <v>11385</v>
      </c>
      <c r="M353">
        <v>43.2</v>
      </c>
      <c r="N353" t="s">
        <v>11506</v>
      </c>
      <c r="O353">
        <v>72.7</v>
      </c>
      <c r="P353" t="s">
        <v>11755</v>
      </c>
      <c r="Q353">
        <v>22.9</v>
      </c>
      <c r="R353" t="s">
        <v>11597</v>
      </c>
      <c r="S353">
        <v>1.7</v>
      </c>
      <c r="T353" t="s">
        <v>11421</v>
      </c>
      <c r="U353">
        <v>4</v>
      </c>
      <c r="V353" t="s">
        <v>11421</v>
      </c>
      <c r="W353">
        <v>2.7</v>
      </c>
      <c r="X353" t="s">
        <v>11421</v>
      </c>
      <c r="Y353">
        <v>4.2</v>
      </c>
      <c r="Z353" t="s">
        <v>11421</v>
      </c>
      <c r="AA353">
        <v>57.3</v>
      </c>
      <c r="AB353" t="s">
        <v>11465</v>
      </c>
      <c r="AC353">
        <v>29.1</v>
      </c>
      <c r="AD353" t="s">
        <v>12165</v>
      </c>
      <c r="AE353">
        <v>31.4</v>
      </c>
    </row>
    <row r="354" spans="1:31">
      <c r="A354" t="s">
        <v>12166</v>
      </c>
      <c r="B354">
        <f>349</f>
        <v>349</v>
      </c>
      <c r="C354" t="s">
        <v>12167</v>
      </c>
      <c r="D354">
        <f>349</f>
        <v>349</v>
      </c>
      <c r="E354">
        <v>27</v>
      </c>
      <c r="F354" t="s">
        <v>11819</v>
      </c>
      <c r="G354" t="s">
        <v>274</v>
      </c>
      <c r="H354" t="s">
        <v>11402</v>
      </c>
      <c r="I354" t="s">
        <v>11510</v>
      </c>
      <c r="J354" t="s">
        <v>9</v>
      </c>
      <c r="K354">
        <v>4</v>
      </c>
      <c r="L354" t="s">
        <v>11389</v>
      </c>
      <c r="M354">
        <v>31.2</v>
      </c>
      <c r="N354" t="s">
        <v>991</v>
      </c>
      <c r="O354">
        <v>49.3</v>
      </c>
      <c r="P354" t="s">
        <v>11442</v>
      </c>
      <c r="Q354">
        <v>14.9</v>
      </c>
      <c r="R354" t="s">
        <v>11421</v>
      </c>
      <c r="S354">
        <v>11.4</v>
      </c>
      <c r="T354" t="s">
        <v>11421</v>
      </c>
      <c r="U354">
        <v>3.2</v>
      </c>
      <c r="V354" t="s">
        <v>11421</v>
      </c>
      <c r="W354">
        <v>30.7</v>
      </c>
      <c r="X354" t="s">
        <v>11587</v>
      </c>
      <c r="Y354">
        <v>59.9</v>
      </c>
      <c r="Z354" t="s">
        <v>657</v>
      </c>
      <c r="AA354">
        <v>37.3</v>
      </c>
      <c r="AB354" t="s">
        <v>1115</v>
      </c>
      <c r="AC354">
        <v>83.5</v>
      </c>
      <c r="AD354" t="s">
        <v>11579</v>
      </c>
      <c r="AE354">
        <v>31.3</v>
      </c>
    </row>
    <row r="355" spans="1:31">
      <c r="A355" t="s">
        <v>11659</v>
      </c>
      <c r="B355">
        <f>349</f>
        <v>349</v>
      </c>
      <c r="C355" t="s">
        <v>668</v>
      </c>
      <c r="D355">
        <f>349</f>
        <v>349</v>
      </c>
      <c r="E355">
        <v>16</v>
      </c>
      <c r="F355" t="s">
        <v>11754</v>
      </c>
      <c r="G355" t="s">
        <v>404</v>
      </c>
      <c r="H355" t="s">
        <v>11387</v>
      </c>
      <c r="I355" t="s">
        <v>11388</v>
      </c>
      <c r="J355" t="s">
        <v>11384</v>
      </c>
      <c r="K355">
        <v>5</v>
      </c>
      <c r="L355" t="s">
        <v>11389</v>
      </c>
      <c r="M355">
        <v>40.4</v>
      </c>
      <c r="N355" t="s">
        <v>1306</v>
      </c>
      <c r="O355">
        <v>12.7</v>
      </c>
      <c r="P355" t="s">
        <v>11735</v>
      </c>
      <c r="Q355">
        <v>7.5</v>
      </c>
      <c r="R355" t="s">
        <v>11421</v>
      </c>
      <c r="S355">
        <v>41.1</v>
      </c>
      <c r="T355" t="s">
        <v>12037</v>
      </c>
      <c r="U355">
        <v>5.9</v>
      </c>
      <c r="V355" t="s">
        <v>11421</v>
      </c>
      <c r="W355">
        <v>4.1</v>
      </c>
      <c r="X355" t="s">
        <v>11421</v>
      </c>
      <c r="Y355">
        <v>67.6</v>
      </c>
      <c r="Z355" t="s">
        <v>11948</v>
      </c>
      <c r="AA355">
        <v>13.4</v>
      </c>
      <c r="AB355" t="s">
        <v>12168</v>
      </c>
      <c r="AC355">
        <v>73.6</v>
      </c>
      <c r="AD355" t="s">
        <v>11602</v>
      </c>
      <c r="AE355">
        <v>31.3</v>
      </c>
    </row>
    <row r="356" spans="1:31">
      <c r="A356" t="s">
        <v>12169</v>
      </c>
      <c r="B356">
        <f>351</f>
        <v>351</v>
      </c>
      <c r="C356" t="s">
        <v>1543</v>
      </c>
      <c r="D356">
        <f>351</f>
        <v>351</v>
      </c>
      <c r="E356">
        <v>37</v>
      </c>
      <c r="F356" t="s">
        <v>11715</v>
      </c>
      <c r="G356" t="s">
        <v>361</v>
      </c>
      <c r="H356" t="s">
        <v>11425</v>
      </c>
      <c r="I356" t="s">
        <v>11510</v>
      </c>
      <c r="J356" t="s">
        <v>9</v>
      </c>
      <c r="K356">
        <v>4</v>
      </c>
      <c r="L356" t="s">
        <v>11389</v>
      </c>
      <c r="M356">
        <v>6.9</v>
      </c>
      <c r="N356" t="s">
        <v>11735</v>
      </c>
      <c r="O356">
        <v>13.3</v>
      </c>
      <c r="P356" t="s">
        <v>11735</v>
      </c>
      <c r="Q356">
        <v>11.1</v>
      </c>
      <c r="R356" t="s">
        <v>11421</v>
      </c>
      <c r="S356">
        <v>97.7</v>
      </c>
      <c r="T356" t="s">
        <v>11423</v>
      </c>
      <c r="U356">
        <v>45.2</v>
      </c>
      <c r="V356" t="s">
        <v>11686</v>
      </c>
      <c r="W356">
        <v>18.2</v>
      </c>
      <c r="X356" t="s">
        <v>11858</v>
      </c>
      <c r="Y356">
        <v>14.7</v>
      </c>
      <c r="Z356" t="s">
        <v>12156</v>
      </c>
      <c r="AA356">
        <v>11.4</v>
      </c>
      <c r="AB356" t="s">
        <v>11421</v>
      </c>
      <c r="AC356">
        <v>39</v>
      </c>
      <c r="AD356" t="s">
        <v>11799</v>
      </c>
      <c r="AE356">
        <v>31.2</v>
      </c>
    </row>
    <row r="357" spans="1:31">
      <c r="A357" t="s">
        <v>11917</v>
      </c>
      <c r="B357">
        <f>351</f>
        <v>351</v>
      </c>
      <c r="C357" t="s">
        <v>10244</v>
      </c>
      <c r="D357">
        <f>351</f>
        <v>351</v>
      </c>
      <c r="E357">
        <v>15</v>
      </c>
      <c r="F357" t="s">
        <v>12029</v>
      </c>
      <c r="G357" t="s">
        <v>627</v>
      </c>
      <c r="H357" t="s">
        <v>11387</v>
      </c>
      <c r="I357" t="s">
        <v>11388</v>
      </c>
      <c r="J357" t="s">
        <v>11384</v>
      </c>
      <c r="K357">
        <v>5</v>
      </c>
      <c r="L357" t="s">
        <v>11389</v>
      </c>
      <c r="M357">
        <v>28.9</v>
      </c>
      <c r="N357" t="s">
        <v>11730</v>
      </c>
      <c r="O357">
        <v>13.1</v>
      </c>
      <c r="P357" t="s">
        <v>11735</v>
      </c>
      <c r="Q357">
        <v>11.3</v>
      </c>
      <c r="R357" t="s">
        <v>11421</v>
      </c>
      <c r="S357">
        <v>41.6</v>
      </c>
      <c r="T357" t="s">
        <v>11936</v>
      </c>
      <c r="U357">
        <v>10.7</v>
      </c>
      <c r="V357" t="s">
        <v>11421</v>
      </c>
      <c r="W357">
        <v>37.7</v>
      </c>
      <c r="X357" t="s">
        <v>11521</v>
      </c>
      <c r="Y357">
        <v>78.8</v>
      </c>
      <c r="Z357" t="s">
        <v>385</v>
      </c>
      <c r="AA357">
        <v>15.6</v>
      </c>
      <c r="AB357" t="s">
        <v>12000</v>
      </c>
      <c r="AC357">
        <v>79.5</v>
      </c>
      <c r="AD357" t="s">
        <v>11404</v>
      </c>
      <c r="AE357">
        <v>31.2</v>
      </c>
    </row>
    <row r="358" spans="1:31">
      <c r="A358" t="s">
        <v>11507</v>
      </c>
      <c r="B358" t="s">
        <v>11436</v>
      </c>
      <c r="C358" t="s">
        <v>7760</v>
      </c>
      <c r="D358" t="s">
        <v>11436</v>
      </c>
      <c r="E358">
        <v>15</v>
      </c>
      <c r="F358" t="s">
        <v>6875</v>
      </c>
      <c r="G358" t="s">
        <v>17</v>
      </c>
      <c r="H358" t="s">
        <v>11402</v>
      </c>
      <c r="I358" t="s">
        <v>7032</v>
      </c>
      <c r="J358" t="s">
        <v>11384</v>
      </c>
      <c r="K358">
        <v>4</v>
      </c>
      <c r="L358" t="s">
        <v>11389</v>
      </c>
      <c r="M358">
        <v>23</v>
      </c>
      <c r="N358" t="s">
        <v>11534</v>
      </c>
      <c r="O358">
        <v>21</v>
      </c>
      <c r="P358" t="s">
        <v>12060</v>
      </c>
      <c r="Q358">
        <v>4.6</v>
      </c>
      <c r="R358" t="s">
        <v>11421</v>
      </c>
      <c r="S358">
        <v>29.2</v>
      </c>
      <c r="T358" t="s">
        <v>12126</v>
      </c>
      <c r="U358">
        <v>50.6</v>
      </c>
      <c r="V358" t="s">
        <v>11599</v>
      </c>
      <c r="W358">
        <v>81.2</v>
      </c>
      <c r="X358" t="s">
        <v>11403</v>
      </c>
      <c r="Y358">
        <v>28</v>
      </c>
      <c r="Z358" t="s">
        <v>11574</v>
      </c>
      <c r="AA358">
        <v>53.2</v>
      </c>
      <c r="AB358" t="s">
        <v>11739</v>
      </c>
      <c r="AC358">
        <v>80.8</v>
      </c>
      <c r="AD358" t="s">
        <v>11419</v>
      </c>
      <c r="AE358">
        <v>31.1</v>
      </c>
    </row>
    <row r="359" spans="1:31">
      <c r="A359" t="s">
        <v>12170</v>
      </c>
      <c r="B359" t="s">
        <v>11434</v>
      </c>
      <c r="C359" t="s">
        <v>12171</v>
      </c>
      <c r="D359" t="s">
        <v>11434</v>
      </c>
      <c r="E359">
        <v>53</v>
      </c>
      <c r="F359" t="s">
        <v>11819</v>
      </c>
      <c r="G359" t="s">
        <v>274</v>
      </c>
      <c r="H359" t="s">
        <v>11387</v>
      </c>
      <c r="I359" t="s">
        <v>11398</v>
      </c>
      <c r="J359" t="s">
        <v>11384</v>
      </c>
      <c r="K359">
        <v>4</v>
      </c>
      <c r="L359" t="s">
        <v>11389</v>
      </c>
      <c r="M359">
        <v>31.9</v>
      </c>
      <c r="N359" t="s">
        <v>11467</v>
      </c>
      <c r="O359">
        <v>22</v>
      </c>
      <c r="P359" t="s">
        <v>2059</v>
      </c>
      <c r="Q359">
        <v>41.2</v>
      </c>
      <c r="R359" t="s">
        <v>11969</v>
      </c>
      <c r="S359">
        <v>22.3</v>
      </c>
      <c r="T359" t="s">
        <v>12172</v>
      </c>
      <c r="U359">
        <v>8</v>
      </c>
      <c r="V359" t="s">
        <v>11421</v>
      </c>
      <c r="W359">
        <v>21.2</v>
      </c>
      <c r="X359" t="s">
        <v>12173</v>
      </c>
      <c r="Y359">
        <v>72.8</v>
      </c>
      <c r="Z359" t="s">
        <v>493</v>
      </c>
      <c r="AA359">
        <v>15.1</v>
      </c>
      <c r="AB359" t="s">
        <v>12131</v>
      </c>
      <c r="AC359">
        <v>73.3</v>
      </c>
      <c r="AD359" t="s">
        <v>11728</v>
      </c>
      <c r="AE359">
        <v>31</v>
      </c>
    </row>
    <row r="360" spans="1:31">
      <c r="A360" t="s">
        <v>11718</v>
      </c>
      <c r="B360">
        <f>355</f>
        <v>355</v>
      </c>
      <c r="C360" t="s">
        <v>12174</v>
      </c>
      <c r="D360">
        <f>355</f>
        <v>355</v>
      </c>
      <c r="E360">
        <v>33</v>
      </c>
      <c r="F360" t="s">
        <v>11991</v>
      </c>
      <c r="G360" t="s">
        <v>2570</v>
      </c>
      <c r="H360" t="s">
        <v>11387</v>
      </c>
      <c r="I360" t="s">
        <v>11398</v>
      </c>
      <c r="J360" t="s">
        <v>11384</v>
      </c>
      <c r="K360">
        <v>3</v>
      </c>
      <c r="L360" t="s">
        <v>11389</v>
      </c>
      <c r="M360">
        <v>29.5</v>
      </c>
      <c r="N360" t="s">
        <v>11429</v>
      </c>
      <c r="O360">
        <v>51.7</v>
      </c>
      <c r="P360" t="s">
        <v>11403</v>
      </c>
      <c r="Q360">
        <v>96.8</v>
      </c>
      <c r="R360" t="s">
        <v>144</v>
      </c>
      <c r="S360">
        <v>1.4</v>
      </c>
      <c r="T360" t="s">
        <v>11421</v>
      </c>
      <c r="U360">
        <v>59.3</v>
      </c>
      <c r="V360" t="s">
        <v>11537</v>
      </c>
      <c r="W360">
        <v>5.7</v>
      </c>
      <c r="X360" t="s">
        <v>11421</v>
      </c>
      <c r="Y360">
        <v>1.1</v>
      </c>
      <c r="Z360" t="s">
        <v>11421</v>
      </c>
      <c r="AA360">
        <v>10.9</v>
      </c>
      <c r="AB360" t="s">
        <v>11421</v>
      </c>
      <c r="AC360">
        <v>9.6</v>
      </c>
      <c r="AD360" t="s">
        <v>12175</v>
      </c>
      <c r="AE360">
        <v>30.9</v>
      </c>
    </row>
    <row r="361" spans="1:31">
      <c r="A361" t="s">
        <v>12176</v>
      </c>
      <c r="B361">
        <f>355</f>
        <v>355</v>
      </c>
      <c r="C361" t="s">
        <v>607</v>
      </c>
      <c r="D361">
        <f>355</f>
        <v>355</v>
      </c>
      <c r="E361">
        <v>17</v>
      </c>
      <c r="F361" t="s">
        <v>11432</v>
      </c>
      <c r="G361" t="s">
        <v>11433</v>
      </c>
      <c r="H361" t="s">
        <v>11402</v>
      </c>
      <c r="I361" t="s">
        <v>11388</v>
      </c>
      <c r="J361" t="s">
        <v>11384</v>
      </c>
      <c r="K361">
        <v>3</v>
      </c>
      <c r="L361" t="s">
        <v>11389</v>
      </c>
      <c r="M361">
        <v>20.1</v>
      </c>
      <c r="N361" t="s">
        <v>11721</v>
      </c>
      <c r="O361">
        <v>7.6</v>
      </c>
      <c r="P361" t="s">
        <v>11735</v>
      </c>
      <c r="Q361">
        <v>11.4</v>
      </c>
      <c r="R361" t="s">
        <v>11421</v>
      </c>
      <c r="S361">
        <v>94.7</v>
      </c>
      <c r="T361" t="s">
        <v>217</v>
      </c>
      <c r="U361">
        <v>6.6</v>
      </c>
      <c r="V361" t="s">
        <v>11421</v>
      </c>
      <c r="W361">
        <v>5.4</v>
      </c>
      <c r="X361" t="s">
        <v>11421</v>
      </c>
      <c r="Y361">
        <v>26.2</v>
      </c>
      <c r="Z361" t="s">
        <v>11803</v>
      </c>
      <c r="AA361">
        <v>14.8</v>
      </c>
      <c r="AB361" t="s">
        <v>11785</v>
      </c>
      <c r="AC361">
        <v>18.8</v>
      </c>
      <c r="AD361" t="s">
        <v>11678</v>
      </c>
      <c r="AE361">
        <v>30.9</v>
      </c>
    </row>
    <row r="362" spans="1:31">
      <c r="A362" t="s">
        <v>11875</v>
      </c>
      <c r="B362">
        <f>355</f>
        <v>355</v>
      </c>
      <c r="C362" t="s">
        <v>1204</v>
      </c>
      <c r="D362">
        <f>355</f>
        <v>355</v>
      </c>
      <c r="E362">
        <v>18</v>
      </c>
      <c r="F362" t="s">
        <v>11459</v>
      </c>
      <c r="G362" t="s">
        <v>284</v>
      </c>
      <c r="H362" t="s">
        <v>11387</v>
      </c>
      <c r="I362" t="s">
        <v>11388</v>
      </c>
      <c r="J362" t="s">
        <v>11384</v>
      </c>
      <c r="K362">
        <v>4</v>
      </c>
      <c r="L362" t="s">
        <v>11389</v>
      </c>
      <c r="M362">
        <v>35.8</v>
      </c>
      <c r="N362" t="s">
        <v>760</v>
      </c>
      <c r="O362">
        <v>24</v>
      </c>
      <c r="P362" t="s">
        <v>11883</v>
      </c>
      <c r="Q362">
        <v>59</v>
      </c>
      <c r="R362" t="s">
        <v>657</v>
      </c>
      <c r="S362">
        <v>19</v>
      </c>
      <c r="T362" t="s">
        <v>11930</v>
      </c>
      <c r="U362">
        <v>13.8</v>
      </c>
      <c r="V362" t="s">
        <v>11558</v>
      </c>
      <c r="W362">
        <v>21.2</v>
      </c>
      <c r="X362" t="s">
        <v>1143</v>
      </c>
      <c r="Y362">
        <v>31.7</v>
      </c>
      <c r="Z362" t="s">
        <v>12159</v>
      </c>
      <c r="AA362">
        <v>11.5</v>
      </c>
      <c r="AB362" t="s">
        <v>11421</v>
      </c>
      <c r="AC362">
        <v>57.7</v>
      </c>
      <c r="AD362" t="s">
        <v>12017</v>
      </c>
      <c r="AE362">
        <v>30.9</v>
      </c>
    </row>
    <row r="363" spans="1:31">
      <c r="A363" t="s">
        <v>11910</v>
      </c>
      <c r="B363">
        <f>358</f>
        <v>358</v>
      </c>
      <c r="C363" t="s">
        <v>670</v>
      </c>
      <c r="D363">
        <f>358</f>
        <v>358</v>
      </c>
      <c r="E363">
        <v>17</v>
      </c>
      <c r="F363" t="s">
        <v>11754</v>
      </c>
      <c r="G363" t="s">
        <v>404</v>
      </c>
      <c r="H363" t="s">
        <v>11402</v>
      </c>
      <c r="I363" t="s">
        <v>11388</v>
      </c>
      <c r="J363" t="s">
        <v>11384</v>
      </c>
      <c r="K363">
        <v>5</v>
      </c>
      <c r="L363" t="s">
        <v>11389</v>
      </c>
      <c r="M363">
        <v>33.6</v>
      </c>
      <c r="N363" t="s">
        <v>11786</v>
      </c>
      <c r="O363">
        <v>5.7</v>
      </c>
      <c r="P363" t="s">
        <v>11735</v>
      </c>
      <c r="Q363">
        <v>4.1</v>
      </c>
      <c r="R363" t="s">
        <v>11421</v>
      </c>
      <c r="S363">
        <v>49.6</v>
      </c>
      <c r="T363" t="s">
        <v>11514</v>
      </c>
      <c r="U363">
        <v>8.1</v>
      </c>
      <c r="V363" t="s">
        <v>11421</v>
      </c>
      <c r="W363">
        <v>10.7</v>
      </c>
      <c r="X363" t="s">
        <v>11421</v>
      </c>
      <c r="Y363">
        <v>73</v>
      </c>
      <c r="Z363" t="s">
        <v>11501</v>
      </c>
      <c r="AA363">
        <v>17.4</v>
      </c>
      <c r="AB363" t="s">
        <v>12075</v>
      </c>
      <c r="AC363">
        <v>81.1</v>
      </c>
      <c r="AD363" t="s">
        <v>11496</v>
      </c>
      <c r="AE363">
        <v>30.8</v>
      </c>
    </row>
    <row r="364" spans="1:31">
      <c r="A364" t="s">
        <v>12069</v>
      </c>
      <c r="B364">
        <f>358</f>
        <v>358</v>
      </c>
      <c r="C364" t="s">
        <v>666</v>
      </c>
      <c r="D364">
        <f>358</f>
        <v>358</v>
      </c>
      <c r="E364">
        <v>18</v>
      </c>
      <c r="F364" t="s">
        <v>12177</v>
      </c>
      <c r="G364" t="s">
        <v>665</v>
      </c>
      <c r="H364" t="s">
        <v>11383</v>
      </c>
      <c r="I364" t="s">
        <v>11388</v>
      </c>
      <c r="J364" t="s">
        <v>11384</v>
      </c>
      <c r="K364">
        <v>5</v>
      </c>
      <c r="L364" t="s">
        <v>11389</v>
      </c>
      <c r="M364">
        <v>24.4</v>
      </c>
      <c r="N364" t="s">
        <v>11458</v>
      </c>
      <c r="O364">
        <v>9</v>
      </c>
      <c r="P364" t="s">
        <v>11735</v>
      </c>
      <c r="Q364">
        <v>91.5</v>
      </c>
      <c r="R364" t="s">
        <v>371</v>
      </c>
      <c r="S364">
        <v>11.5</v>
      </c>
      <c r="T364" t="s">
        <v>11421</v>
      </c>
      <c r="U364">
        <v>46.5</v>
      </c>
      <c r="V364" t="s">
        <v>11795</v>
      </c>
      <c r="W364">
        <v>22.2</v>
      </c>
      <c r="X364" t="s">
        <v>12140</v>
      </c>
      <c r="Y364">
        <v>73.7</v>
      </c>
      <c r="Z364" t="s">
        <v>11399</v>
      </c>
      <c r="AA364">
        <v>42.1</v>
      </c>
      <c r="AB364" t="s">
        <v>11751</v>
      </c>
      <c r="AC364">
        <v>27.6</v>
      </c>
      <c r="AD364" t="s">
        <v>11814</v>
      </c>
      <c r="AE364">
        <v>30.8</v>
      </c>
    </row>
    <row r="365" spans="1:31">
      <c r="A365" t="s">
        <v>12178</v>
      </c>
      <c r="B365">
        <f>360</f>
        <v>360</v>
      </c>
      <c r="C365" t="s">
        <v>777</v>
      </c>
      <c r="D365">
        <f>360</f>
        <v>360</v>
      </c>
      <c r="E365">
        <v>16</v>
      </c>
      <c r="F365" t="s">
        <v>11432</v>
      </c>
      <c r="G365" t="s">
        <v>11433</v>
      </c>
      <c r="H365" t="s">
        <v>11402</v>
      </c>
      <c r="I365" t="s">
        <v>11388</v>
      </c>
      <c r="J365" t="s">
        <v>11384</v>
      </c>
      <c r="K365">
        <v>4</v>
      </c>
      <c r="L365" t="s">
        <v>11389</v>
      </c>
      <c r="M365">
        <v>15.6</v>
      </c>
      <c r="N365" t="s">
        <v>11876</v>
      </c>
      <c r="O365">
        <v>31.8</v>
      </c>
      <c r="P365" t="s">
        <v>11643</v>
      </c>
      <c r="Q365">
        <v>17.6</v>
      </c>
      <c r="R365" t="s">
        <v>11421</v>
      </c>
      <c r="S365">
        <v>78.7</v>
      </c>
      <c r="T365" t="s">
        <v>464</v>
      </c>
      <c r="U365">
        <v>8.8</v>
      </c>
      <c r="V365" t="s">
        <v>11421</v>
      </c>
      <c r="W365">
        <v>3.4</v>
      </c>
      <c r="X365" t="s">
        <v>11421</v>
      </c>
      <c r="Y365">
        <v>16.3</v>
      </c>
      <c r="Z365" t="s">
        <v>12136</v>
      </c>
      <c r="AA365">
        <v>17.4</v>
      </c>
      <c r="AB365" t="s">
        <v>1862</v>
      </c>
      <c r="AC365">
        <v>28.4</v>
      </c>
      <c r="AD365" t="s">
        <v>12179</v>
      </c>
      <c r="AE365">
        <v>30.7</v>
      </c>
    </row>
    <row r="366" spans="1:31">
      <c r="A366" t="s">
        <v>12152</v>
      </c>
      <c r="B366">
        <f>360</f>
        <v>360</v>
      </c>
      <c r="C366" t="s">
        <v>741</v>
      </c>
      <c r="D366">
        <f>360</f>
        <v>360</v>
      </c>
      <c r="E366">
        <v>17</v>
      </c>
      <c r="F366" t="s">
        <v>12148</v>
      </c>
      <c r="G366" t="s">
        <v>12149</v>
      </c>
      <c r="H366" t="s">
        <v>11402</v>
      </c>
      <c r="I366" t="s">
        <v>7032</v>
      </c>
      <c r="J366" t="s">
        <v>11384</v>
      </c>
      <c r="K366">
        <v>4</v>
      </c>
      <c r="L366" t="s">
        <v>11389</v>
      </c>
      <c r="M366">
        <v>18.7</v>
      </c>
      <c r="N366" t="s">
        <v>12075</v>
      </c>
      <c r="O366">
        <v>38.8</v>
      </c>
      <c r="P366" t="s">
        <v>11907</v>
      </c>
      <c r="Q366">
        <v>3.4</v>
      </c>
      <c r="R366" t="s">
        <v>11421</v>
      </c>
      <c r="S366">
        <v>67.5</v>
      </c>
      <c r="T366" t="s">
        <v>11426</v>
      </c>
      <c r="U366">
        <v>2.1</v>
      </c>
      <c r="V366" t="s">
        <v>11421</v>
      </c>
      <c r="W366">
        <v>1.8</v>
      </c>
      <c r="X366" t="s">
        <v>11421</v>
      </c>
      <c r="Y366">
        <v>68.6</v>
      </c>
      <c r="Z366" t="s">
        <v>11541</v>
      </c>
      <c r="AA366">
        <v>17.5</v>
      </c>
      <c r="AB366" t="s">
        <v>11658</v>
      </c>
      <c r="AC366">
        <v>18.4</v>
      </c>
      <c r="AD366" t="s">
        <v>12180</v>
      </c>
      <c r="AE366">
        <v>30.7</v>
      </c>
    </row>
    <row r="367" spans="1:31">
      <c r="A367" t="s">
        <v>12181</v>
      </c>
      <c r="B367">
        <f>362</f>
        <v>362</v>
      </c>
      <c r="C367" t="s">
        <v>12182</v>
      </c>
      <c r="D367">
        <f>362</f>
        <v>362</v>
      </c>
      <c r="E367">
        <v>19</v>
      </c>
      <c r="F367" t="s">
        <v>11593</v>
      </c>
      <c r="G367" t="s">
        <v>409</v>
      </c>
      <c r="H367" t="s">
        <v>11425</v>
      </c>
      <c r="I367" t="s">
        <v>7032</v>
      </c>
      <c r="J367" t="s">
        <v>11384</v>
      </c>
      <c r="K367">
        <v>3</v>
      </c>
      <c r="L367" t="s">
        <v>11389</v>
      </c>
      <c r="M367">
        <v>7.9</v>
      </c>
      <c r="N367" t="s">
        <v>11735</v>
      </c>
      <c r="O367">
        <v>5.3</v>
      </c>
      <c r="P367" t="s">
        <v>11735</v>
      </c>
      <c r="Q367">
        <v>39.9</v>
      </c>
      <c r="R367" t="s">
        <v>11529</v>
      </c>
      <c r="S367">
        <v>51.5</v>
      </c>
      <c r="T367" t="s">
        <v>11761</v>
      </c>
      <c r="U367">
        <v>100</v>
      </c>
      <c r="V367" t="s">
        <v>110</v>
      </c>
      <c r="W367">
        <v>91</v>
      </c>
      <c r="X367" t="s">
        <v>822</v>
      </c>
      <c r="Y367">
        <v>1.2</v>
      </c>
      <c r="Z367" t="s">
        <v>11421</v>
      </c>
      <c r="AA367">
        <v>31.7</v>
      </c>
      <c r="AB367" t="s">
        <v>1244</v>
      </c>
      <c r="AC367">
        <v>37.8</v>
      </c>
      <c r="AD367" t="s">
        <v>12183</v>
      </c>
      <c r="AE367">
        <v>30.6</v>
      </c>
    </row>
    <row r="368" spans="1:31">
      <c r="A368" t="s">
        <v>9976</v>
      </c>
      <c r="B368">
        <f>362</f>
        <v>362</v>
      </c>
      <c r="C368" t="s">
        <v>12184</v>
      </c>
      <c r="D368">
        <f>362</f>
        <v>362</v>
      </c>
      <c r="E368">
        <v>18</v>
      </c>
      <c r="F368" t="s">
        <v>11773</v>
      </c>
      <c r="G368" t="s">
        <v>575</v>
      </c>
      <c r="H368" t="s">
        <v>11387</v>
      </c>
      <c r="I368" t="s">
        <v>11388</v>
      </c>
      <c r="J368" t="s">
        <v>7069</v>
      </c>
      <c r="K368">
        <v>5</v>
      </c>
      <c r="L368" t="s">
        <v>11389</v>
      </c>
      <c r="M368">
        <v>20.2</v>
      </c>
      <c r="N368" t="s">
        <v>12185</v>
      </c>
      <c r="O368">
        <v>7</v>
      </c>
      <c r="P368" t="s">
        <v>11735</v>
      </c>
      <c r="Q368">
        <v>69.2</v>
      </c>
      <c r="R368" t="s">
        <v>481</v>
      </c>
      <c r="S368">
        <v>11.2</v>
      </c>
      <c r="T368" t="s">
        <v>11421</v>
      </c>
      <c r="U368">
        <v>100</v>
      </c>
      <c r="V368" t="s">
        <v>325</v>
      </c>
      <c r="W368">
        <v>100</v>
      </c>
      <c r="X368" t="s">
        <v>286</v>
      </c>
      <c r="Y368">
        <v>32.9</v>
      </c>
      <c r="Z368" t="s">
        <v>11648</v>
      </c>
      <c r="AA368">
        <v>35.7</v>
      </c>
      <c r="AB368" t="s">
        <v>950</v>
      </c>
      <c r="AC368">
        <v>16.5</v>
      </c>
      <c r="AD368" t="s">
        <v>12186</v>
      </c>
      <c r="AE368">
        <v>30.6</v>
      </c>
    </row>
    <row r="369" spans="1:31">
      <c r="A369" t="s">
        <v>12160</v>
      </c>
      <c r="B369">
        <f>364</f>
        <v>364</v>
      </c>
      <c r="C369" t="s">
        <v>2849</v>
      </c>
      <c r="D369">
        <f>364</f>
        <v>364</v>
      </c>
      <c r="E369">
        <v>24</v>
      </c>
      <c r="F369" t="s">
        <v>11994</v>
      </c>
      <c r="G369" t="s">
        <v>704</v>
      </c>
      <c r="H369" t="s">
        <v>11425</v>
      </c>
      <c r="I369" t="s">
        <v>7032</v>
      </c>
      <c r="J369" t="s">
        <v>11384</v>
      </c>
      <c r="K369">
        <v>3</v>
      </c>
      <c r="L369" t="s">
        <v>11385</v>
      </c>
      <c r="M369">
        <v>20</v>
      </c>
      <c r="N369" t="s">
        <v>11525</v>
      </c>
      <c r="O369">
        <v>39.1</v>
      </c>
      <c r="P369" t="s">
        <v>657</v>
      </c>
      <c r="Q369">
        <v>20.7</v>
      </c>
      <c r="R369" t="s">
        <v>11988</v>
      </c>
      <c r="S369">
        <v>20</v>
      </c>
      <c r="T369" t="s">
        <v>12187</v>
      </c>
      <c r="U369">
        <v>100</v>
      </c>
      <c r="V369" t="s">
        <v>52</v>
      </c>
      <c r="W369">
        <v>100</v>
      </c>
      <c r="X369" t="s">
        <v>82</v>
      </c>
      <c r="Y369">
        <v>6.4</v>
      </c>
      <c r="Z369" t="s">
        <v>11421</v>
      </c>
      <c r="AA369">
        <v>36.9</v>
      </c>
      <c r="AB369" t="s">
        <v>719</v>
      </c>
      <c r="AC369">
        <v>3</v>
      </c>
      <c r="AD369" t="s">
        <v>11421</v>
      </c>
      <c r="AE369">
        <v>30.3</v>
      </c>
    </row>
    <row r="370" spans="1:31">
      <c r="A370" t="s">
        <v>12188</v>
      </c>
      <c r="B370">
        <f>364</f>
        <v>364</v>
      </c>
      <c r="C370" t="s">
        <v>12189</v>
      </c>
      <c r="D370">
        <f>364</f>
        <v>364</v>
      </c>
      <c r="E370">
        <v>37</v>
      </c>
      <c r="F370" t="s">
        <v>6870</v>
      </c>
      <c r="G370" t="s">
        <v>1450</v>
      </c>
      <c r="H370" t="s">
        <v>11383</v>
      </c>
      <c r="I370" t="s">
        <v>7032</v>
      </c>
      <c r="J370" t="s">
        <v>11384</v>
      </c>
      <c r="K370">
        <v>3</v>
      </c>
      <c r="L370" t="s">
        <v>11389</v>
      </c>
      <c r="M370">
        <v>17</v>
      </c>
      <c r="N370" t="s">
        <v>11950</v>
      </c>
      <c r="O370">
        <v>25.2</v>
      </c>
      <c r="P370" t="s">
        <v>1261</v>
      </c>
      <c r="Q370">
        <v>7.7</v>
      </c>
      <c r="R370" t="s">
        <v>11421</v>
      </c>
      <c r="S370">
        <v>98.1</v>
      </c>
      <c r="T370" t="s">
        <v>186</v>
      </c>
      <c r="U370">
        <v>3</v>
      </c>
      <c r="V370" t="s">
        <v>11421</v>
      </c>
      <c r="W370">
        <v>1.3</v>
      </c>
      <c r="X370" t="s">
        <v>11421</v>
      </c>
      <c r="Y370">
        <v>5.8</v>
      </c>
      <c r="Z370" t="s">
        <v>11421</v>
      </c>
      <c r="AA370">
        <v>5.5</v>
      </c>
      <c r="AB370" t="s">
        <v>11421</v>
      </c>
      <c r="AC370">
        <v>4.4</v>
      </c>
      <c r="AD370" t="s">
        <v>11421</v>
      </c>
      <c r="AE370">
        <v>30.3</v>
      </c>
    </row>
    <row r="371" spans="1:31">
      <c r="A371" t="s">
        <v>12190</v>
      </c>
      <c r="B371">
        <f>364</f>
        <v>364</v>
      </c>
      <c r="C371" t="s">
        <v>617</v>
      </c>
      <c r="D371">
        <f>364</f>
        <v>364</v>
      </c>
      <c r="E371">
        <v>19</v>
      </c>
      <c r="F371" t="s">
        <v>11754</v>
      </c>
      <c r="G371" t="s">
        <v>404</v>
      </c>
      <c r="H371" t="s">
        <v>11402</v>
      </c>
      <c r="I371" t="s">
        <v>11388</v>
      </c>
      <c r="J371" t="s">
        <v>11384</v>
      </c>
      <c r="K371">
        <v>5</v>
      </c>
      <c r="L371" t="s">
        <v>11389</v>
      </c>
      <c r="M371">
        <v>39.8</v>
      </c>
      <c r="N371" t="s">
        <v>559</v>
      </c>
      <c r="O371">
        <v>5.7</v>
      </c>
      <c r="P371" t="s">
        <v>11735</v>
      </c>
      <c r="Q371">
        <v>2.9</v>
      </c>
      <c r="R371" t="s">
        <v>11421</v>
      </c>
      <c r="S371">
        <v>36.8</v>
      </c>
      <c r="T371" t="s">
        <v>11969</v>
      </c>
      <c r="U371">
        <v>4.6</v>
      </c>
      <c r="V371" t="s">
        <v>11421</v>
      </c>
      <c r="W371">
        <v>5.4</v>
      </c>
      <c r="X371" t="s">
        <v>11421</v>
      </c>
      <c r="Y371">
        <v>69.4</v>
      </c>
      <c r="Z371" t="s">
        <v>11777</v>
      </c>
      <c r="AA371">
        <v>32.5</v>
      </c>
      <c r="AB371" t="s">
        <v>177</v>
      </c>
      <c r="AC371">
        <v>84.3</v>
      </c>
      <c r="AD371" t="s">
        <v>12088</v>
      </c>
      <c r="AE371">
        <v>30.3</v>
      </c>
    </row>
    <row r="372" spans="1:31">
      <c r="A372" t="s">
        <v>1269</v>
      </c>
      <c r="B372" t="s">
        <v>12191</v>
      </c>
      <c r="C372" t="s">
        <v>12192</v>
      </c>
      <c r="D372" t="s">
        <v>12191</v>
      </c>
      <c r="E372">
        <v>56</v>
      </c>
      <c r="F372" t="s">
        <v>12123</v>
      </c>
      <c r="G372" t="s">
        <v>774</v>
      </c>
      <c r="H372" t="s">
        <v>11383</v>
      </c>
      <c r="I372" t="s">
        <v>7032</v>
      </c>
      <c r="J372" t="s">
        <v>11384</v>
      </c>
      <c r="K372">
        <v>3</v>
      </c>
      <c r="L372" t="s">
        <v>11389</v>
      </c>
      <c r="M372">
        <v>18.9</v>
      </c>
      <c r="N372" t="s">
        <v>1511</v>
      </c>
      <c r="O372">
        <v>72.7</v>
      </c>
      <c r="P372" t="s">
        <v>128</v>
      </c>
      <c r="Q372">
        <v>77.4</v>
      </c>
      <c r="R372" t="s">
        <v>11560</v>
      </c>
      <c r="S372">
        <v>11.7</v>
      </c>
      <c r="T372" t="s">
        <v>11421</v>
      </c>
      <c r="U372">
        <v>2.6</v>
      </c>
      <c r="V372" t="s">
        <v>11421</v>
      </c>
      <c r="W372">
        <v>3.9</v>
      </c>
      <c r="X372" t="s">
        <v>11421</v>
      </c>
      <c r="Y372">
        <v>23.5</v>
      </c>
      <c r="Z372" t="s">
        <v>11940</v>
      </c>
      <c r="AA372">
        <v>9</v>
      </c>
      <c r="AB372" t="s">
        <v>11421</v>
      </c>
      <c r="AC372">
        <v>30.7</v>
      </c>
      <c r="AD372" t="s">
        <v>11917</v>
      </c>
      <c r="AE372">
        <v>30.2</v>
      </c>
    </row>
    <row r="373" spans="1:31">
      <c r="A373" t="s">
        <v>12161</v>
      </c>
      <c r="B373" t="s">
        <v>12181</v>
      </c>
      <c r="C373" t="s">
        <v>12193</v>
      </c>
      <c r="D373" t="s">
        <v>12181</v>
      </c>
      <c r="E373">
        <v>21</v>
      </c>
      <c r="F373" t="s">
        <v>12194</v>
      </c>
      <c r="G373" t="s">
        <v>1575</v>
      </c>
      <c r="H373" t="s">
        <v>11383</v>
      </c>
      <c r="I373" t="s">
        <v>7032</v>
      </c>
      <c r="J373" t="s">
        <v>11384</v>
      </c>
      <c r="K373">
        <v>3</v>
      </c>
      <c r="L373" t="s">
        <v>11389</v>
      </c>
      <c r="M373">
        <v>8.9</v>
      </c>
      <c r="N373" t="s">
        <v>11735</v>
      </c>
      <c r="O373">
        <v>3.1</v>
      </c>
      <c r="P373" t="s">
        <v>11735</v>
      </c>
      <c r="Q373">
        <v>4.9</v>
      </c>
      <c r="R373" t="s">
        <v>11421</v>
      </c>
      <c r="S373">
        <v>77.8</v>
      </c>
      <c r="T373" t="s">
        <v>11753</v>
      </c>
      <c r="U373">
        <v>92.9</v>
      </c>
      <c r="V373" t="s">
        <v>11405</v>
      </c>
      <c r="W373">
        <v>25.4</v>
      </c>
      <c r="X373" t="s">
        <v>11574</v>
      </c>
      <c r="Y373">
        <v>55.9</v>
      </c>
      <c r="Z373" t="s">
        <v>11532</v>
      </c>
      <c r="AA373">
        <v>18.6</v>
      </c>
      <c r="AB373" t="s">
        <v>11995</v>
      </c>
      <c r="AC373">
        <v>24.4</v>
      </c>
      <c r="AD373" t="s">
        <v>11846</v>
      </c>
      <c r="AE373">
        <v>30.1</v>
      </c>
    </row>
    <row r="374" spans="1:31">
      <c r="A374" t="s">
        <v>12160</v>
      </c>
      <c r="B374">
        <f>369</f>
        <v>369</v>
      </c>
      <c r="C374" t="s">
        <v>1901</v>
      </c>
      <c r="D374">
        <f>369</f>
        <v>369</v>
      </c>
      <c r="E374">
        <v>38</v>
      </c>
      <c r="F374" t="s">
        <v>6870</v>
      </c>
      <c r="G374" t="s">
        <v>1450</v>
      </c>
      <c r="H374" t="s">
        <v>11383</v>
      </c>
      <c r="I374" t="s">
        <v>11398</v>
      </c>
      <c r="J374" t="s">
        <v>11384</v>
      </c>
      <c r="K374">
        <v>5</v>
      </c>
      <c r="L374" t="s">
        <v>11389</v>
      </c>
      <c r="M374">
        <v>17.8</v>
      </c>
      <c r="N374" t="s">
        <v>11791</v>
      </c>
      <c r="O374">
        <v>22.5</v>
      </c>
      <c r="P374" t="s">
        <v>11610</v>
      </c>
      <c r="Q374">
        <v>7.8</v>
      </c>
      <c r="R374" t="s">
        <v>11421</v>
      </c>
      <c r="S374">
        <v>91.2</v>
      </c>
      <c r="T374" t="s">
        <v>157</v>
      </c>
      <c r="U374">
        <v>1.3</v>
      </c>
      <c r="V374" t="s">
        <v>11421</v>
      </c>
      <c r="W374">
        <v>2.2</v>
      </c>
      <c r="X374" t="s">
        <v>11421</v>
      </c>
      <c r="Y374">
        <v>3.6</v>
      </c>
      <c r="Z374" t="s">
        <v>11421</v>
      </c>
      <c r="AA374">
        <v>10.5</v>
      </c>
      <c r="AB374" t="s">
        <v>11421</v>
      </c>
      <c r="AC374">
        <v>27.6</v>
      </c>
      <c r="AD374" t="s">
        <v>11814</v>
      </c>
      <c r="AE374">
        <v>30</v>
      </c>
    </row>
    <row r="375" spans="1:31">
      <c r="A375" t="s">
        <v>11526</v>
      </c>
      <c r="B375">
        <f>369</f>
        <v>369</v>
      </c>
      <c r="C375" t="s">
        <v>763</v>
      </c>
      <c r="D375">
        <f>369</f>
        <v>369</v>
      </c>
      <c r="E375">
        <v>16</v>
      </c>
      <c r="F375" t="s">
        <v>11382</v>
      </c>
      <c r="G375" t="s">
        <v>5</v>
      </c>
      <c r="H375" t="s">
        <v>11383</v>
      </c>
      <c r="I375" t="s">
        <v>11388</v>
      </c>
      <c r="J375" t="s">
        <v>11384</v>
      </c>
      <c r="K375">
        <v>5</v>
      </c>
      <c r="L375" t="s">
        <v>11385</v>
      </c>
      <c r="M375">
        <v>2.8</v>
      </c>
      <c r="N375" t="s">
        <v>11735</v>
      </c>
      <c r="O375">
        <v>3.3</v>
      </c>
      <c r="P375" t="s">
        <v>11735</v>
      </c>
      <c r="Q375">
        <v>75</v>
      </c>
      <c r="R375" t="s">
        <v>11569</v>
      </c>
      <c r="S375">
        <v>99.7</v>
      </c>
      <c r="T375" t="s">
        <v>88</v>
      </c>
      <c r="U375" t="s">
        <v>9</v>
      </c>
      <c r="V375" t="s">
        <v>9</v>
      </c>
      <c r="W375">
        <v>8.9</v>
      </c>
      <c r="X375" t="s">
        <v>11421</v>
      </c>
      <c r="Y375">
        <v>3.6</v>
      </c>
      <c r="Z375" t="s">
        <v>11421</v>
      </c>
      <c r="AA375">
        <v>10.4</v>
      </c>
      <c r="AB375" t="s">
        <v>11421</v>
      </c>
      <c r="AC375">
        <v>1.3</v>
      </c>
      <c r="AD375" t="s">
        <v>11421</v>
      </c>
      <c r="AE375">
        <v>30</v>
      </c>
    </row>
    <row r="376" spans="1:31">
      <c r="A376" t="s">
        <v>12195</v>
      </c>
      <c r="B376">
        <f>371</f>
        <v>371</v>
      </c>
      <c r="C376" t="s">
        <v>732</v>
      </c>
      <c r="D376">
        <f>371</f>
        <v>371</v>
      </c>
      <c r="E376">
        <v>16</v>
      </c>
      <c r="F376" t="s">
        <v>12196</v>
      </c>
      <c r="G376" t="s">
        <v>731</v>
      </c>
      <c r="H376" t="s">
        <v>11402</v>
      </c>
      <c r="I376" t="s">
        <v>11388</v>
      </c>
      <c r="J376" t="s">
        <v>11384</v>
      </c>
      <c r="K376">
        <v>5</v>
      </c>
      <c r="L376" t="s">
        <v>11389</v>
      </c>
      <c r="M376">
        <v>43.7</v>
      </c>
      <c r="N376" t="s">
        <v>11528</v>
      </c>
      <c r="O376">
        <v>33.2</v>
      </c>
      <c r="P376" t="s">
        <v>815</v>
      </c>
      <c r="Q376">
        <v>8</v>
      </c>
      <c r="R376" t="s">
        <v>11421</v>
      </c>
      <c r="S376">
        <v>2.8</v>
      </c>
      <c r="T376" t="s">
        <v>11421</v>
      </c>
      <c r="U376">
        <v>2.7</v>
      </c>
      <c r="V376" t="s">
        <v>11421</v>
      </c>
      <c r="W376">
        <v>6.2</v>
      </c>
      <c r="X376" t="s">
        <v>11421</v>
      </c>
      <c r="Y376">
        <v>48.7</v>
      </c>
      <c r="Z376" t="s">
        <v>11932</v>
      </c>
      <c r="AA376">
        <v>72.5</v>
      </c>
      <c r="AB376" t="s">
        <v>67</v>
      </c>
      <c r="AC376">
        <v>78.6</v>
      </c>
      <c r="AD376" t="s">
        <v>11403</v>
      </c>
      <c r="AE376">
        <v>29.9</v>
      </c>
    </row>
    <row r="377" spans="1:31">
      <c r="A377" t="s">
        <v>12197</v>
      </c>
      <c r="B377">
        <f>371</f>
        <v>371</v>
      </c>
      <c r="C377" t="s">
        <v>1479</v>
      </c>
      <c r="D377">
        <f>371</f>
        <v>371</v>
      </c>
      <c r="E377">
        <v>17</v>
      </c>
      <c r="F377" t="s">
        <v>11515</v>
      </c>
      <c r="G377" t="s">
        <v>142</v>
      </c>
      <c r="H377" t="s">
        <v>11387</v>
      </c>
      <c r="I377" t="s">
        <v>11398</v>
      </c>
      <c r="J377" t="s">
        <v>11384</v>
      </c>
      <c r="K377">
        <v>4</v>
      </c>
      <c r="L377" t="s">
        <v>11389</v>
      </c>
      <c r="M377">
        <v>15.2</v>
      </c>
      <c r="N377" t="s">
        <v>11858</v>
      </c>
      <c r="O377">
        <v>33.4</v>
      </c>
      <c r="P377" t="s">
        <v>11601</v>
      </c>
      <c r="Q377">
        <v>10.4</v>
      </c>
      <c r="R377" t="s">
        <v>11421</v>
      </c>
      <c r="S377">
        <v>44.2</v>
      </c>
      <c r="T377" t="s">
        <v>11756</v>
      </c>
      <c r="U377">
        <v>96.6</v>
      </c>
      <c r="V377" t="s">
        <v>11407</v>
      </c>
      <c r="W377">
        <v>58.4</v>
      </c>
      <c r="X377" t="s">
        <v>11786</v>
      </c>
      <c r="Y377">
        <v>9.4</v>
      </c>
      <c r="Z377" t="s">
        <v>11722</v>
      </c>
      <c r="AA377">
        <v>14.1</v>
      </c>
      <c r="AB377" t="s">
        <v>11929</v>
      </c>
      <c r="AC377">
        <v>31</v>
      </c>
      <c r="AD377" t="s">
        <v>11565</v>
      </c>
      <c r="AE377">
        <v>29.9</v>
      </c>
    </row>
    <row r="378" spans="1:31">
      <c r="A378" t="s">
        <v>12037</v>
      </c>
      <c r="B378">
        <f>371</f>
        <v>371</v>
      </c>
      <c r="C378" t="s">
        <v>1212</v>
      </c>
      <c r="D378">
        <f>371</f>
        <v>371</v>
      </c>
      <c r="E378">
        <v>33</v>
      </c>
      <c r="F378" t="s">
        <v>11646</v>
      </c>
      <c r="G378" t="s">
        <v>397</v>
      </c>
      <c r="H378" t="s">
        <v>11402</v>
      </c>
      <c r="I378" t="s">
        <v>11388</v>
      </c>
      <c r="J378" t="s">
        <v>11384</v>
      </c>
      <c r="K378">
        <v>5</v>
      </c>
      <c r="L378" t="s">
        <v>11389</v>
      </c>
      <c r="M378">
        <v>60.1</v>
      </c>
      <c r="N378" t="s">
        <v>11739</v>
      </c>
      <c r="O378">
        <v>17</v>
      </c>
      <c r="P378" t="s">
        <v>11878</v>
      </c>
      <c r="Q378">
        <v>15.4</v>
      </c>
      <c r="R378" t="s">
        <v>11421</v>
      </c>
      <c r="S378">
        <v>8.3</v>
      </c>
      <c r="T378" t="s">
        <v>11421</v>
      </c>
      <c r="U378">
        <v>7.9</v>
      </c>
      <c r="V378" t="s">
        <v>11421</v>
      </c>
      <c r="W378">
        <v>1.6</v>
      </c>
      <c r="X378" t="s">
        <v>11421</v>
      </c>
      <c r="Y378">
        <v>51.7</v>
      </c>
      <c r="Z378" t="s">
        <v>11756</v>
      </c>
      <c r="AA378">
        <v>36.8</v>
      </c>
      <c r="AB378" t="s">
        <v>11541</v>
      </c>
      <c r="AC378">
        <v>23</v>
      </c>
      <c r="AD378" t="s">
        <v>12124</v>
      </c>
      <c r="AE378">
        <v>29.9</v>
      </c>
    </row>
    <row r="379" spans="1:31">
      <c r="A379" t="s">
        <v>12170</v>
      </c>
      <c r="B379" t="s">
        <v>2027</v>
      </c>
      <c r="C379" t="s">
        <v>2026</v>
      </c>
      <c r="D379" t="s">
        <v>2027</v>
      </c>
      <c r="E379">
        <v>23</v>
      </c>
      <c r="F379" t="s">
        <v>11386</v>
      </c>
      <c r="G379" t="s">
        <v>10</v>
      </c>
      <c r="H379" t="s">
        <v>11383</v>
      </c>
      <c r="I379" t="s">
        <v>11398</v>
      </c>
      <c r="J379" t="s">
        <v>11384</v>
      </c>
      <c r="K379">
        <v>5</v>
      </c>
      <c r="L379" t="s">
        <v>11389</v>
      </c>
      <c r="M379">
        <v>10.8</v>
      </c>
      <c r="N379" t="s">
        <v>11735</v>
      </c>
      <c r="O379">
        <v>3.5</v>
      </c>
      <c r="P379" t="s">
        <v>11735</v>
      </c>
      <c r="Q379">
        <v>14.1</v>
      </c>
      <c r="R379" t="s">
        <v>11421</v>
      </c>
      <c r="S379">
        <v>65.1</v>
      </c>
      <c r="T379" t="s">
        <v>11411</v>
      </c>
      <c r="U379">
        <v>97.5</v>
      </c>
      <c r="V379" t="s">
        <v>11753</v>
      </c>
      <c r="W379">
        <v>98</v>
      </c>
      <c r="X379" t="s">
        <v>110</v>
      </c>
      <c r="Y379">
        <v>9.1</v>
      </c>
      <c r="Z379" t="s">
        <v>11575</v>
      </c>
      <c r="AA379">
        <v>12.3</v>
      </c>
      <c r="AB379" t="s">
        <v>11421</v>
      </c>
      <c r="AC379">
        <v>12</v>
      </c>
      <c r="AD379" t="s">
        <v>12198</v>
      </c>
      <c r="AE379">
        <v>29.7</v>
      </c>
    </row>
    <row r="380" spans="1:31">
      <c r="A380" t="s">
        <v>12152</v>
      </c>
      <c r="B380">
        <f>375</f>
        <v>375</v>
      </c>
      <c r="C380" t="s">
        <v>750</v>
      </c>
      <c r="D380">
        <f>375</f>
        <v>375</v>
      </c>
      <c r="E380">
        <v>25</v>
      </c>
      <c r="F380" t="s">
        <v>8337</v>
      </c>
      <c r="G380" t="s">
        <v>130</v>
      </c>
      <c r="H380" t="s">
        <v>11402</v>
      </c>
      <c r="I380" t="s">
        <v>11388</v>
      </c>
      <c r="J380" t="s">
        <v>7069</v>
      </c>
      <c r="K380">
        <v>3</v>
      </c>
      <c r="L380" t="s">
        <v>11389</v>
      </c>
      <c r="M380">
        <v>18.4</v>
      </c>
      <c r="N380" t="s">
        <v>11698</v>
      </c>
      <c r="O380">
        <v>15</v>
      </c>
      <c r="P380" t="s">
        <v>11629</v>
      </c>
      <c r="Q380">
        <v>4.5</v>
      </c>
      <c r="R380" t="s">
        <v>11421</v>
      </c>
      <c r="S380">
        <v>29.5</v>
      </c>
      <c r="T380" t="s">
        <v>11855</v>
      </c>
      <c r="U380">
        <v>100</v>
      </c>
      <c r="V380" t="s">
        <v>353</v>
      </c>
      <c r="W380">
        <v>39.2</v>
      </c>
      <c r="X380" t="s">
        <v>11838</v>
      </c>
      <c r="Y380">
        <v>68.3</v>
      </c>
      <c r="Z380" t="s">
        <v>769</v>
      </c>
      <c r="AA380">
        <v>10.3</v>
      </c>
      <c r="AB380" t="s">
        <v>11421</v>
      </c>
      <c r="AC380">
        <v>90.4</v>
      </c>
      <c r="AD380" t="s">
        <v>11424</v>
      </c>
      <c r="AE380">
        <v>29.5</v>
      </c>
    </row>
    <row r="381" spans="1:31">
      <c r="A381" t="s">
        <v>12199</v>
      </c>
      <c r="B381">
        <f>375</f>
        <v>375</v>
      </c>
      <c r="C381" t="s">
        <v>1513</v>
      </c>
      <c r="D381">
        <f>375</f>
        <v>375</v>
      </c>
      <c r="E381">
        <v>28</v>
      </c>
      <c r="F381" t="s">
        <v>12148</v>
      </c>
      <c r="G381" t="s">
        <v>12149</v>
      </c>
      <c r="H381" t="s">
        <v>11383</v>
      </c>
      <c r="I381" t="s">
        <v>11398</v>
      </c>
      <c r="J381" t="s">
        <v>11384</v>
      </c>
      <c r="K381">
        <v>4</v>
      </c>
      <c r="L381" t="s">
        <v>11389</v>
      </c>
      <c r="M381">
        <v>4.1</v>
      </c>
      <c r="N381" t="s">
        <v>11735</v>
      </c>
      <c r="O381">
        <v>33.4</v>
      </c>
      <c r="P381" t="s">
        <v>11758</v>
      </c>
      <c r="Q381">
        <v>5.1</v>
      </c>
      <c r="R381" t="s">
        <v>11421</v>
      </c>
      <c r="S381">
        <v>99.8</v>
      </c>
      <c r="T381" t="s">
        <v>80</v>
      </c>
      <c r="U381">
        <v>15.9</v>
      </c>
      <c r="V381" t="s">
        <v>11861</v>
      </c>
      <c r="W381">
        <v>2.8</v>
      </c>
      <c r="X381" t="s">
        <v>11421</v>
      </c>
      <c r="Y381">
        <v>9.5</v>
      </c>
      <c r="Z381" t="s">
        <v>11893</v>
      </c>
      <c r="AA381">
        <v>10.3</v>
      </c>
      <c r="AB381" t="s">
        <v>11421</v>
      </c>
      <c r="AC381">
        <v>16.5</v>
      </c>
      <c r="AD381" t="s">
        <v>12186</v>
      </c>
      <c r="AE381">
        <v>29.5</v>
      </c>
    </row>
    <row r="382" spans="1:31">
      <c r="A382" t="s">
        <v>12169</v>
      </c>
      <c r="B382">
        <f>375</f>
        <v>375</v>
      </c>
      <c r="C382" t="s">
        <v>629</v>
      </c>
      <c r="D382">
        <f>375</f>
        <v>375</v>
      </c>
      <c r="E382">
        <v>23</v>
      </c>
      <c r="F382" t="s">
        <v>11382</v>
      </c>
      <c r="G382" t="s">
        <v>5</v>
      </c>
      <c r="H382" t="s">
        <v>11387</v>
      </c>
      <c r="I382" t="s">
        <v>7032</v>
      </c>
      <c r="J382" t="s">
        <v>11384</v>
      </c>
      <c r="K382">
        <v>5</v>
      </c>
      <c r="L382" t="s">
        <v>11385</v>
      </c>
      <c r="M382">
        <v>19.4</v>
      </c>
      <c r="N382" t="s">
        <v>12112</v>
      </c>
      <c r="O382">
        <v>9.5</v>
      </c>
      <c r="P382" t="s">
        <v>11735</v>
      </c>
      <c r="Q382">
        <v>19.1</v>
      </c>
      <c r="R382" t="s">
        <v>11558</v>
      </c>
      <c r="S382">
        <v>24.2</v>
      </c>
      <c r="T382" t="s">
        <v>11992</v>
      </c>
      <c r="U382">
        <v>60.2</v>
      </c>
      <c r="V382" t="s">
        <v>11781</v>
      </c>
      <c r="W382">
        <v>94.3</v>
      </c>
      <c r="X382" t="s">
        <v>294</v>
      </c>
      <c r="Y382">
        <v>33.2</v>
      </c>
      <c r="Z382" t="s">
        <v>12185</v>
      </c>
      <c r="AA382">
        <v>35.4</v>
      </c>
      <c r="AB382" t="s">
        <v>1306</v>
      </c>
      <c r="AC382">
        <v>87.3</v>
      </c>
      <c r="AD382" t="s">
        <v>550</v>
      </c>
      <c r="AE382">
        <v>29.5</v>
      </c>
    </row>
    <row r="383" spans="1:31">
      <c r="A383" t="s">
        <v>11952</v>
      </c>
      <c r="B383">
        <f>375</f>
        <v>375</v>
      </c>
      <c r="C383" t="s">
        <v>994</v>
      </c>
      <c r="D383">
        <f>375</f>
        <v>375</v>
      </c>
      <c r="E383">
        <v>17</v>
      </c>
      <c r="F383" t="s">
        <v>8157</v>
      </c>
      <c r="G383" t="s">
        <v>194</v>
      </c>
      <c r="H383" t="s">
        <v>11402</v>
      </c>
      <c r="I383" t="s">
        <v>11388</v>
      </c>
      <c r="J383" t="s">
        <v>11384</v>
      </c>
      <c r="K383">
        <v>4</v>
      </c>
      <c r="L383" t="s">
        <v>11389</v>
      </c>
      <c r="M383">
        <v>21.2</v>
      </c>
      <c r="N383" t="s">
        <v>12141</v>
      </c>
      <c r="O383">
        <v>11</v>
      </c>
      <c r="P383" t="s">
        <v>11735</v>
      </c>
      <c r="Q383">
        <v>2.3</v>
      </c>
      <c r="R383" t="s">
        <v>11421</v>
      </c>
      <c r="S383">
        <v>59.7</v>
      </c>
      <c r="T383" t="s">
        <v>950</v>
      </c>
      <c r="U383">
        <v>61.1</v>
      </c>
      <c r="V383" t="s">
        <v>11759</v>
      </c>
      <c r="W383">
        <v>29.6</v>
      </c>
      <c r="X383" t="s">
        <v>11660</v>
      </c>
      <c r="Y383">
        <v>62.3</v>
      </c>
      <c r="Z383" t="s">
        <v>11471</v>
      </c>
      <c r="AA383">
        <v>14.7</v>
      </c>
      <c r="AB383" t="s">
        <v>11550</v>
      </c>
      <c r="AC383">
        <v>18</v>
      </c>
      <c r="AD383" t="s">
        <v>11661</v>
      </c>
      <c r="AE383">
        <v>29.5</v>
      </c>
    </row>
    <row r="384" spans="1:31">
      <c r="A384" t="s">
        <v>11875</v>
      </c>
      <c r="B384" t="s">
        <v>737</v>
      </c>
      <c r="C384" t="s">
        <v>736</v>
      </c>
      <c r="D384" t="s">
        <v>737</v>
      </c>
      <c r="E384">
        <v>16</v>
      </c>
      <c r="F384" t="s">
        <v>11382</v>
      </c>
      <c r="G384" t="s">
        <v>5</v>
      </c>
      <c r="H384" t="s">
        <v>11387</v>
      </c>
      <c r="I384" t="s">
        <v>11388</v>
      </c>
      <c r="J384" t="s">
        <v>11384</v>
      </c>
      <c r="K384">
        <v>5</v>
      </c>
      <c r="L384" t="s">
        <v>11385</v>
      </c>
      <c r="M384">
        <v>18.1</v>
      </c>
      <c r="N384" t="s">
        <v>11992</v>
      </c>
      <c r="O384">
        <v>5.3</v>
      </c>
      <c r="P384" t="s">
        <v>11735</v>
      </c>
      <c r="Q384">
        <v>56.2</v>
      </c>
      <c r="R384" t="s">
        <v>2856</v>
      </c>
      <c r="S384">
        <v>42.9</v>
      </c>
      <c r="T384" t="s">
        <v>11742</v>
      </c>
      <c r="U384">
        <v>25.2</v>
      </c>
      <c r="V384" t="s">
        <v>12173</v>
      </c>
      <c r="W384">
        <v>36.2</v>
      </c>
      <c r="X384" t="s">
        <v>2027</v>
      </c>
      <c r="Y384">
        <v>18.9</v>
      </c>
      <c r="Z384" t="s">
        <v>12035</v>
      </c>
      <c r="AA384">
        <v>47.7</v>
      </c>
      <c r="AB384" t="s">
        <v>11614</v>
      </c>
      <c r="AC384">
        <v>50.9</v>
      </c>
      <c r="AD384" t="s">
        <v>12025</v>
      </c>
      <c r="AE384">
        <v>29.4</v>
      </c>
    </row>
    <row r="385" spans="1:31">
      <c r="A385" t="s">
        <v>12109</v>
      </c>
      <c r="B385" t="s">
        <v>11969</v>
      </c>
      <c r="C385" t="s">
        <v>10151</v>
      </c>
      <c r="D385" t="s">
        <v>11969</v>
      </c>
      <c r="E385">
        <v>17</v>
      </c>
      <c r="F385" t="s">
        <v>8337</v>
      </c>
      <c r="G385" t="s">
        <v>130</v>
      </c>
      <c r="H385" t="s">
        <v>11387</v>
      </c>
      <c r="I385" t="s">
        <v>11388</v>
      </c>
      <c r="J385" t="s">
        <v>11384</v>
      </c>
      <c r="K385">
        <v>4</v>
      </c>
      <c r="L385" t="s">
        <v>11389</v>
      </c>
      <c r="M385">
        <v>13.3</v>
      </c>
      <c r="N385" t="s">
        <v>11735</v>
      </c>
      <c r="O385">
        <v>6.7</v>
      </c>
      <c r="P385" t="s">
        <v>11735</v>
      </c>
      <c r="Q385">
        <v>6.5</v>
      </c>
      <c r="R385" t="s">
        <v>11421</v>
      </c>
      <c r="S385">
        <v>42.6</v>
      </c>
      <c r="T385" t="s">
        <v>11570</v>
      </c>
      <c r="U385">
        <v>97</v>
      </c>
      <c r="V385" t="s">
        <v>11470</v>
      </c>
      <c r="W385">
        <v>89.5</v>
      </c>
      <c r="X385" t="s">
        <v>11739</v>
      </c>
      <c r="Y385">
        <v>38.9</v>
      </c>
      <c r="Z385" t="s">
        <v>11615</v>
      </c>
      <c r="AA385">
        <v>10.5</v>
      </c>
      <c r="AB385" t="s">
        <v>11421</v>
      </c>
      <c r="AC385">
        <v>64.8</v>
      </c>
      <c r="AD385" t="s">
        <v>11543</v>
      </c>
      <c r="AE385">
        <v>29.2</v>
      </c>
    </row>
    <row r="386" spans="1:31">
      <c r="A386" t="s">
        <v>9</v>
      </c>
      <c r="B386" t="s">
        <v>1261</v>
      </c>
      <c r="C386" t="s">
        <v>1260</v>
      </c>
      <c r="D386" t="s">
        <v>1261</v>
      </c>
      <c r="E386">
        <v>21</v>
      </c>
      <c r="F386" t="s">
        <v>12200</v>
      </c>
      <c r="G386" t="s">
        <v>1259</v>
      </c>
      <c r="H386" t="s">
        <v>11383</v>
      </c>
      <c r="I386" t="s">
        <v>7032</v>
      </c>
      <c r="J386" t="s">
        <v>11384</v>
      </c>
      <c r="K386">
        <v>2</v>
      </c>
      <c r="L386" t="s">
        <v>9</v>
      </c>
      <c r="M386">
        <v>9.1</v>
      </c>
      <c r="N386" t="s">
        <v>11735</v>
      </c>
      <c r="O386">
        <v>4.9</v>
      </c>
      <c r="P386" t="s">
        <v>11735</v>
      </c>
      <c r="Q386">
        <v>77.2</v>
      </c>
      <c r="R386" t="s">
        <v>11523</v>
      </c>
      <c r="S386">
        <v>28.6</v>
      </c>
      <c r="T386" t="s">
        <v>12164</v>
      </c>
      <c r="U386">
        <v>100</v>
      </c>
      <c r="V386" t="s">
        <v>88</v>
      </c>
      <c r="W386">
        <v>100</v>
      </c>
      <c r="X386" t="s">
        <v>99</v>
      </c>
      <c r="Y386">
        <v>18.4</v>
      </c>
      <c r="Z386" t="s">
        <v>11986</v>
      </c>
      <c r="AA386">
        <v>25.6</v>
      </c>
      <c r="AB386" t="s">
        <v>11581</v>
      </c>
      <c r="AC386" t="s">
        <v>9</v>
      </c>
      <c r="AD386" t="s">
        <v>9</v>
      </c>
      <c r="AE386">
        <v>29.1</v>
      </c>
    </row>
    <row r="387" spans="1:31">
      <c r="A387" t="s">
        <v>11955</v>
      </c>
      <c r="B387">
        <f>382</f>
        <v>382</v>
      </c>
      <c r="C387" t="s">
        <v>1312</v>
      </c>
      <c r="D387">
        <f>382</f>
        <v>382</v>
      </c>
      <c r="E387">
        <v>15</v>
      </c>
      <c r="F387" t="s">
        <v>11954</v>
      </c>
      <c r="G387" t="s">
        <v>1304</v>
      </c>
      <c r="H387" t="s">
        <v>11387</v>
      </c>
      <c r="I387" t="s">
        <v>11388</v>
      </c>
      <c r="J387" t="s">
        <v>11384</v>
      </c>
      <c r="K387">
        <v>4</v>
      </c>
      <c r="L387" t="s">
        <v>11389</v>
      </c>
      <c r="M387">
        <v>42.4</v>
      </c>
      <c r="N387" t="s">
        <v>11603</v>
      </c>
      <c r="O387">
        <v>30.3</v>
      </c>
      <c r="P387" t="s">
        <v>11843</v>
      </c>
      <c r="Q387">
        <v>77.7</v>
      </c>
      <c r="R387" t="s">
        <v>11520</v>
      </c>
      <c r="S387">
        <v>4.7</v>
      </c>
      <c r="T387" t="s">
        <v>11421</v>
      </c>
      <c r="U387">
        <v>6</v>
      </c>
      <c r="V387" t="s">
        <v>11421</v>
      </c>
      <c r="W387">
        <v>5.1</v>
      </c>
      <c r="X387" t="s">
        <v>11421</v>
      </c>
      <c r="Y387">
        <v>10.3</v>
      </c>
      <c r="Z387" t="s">
        <v>12078</v>
      </c>
      <c r="AA387">
        <v>11</v>
      </c>
      <c r="AB387" t="s">
        <v>11421</v>
      </c>
      <c r="AC387">
        <v>27.6</v>
      </c>
      <c r="AD387" t="s">
        <v>11814</v>
      </c>
      <c r="AE387">
        <v>29</v>
      </c>
    </row>
    <row r="388" spans="1:31">
      <c r="A388" t="s">
        <v>12152</v>
      </c>
      <c r="B388">
        <f>382</f>
        <v>382</v>
      </c>
      <c r="C388" t="s">
        <v>612</v>
      </c>
      <c r="D388">
        <f>382</f>
        <v>382</v>
      </c>
      <c r="E388">
        <v>19</v>
      </c>
      <c r="F388" t="s">
        <v>11448</v>
      </c>
      <c r="G388" t="s">
        <v>175</v>
      </c>
      <c r="H388" t="s">
        <v>11402</v>
      </c>
      <c r="I388" t="s">
        <v>11398</v>
      </c>
      <c r="J388" t="s">
        <v>11384</v>
      </c>
      <c r="K388">
        <v>5</v>
      </c>
      <c r="L388" t="s">
        <v>11389</v>
      </c>
      <c r="M388">
        <v>19.4</v>
      </c>
      <c r="N388" t="s">
        <v>12077</v>
      </c>
      <c r="O388">
        <v>3.4</v>
      </c>
      <c r="P388" t="s">
        <v>11735</v>
      </c>
      <c r="Q388">
        <v>8.9</v>
      </c>
      <c r="R388" t="s">
        <v>11421</v>
      </c>
      <c r="S388">
        <v>57.6</v>
      </c>
      <c r="T388" t="s">
        <v>568</v>
      </c>
      <c r="U388">
        <v>23.9</v>
      </c>
      <c r="V388" t="s">
        <v>12134</v>
      </c>
      <c r="W388">
        <v>32.3</v>
      </c>
      <c r="X388" t="s">
        <v>11688</v>
      </c>
      <c r="Y388">
        <v>99.8</v>
      </c>
      <c r="Z388" t="s">
        <v>117</v>
      </c>
      <c r="AA388">
        <v>10.7</v>
      </c>
      <c r="AB388" t="s">
        <v>11421</v>
      </c>
      <c r="AC388">
        <v>38.7</v>
      </c>
      <c r="AD388" t="s">
        <v>12201</v>
      </c>
      <c r="AE388">
        <v>29</v>
      </c>
    </row>
    <row r="389" spans="1:31">
      <c r="A389" t="s">
        <v>12202</v>
      </c>
      <c r="B389">
        <f>384</f>
        <v>384</v>
      </c>
      <c r="C389" t="s">
        <v>545</v>
      </c>
      <c r="D389">
        <f>384</f>
        <v>384</v>
      </c>
      <c r="E389">
        <v>16</v>
      </c>
      <c r="F389" t="s">
        <v>11432</v>
      </c>
      <c r="G389" t="s">
        <v>11433</v>
      </c>
      <c r="H389" t="s">
        <v>11402</v>
      </c>
      <c r="I389" t="s">
        <v>11388</v>
      </c>
      <c r="J389" t="s">
        <v>11384</v>
      </c>
      <c r="K389">
        <v>4</v>
      </c>
      <c r="L389" t="s">
        <v>11389</v>
      </c>
      <c r="M389">
        <v>21.1</v>
      </c>
      <c r="N389" t="s">
        <v>11945</v>
      </c>
      <c r="O389">
        <v>8.6</v>
      </c>
      <c r="P389" t="s">
        <v>11735</v>
      </c>
      <c r="Q389">
        <v>29.5</v>
      </c>
      <c r="R389" t="s">
        <v>12008</v>
      </c>
      <c r="S389">
        <v>73.9</v>
      </c>
      <c r="T389" t="s">
        <v>11519</v>
      </c>
      <c r="U389">
        <v>11.2</v>
      </c>
      <c r="V389" t="s">
        <v>11421</v>
      </c>
      <c r="W389">
        <v>3.5</v>
      </c>
      <c r="X389" t="s">
        <v>11421</v>
      </c>
      <c r="Y389">
        <v>8.1</v>
      </c>
      <c r="Z389" t="s">
        <v>11421</v>
      </c>
      <c r="AA389">
        <v>18.9</v>
      </c>
      <c r="AB389" t="s">
        <v>12126</v>
      </c>
      <c r="AC389">
        <v>22.5</v>
      </c>
      <c r="AD389" t="s">
        <v>12203</v>
      </c>
      <c r="AE389">
        <v>28.6</v>
      </c>
    </row>
    <row r="390" spans="1:31">
      <c r="A390" t="s">
        <v>12188</v>
      </c>
      <c r="B390">
        <f>384</f>
        <v>384</v>
      </c>
      <c r="C390" t="s">
        <v>12204</v>
      </c>
      <c r="D390">
        <f>384</f>
        <v>384</v>
      </c>
      <c r="E390">
        <v>34</v>
      </c>
      <c r="F390" t="s">
        <v>8157</v>
      </c>
      <c r="G390" t="s">
        <v>194</v>
      </c>
      <c r="H390" t="s">
        <v>11387</v>
      </c>
      <c r="I390" t="s">
        <v>11388</v>
      </c>
      <c r="J390" t="s">
        <v>11384</v>
      </c>
      <c r="K390">
        <v>5</v>
      </c>
      <c r="L390" t="s">
        <v>11389</v>
      </c>
      <c r="M390">
        <v>31.5</v>
      </c>
      <c r="N390" t="s">
        <v>11556</v>
      </c>
      <c r="O390">
        <v>24.6</v>
      </c>
      <c r="P390" t="s">
        <v>12099</v>
      </c>
      <c r="Q390">
        <v>55.3</v>
      </c>
      <c r="R390" t="s">
        <v>11888</v>
      </c>
      <c r="S390">
        <v>12.5</v>
      </c>
      <c r="T390" t="s">
        <v>11647</v>
      </c>
      <c r="U390">
        <v>30.3</v>
      </c>
      <c r="V390" t="s">
        <v>11973</v>
      </c>
      <c r="W390">
        <v>4.9</v>
      </c>
      <c r="X390" t="s">
        <v>11421</v>
      </c>
      <c r="Y390">
        <v>59.1</v>
      </c>
      <c r="Z390" t="s">
        <v>11979</v>
      </c>
      <c r="AA390">
        <v>26.1</v>
      </c>
      <c r="AB390" t="s">
        <v>11759</v>
      </c>
      <c r="AC390">
        <v>27.6</v>
      </c>
      <c r="AD390" t="s">
        <v>11814</v>
      </c>
      <c r="AE390">
        <v>28.6</v>
      </c>
    </row>
    <row r="391" spans="1:31">
      <c r="A391" t="s">
        <v>9978</v>
      </c>
      <c r="B391" t="s">
        <v>11462</v>
      </c>
      <c r="C391" t="s">
        <v>9956</v>
      </c>
      <c r="D391" t="s">
        <v>11462</v>
      </c>
      <c r="E391">
        <v>25</v>
      </c>
      <c r="F391" t="s">
        <v>11382</v>
      </c>
      <c r="G391" t="s">
        <v>5</v>
      </c>
      <c r="H391" t="s">
        <v>11387</v>
      </c>
      <c r="I391" t="s">
        <v>11388</v>
      </c>
      <c r="J391" t="s">
        <v>11384</v>
      </c>
      <c r="K391">
        <v>5</v>
      </c>
      <c r="L391" t="s">
        <v>11389</v>
      </c>
      <c r="M391">
        <v>16.1</v>
      </c>
      <c r="N391" t="s">
        <v>11710</v>
      </c>
      <c r="O391">
        <v>8.5</v>
      </c>
      <c r="P391" t="s">
        <v>11735</v>
      </c>
      <c r="Q391">
        <v>36.8</v>
      </c>
      <c r="R391" t="s">
        <v>11824</v>
      </c>
      <c r="S391">
        <v>48.6</v>
      </c>
      <c r="T391" t="s">
        <v>11532</v>
      </c>
      <c r="U391">
        <v>53</v>
      </c>
      <c r="V391" t="s">
        <v>12065</v>
      </c>
      <c r="W391">
        <v>12.9</v>
      </c>
      <c r="X391" t="s">
        <v>12205</v>
      </c>
      <c r="Y391">
        <v>53.7</v>
      </c>
      <c r="Z391" t="s">
        <v>11429</v>
      </c>
      <c r="AA391">
        <v>10.7</v>
      </c>
      <c r="AB391" t="s">
        <v>11421</v>
      </c>
      <c r="AC391">
        <v>47.5</v>
      </c>
      <c r="AD391" t="s">
        <v>9962</v>
      </c>
      <c r="AE391">
        <v>28.4</v>
      </c>
    </row>
    <row r="392" spans="1:31">
      <c r="A392" t="s">
        <v>12206</v>
      </c>
      <c r="B392">
        <f>387</f>
        <v>387</v>
      </c>
      <c r="C392" t="s">
        <v>565</v>
      </c>
      <c r="D392">
        <f>387</f>
        <v>387</v>
      </c>
      <c r="E392">
        <v>21</v>
      </c>
      <c r="F392" t="s">
        <v>11448</v>
      </c>
      <c r="G392" t="s">
        <v>175</v>
      </c>
      <c r="H392" t="s">
        <v>11402</v>
      </c>
      <c r="I392" t="s">
        <v>11388</v>
      </c>
      <c r="J392" t="s">
        <v>11384</v>
      </c>
      <c r="K392">
        <v>5</v>
      </c>
      <c r="L392" t="s">
        <v>11389</v>
      </c>
      <c r="M392">
        <v>36.1</v>
      </c>
      <c r="N392" t="s">
        <v>1244</v>
      </c>
      <c r="O392">
        <v>4.5</v>
      </c>
      <c r="P392" t="s">
        <v>11735</v>
      </c>
      <c r="Q392">
        <v>8.3</v>
      </c>
      <c r="R392" t="s">
        <v>11421</v>
      </c>
      <c r="S392">
        <v>26.5</v>
      </c>
      <c r="T392" t="s">
        <v>12061</v>
      </c>
      <c r="U392">
        <v>18.5</v>
      </c>
      <c r="V392" t="s">
        <v>12081</v>
      </c>
      <c r="W392">
        <v>19.9</v>
      </c>
      <c r="X392" t="s">
        <v>12107</v>
      </c>
      <c r="Y392">
        <v>99.4</v>
      </c>
      <c r="Z392" t="s">
        <v>80</v>
      </c>
      <c r="AA392">
        <v>11.3</v>
      </c>
      <c r="AB392" t="s">
        <v>11421</v>
      </c>
      <c r="AC392">
        <v>64.5</v>
      </c>
      <c r="AD392" t="s">
        <v>12064</v>
      </c>
      <c r="AE392">
        <v>28.3</v>
      </c>
    </row>
    <row r="393" spans="1:31">
      <c r="A393" t="s">
        <v>11708</v>
      </c>
      <c r="B393">
        <f>387</f>
        <v>387</v>
      </c>
      <c r="C393" t="s">
        <v>2226</v>
      </c>
      <c r="D393">
        <f>387</f>
        <v>387</v>
      </c>
      <c r="E393">
        <v>23</v>
      </c>
      <c r="F393" t="s">
        <v>12207</v>
      </c>
      <c r="G393" t="s">
        <v>2225</v>
      </c>
      <c r="H393" t="s">
        <v>11387</v>
      </c>
      <c r="I393" t="s">
        <v>11398</v>
      </c>
      <c r="J393" t="s">
        <v>11384</v>
      </c>
      <c r="K393">
        <v>5</v>
      </c>
      <c r="L393" t="s">
        <v>11389</v>
      </c>
      <c r="M393">
        <v>26.6</v>
      </c>
      <c r="N393" t="s">
        <v>11522</v>
      </c>
      <c r="O393">
        <v>42.5</v>
      </c>
      <c r="P393" t="s">
        <v>11464</v>
      </c>
      <c r="Q393">
        <v>95.3</v>
      </c>
      <c r="R393" t="s">
        <v>200</v>
      </c>
      <c r="S393">
        <v>1.3</v>
      </c>
      <c r="T393" t="s">
        <v>11421</v>
      </c>
      <c r="U393">
        <v>4.1</v>
      </c>
      <c r="V393" t="s">
        <v>11421</v>
      </c>
      <c r="W393">
        <v>49.9</v>
      </c>
      <c r="X393" t="s">
        <v>11601</v>
      </c>
      <c r="Y393">
        <v>3.4</v>
      </c>
      <c r="Z393" t="s">
        <v>11421</v>
      </c>
      <c r="AA393">
        <v>24.5</v>
      </c>
      <c r="AB393" t="s">
        <v>11531</v>
      </c>
      <c r="AC393">
        <v>1.4</v>
      </c>
      <c r="AD393" t="s">
        <v>11421</v>
      </c>
      <c r="AE393">
        <v>28.3</v>
      </c>
    </row>
    <row r="394" spans="1:31">
      <c r="A394" t="s">
        <v>12195</v>
      </c>
      <c r="B394">
        <f>387</f>
        <v>387</v>
      </c>
      <c r="C394" t="s">
        <v>10246</v>
      </c>
      <c r="D394">
        <f>387</f>
        <v>387</v>
      </c>
      <c r="E394">
        <v>17</v>
      </c>
      <c r="F394" t="s">
        <v>6875</v>
      </c>
      <c r="G394" t="s">
        <v>17</v>
      </c>
      <c r="H394" t="s">
        <v>11402</v>
      </c>
      <c r="I394" t="s">
        <v>7032</v>
      </c>
      <c r="J394" t="s">
        <v>11384</v>
      </c>
      <c r="K394">
        <v>3</v>
      </c>
      <c r="L394" t="s">
        <v>11389</v>
      </c>
      <c r="M394">
        <v>15</v>
      </c>
      <c r="N394" t="s">
        <v>12136</v>
      </c>
      <c r="O394">
        <v>15.2</v>
      </c>
      <c r="P394" t="s">
        <v>11977</v>
      </c>
      <c r="Q394">
        <v>3</v>
      </c>
      <c r="R394" t="s">
        <v>11421</v>
      </c>
      <c r="S394">
        <v>23.7</v>
      </c>
      <c r="T394" t="s">
        <v>11797</v>
      </c>
      <c r="U394">
        <v>80.3</v>
      </c>
      <c r="V394" t="s">
        <v>11479</v>
      </c>
      <c r="W394">
        <v>89.3</v>
      </c>
      <c r="X394" t="s">
        <v>639</v>
      </c>
      <c r="Y394">
        <v>40.4</v>
      </c>
      <c r="Z394" t="s">
        <v>11644</v>
      </c>
      <c r="AA394">
        <v>30.2</v>
      </c>
      <c r="AB394" t="s">
        <v>711</v>
      </c>
      <c r="AC394">
        <v>88.8</v>
      </c>
      <c r="AD394" t="s">
        <v>11927</v>
      </c>
      <c r="AE394">
        <v>28.3</v>
      </c>
    </row>
    <row r="395" spans="1:31">
      <c r="A395" t="s">
        <v>11522</v>
      </c>
      <c r="B395">
        <f>387</f>
        <v>387</v>
      </c>
      <c r="C395" t="s">
        <v>10275</v>
      </c>
      <c r="D395">
        <f>387</f>
        <v>387</v>
      </c>
      <c r="E395">
        <v>61</v>
      </c>
      <c r="F395" t="s">
        <v>11595</v>
      </c>
      <c r="G395" t="s">
        <v>641</v>
      </c>
      <c r="H395" t="s">
        <v>11383</v>
      </c>
      <c r="I395" t="s">
        <v>11398</v>
      </c>
      <c r="J395" t="s">
        <v>11384</v>
      </c>
      <c r="K395">
        <v>3</v>
      </c>
      <c r="L395" t="s">
        <v>11389</v>
      </c>
      <c r="M395">
        <v>27.1</v>
      </c>
      <c r="N395" t="s">
        <v>11932</v>
      </c>
      <c r="O395">
        <v>37.8</v>
      </c>
      <c r="P395" t="s">
        <v>11943</v>
      </c>
      <c r="Q395">
        <v>43.6</v>
      </c>
      <c r="R395" t="s">
        <v>12082</v>
      </c>
      <c r="S395">
        <v>27</v>
      </c>
      <c r="T395" t="s">
        <v>12112</v>
      </c>
      <c r="U395">
        <v>17.5</v>
      </c>
      <c r="V395" t="s">
        <v>12208</v>
      </c>
      <c r="W395">
        <v>31.1</v>
      </c>
      <c r="X395" t="s">
        <v>11963</v>
      </c>
      <c r="Y395">
        <v>1.9</v>
      </c>
      <c r="Z395" t="s">
        <v>11421</v>
      </c>
      <c r="AA395">
        <v>18.5</v>
      </c>
      <c r="AB395" t="s">
        <v>11562</v>
      </c>
      <c r="AC395">
        <v>26.6</v>
      </c>
      <c r="AD395" t="s">
        <v>12209</v>
      </c>
      <c r="AE395">
        <v>28.3</v>
      </c>
    </row>
    <row r="396" spans="1:31">
      <c r="A396" t="s">
        <v>11955</v>
      </c>
      <c r="B396">
        <f>387</f>
        <v>387</v>
      </c>
      <c r="C396" t="s">
        <v>12210</v>
      </c>
      <c r="D396">
        <f>387</f>
        <v>387</v>
      </c>
      <c r="E396">
        <v>27</v>
      </c>
      <c r="F396" t="s">
        <v>12211</v>
      </c>
      <c r="G396" t="s">
        <v>1853</v>
      </c>
      <c r="H396" t="s">
        <v>11425</v>
      </c>
      <c r="I396" t="s">
        <v>7032</v>
      </c>
      <c r="J396" t="s">
        <v>11384</v>
      </c>
      <c r="K396">
        <v>3</v>
      </c>
      <c r="L396" t="s">
        <v>11389</v>
      </c>
      <c r="M396">
        <v>21</v>
      </c>
      <c r="N396" t="s">
        <v>11591</v>
      </c>
      <c r="O396">
        <v>5.5</v>
      </c>
      <c r="P396" t="s">
        <v>11735</v>
      </c>
      <c r="Q396">
        <v>96.3</v>
      </c>
      <c r="R396" t="s">
        <v>298</v>
      </c>
      <c r="S396">
        <v>8.2</v>
      </c>
      <c r="T396" t="s">
        <v>11421</v>
      </c>
      <c r="U396">
        <v>100</v>
      </c>
      <c r="V396" t="s">
        <v>11417</v>
      </c>
      <c r="W396">
        <v>65.1</v>
      </c>
      <c r="X396" t="s">
        <v>11471</v>
      </c>
      <c r="Y396">
        <v>2.3</v>
      </c>
      <c r="Z396" t="s">
        <v>11421</v>
      </c>
      <c r="AA396">
        <v>27.4</v>
      </c>
      <c r="AB396" t="s">
        <v>11706</v>
      </c>
      <c r="AC396">
        <v>4</v>
      </c>
      <c r="AD396" t="s">
        <v>11421</v>
      </c>
      <c r="AE396">
        <v>28.3</v>
      </c>
    </row>
    <row r="397" spans="1:31">
      <c r="A397" t="s">
        <v>12212</v>
      </c>
      <c r="B397">
        <f>392</f>
        <v>392</v>
      </c>
      <c r="C397" t="s">
        <v>12213</v>
      </c>
      <c r="D397">
        <f>392</f>
        <v>392</v>
      </c>
      <c r="E397">
        <v>45</v>
      </c>
      <c r="F397" t="s">
        <v>11448</v>
      </c>
      <c r="G397" t="s">
        <v>175</v>
      </c>
      <c r="H397" t="s">
        <v>11383</v>
      </c>
      <c r="I397" t="s">
        <v>11398</v>
      </c>
      <c r="J397" t="s">
        <v>11384</v>
      </c>
      <c r="K397">
        <v>4</v>
      </c>
      <c r="L397" t="s">
        <v>11389</v>
      </c>
      <c r="M397">
        <v>7.8</v>
      </c>
      <c r="N397" t="s">
        <v>11735</v>
      </c>
      <c r="O397">
        <v>29.4</v>
      </c>
      <c r="P397" t="s">
        <v>11547</v>
      </c>
      <c r="Q397">
        <v>37.1</v>
      </c>
      <c r="R397" t="s">
        <v>11660</v>
      </c>
      <c r="S397">
        <v>50.8</v>
      </c>
      <c r="T397" t="s">
        <v>11606</v>
      </c>
      <c r="U397">
        <v>29.4</v>
      </c>
      <c r="V397" t="s">
        <v>11435</v>
      </c>
      <c r="W397">
        <v>69.3</v>
      </c>
      <c r="X397" t="s">
        <v>559</v>
      </c>
      <c r="Y397">
        <v>18.8</v>
      </c>
      <c r="Z397" t="s">
        <v>12122</v>
      </c>
      <c r="AA397">
        <v>12.8</v>
      </c>
      <c r="AB397" t="s">
        <v>12214</v>
      </c>
      <c r="AC397">
        <v>20.5</v>
      </c>
      <c r="AD397" t="s">
        <v>12215</v>
      </c>
      <c r="AE397">
        <v>28.2</v>
      </c>
    </row>
    <row r="398" spans="1:31">
      <c r="A398" t="s">
        <v>12176</v>
      </c>
      <c r="B398">
        <f>392</f>
        <v>392</v>
      </c>
      <c r="C398" t="s">
        <v>538</v>
      </c>
      <c r="D398">
        <f>392</f>
        <v>392</v>
      </c>
      <c r="E398">
        <v>33</v>
      </c>
      <c r="F398" t="s">
        <v>11432</v>
      </c>
      <c r="G398" t="s">
        <v>11433</v>
      </c>
      <c r="H398" t="s">
        <v>11402</v>
      </c>
      <c r="I398" t="s">
        <v>7032</v>
      </c>
      <c r="J398" t="s">
        <v>11384</v>
      </c>
      <c r="K398">
        <v>3</v>
      </c>
      <c r="L398" t="s">
        <v>11389</v>
      </c>
      <c r="M398">
        <v>12.5</v>
      </c>
      <c r="N398" t="s">
        <v>11735</v>
      </c>
      <c r="O398">
        <v>4.2</v>
      </c>
      <c r="P398" t="s">
        <v>11735</v>
      </c>
      <c r="Q398">
        <v>19</v>
      </c>
      <c r="R398" t="s">
        <v>11627</v>
      </c>
      <c r="S398">
        <v>95.4</v>
      </c>
      <c r="T398" t="s">
        <v>256</v>
      </c>
      <c r="U398">
        <v>10.4</v>
      </c>
      <c r="V398" t="s">
        <v>11421</v>
      </c>
      <c r="W398">
        <v>4.5</v>
      </c>
      <c r="X398" t="s">
        <v>11421</v>
      </c>
      <c r="Y398">
        <v>9.7</v>
      </c>
      <c r="Z398" t="s">
        <v>12214</v>
      </c>
      <c r="AA398">
        <v>21.9</v>
      </c>
      <c r="AB398" t="s">
        <v>11969</v>
      </c>
      <c r="AC398">
        <v>10.2</v>
      </c>
      <c r="AD398" t="s">
        <v>12216</v>
      </c>
      <c r="AE398">
        <v>28.2</v>
      </c>
    </row>
    <row r="399" spans="1:31">
      <c r="A399" t="s">
        <v>12217</v>
      </c>
      <c r="B399">
        <f>392</f>
        <v>392</v>
      </c>
      <c r="C399" t="s">
        <v>892</v>
      </c>
      <c r="D399">
        <f>392</f>
        <v>392</v>
      </c>
      <c r="E399">
        <v>33</v>
      </c>
      <c r="F399" t="s">
        <v>6890</v>
      </c>
      <c r="G399" t="s">
        <v>424</v>
      </c>
      <c r="H399" t="s">
        <v>11387</v>
      </c>
      <c r="I399" t="s">
        <v>11388</v>
      </c>
      <c r="J399" t="s">
        <v>11384</v>
      </c>
      <c r="K399">
        <v>5</v>
      </c>
      <c r="L399" t="s">
        <v>11389</v>
      </c>
      <c r="M399">
        <v>25.4</v>
      </c>
      <c r="N399" t="s">
        <v>12065</v>
      </c>
      <c r="O399">
        <v>27.8</v>
      </c>
      <c r="P399" t="s">
        <v>11835</v>
      </c>
      <c r="Q399">
        <v>43.9</v>
      </c>
      <c r="R399" t="s">
        <v>12071</v>
      </c>
      <c r="S399">
        <v>25.4</v>
      </c>
      <c r="T399" t="s">
        <v>866</v>
      </c>
      <c r="U399">
        <v>64.8</v>
      </c>
      <c r="V399" t="s">
        <v>11706</v>
      </c>
      <c r="W399">
        <v>4.6</v>
      </c>
      <c r="X399" t="s">
        <v>11421</v>
      </c>
      <c r="Y399">
        <v>12.8</v>
      </c>
      <c r="Z399" t="s">
        <v>11890</v>
      </c>
      <c r="AA399">
        <v>30.7</v>
      </c>
      <c r="AB399" t="s">
        <v>1644</v>
      </c>
      <c r="AC399">
        <v>26.1</v>
      </c>
      <c r="AD399" t="s">
        <v>12218</v>
      </c>
      <c r="AE399">
        <v>28.2</v>
      </c>
    </row>
    <row r="400" spans="1:31">
      <c r="A400" t="s">
        <v>12162</v>
      </c>
      <c r="B400">
        <f>392</f>
        <v>392</v>
      </c>
      <c r="C400" t="s">
        <v>562</v>
      </c>
      <c r="D400">
        <f>392</f>
        <v>392</v>
      </c>
      <c r="E400">
        <v>16</v>
      </c>
      <c r="F400" t="s">
        <v>11432</v>
      </c>
      <c r="G400" t="s">
        <v>11433</v>
      </c>
      <c r="H400" t="s">
        <v>11402</v>
      </c>
      <c r="I400" t="s">
        <v>11388</v>
      </c>
      <c r="J400" t="s">
        <v>11384</v>
      </c>
      <c r="K400">
        <v>4</v>
      </c>
      <c r="L400" t="s">
        <v>11389</v>
      </c>
      <c r="M400">
        <v>25.9</v>
      </c>
      <c r="N400" t="s">
        <v>11938</v>
      </c>
      <c r="O400">
        <v>11.6</v>
      </c>
      <c r="P400" t="s">
        <v>11735</v>
      </c>
      <c r="Q400">
        <v>20</v>
      </c>
      <c r="R400" t="s">
        <v>12205</v>
      </c>
      <c r="S400">
        <v>65.3</v>
      </c>
      <c r="T400" t="s">
        <v>11517</v>
      </c>
      <c r="U400">
        <v>5.4</v>
      </c>
      <c r="V400" t="s">
        <v>11421</v>
      </c>
      <c r="W400">
        <v>3.4</v>
      </c>
      <c r="X400" t="s">
        <v>11421</v>
      </c>
      <c r="Y400">
        <v>25.4</v>
      </c>
      <c r="Z400" t="s">
        <v>11760</v>
      </c>
      <c r="AA400">
        <v>21.5</v>
      </c>
      <c r="AB400" t="s">
        <v>11802</v>
      </c>
      <c r="AC400">
        <v>17.1</v>
      </c>
      <c r="AD400" t="s">
        <v>12219</v>
      </c>
      <c r="AE400">
        <v>28.2</v>
      </c>
    </row>
    <row r="401" spans="1:31">
      <c r="A401" t="s">
        <v>12206</v>
      </c>
      <c r="B401">
        <f>396</f>
        <v>396</v>
      </c>
      <c r="C401" t="s">
        <v>1254</v>
      </c>
      <c r="D401">
        <f>396</f>
        <v>396</v>
      </c>
      <c r="E401">
        <v>29</v>
      </c>
      <c r="F401" t="s">
        <v>8157</v>
      </c>
      <c r="G401" t="s">
        <v>194</v>
      </c>
      <c r="H401" t="s">
        <v>11387</v>
      </c>
      <c r="I401" t="s">
        <v>11388</v>
      </c>
      <c r="J401" t="s">
        <v>11384</v>
      </c>
      <c r="K401">
        <v>5</v>
      </c>
      <c r="L401" t="s">
        <v>11389</v>
      </c>
      <c r="M401">
        <v>13.6</v>
      </c>
      <c r="N401" t="s">
        <v>11735</v>
      </c>
      <c r="O401">
        <v>6.1</v>
      </c>
      <c r="P401" t="s">
        <v>11735</v>
      </c>
      <c r="Q401">
        <v>1.7</v>
      </c>
      <c r="R401" t="s">
        <v>11421</v>
      </c>
      <c r="S401">
        <v>85.7</v>
      </c>
      <c r="T401" t="s">
        <v>11619</v>
      </c>
      <c r="U401">
        <v>12.1</v>
      </c>
      <c r="V401" t="s">
        <v>11421</v>
      </c>
      <c r="W401">
        <v>18.9</v>
      </c>
      <c r="X401" t="s">
        <v>12103</v>
      </c>
      <c r="Y401">
        <v>63.8</v>
      </c>
      <c r="Z401" t="s">
        <v>11605</v>
      </c>
      <c r="AA401">
        <v>9.5</v>
      </c>
      <c r="AB401" t="s">
        <v>11421</v>
      </c>
      <c r="AC401">
        <v>11.1</v>
      </c>
      <c r="AD401" t="s">
        <v>12101</v>
      </c>
      <c r="AE401">
        <v>28.1</v>
      </c>
    </row>
    <row r="402" spans="1:31">
      <c r="A402" t="s">
        <v>11843</v>
      </c>
      <c r="B402">
        <f>396</f>
        <v>396</v>
      </c>
      <c r="C402" t="s">
        <v>12220</v>
      </c>
      <c r="D402">
        <f>396</f>
        <v>396</v>
      </c>
      <c r="E402">
        <v>34</v>
      </c>
      <c r="F402" t="s">
        <v>11649</v>
      </c>
      <c r="G402" t="s">
        <v>833</v>
      </c>
      <c r="H402" t="s">
        <v>11387</v>
      </c>
      <c r="I402" t="s">
        <v>11388</v>
      </c>
      <c r="J402" t="s">
        <v>11384</v>
      </c>
      <c r="K402">
        <v>5</v>
      </c>
      <c r="L402" t="s">
        <v>11389</v>
      </c>
      <c r="M402">
        <v>22.7</v>
      </c>
      <c r="N402" t="s">
        <v>11802</v>
      </c>
      <c r="O402">
        <v>7.6</v>
      </c>
      <c r="P402" t="s">
        <v>11735</v>
      </c>
      <c r="Q402">
        <v>93.7</v>
      </c>
      <c r="R402" t="s">
        <v>411</v>
      </c>
      <c r="S402">
        <v>2.8</v>
      </c>
      <c r="T402" t="s">
        <v>11421</v>
      </c>
      <c r="U402">
        <v>10.5</v>
      </c>
      <c r="V402" t="s">
        <v>11421</v>
      </c>
      <c r="W402">
        <v>96.1</v>
      </c>
      <c r="X402" t="s">
        <v>455</v>
      </c>
      <c r="Y402">
        <v>61.7</v>
      </c>
      <c r="Z402" t="s">
        <v>11418</v>
      </c>
      <c r="AA402">
        <v>11.2</v>
      </c>
      <c r="AB402" t="s">
        <v>11421</v>
      </c>
      <c r="AC402">
        <v>24.4</v>
      </c>
      <c r="AD402" t="s">
        <v>11846</v>
      </c>
      <c r="AE402">
        <v>28.1</v>
      </c>
    </row>
    <row r="403" spans="1:31">
      <c r="A403" t="s">
        <v>11952</v>
      </c>
      <c r="B403">
        <f>396</f>
        <v>396</v>
      </c>
      <c r="C403" t="s">
        <v>9984</v>
      </c>
      <c r="D403">
        <f>396</f>
        <v>396</v>
      </c>
      <c r="E403">
        <v>47</v>
      </c>
      <c r="F403" t="s">
        <v>11382</v>
      </c>
      <c r="G403" t="s">
        <v>5</v>
      </c>
      <c r="H403" t="s">
        <v>11387</v>
      </c>
      <c r="I403" t="s">
        <v>11388</v>
      </c>
      <c r="J403" t="s">
        <v>11384</v>
      </c>
      <c r="K403">
        <v>4</v>
      </c>
      <c r="L403" t="s">
        <v>11389</v>
      </c>
      <c r="M403">
        <v>18.9</v>
      </c>
      <c r="N403" t="s">
        <v>12030</v>
      </c>
      <c r="O403">
        <v>7.6</v>
      </c>
      <c r="P403" t="s">
        <v>11735</v>
      </c>
      <c r="Q403">
        <v>30.4</v>
      </c>
      <c r="R403" t="s">
        <v>11922</v>
      </c>
      <c r="S403">
        <v>31.8</v>
      </c>
      <c r="T403" t="s">
        <v>11831</v>
      </c>
      <c r="U403">
        <v>45.2</v>
      </c>
      <c r="V403" t="s">
        <v>11697</v>
      </c>
      <c r="W403">
        <v>51</v>
      </c>
      <c r="X403" t="s">
        <v>11572</v>
      </c>
      <c r="Y403">
        <v>34.4</v>
      </c>
      <c r="Z403" t="s">
        <v>11831</v>
      </c>
      <c r="AA403">
        <v>18.5</v>
      </c>
      <c r="AB403" t="s">
        <v>11642</v>
      </c>
      <c r="AC403">
        <v>88.8</v>
      </c>
      <c r="AD403" t="s">
        <v>11927</v>
      </c>
      <c r="AE403">
        <v>28.1</v>
      </c>
    </row>
    <row r="404" spans="1:31">
      <c r="A404" t="s">
        <v>9976</v>
      </c>
      <c r="B404" t="s">
        <v>12009</v>
      </c>
      <c r="C404" t="s">
        <v>10179</v>
      </c>
      <c r="D404" t="s">
        <v>12009</v>
      </c>
      <c r="E404">
        <v>13</v>
      </c>
      <c r="F404" t="s">
        <v>11649</v>
      </c>
      <c r="G404" t="s">
        <v>833</v>
      </c>
      <c r="H404" t="s">
        <v>11402</v>
      </c>
      <c r="I404" t="s">
        <v>11398</v>
      </c>
      <c r="J404" t="s">
        <v>11384</v>
      </c>
      <c r="K404">
        <v>3</v>
      </c>
      <c r="L404" t="s">
        <v>11389</v>
      </c>
      <c r="M404">
        <v>27.3</v>
      </c>
      <c r="N404" t="s">
        <v>1046</v>
      </c>
      <c r="O404">
        <v>31.9</v>
      </c>
      <c r="P404" t="s">
        <v>11685</v>
      </c>
      <c r="Q404">
        <v>90.7</v>
      </c>
      <c r="R404" t="s">
        <v>455</v>
      </c>
      <c r="S404">
        <v>1.9</v>
      </c>
      <c r="T404" t="s">
        <v>11421</v>
      </c>
      <c r="U404">
        <v>6.3</v>
      </c>
      <c r="V404" t="s">
        <v>11421</v>
      </c>
      <c r="W404">
        <v>16.1</v>
      </c>
      <c r="X404" t="s">
        <v>12221</v>
      </c>
      <c r="Y404">
        <v>71.1</v>
      </c>
      <c r="Z404" t="s">
        <v>11632</v>
      </c>
      <c r="AA404">
        <v>13.4</v>
      </c>
      <c r="AB404" t="s">
        <v>11792</v>
      </c>
      <c r="AC404">
        <v>5.1</v>
      </c>
      <c r="AD404" t="s">
        <v>11421</v>
      </c>
      <c r="AE404">
        <v>28</v>
      </c>
    </row>
    <row r="405" spans="1:31">
      <c r="A405" t="s">
        <v>12209</v>
      </c>
      <c r="B405">
        <f>400</f>
        <v>400</v>
      </c>
      <c r="C405" t="s">
        <v>894</v>
      </c>
      <c r="D405">
        <f>400</f>
        <v>400</v>
      </c>
      <c r="E405">
        <v>19</v>
      </c>
      <c r="F405" t="s">
        <v>11382</v>
      </c>
      <c r="G405" t="s">
        <v>5</v>
      </c>
      <c r="H405" t="s">
        <v>11387</v>
      </c>
      <c r="I405" t="s">
        <v>7032</v>
      </c>
      <c r="J405" t="s">
        <v>11384</v>
      </c>
      <c r="K405">
        <v>5</v>
      </c>
      <c r="L405" t="s">
        <v>11389</v>
      </c>
      <c r="M405">
        <v>20</v>
      </c>
      <c r="N405" t="s">
        <v>12126</v>
      </c>
      <c r="O405">
        <v>13.5</v>
      </c>
      <c r="P405" t="s">
        <v>12221</v>
      </c>
      <c r="Q405">
        <v>8.4</v>
      </c>
      <c r="R405" t="s">
        <v>11421</v>
      </c>
      <c r="S405">
        <v>58.7</v>
      </c>
      <c r="T405" t="s">
        <v>1473</v>
      </c>
      <c r="U405">
        <v>4.6</v>
      </c>
      <c r="V405" t="s">
        <v>11421</v>
      </c>
      <c r="W405">
        <v>11.1</v>
      </c>
      <c r="X405" t="s">
        <v>12222</v>
      </c>
      <c r="Y405">
        <v>50.9</v>
      </c>
      <c r="Z405" t="s">
        <v>11882</v>
      </c>
      <c r="AA405">
        <v>27.2</v>
      </c>
      <c r="AB405" t="s">
        <v>2075</v>
      </c>
      <c r="AC405">
        <v>51.8</v>
      </c>
      <c r="AD405" t="s">
        <v>12223</v>
      </c>
      <c r="AE405">
        <v>27.9</v>
      </c>
    </row>
    <row r="406" spans="1:31">
      <c r="A406" t="s">
        <v>12195</v>
      </c>
      <c r="B406">
        <f>400</f>
        <v>400</v>
      </c>
      <c r="C406" t="s">
        <v>10327</v>
      </c>
      <c r="D406">
        <f>400</f>
        <v>400</v>
      </c>
      <c r="E406">
        <v>17</v>
      </c>
      <c r="F406" t="s">
        <v>12020</v>
      </c>
      <c r="G406" t="s">
        <v>690</v>
      </c>
      <c r="H406" t="s">
        <v>11402</v>
      </c>
      <c r="I406" t="s">
        <v>7032</v>
      </c>
      <c r="J406" t="s">
        <v>11384</v>
      </c>
      <c r="K406">
        <v>5</v>
      </c>
      <c r="L406" t="s">
        <v>11389</v>
      </c>
      <c r="M406">
        <v>23.2</v>
      </c>
      <c r="N406" t="s">
        <v>11538</v>
      </c>
      <c r="O406">
        <v>32.2</v>
      </c>
      <c r="P406" t="s">
        <v>11941</v>
      </c>
      <c r="Q406">
        <v>10.4</v>
      </c>
      <c r="R406" t="s">
        <v>11421</v>
      </c>
      <c r="S406">
        <v>15.2</v>
      </c>
      <c r="T406" t="s">
        <v>11890</v>
      </c>
      <c r="U406">
        <v>31</v>
      </c>
      <c r="V406" t="s">
        <v>12224</v>
      </c>
      <c r="W406">
        <v>68.7</v>
      </c>
      <c r="X406" t="s">
        <v>519</v>
      </c>
      <c r="Y406">
        <v>56.2</v>
      </c>
      <c r="Z406" t="s">
        <v>11772</v>
      </c>
      <c r="AA406">
        <v>14.6</v>
      </c>
      <c r="AB406" t="s">
        <v>12032</v>
      </c>
      <c r="AC406">
        <v>69.9</v>
      </c>
      <c r="AD406" t="s">
        <v>11808</v>
      </c>
      <c r="AE406">
        <v>27.9</v>
      </c>
    </row>
    <row r="407" spans="1:31">
      <c r="A407" t="s">
        <v>12160</v>
      </c>
      <c r="B407">
        <f>400</f>
        <v>400</v>
      </c>
      <c r="C407" t="s">
        <v>1299</v>
      </c>
      <c r="D407">
        <f>400</f>
        <v>400</v>
      </c>
      <c r="E407">
        <v>21</v>
      </c>
      <c r="F407" t="s">
        <v>12029</v>
      </c>
      <c r="G407" t="s">
        <v>627</v>
      </c>
      <c r="H407" t="s">
        <v>11387</v>
      </c>
      <c r="I407" t="s">
        <v>11388</v>
      </c>
      <c r="J407" t="s">
        <v>11384</v>
      </c>
      <c r="K407">
        <v>4</v>
      </c>
      <c r="L407" t="s">
        <v>11389</v>
      </c>
      <c r="M407">
        <v>28</v>
      </c>
      <c r="N407" t="s">
        <v>11570</v>
      </c>
      <c r="O407">
        <v>20.2</v>
      </c>
      <c r="P407" t="s">
        <v>12225</v>
      </c>
      <c r="Q407">
        <v>19.6</v>
      </c>
      <c r="R407" t="s">
        <v>12226</v>
      </c>
      <c r="S407">
        <v>24.2</v>
      </c>
      <c r="T407" t="s">
        <v>11617</v>
      </c>
      <c r="U407">
        <v>24</v>
      </c>
      <c r="V407" t="s">
        <v>11621</v>
      </c>
      <c r="W407">
        <v>47</v>
      </c>
      <c r="X407" t="s">
        <v>11675</v>
      </c>
      <c r="Y407">
        <v>63.5</v>
      </c>
      <c r="Z407" t="s">
        <v>568</v>
      </c>
      <c r="AA407">
        <v>18.8</v>
      </c>
      <c r="AB407" t="s">
        <v>11793</v>
      </c>
      <c r="AC407">
        <v>40.2</v>
      </c>
      <c r="AD407" t="s">
        <v>11923</v>
      </c>
      <c r="AE407">
        <v>27.9</v>
      </c>
    </row>
    <row r="408" spans="1:31">
      <c r="A408" t="s">
        <v>12227</v>
      </c>
      <c r="B408" t="s">
        <v>915</v>
      </c>
      <c r="C408" t="s">
        <v>914</v>
      </c>
      <c r="D408" t="s">
        <v>915</v>
      </c>
      <c r="E408">
        <v>17</v>
      </c>
      <c r="F408" t="s">
        <v>11819</v>
      </c>
      <c r="G408" t="s">
        <v>274</v>
      </c>
      <c r="H408" t="s">
        <v>11402</v>
      </c>
      <c r="I408" t="s">
        <v>11388</v>
      </c>
      <c r="J408" t="s">
        <v>11384</v>
      </c>
      <c r="K408">
        <v>5</v>
      </c>
      <c r="L408" t="s">
        <v>11389</v>
      </c>
      <c r="M408">
        <v>44</v>
      </c>
      <c r="N408" t="s">
        <v>11582</v>
      </c>
      <c r="O408">
        <v>9.8</v>
      </c>
      <c r="P408" t="s">
        <v>11735</v>
      </c>
      <c r="Q408">
        <v>5.6</v>
      </c>
      <c r="R408" t="s">
        <v>11421</v>
      </c>
      <c r="S408">
        <v>23.3</v>
      </c>
      <c r="T408" t="s">
        <v>11878</v>
      </c>
      <c r="U408">
        <v>3.4</v>
      </c>
      <c r="V408" t="s">
        <v>11421</v>
      </c>
      <c r="W408">
        <v>16.1</v>
      </c>
      <c r="X408" t="s">
        <v>12003</v>
      </c>
      <c r="Y408">
        <v>96.8</v>
      </c>
      <c r="Z408" t="s">
        <v>126</v>
      </c>
      <c r="AA408">
        <v>5.1</v>
      </c>
      <c r="AB408" t="s">
        <v>11421</v>
      </c>
      <c r="AC408">
        <v>36.1</v>
      </c>
      <c r="AD408" t="s">
        <v>12125</v>
      </c>
      <c r="AE408">
        <v>27.8</v>
      </c>
    </row>
    <row r="409" spans="1:31">
      <c r="A409" t="s">
        <v>12228</v>
      </c>
      <c r="B409">
        <f>404</f>
        <v>404</v>
      </c>
      <c r="C409" t="s">
        <v>1593</v>
      </c>
      <c r="D409">
        <f>404</f>
        <v>404</v>
      </c>
      <c r="E409">
        <v>25</v>
      </c>
      <c r="F409" t="s">
        <v>12153</v>
      </c>
      <c r="G409" t="s">
        <v>489</v>
      </c>
      <c r="H409" t="s">
        <v>11387</v>
      </c>
      <c r="I409" t="s">
        <v>11398</v>
      </c>
      <c r="J409" t="s">
        <v>11384</v>
      </c>
      <c r="K409">
        <v>5</v>
      </c>
      <c r="L409" t="s">
        <v>11389</v>
      </c>
      <c r="M409">
        <v>24.2</v>
      </c>
      <c r="N409" t="s">
        <v>11428</v>
      </c>
      <c r="O409">
        <v>60.4</v>
      </c>
      <c r="P409" t="s">
        <v>11407</v>
      </c>
      <c r="Q409">
        <v>12.1</v>
      </c>
      <c r="R409" t="s">
        <v>11421</v>
      </c>
      <c r="S409">
        <v>13.3</v>
      </c>
      <c r="T409" t="s">
        <v>12214</v>
      </c>
      <c r="U409">
        <v>7.3</v>
      </c>
      <c r="V409" t="s">
        <v>11421</v>
      </c>
      <c r="W409">
        <v>18.3</v>
      </c>
      <c r="X409" t="s">
        <v>11930</v>
      </c>
      <c r="Y409">
        <v>37.2</v>
      </c>
      <c r="Z409" t="s">
        <v>11688</v>
      </c>
      <c r="AA409">
        <v>23</v>
      </c>
      <c r="AB409" t="s">
        <v>11652</v>
      </c>
      <c r="AC409">
        <v>63.1</v>
      </c>
      <c r="AD409" t="s">
        <v>11768</v>
      </c>
      <c r="AE409">
        <v>27.6</v>
      </c>
    </row>
    <row r="410" spans="1:31">
      <c r="A410" t="s">
        <v>12011</v>
      </c>
      <c r="B410">
        <f>404</f>
        <v>404</v>
      </c>
      <c r="C410" t="s">
        <v>623</v>
      </c>
      <c r="D410">
        <f>404</f>
        <v>404</v>
      </c>
      <c r="E410">
        <v>31</v>
      </c>
      <c r="F410" t="s">
        <v>11382</v>
      </c>
      <c r="G410" t="s">
        <v>5</v>
      </c>
      <c r="H410" t="s">
        <v>11387</v>
      </c>
      <c r="I410" t="s">
        <v>11388</v>
      </c>
      <c r="J410" t="s">
        <v>11384</v>
      </c>
      <c r="K410">
        <v>4</v>
      </c>
      <c r="L410" t="s">
        <v>11389</v>
      </c>
      <c r="M410">
        <v>17.5</v>
      </c>
      <c r="N410" t="s">
        <v>11996</v>
      </c>
      <c r="O410">
        <v>7</v>
      </c>
      <c r="P410" t="s">
        <v>11735</v>
      </c>
      <c r="Q410">
        <v>6.7</v>
      </c>
      <c r="R410" t="s">
        <v>11421</v>
      </c>
      <c r="S410">
        <v>59.9</v>
      </c>
      <c r="T410" t="s">
        <v>272</v>
      </c>
      <c r="U410">
        <v>63</v>
      </c>
      <c r="V410" t="s">
        <v>11882</v>
      </c>
      <c r="W410">
        <v>9.1</v>
      </c>
      <c r="X410" t="s">
        <v>11421</v>
      </c>
      <c r="Y410">
        <v>45.1</v>
      </c>
      <c r="Z410" t="s">
        <v>11588</v>
      </c>
      <c r="AA410">
        <v>10</v>
      </c>
      <c r="AB410" t="s">
        <v>11421</v>
      </c>
      <c r="AC410">
        <v>46.6</v>
      </c>
      <c r="AD410" t="s">
        <v>12097</v>
      </c>
      <c r="AE410">
        <v>27.6</v>
      </c>
    </row>
    <row r="411" spans="1:31">
      <c r="A411" t="s">
        <v>12105</v>
      </c>
      <c r="B411">
        <f>404</f>
        <v>404</v>
      </c>
      <c r="C411" t="s">
        <v>10338</v>
      </c>
      <c r="D411">
        <f>404</f>
        <v>404</v>
      </c>
      <c r="E411">
        <v>23</v>
      </c>
      <c r="F411" t="s">
        <v>12229</v>
      </c>
      <c r="G411" t="s">
        <v>1182</v>
      </c>
      <c r="H411" t="s">
        <v>11402</v>
      </c>
      <c r="I411" t="s">
        <v>11388</v>
      </c>
      <c r="J411" t="s">
        <v>7069</v>
      </c>
      <c r="K411">
        <v>5</v>
      </c>
      <c r="L411" t="s">
        <v>11389</v>
      </c>
      <c r="M411">
        <v>34.4</v>
      </c>
      <c r="N411" t="s">
        <v>1644</v>
      </c>
      <c r="O411">
        <v>58.9</v>
      </c>
      <c r="P411" t="s">
        <v>390</v>
      </c>
      <c r="Q411">
        <v>38</v>
      </c>
      <c r="R411" t="s">
        <v>11533</v>
      </c>
      <c r="S411">
        <v>1.9</v>
      </c>
      <c r="T411" t="s">
        <v>11421</v>
      </c>
      <c r="U411">
        <v>1.6</v>
      </c>
      <c r="V411" t="s">
        <v>11421</v>
      </c>
      <c r="W411">
        <v>1.1</v>
      </c>
      <c r="X411" t="s">
        <v>11421</v>
      </c>
      <c r="Y411">
        <v>9.3</v>
      </c>
      <c r="Z411" t="s">
        <v>12230</v>
      </c>
      <c r="AA411">
        <v>35.3</v>
      </c>
      <c r="AB411" t="s">
        <v>559</v>
      </c>
      <c r="AC411">
        <v>38.7</v>
      </c>
      <c r="AD411" t="s">
        <v>12201</v>
      </c>
      <c r="AE411">
        <v>27.6</v>
      </c>
    </row>
    <row r="412" spans="1:31">
      <c r="A412" t="s">
        <v>12231</v>
      </c>
      <c r="B412">
        <f>407</f>
        <v>407</v>
      </c>
      <c r="C412" t="s">
        <v>12232</v>
      </c>
      <c r="D412">
        <f>407</f>
        <v>407</v>
      </c>
      <c r="E412">
        <v>25</v>
      </c>
      <c r="F412" t="s">
        <v>11593</v>
      </c>
      <c r="G412" t="s">
        <v>409</v>
      </c>
      <c r="H412" t="s">
        <v>11387</v>
      </c>
      <c r="I412" t="s">
        <v>7032</v>
      </c>
      <c r="J412" t="s">
        <v>11384</v>
      </c>
      <c r="K412">
        <v>2</v>
      </c>
      <c r="L412" t="s">
        <v>11389</v>
      </c>
      <c r="M412">
        <v>19.3</v>
      </c>
      <c r="N412" t="s">
        <v>645</v>
      </c>
      <c r="O412">
        <v>11.7</v>
      </c>
      <c r="P412" t="s">
        <v>11735</v>
      </c>
      <c r="Q412">
        <v>10.3</v>
      </c>
      <c r="R412" t="s">
        <v>11421</v>
      </c>
      <c r="S412">
        <v>18.5</v>
      </c>
      <c r="T412" t="s">
        <v>12032</v>
      </c>
      <c r="U412">
        <v>100</v>
      </c>
      <c r="V412" t="s">
        <v>160</v>
      </c>
      <c r="W412">
        <v>99.3</v>
      </c>
      <c r="X412" t="s">
        <v>353</v>
      </c>
      <c r="Y412">
        <v>12</v>
      </c>
      <c r="Z412" t="s">
        <v>11504</v>
      </c>
      <c r="AA412">
        <v>19.3</v>
      </c>
      <c r="AB412" t="s">
        <v>12185</v>
      </c>
      <c r="AC412">
        <v>71.5</v>
      </c>
      <c r="AD412" t="s">
        <v>11829</v>
      </c>
      <c r="AE412">
        <v>27.4</v>
      </c>
    </row>
    <row r="413" spans="1:31">
      <c r="A413" t="s">
        <v>12233</v>
      </c>
      <c r="B413">
        <f>407</f>
        <v>407</v>
      </c>
      <c r="C413" t="s">
        <v>1874</v>
      </c>
      <c r="D413">
        <f>407</f>
        <v>407</v>
      </c>
      <c r="E413">
        <v>15</v>
      </c>
      <c r="F413" t="s">
        <v>6870</v>
      </c>
      <c r="G413" t="s">
        <v>1450</v>
      </c>
      <c r="H413" t="s">
        <v>11387</v>
      </c>
      <c r="I413" t="s">
        <v>11388</v>
      </c>
      <c r="J413" t="s">
        <v>11384</v>
      </c>
      <c r="K413">
        <v>5</v>
      </c>
      <c r="L413" t="s">
        <v>11389</v>
      </c>
      <c r="M413">
        <v>36.1</v>
      </c>
      <c r="N413" t="s">
        <v>11873</v>
      </c>
      <c r="O413">
        <v>28.2</v>
      </c>
      <c r="P413" t="s">
        <v>11554</v>
      </c>
      <c r="Q413">
        <v>3.9</v>
      </c>
      <c r="R413" t="s">
        <v>11421</v>
      </c>
      <c r="S413">
        <v>22.5</v>
      </c>
      <c r="T413" t="s">
        <v>11530</v>
      </c>
      <c r="U413">
        <v>1.4</v>
      </c>
      <c r="V413" t="s">
        <v>11421</v>
      </c>
      <c r="W413">
        <v>1.7</v>
      </c>
      <c r="X413" t="s">
        <v>11421</v>
      </c>
      <c r="Y413">
        <v>24.7</v>
      </c>
      <c r="Z413" t="s">
        <v>11904</v>
      </c>
      <c r="AA413">
        <v>91.4</v>
      </c>
      <c r="AB413" t="s">
        <v>126</v>
      </c>
      <c r="AC413">
        <v>31</v>
      </c>
      <c r="AD413" t="s">
        <v>11565</v>
      </c>
      <c r="AE413">
        <v>27.4</v>
      </c>
    </row>
    <row r="414" spans="1:31">
      <c r="A414" t="s">
        <v>12217</v>
      </c>
      <c r="B414" t="s">
        <v>11807</v>
      </c>
      <c r="C414" t="s">
        <v>8754</v>
      </c>
      <c r="D414" t="s">
        <v>11807</v>
      </c>
      <c r="E414">
        <v>23</v>
      </c>
      <c r="F414" t="s">
        <v>11382</v>
      </c>
      <c r="G414" t="s">
        <v>5</v>
      </c>
      <c r="H414" t="s">
        <v>11387</v>
      </c>
      <c r="I414" t="s">
        <v>7032</v>
      </c>
      <c r="J414" t="s">
        <v>11384</v>
      </c>
      <c r="K414">
        <v>5</v>
      </c>
      <c r="L414" t="s">
        <v>11389</v>
      </c>
      <c r="M414">
        <v>18.8</v>
      </c>
      <c r="N414" t="s">
        <v>11658</v>
      </c>
      <c r="O414">
        <v>18.2</v>
      </c>
      <c r="P414" t="s">
        <v>11985</v>
      </c>
      <c r="Q414">
        <v>56.8</v>
      </c>
      <c r="R414" t="s">
        <v>11606</v>
      </c>
      <c r="S414">
        <v>20.3</v>
      </c>
      <c r="T414" t="s">
        <v>12122</v>
      </c>
      <c r="U414">
        <v>12.3</v>
      </c>
      <c r="V414" t="s">
        <v>11421</v>
      </c>
      <c r="W414">
        <v>4.2</v>
      </c>
      <c r="X414" t="s">
        <v>11421</v>
      </c>
      <c r="Y414">
        <v>54.9</v>
      </c>
      <c r="Z414" t="s">
        <v>11572</v>
      </c>
      <c r="AA414">
        <v>15</v>
      </c>
      <c r="AB414" t="s">
        <v>12187</v>
      </c>
      <c r="AC414">
        <v>97.7</v>
      </c>
      <c r="AD414" t="s">
        <v>79</v>
      </c>
      <c r="AE414">
        <v>27.3</v>
      </c>
    </row>
    <row r="415" spans="1:31">
      <c r="A415" t="s">
        <v>12234</v>
      </c>
      <c r="B415">
        <f>410</f>
        <v>410</v>
      </c>
      <c r="C415" t="s">
        <v>12235</v>
      </c>
      <c r="D415">
        <f>410</f>
        <v>410</v>
      </c>
      <c r="E415">
        <v>24</v>
      </c>
      <c r="F415" t="s">
        <v>11701</v>
      </c>
      <c r="G415" t="s">
        <v>931</v>
      </c>
      <c r="H415" t="s">
        <v>11387</v>
      </c>
      <c r="I415" t="s">
        <v>11388</v>
      </c>
      <c r="J415" t="s">
        <v>7069</v>
      </c>
      <c r="K415">
        <v>5</v>
      </c>
      <c r="L415" t="s">
        <v>11389</v>
      </c>
      <c r="M415">
        <v>43.3</v>
      </c>
      <c r="N415" t="s">
        <v>11901</v>
      </c>
      <c r="O415">
        <v>72.9</v>
      </c>
      <c r="P415" t="s">
        <v>11619</v>
      </c>
      <c r="Q415">
        <v>8.7</v>
      </c>
      <c r="R415" t="s">
        <v>11421</v>
      </c>
      <c r="S415">
        <v>4</v>
      </c>
      <c r="T415" t="s">
        <v>11421</v>
      </c>
      <c r="U415">
        <v>6.6</v>
      </c>
      <c r="V415" t="s">
        <v>11421</v>
      </c>
      <c r="W415">
        <v>2.2</v>
      </c>
      <c r="X415" t="s">
        <v>11421</v>
      </c>
      <c r="Y415">
        <v>7.3</v>
      </c>
      <c r="Z415" t="s">
        <v>11421</v>
      </c>
      <c r="AA415">
        <v>4</v>
      </c>
      <c r="AB415" t="s">
        <v>11421</v>
      </c>
      <c r="AC415">
        <v>12.9</v>
      </c>
      <c r="AD415" t="s">
        <v>11504</v>
      </c>
      <c r="AE415">
        <v>27.2</v>
      </c>
    </row>
    <row r="416" spans="1:31">
      <c r="A416" t="s">
        <v>12160</v>
      </c>
      <c r="B416">
        <f>410</f>
        <v>410</v>
      </c>
      <c r="C416" t="s">
        <v>869</v>
      </c>
      <c r="D416">
        <f>410</f>
        <v>410</v>
      </c>
      <c r="E416">
        <v>17</v>
      </c>
      <c r="F416" t="s">
        <v>11382</v>
      </c>
      <c r="G416" t="s">
        <v>5</v>
      </c>
      <c r="H416" t="s">
        <v>11387</v>
      </c>
      <c r="I416" t="s">
        <v>11388</v>
      </c>
      <c r="J416" t="s">
        <v>11384</v>
      </c>
      <c r="K416">
        <v>5</v>
      </c>
      <c r="L416" t="s">
        <v>11389</v>
      </c>
      <c r="M416">
        <v>15.1</v>
      </c>
      <c r="N416" t="s">
        <v>12100</v>
      </c>
      <c r="O416">
        <v>13.3</v>
      </c>
      <c r="P416" t="s">
        <v>11735</v>
      </c>
      <c r="Q416">
        <v>83.6</v>
      </c>
      <c r="R416" t="s">
        <v>277</v>
      </c>
      <c r="S416">
        <v>9</v>
      </c>
      <c r="T416" t="s">
        <v>11421</v>
      </c>
      <c r="U416">
        <v>72.6</v>
      </c>
      <c r="V416" t="s">
        <v>2856</v>
      </c>
      <c r="W416">
        <v>7.8</v>
      </c>
      <c r="X416" t="s">
        <v>11421</v>
      </c>
      <c r="Y416">
        <v>35.7</v>
      </c>
      <c r="Z416" t="s">
        <v>11945</v>
      </c>
      <c r="AA416">
        <v>23.5</v>
      </c>
      <c r="AB416" t="s">
        <v>11825</v>
      </c>
      <c r="AC416">
        <v>71.8</v>
      </c>
      <c r="AD416" t="s">
        <v>11502</v>
      </c>
      <c r="AE416">
        <v>27.2</v>
      </c>
    </row>
    <row r="417" spans="1:31">
      <c r="A417" t="s">
        <v>12236</v>
      </c>
      <c r="B417">
        <f>410</f>
        <v>410</v>
      </c>
      <c r="C417" t="s">
        <v>803</v>
      </c>
      <c r="D417">
        <f>410</f>
        <v>410</v>
      </c>
      <c r="E417">
        <v>29</v>
      </c>
      <c r="F417" t="s">
        <v>8337</v>
      </c>
      <c r="G417" t="s">
        <v>130</v>
      </c>
      <c r="H417" t="s">
        <v>11383</v>
      </c>
      <c r="I417" t="s">
        <v>7032</v>
      </c>
      <c r="J417" t="s">
        <v>11384</v>
      </c>
      <c r="K417">
        <v>3</v>
      </c>
      <c r="L417" t="s">
        <v>11389</v>
      </c>
      <c r="M417">
        <v>8.5</v>
      </c>
      <c r="N417" t="s">
        <v>11735</v>
      </c>
      <c r="O417">
        <v>6.8</v>
      </c>
      <c r="P417" t="s">
        <v>11735</v>
      </c>
      <c r="Q417">
        <v>4.5</v>
      </c>
      <c r="R417" t="s">
        <v>11421</v>
      </c>
      <c r="S417">
        <v>59.6</v>
      </c>
      <c r="T417" t="s">
        <v>11948</v>
      </c>
      <c r="U417">
        <v>76.1</v>
      </c>
      <c r="V417" t="s">
        <v>514</v>
      </c>
      <c r="W417">
        <v>26.3</v>
      </c>
      <c r="X417" t="s">
        <v>11790</v>
      </c>
      <c r="Y417">
        <v>60.6</v>
      </c>
      <c r="Z417" t="s">
        <v>11873</v>
      </c>
      <c r="AA417">
        <v>12</v>
      </c>
      <c r="AB417" t="s">
        <v>11421</v>
      </c>
      <c r="AC417">
        <v>51.2</v>
      </c>
      <c r="AD417" t="s">
        <v>12044</v>
      </c>
      <c r="AE417">
        <v>27.2</v>
      </c>
    </row>
    <row r="418" spans="1:31">
      <c r="A418" t="s">
        <v>11917</v>
      </c>
      <c r="B418">
        <f>413</f>
        <v>413</v>
      </c>
      <c r="C418" t="s">
        <v>2163</v>
      </c>
      <c r="D418">
        <f>413</f>
        <v>413</v>
      </c>
      <c r="E418">
        <v>22</v>
      </c>
      <c r="F418" t="s">
        <v>11386</v>
      </c>
      <c r="G418" t="s">
        <v>10</v>
      </c>
      <c r="H418" t="s">
        <v>11387</v>
      </c>
      <c r="I418" t="s">
        <v>7032</v>
      </c>
      <c r="J418" t="s">
        <v>7069</v>
      </c>
      <c r="K418">
        <v>3</v>
      </c>
      <c r="L418" t="s">
        <v>11389</v>
      </c>
      <c r="M418">
        <v>28.9</v>
      </c>
      <c r="N418" t="s">
        <v>11779</v>
      </c>
      <c r="O418">
        <v>29.7</v>
      </c>
      <c r="P418" t="s">
        <v>11936</v>
      </c>
      <c r="Q418">
        <v>13.8</v>
      </c>
      <c r="R418" t="s">
        <v>11421</v>
      </c>
      <c r="S418">
        <v>8.4</v>
      </c>
      <c r="T418" t="s">
        <v>11421</v>
      </c>
      <c r="U418">
        <v>68.8</v>
      </c>
      <c r="V418" t="s">
        <v>11573</v>
      </c>
      <c r="W418">
        <v>70.3</v>
      </c>
      <c r="X418" t="s">
        <v>11948</v>
      </c>
      <c r="Y418">
        <v>27.1</v>
      </c>
      <c r="Z418" t="s">
        <v>12224</v>
      </c>
      <c r="AA418">
        <v>18.4</v>
      </c>
      <c r="AB418" t="s">
        <v>11957</v>
      </c>
      <c r="AC418">
        <v>34.3</v>
      </c>
      <c r="AD418" t="s">
        <v>12237</v>
      </c>
      <c r="AE418">
        <v>27.1</v>
      </c>
    </row>
    <row r="419" spans="1:31">
      <c r="A419" t="s">
        <v>12238</v>
      </c>
      <c r="B419">
        <f>413</f>
        <v>413</v>
      </c>
      <c r="C419" t="s">
        <v>1912</v>
      </c>
      <c r="D419">
        <f>413</f>
        <v>413</v>
      </c>
      <c r="E419">
        <v>29</v>
      </c>
      <c r="F419" t="s">
        <v>11386</v>
      </c>
      <c r="G419" t="s">
        <v>10</v>
      </c>
      <c r="H419" t="s">
        <v>11383</v>
      </c>
      <c r="I419" t="s">
        <v>7032</v>
      </c>
      <c r="J419" t="s">
        <v>11384</v>
      </c>
      <c r="K419">
        <v>5</v>
      </c>
      <c r="L419" t="s">
        <v>11389</v>
      </c>
      <c r="M419">
        <v>16</v>
      </c>
      <c r="N419" t="s">
        <v>11629</v>
      </c>
      <c r="O419">
        <v>5.7</v>
      </c>
      <c r="P419" t="s">
        <v>11735</v>
      </c>
      <c r="Q419">
        <v>13.7</v>
      </c>
      <c r="R419" t="s">
        <v>11421</v>
      </c>
      <c r="S419">
        <v>36.3</v>
      </c>
      <c r="T419" t="s">
        <v>12063</v>
      </c>
      <c r="U419">
        <v>94.4</v>
      </c>
      <c r="V419" t="s">
        <v>11439</v>
      </c>
      <c r="W419">
        <v>88.7</v>
      </c>
      <c r="X419" t="s">
        <v>11622</v>
      </c>
      <c r="Y419">
        <v>23.7</v>
      </c>
      <c r="Z419" t="s">
        <v>11896</v>
      </c>
      <c r="AA419">
        <v>11.1</v>
      </c>
      <c r="AB419" t="s">
        <v>11421</v>
      </c>
      <c r="AC419">
        <v>38.1</v>
      </c>
      <c r="AD419" t="s">
        <v>11618</v>
      </c>
      <c r="AE419">
        <v>27.1</v>
      </c>
    </row>
    <row r="420" spans="1:31">
      <c r="A420" t="s">
        <v>12239</v>
      </c>
      <c r="B420">
        <f>415</f>
        <v>415</v>
      </c>
      <c r="C420" t="s">
        <v>1050</v>
      </c>
      <c r="D420">
        <f>415</f>
        <v>415</v>
      </c>
      <c r="E420">
        <v>18</v>
      </c>
      <c r="F420" t="s">
        <v>8337</v>
      </c>
      <c r="G420" t="s">
        <v>130</v>
      </c>
      <c r="H420" t="s">
        <v>11383</v>
      </c>
      <c r="I420" t="s">
        <v>11388</v>
      </c>
      <c r="J420" t="s">
        <v>11384</v>
      </c>
      <c r="K420">
        <v>4</v>
      </c>
      <c r="L420" t="s">
        <v>11389</v>
      </c>
      <c r="M420">
        <v>15.4</v>
      </c>
      <c r="N420" t="s">
        <v>12113</v>
      </c>
      <c r="O420">
        <v>8.7</v>
      </c>
      <c r="P420" t="s">
        <v>11735</v>
      </c>
      <c r="Q420">
        <v>14.1</v>
      </c>
      <c r="R420" t="s">
        <v>11421</v>
      </c>
      <c r="S420">
        <v>51.1</v>
      </c>
      <c r="T420" t="s">
        <v>484</v>
      </c>
      <c r="U420">
        <v>42</v>
      </c>
      <c r="V420" t="s">
        <v>11529</v>
      </c>
      <c r="W420">
        <v>13.5</v>
      </c>
      <c r="X420" t="s">
        <v>12240</v>
      </c>
      <c r="Y420">
        <v>42.5</v>
      </c>
      <c r="Z420" t="s">
        <v>11825</v>
      </c>
      <c r="AA420">
        <v>9</v>
      </c>
      <c r="AB420" t="s">
        <v>11421</v>
      </c>
      <c r="AC420">
        <v>83.3</v>
      </c>
      <c r="AD420" t="s">
        <v>11407</v>
      </c>
      <c r="AE420">
        <v>27</v>
      </c>
    </row>
    <row r="421" spans="1:31">
      <c r="A421" t="s">
        <v>12090</v>
      </c>
      <c r="B421">
        <f>415</f>
        <v>415</v>
      </c>
      <c r="C421" t="s">
        <v>12241</v>
      </c>
      <c r="D421">
        <f>415</f>
        <v>415</v>
      </c>
      <c r="E421">
        <v>56</v>
      </c>
      <c r="F421" t="s">
        <v>11649</v>
      </c>
      <c r="G421" t="s">
        <v>833</v>
      </c>
      <c r="H421" t="s">
        <v>11383</v>
      </c>
      <c r="I421" t="s">
        <v>11398</v>
      </c>
      <c r="J421" t="s">
        <v>11384</v>
      </c>
      <c r="K421">
        <v>4</v>
      </c>
      <c r="L421" t="s">
        <v>11389</v>
      </c>
      <c r="M421">
        <v>19.8</v>
      </c>
      <c r="N421" t="s">
        <v>11956</v>
      </c>
      <c r="O421">
        <v>19.9</v>
      </c>
      <c r="P421" t="s">
        <v>11475</v>
      </c>
      <c r="Q421">
        <v>96</v>
      </c>
      <c r="R421" t="s">
        <v>125</v>
      </c>
      <c r="S421">
        <v>16</v>
      </c>
      <c r="T421" t="s">
        <v>11971</v>
      </c>
      <c r="U421">
        <v>31.4</v>
      </c>
      <c r="V421" t="s">
        <v>1862</v>
      </c>
      <c r="W421">
        <v>53.1</v>
      </c>
      <c r="X421" t="s">
        <v>11727</v>
      </c>
      <c r="Y421">
        <v>5.4</v>
      </c>
      <c r="Z421" t="s">
        <v>11421</v>
      </c>
      <c r="AA421">
        <v>15.7</v>
      </c>
      <c r="AB421" t="s">
        <v>11965</v>
      </c>
      <c r="AC421">
        <v>1.2</v>
      </c>
      <c r="AD421" t="s">
        <v>11421</v>
      </c>
      <c r="AE421">
        <v>27</v>
      </c>
    </row>
    <row r="422" spans="1:31">
      <c r="A422" t="s">
        <v>11952</v>
      </c>
      <c r="B422">
        <f>415</f>
        <v>415</v>
      </c>
      <c r="C422" t="s">
        <v>12242</v>
      </c>
      <c r="D422">
        <f>415</f>
        <v>415</v>
      </c>
      <c r="E422">
        <v>28</v>
      </c>
      <c r="F422" t="s">
        <v>12196</v>
      </c>
      <c r="G422" t="s">
        <v>731</v>
      </c>
      <c r="H422" t="s">
        <v>11383</v>
      </c>
      <c r="I422" t="s">
        <v>7032</v>
      </c>
      <c r="J422" t="s">
        <v>7069</v>
      </c>
      <c r="K422">
        <v>5</v>
      </c>
      <c r="L422" t="s">
        <v>11385</v>
      </c>
      <c r="M422">
        <v>30.3</v>
      </c>
      <c r="N422" t="s">
        <v>11823</v>
      </c>
      <c r="O422">
        <v>23.8</v>
      </c>
      <c r="P422" t="s">
        <v>11913</v>
      </c>
      <c r="Q422">
        <v>42.8</v>
      </c>
      <c r="R422" t="s">
        <v>12181</v>
      </c>
      <c r="S422">
        <v>4.6</v>
      </c>
      <c r="T422" t="s">
        <v>11421</v>
      </c>
      <c r="U422">
        <v>97.9</v>
      </c>
      <c r="V422" t="s">
        <v>363</v>
      </c>
      <c r="W422">
        <v>3.9</v>
      </c>
      <c r="X422" t="s">
        <v>11421</v>
      </c>
      <c r="Y422">
        <v>1.4</v>
      </c>
      <c r="Z422" t="s">
        <v>11421</v>
      </c>
      <c r="AA422">
        <v>63.3</v>
      </c>
      <c r="AB422" t="s">
        <v>11619</v>
      </c>
      <c r="AC422">
        <v>16.3</v>
      </c>
      <c r="AD422" t="s">
        <v>12079</v>
      </c>
      <c r="AE422">
        <v>27</v>
      </c>
    </row>
    <row r="423" spans="1:31">
      <c r="A423" t="s">
        <v>12067</v>
      </c>
      <c r="B423" t="s">
        <v>1780</v>
      </c>
      <c r="C423" t="s">
        <v>1779</v>
      </c>
      <c r="D423" t="s">
        <v>1780</v>
      </c>
      <c r="E423">
        <v>20</v>
      </c>
      <c r="F423" t="s">
        <v>11649</v>
      </c>
      <c r="G423" t="s">
        <v>833</v>
      </c>
      <c r="H423" t="s">
        <v>11383</v>
      </c>
      <c r="I423" t="s">
        <v>7032</v>
      </c>
      <c r="J423" t="s">
        <v>11384</v>
      </c>
      <c r="K423">
        <v>5</v>
      </c>
      <c r="L423" t="s">
        <v>11389</v>
      </c>
      <c r="M423">
        <v>23.1</v>
      </c>
      <c r="N423" t="s">
        <v>11697</v>
      </c>
      <c r="O423">
        <v>10.9</v>
      </c>
      <c r="P423" t="s">
        <v>11735</v>
      </c>
      <c r="Q423">
        <v>99.4</v>
      </c>
      <c r="R423" t="s">
        <v>186</v>
      </c>
      <c r="S423">
        <v>5.1</v>
      </c>
      <c r="T423" t="s">
        <v>11421</v>
      </c>
      <c r="U423">
        <v>23.7</v>
      </c>
      <c r="V423" t="s">
        <v>11830</v>
      </c>
      <c r="W423">
        <v>91.5</v>
      </c>
      <c r="X423" t="s">
        <v>789</v>
      </c>
      <c r="Y423">
        <v>23.4</v>
      </c>
      <c r="Z423" t="s">
        <v>12119</v>
      </c>
      <c r="AA423">
        <v>7.3</v>
      </c>
      <c r="AB423" t="s">
        <v>11421</v>
      </c>
      <c r="AC423">
        <v>3</v>
      </c>
      <c r="AD423" t="s">
        <v>11421</v>
      </c>
      <c r="AE423">
        <v>26.9</v>
      </c>
    </row>
    <row r="424" spans="1:31">
      <c r="A424" t="s">
        <v>12243</v>
      </c>
      <c r="B424">
        <f>419</f>
        <v>419</v>
      </c>
      <c r="C424" t="s">
        <v>12244</v>
      </c>
      <c r="D424">
        <f>419</f>
        <v>419</v>
      </c>
      <c r="E424">
        <v>4</v>
      </c>
      <c r="F424" t="s">
        <v>11646</v>
      </c>
      <c r="G424" t="s">
        <v>397</v>
      </c>
      <c r="H424" t="s">
        <v>11402</v>
      </c>
      <c r="I424" t="s">
        <v>11388</v>
      </c>
      <c r="J424" t="s">
        <v>11384</v>
      </c>
      <c r="K424">
        <v>3</v>
      </c>
      <c r="L424" t="s">
        <v>11389</v>
      </c>
      <c r="M424">
        <v>39.3</v>
      </c>
      <c r="N424" t="s">
        <v>11464</v>
      </c>
      <c r="O424">
        <v>34.6</v>
      </c>
      <c r="P424" t="s">
        <v>11573</v>
      </c>
      <c r="Q424">
        <v>15</v>
      </c>
      <c r="R424" t="s">
        <v>11421</v>
      </c>
      <c r="S424">
        <v>16.2</v>
      </c>
      <c r="T424" t="s">
        <v>12245</v>
      </c>
      <c r="U424">
        <v>6.2</v>
      </c>
      <c r="V424" t="s">
        <v>11421</v>
      </c>
      <c r="W424">
        <v>2.8</v>
      </c>
      <c r="X424" t="s">
        <v>11421</v>
      </c>
      <c r="Y424">
        <v>34.5</v>
      </c>
      <c r="Z424" t="s">
        <v>11881</v>
      </c>
      <c r="AA424">
        <v>5.7</v>
      </c>
      <c r="AB424" t="s">
        <v>11421</v>
      </c>
      <c r="AC424">
        <v>53.7</v>
      </c>
      <c r="AD424" t="s">
        <v>11823</v>
      </c>
      <c r="AE424">
        <v>26.8</v>
      </c>
    </row>
    <row r="425" spans="1:31">
      <c r="A425" t="s">
        <v>12199</v>
      </c>
      <c r="B425">
        <f>419</f>
        <v>419</v>
      </c>
      <c r="C425" t="s">
        <v>1011</v>
      </c>
      <c r="D425">
        <f>419</f>
        <v>419</v>
      </c>
      <c r="E425">
        <v>25</v>
      </c>
      <c r="F425" t="s">
        <v>11382</v>
      </c>
      <c r="G425" t="s">
        <v>5</v>
      </c>
      <c r="H425" t="s">
        <v>11387</v>
      </c>
      <c r="I425" t="s">
        <v>11388</v>
      </c>
      <c r="J425" t="s">
        <v>11384</v>
      </c>
      <c r="K425">
        <v>5</v>
      </c>
      <c r="L425" t="s">
        <v>11389</v>
      </c>
      <c r="M425">
        <v>24.4</v>
      </c>
      <c r="N425" t="s">
        <v>11434</v>
      </c>
      <c r="O425">
        <v>17.9</v>
      </c>
      <c r="P425" t="s">
        <v>11973</v>
      </c>
      <c r="Q425">
        <v>16.2</v>
      </c>
      <c r="R425" t="s">
        <v>11421</v>
      </c>
      <c r="S425">
        <v>35.4</v>
      </c>
      <c r="T425" t="s">
        <v>11462</v>
      </c>
      <c r="U425">
        <v>50</v>
      </c>
      <c r="V425" t="s">
        <v>12071</v>
      </c>
      <c r="W425">
        <v>5.5</v>
      </c>
      <c r="X425" t="s">
        <v>11421</v>
      </c>
      <c r="Y425">
        <v>46.5</v>
      </c>
      <c r="Z425" t="s">
        <v>542</v>
      </c>
      <c r="AA425">
        <v>11.1</v>
      </c>
      <c r="AB425" t="s">
        <v>11421</v>
      </c>
      <c r="AC425">
        <v>49.7</v>
      </c>
      <c r="AD425" t="s">
        <v>11984</v>
      </c>
      <c r="AE425">
        <v>26.8</v>
      </c>
    </row>
    <row r="426" spans="1:31">
      <c r="A426" t="s">
        <v>12045</v>
      </c>
      <c r="B426">
        <f>421</f>
        <v>421</v>
      </c>
      <c r="C426" t="s">
        <v>2227</v>
      </c>
      <c r="D426">
        <f>421</f>
        <v>421</v>
      </c>
      <c r="E426">
        <v>20</v>
      </c>
      <c r="F426" t="s">
        <v>11773</v>
      </c>
      <c r="G426" t="s">
        <v>575</v>
      </c>
      <c r="H426" t="s">
        <v>11383</v>
      </c>
      <c r="I426" t="s">
        <v>11398</v>
      </c>
      <c r="J426" t="s">
        <v>11384</v>
      </c>
      <c r="K426">
        <v>5</v>
      </c>
      <c r="L426" t="s">
        <v>11389</v>
      </c>
      <c r="M426">
        <v>14.5</v>
      </c>
      <c r="N426" t="s">
        <v>12246</v>
      </c>
      <c r="O426">
        <v>11</v>
      </c>
      <c r="P426" t="s">
        <v>11735</v>
      </c>
      <c r="Q426">
        <v>99.5</v>
      </c>
      <c r="R426" t="s">
        <v>192</v>
      </c>
      <c r="S426">
        <v>13.6</v>
      </c>
      <c r="T426" t="s">
        <v>12205</v>
      </c>
      <c r="U426">
        <v>75</v>
      </c>
      <c r="V426" t="s">
        <v>484</v>
      </c>
      <c r="W426">
        <v>58.8</v>
      </c>
      <c r="X426" t="s">
        <v>11606</v>
      </c>
      <c r="Y426">
        <v>10.4</v>
      </c>
      <c r="Z426" t="s">
        <v>12205</v>
      </c>
      <c r="AA426">
        <v>13.6</v>
      </c>
      <c r="AB426" t="s">
        <v>11774</v>
      </c>
      <c r="AC426">
        <v>4.2</v>
      </c>
      <c r="AD426" t="s">
        <v>11421</v>
      </c>
      <c r="AE426">
        <v>26.7</v>
      </c>
    </row>
    <row r="427" spans="1:31">
      <c r="A427" t="s">
        <v>11961</v>
      </c>
      <c r="B427">
        <f>421</f>
        <v>421</v>
      </c>
      <c r="C427" t="s">
        <v>1679</v>
      </c>
      <c r="D427">
        <f>421</f>
        <v>421</v>
      </c>
      <c r="E427">
        <v>25</v>
      </c>
      <c r="F427" t="s">
        <v>11649</v>
      </c>
      <c r="G427" t="s">
        <v>833</v>
      </c>
      <c r="H427" t="s">
        <v>11383</v>
      </c>
      <c r="I427" t="s">
        <v>7032</v>
      </c>
      <c r="J427" t="s">
        <v>11384</v>
      </c>
      <c r="K427">
        <v>4</v>
      </c>
      <c r="L427" t="s">
        <v>11389</v>
      </c>
      <c r="M427">
        <v>27.5</v>
      </c>
      <c r="N427" t="s">
        <v>11689</v>
      </c>
      <c r="O427">
        <v>14.4</v>
      </c>
      <c r="P427" t="s">
        <v>12155</v>
      </c>
      <c r="Q427">
        <v>93.5</v>
      </c>
      <c r="R427" t="s">
        <v>9922</v>
      </c>
      <c r="S427">
        <v>12.6</v>
      </c>
      <c r="T427" t="s">
        <v>12230</v>
      </c>
      <c r="U427">
        <v>6.7</v>
      </c>
      <c r="V427" t="s">
        <v>11421</v>
      </c>
      <c r="W427">
        <v>56.3</v>
      </c>
      <c r="X427" t="s">
        <v>11539</v>
      </c>
      <c r="Y427">
        <v>5.3</v>
      </c>
      <c r="Z427" t="s">
        <v>11421</v>
      </c>
      <c r="AA427">
        <v>12.9</v>
      </c>
      <c r="AB427" t="s">
        <v>12120</v>
      </c>
      <c r="AC427">
        <v>6.8</v>
      </c>
      <c r="AD427" t="s">
        <v>11421</v>
      </c>
      <c r="AE427">
        <v>26.7</v>
      </c>
    </row>
    <row r="428" spans="1:31">
      <c r="A428" t="s">
        <v>12233</v>
      </c>
      <c r="B428">
        <f>421</f>
        <v>421</v>
      </c>
      <c r="C428" t="s">
        <v>12247</v>
      </c>
      <c r="D428">
        <f>421</f>
        <v>421</v>
      </c>
      <c r="E428">
        <v>15</v>
      </c>
      <c r="F428" t="s">
        <v>11566</v>
      </c>
      <c r="G428" t="s">
        <v>198</v>
      </c>
      <c r="H428" t="s">
        <v>11387</v>
      </c>
      <c r="I428" t="s">
        <v>11388</v>
      </c>
      <c r="J428" t="s">
        <v>11384</v>
      </c>
      <c r="K428">
        <v>5</v>
      </c>
      <c r="L428" t="s">
        <v>11389</v>
      </c>
      <c r="M428">
        <v>18.1</v>
      </c>
      <c r="N428" t="s">
        <v>12248</v>
      </c>
      <c r="O428">
        <v>16.3</v>
      </c>
      <c r="P428" t="s">
        <v>12172</v>
      </c>
      <c r="Q428">
        <v>12.9</v>
      </c>
      <c r="R428" t="s">
        <v>11421</v>
      </c>
      <c r="S428">
        <v>27.2</v>
      </c>
      <c r="T428" t="s">
        <v>12077</v>
      </c>
      <c r="U428">
        <v>50.7</v>
      </c>
      <c r="V428" t="s">
        <v>11458</v>
      </c>
      <c r="W428">
        <v>48.5</v>
      </c>
      <c r="X428" t="s">
        <v>926</v>
      </c>
      <c r="Y428">
        <v>79.3</v>
      </c>
      <c r="Z428" t="s">
        <v>11453</v>
      </c>
      <c r="AA428">
        <v>16.2</v>
      </c>
      <c r="AB428" t="s">
        <v>12249</v>
      </c>
      <c r="AC428">
        <v>47.8</v>
      </c>
      <c r="AD428" t="s">
        <v>12250</v>
      </c>
      <c r="AE428">
        <v>26.7</v>
      </c>
    </row>
    <row r="429" spans="1:31">
      <c r="A429" t="s">
        <v>12251</v>
      </c>
      <c r="B429">
        <f>421</f>
        <v>421</v>
      </c>
      <c r="C429" t="s">
        <v>844</v>
      </c>
      <c r="D429">
        <f>421</f>
        <v>421</v>
      </c>
      <c r="E429">
        <v>21</v>
      </c>
      <c r="F429" t="s">
        <v>11448</v>
      </c>
      <c r="G429" t="s">
        <v>175</v>
      </c>
      <c r="H429" t="s">
        <v>11402</v>
      </c>
      <c r="I429" t="s">
        <v>11388</v>
      </c>
      <c r="J429" t="s">
        <v>11384</v>
      </c>
      <c r="K429">
        <v>5</v>
      </c>
      <c r="L429" t="s">
        <v>11389</v>
      </c>
      <c r="M429">
        <v>39.6</v>
      </c>
      <c r="N429" t="s">
        <v>466</v>
      </c>
      <c r="O429">
        <v>7.9</v>
      </c>
      <c r="P429" t="s">
        <v>11735</v>
      </c>
      <c r="Q429">
        <v>5.3</v>
      </c>
      <c r="R429" t="s">
        <v>11421</v>
      </c>
      <c r="S429">
        <v>23.1</v>
      </c>
      <c r="T429" t="s">
        <v>11940</v>
      </c>
      <c r="U429">
        <v>35.6</v>
      </c>
      <c r="V429" t="s">
        <v>11642</v>
      </c>
      <c r="W429">
        <v>38.6</v>
      </c>
      <c r="X429" t="s">
        <v>11428</v>
      </c>
      <c r="Y429">
        <v>70.2</v>
      </c>
      <c r="Z429" t="s">
        <v>348</v>
      </c>
      <c r="AA429">
        <v>10.9</v>
      </c>
      <c r="AB429" t="s">
        <v>11421</v>
      </c>
      <c r="AC429">
        <v>14.9</v>
      </c>
      <c r="AD429" t="s">
        <v>12252</v>
      </c>
      <c r="AE429">
        <v>26.7</v>
      </c>
    </row>
    <row r="430" spans="1:31">
      <c r="A430" t="s">
        <v>12253</v>
      </c>
      <c r="B430">
        <f>421</f>
        <v>421</v>
      </c>
      <c r="C430" t="s">
        <v>1601</v>
      </c>
      <c r="D430">
        <f>421</f>
        <v>421</v>
      </c>
      <c r="E430">
        <v>19</v>
      </c>
      <c r="F430" t="s">
        <v>8337</v>
      </c>
      <c r="G430" t="s">
        <v>130</v>
      </c>
      <c r="H430" t="s">
        <v>11383</v>
      </c>
      <c r="I430" t="s">
        <v>7032</v>
      </c>
      <c r="J430" t="s">
        <v>11384</v>
      </c>
      <c r="K430">
        <v>3</v>
      </c>
      <c r="L430" t="s">
        <v>11389</v>
      </c>
      <c r="M430">
        <v>13.7</v>
      </c>
      <c r="N430" t="s">
        <v>11735</v>
      </c>
      <c r="O430">
        <v>7.3</v>
      </c>
      <c r="P430" t="s">
        <v>11735</v>
      </c>
      <c r="Q430">
        <v>2.3</v>
      </c>
      <c r="R430" t="s">
        <v>11421</v>
      </c>
      <c r="S430">
        <v>51.7</v>
      </c>
      <c r="T430" t="s">
        <v>11687</v>
      </c>
      <c r="U430">
        <v>87</v>
      </c>
      <c r="V430" t="s">
        <v>11777</v>
      </c>
      <c r="W430">
        <v>58.9</v>
      </c>
      <c r="X430" t="s">
        <v>484</v>
      </c>
      <c r="Y430">
        <v>8.9</v>
      </c>
      <c r="Z430" t="s">
        <v>12041</v>
      </c>
      <c r="AA430">
        <v>9.8</v>
      </c>
      <c r="AB430" t="s">
        <v>11421</v>
      </c>
      <c r="AC430">
        <v>55.2</v>
      </c>
      <c r="AD430" t="s">
        <v>12010</v>
      </c>
      <c r="AE430">
        <v>26.7</v>
      </c>
    </row>
    <row r="431" spans="1:31">
      <c r="A431" t="s">
        <v>12254</v>
      </c>
      <c r="B431" t="s">
        <v>2059</v>
      </c>
      <c r="C431" t="s">
        <v>2058</v>
      </c>
      <c r="D431" t="s">
        <v>2059</v>
      </c>
      <c r="E431">
        <v>17</v>
      </c>
      <c r="F431" t="s">
        <v>11636</v>
      </c>
      <c r="G431" t="s">
        <v>584</v>
      </c>
      <c r="H431" t="s">
        <v>11387</v>
      </c>
      <c r="I431" t="s">
        <v>11388</v>
      </c>
      <c r="J431" t="s">
        <v>7069</v>
      </c>
      <c r="K431">
        <v>4</v>
      </c>
      <c r="L431" t="s">
        <v>11389</v>
      </c>
      <c r="M431">
        <v>17.5</v>
      </c>
      <c r="N431" t="s">
        <v>12033</v>
      </c>
      <c r="O431">
        <v>29.1</v>
      </c>
      <c r="P431" t="s">
        <v>12012</v>
      </c>
      <c r="Q431">
        <v>14</v>
      </c>
      <c r="R431" t="s">
        <v>11421</v>
      </c>
      <c r="S431">
        <v>21.9</v>
      </c>
      <c r="T431" t="s">
        <v>1143</v>
      </c>
      <c r="U431">
        <v>88.4</v>
      </c>
      <c r="V431" t="s">
        <v>11524</v>
      </c>
      <c r="W431">
        <v>28.6</v>
      </c>
      <c r="X431" t="s">
        <v>11648</v>
      </c>
      <c r="Y431">
        <v>34.6</v>
      </c>
      <c r="Z431" t="s">
        <v>11610</v>
      </c>
      <c r="AA431">
        <v>13.9</v>
      </c>
      <c r="AB431" t="s">
        <v>12245</v>
      </c>
      <c r="AC431">
        <v>58.9</v>
      </c>
      <c r="AD431" t="s">
        <v>711</v>
      </c>
      <c r="AE431">
        <v>26.6</v>
      </c>
    </row>
    <row r="432" spans="1:31">
      <c r="A432" t="s">
        <v>12195</v>
      </c>
      <c r="B432" t="s">
        <v>11460</v>
      </c>
      <c r="C432" t="s">
        <v>10300</v>
      </c>
      <c r="D432" t="s">
        <v>11460</v>
      </c>
      <c r="E432">
        <v>13</v>
      </c>
      <c r="F432" t="s">
        <v>6870</v>
      </c>
      <c r="G432" t="s">
        <v>1450</v>
      </c>
      <c r="H432" t="s">
        <v>11387</v>
      </c>
      <c r="I432" t="s">
        <v>11398</v>
      </c>
      <c r="J432" t="s">
        <v>11384</v>
      </c>
      <c r="K432">
        <v>3</v>
      </c>
      <c r="L432" t="s">
        <v>11389</v>
      </c>
      <c r="M432">
        <v>8.5</v>
      </c>
      <c r="N432" t="s">
        <v>11735</v>
      </c>
      <c r="O432">
        <v>8.5</v>
      </c>
      <c r="P432" t="s">
        <v>11735</v>
      </c>
      <c r="Q432">
        <v>5.3</v>
      </c>
      <c r="R432" t="s">
        <v>11421</v>
      </c>
      <c r="S432">
        <v>99.8</v>
      </c>
      <c r="T432" t="s">
        <v>87</v>
      </c>
      <c r="U432" t="s">
        <v>9</v>
      </c>
      <c r="V432" t="s">
        <v>9</v>
      </c>
      <c r="W432">
        <v>1.5</v>
      </c>
      <c r="X432" t="s">
        <v>11421</v>
      </c>
      <c r="Y432">
        <v>33.8</v>
      </c>
      <c r="Z432" t="s">
        <v>11460</v>
      </c>
      <c r="AA432">
        <v>9.8</v>
      </c>
      <c r="AB432" t="s">
        <v>11421</v>
      </c>
      <c r="AC432" t="s">
        <v>9</v>
      </c>
      <c r="AD432" t="s">
        <v>9</v>
      </c>
      <c r="AE432">
        <v>26.5</v>
      </c>
    </row>
    <row r="433" spans="1:31">
      <c r="A433" t="s">
        <v>12138</v>
      </c>
      <c r="B433" t="s">
        <v>11516</v>
      </c>
      <c r="C433" t="s">
        <v>12255</v>
      </c>
      <c r="D433" t="s">
        <v>11516</v>
      </c>
      <c r="E433">
        <v>13</v>
      </c>
      <c r="F433" t="s">
        <v>11819</v>
      </c>
      <c r="G433" t="s">
        <v>274</v>
      </c>
      <c r="H433" t="s">
        <v>11383</v>
      </c>
      <c r="I433" t="s">
        <v>11398</v>
      </c>
      <c r="J433" t="s">
        <v>7069</v>
      </c>
      <c r="K433">
        <v>2</v>
      </c>
      <c r="L433" t="s">
        <v>12073</v>
      </c>
      <c r="M433">
        <v>7</v>
      </c>
      <c r="N433" t="s">
        <v>11735</v>
      </c>
      <c r="O433">
        <v>40.9</v>
      </c>
      <c r="P433" t="s">
        <v>11682</v>
      </c>
      <c r="Q433">
        <v>56.2</v>
      </c>
      <c r="R433" t="s">
        <v>1189</v>
      </c>
      <c r="S433">
        <v>2.6</v>
      </c>
      <c r="T433" t="s">
        <v>11421</v>
      </c>
      <c r="U433">
        <v>94.6</v>
      </c>
      <c r="V433" t="s">
        <v>11404</v>
      </c>
      <c r="W433">
        <v>100</v>
      </c>
      <c r="X433" t="s">
        <v>45</v>
      </c>
      <c r="Y433">
        <v>1</v>
      </c>
      <c r="Z433" t="s">
        <v>11421</v>
      </c>
      <c r="AA433">
        <v>39.4</v>
      </c>
      <c r="AB433" t="s">
        <v>493</v>
      </c>
      <c r="AC433">
        <v>6</v>
      </c>
      <c r="AD433" t="s">
        <v>11421</v>
      </c>
      <c r="AE433">
        <v>26.4</v>
      </c>
    </row>
    <row r="434" spans="1:31">
      <c r="A434" t="s">
        <v>9</v>
      </c>
      <c r="B434">
        <f>429</f>
        <v>429</v>
      </c>
      <c r="C434" t="s">
        <v>12256</v>
      </c>
      <c r="D434">
        <f>429</f>
        <v>429</v>
      </c>
      <c r="E434">
        <v>35</v>
      </c>
      <c r="F434" t="s">
        <v>11401</v>
      </c>
      <c r="G434" t="s">
        <v>14</v>
      </c>
      <c r="H434" t="s">
        <v>11425</v>
      </c>
      <c r="I434" t="s">
        <v>11510</v>
      </c>
      <c r="J434" t="s">
        <v>9</v>
      </c>
      <c r="K434">
        <v>2</v>
      </c>
      <c r="L434" t="s">
        <v>9</v>
      </c>
      <c r="M434">
        <v>7</v>
      </c>
      <c r="N434" t="s">
        <v>11735</v>
      </c>
      <c r="O434">
        <v>5.8</v>
      </c>
      <c r="P434" t="s">
        <v>11735</v>
      </c>
      <c r="Q434">
        <v>99.2</v>
      </c>
      <c r="R434" t="s">
        <v>126</v>
      </c>
      <c r="S434">
        <v>64.6</v>
      </c>
      <c r="T434" t="s">
        <v>11776</v>
      </c>
      <c r="U434" t="s">
        <v>9</v>
      </c>
      <c r="V434" t="s">
        <v>9</v>
      </c>
      <c r="W434" t="s">
        <v>9</v>
      </c>
      <c r="X434" t="s">
        <v>9</v>
      </c>
      <c r="Y434">
        <v>3.1</v>
      </c>
      <c r="Z434" t="s">
        <v>11421</v>
      </c>
      <c r="AA434">
        <v>7.5</v>
      </c>
      <c r="AB434" t="s">
        <v>11421</v>
      </c>
      <c r="AC434" t="s">
        <v>9</v>
      </c>
      <c r="AD434" t="s">
        <v>9</v>
      </c>
      <c r="AE434">
        <v>26.3</v>
      </c>
    </row>
    <row r="435" spans="1:31">
      <c r="A435" t="s">
        <v>12212</v>
      </c>
      <c r="B435">
        <f>429</f>
        <v>429</v>
      </c>
      <c r="C435" t="s">
        <v>841</v>
      </c>
      <c r="D435">
        <f>429</f>
        <v>429</v>
      </c>
      <c r="E435">
        <v>20</v>
      </c>
      <c r="F435" t="s">
        <v>11754</v>
      </c>
      <c r="G435" t="s">
        <v>404</v>
      </c>
      <c r="H435" t="s">
        <v>11387</v>
      </c>
      <c r="I435" t="s">
        <v>7032</v>
      </c>
      <c r="J435" t="s">
        <v>11384</v>
      </c>
      <c r="K435">
        <v>4</v>
      </c>
      <c r="L435" t="s">
        <v>11389</v>
      </c>
      <c r="M435">
        <v>24.6</v>
      </c>
      <c r="N435" t="s">
        <v>11663</v>
      </c>
      <c r="O435">
        <v>8.9</v>
      </c>
      <c r="P435" t="s">
        <v>11735</v>
      </c>
      <c r="Q435">
        <v>19.3</v>
      </c>
      <c r="R435" t="s">
        <v>12230</v>
      </c>
      <c r="S435">
        <v>44</v>
      </c>
      <c r="T435" t="s">
        <v>11941</v>
      </c>
      <c r="U435">
        <v>26.9</v>
      </c>
      <c r="V435" t="s">
        <v>11878</v>
      </c>
      <c r="W435">
        <v>6.2</v>
      </c>
      <c r="X435" t="s">
        <v>11421</v>
      </c>
      <c r="Y435">
        <v>61</v>
      </c>
      <c r="Z435" t="s">
        <v>11637</v>
      </c>
      <c r="AA435">
        <v>9.3</v>
      </c>
      <c r="AB435" t="s">
        <v>11421</v>
      </c>
      <c r="AC435">
        <v>34.9</v>
      </c>
      <c r="AD435" t="s">
        <v>12257</v>
      </c>
      <c r="AE435">
        <v>26.3</v>
      </c>
    </row>
    <row r="436" spans="1:31">
      <c r="A436" t="s">
        <v>12243</v>
      </c>
      <c r="B436">
        <f>431</f>
        <v>431</v>
      </c>
      <c r="C436" t="s">
        <v>1322</v>
      </c>
      <c r="D436">
        <f>431</f>
        <v>431</v>
      </c>
      <c r="E436">
        <v>12</v>
      </c>
      <c r="F436" t="s">
        <v>12153</v>
      </c>
      <c r="G436" t="s">
        <v>489</v>
      </c>
      <c r="H436" t="s">
        <v>11383</v>
      </c>
      <c r="I436" t="s">
        <v>11388</v>
      </c>
      <c r="J436" t="s">
        <v>7069</v>
      </c>
      <c r="K436">
        <v>3</v>
      </c>
      <c r="L436" t="s">
        <v>11385</v>
      </c>
      <c r="M436">
        <v>22.4</v>
      </c>
      <c r="N436" t="s">
        <v>11529</v>
      </c>
      <c r="O436">
        <v>47.3</v>
      </c>
      <c r="P436" t="s">
        <v>481</v>
      </c>
      <c r="Q436">
        <v>24</v>
      </c>
      <c r="R436" t="s">
        <v>12013</v>
      </c>
      <c r="S436">
        <v>28.6</v>
      </c>
      <c r="T436" t="s">
        <v>11995</v>
      </c>
      <c r="U436">
        <v>27.3</v>
      </c>
      <c r="V436" t="s">
        <v>11797</v>
      </c>
      <c r="W436">
        <v>11.2</v>
      </c>
      <c r="X436" t="s">
        <v>11594</v>
      </c>
      <c r="Y436">
        <v>6.4</v>
      </c>
      <c r="Z436" t="s">
        <v>11421</v>
      </c>
      <c r="AA436">
        <v>11</v>
      </c>
      <c r="AB436" t="s">
        <v>11421</v>
      </c>
      <c r="AC436">
        <v>29.9</v>
      </c>
      <c r="AD436" t="s">
        <v>12258</v>
      </c>
      <c r="AE436">
        <v>26.2</v>
      </c>
    </row>
    <row r="437" spans="1:31">
      <c r="A437" t="s">
        <v>12259</v>
      </c>
      <c r="B437">
        <f>431</f>
        <v>431</v>
      </c>
      <c r="C437" t="s">
        <v>1301</v>
      </c>
      <c r="D437">
        <f>431</f>
        <v>431</v>
      </c>
      <c r="E437">
        <v>16</v>
      </c>
      <c r="F437" t="s">
        <v>8337</v>
      </c>
      <c r="G437" t="s">
        <v>130</v>
      </c>
      <c r="H437" t="s">
        <v>11383</v>
      </c>
      <c r="I437" t="s">
        <v>7032</v>
      </c>
      <c r="J437" t="s">
        <v>11384</v>
      </c>
      <c r="K437">
        <v>3</v>
      </c>
      <c r="L437" t="s">
        <v>11389</v>
      </c>
      <c r="M437">
        <v>7.3</v>
      </c>
      <c r="N437" t="s">
        <v>11735</v>
      </c>
      <c r="O437">
        <v>5.3</v>
      </c>
      <c r="P437" t="s">
        <v>11735</v>
      </c>
      <c r="Q437">
        <v>5.4</v>
      </c>
      <c r="R437" t="s">
        <v>11421</v>
      </c>
      <c r="S437">
        <v>53.1</v>
      </c>
      <c r="T437" t="s">
        <v>760</v>
      </c>
      <c r="U437">
        <v>86.3</v>
      </c>
      <c r="V437" t="s">
        <v>11603</v>
      </c>
      <c r="W437">
        <v>76.6</v>
      </c>
      <c r="X437" t="s">
        <v>11586</v>
      </c>
      <c r="Y437">
        <v>40.1</v>
      </c>
      <c r="Z437" t="s">
        <v>11686</v>
      </c>
      <c r="AA437">
        <v>14.2</v>
      </c>
      <c r="AB437" t="s">
        <v>12260</v>
      </c>
      <c r="AC437">
        <v>23.7</v>
      </c>
      <c r="AD437" t="s">
        <v>12157</v>
      </c>
      <c r="AE437">
        <v>26.2</v>
      </c>
    </row>
    <row r="438" spans="1:31">
      <c r="A438" t="s">
        <v>12261</v>
      </c>
      <c r="B438">
        <f>431</f>
        <v>431</v>
      </c>
      <c r="C438" t="s">
        <v>2577</v>
      </c>
      <c r="D438">
        <f>431</f>
        <v>431</v>
      </c>
      <c r="E438">
        <v>37</v>
      </c>
      <c r="F438" t="s">
        <v>11595</v>
      </c>
      <c r="G438" t="s">
        <v>641</v>
      </c>
      <c r="H438" t="s">
        <v>11383</v>
      </c>
      <c r="I438" t="s">
        <v>11398</v>
      </c>
      <c r="J438" t="s">
        <v>11384</v>
      </c>
      <c r="K438">
        <v>3</v>
      </c>
      <c r="L438" t="s">
        <v>11389</v>
      </c>
      <c r="M438">
        <v>15</v>
      </c>
      <c r="N438" t="s">
        <v>11866</v>
      </c>
      <c r="O438">
        <v>57.7</v>
      </c>
      <c r="P438" t="s">
        <v>11419</v>
      </c>
      <c r="Q438">
        <v>27</v>
      </c>
      <c r="R438" t="s">
        <v>11641</v>
      </c>
      <c r="S438">
        <v>34.3</v>
      </c>
      <c r="T438" t="s">
        <v>11688</v>
      </c>
      <c r="U438">
        <v>21.1</v>
      </c>
      <c r="V438" t="s">
        <v>11821</v>
      </c>
      <c r="W438">
        <v>18.2</v>
      </c>
      <c r="X438" t="s">
        <v>12262</v>
      </c>
      <c r="Y438">
        <v>1.3</v>
      </c>
      <c r="Z438" t="s">
        <v>11421</v>
      </c>
      <c r="AA438">
        <v>17.3</v>
      </c>
      <c r="AB438" t="s">
        <v>11665</v>
      </c>
      <c r="AC438">
        <v>12.6</v>
      </c>
      <c r="AD438" t="s">
        <v>12096</v>
      </c>
      <c r="AE438">
        <v>26.2</v>
      </c>
    </row>
    <row r="439" spans="1:31">
      <c r="A439" t="s">
        <v>11446</v>
      </c>
      <c r="B439">
        <f>431</f>
        <v>431</v>
      </c>
      <c r="C439" t="s">
        <v>2108</v>
      </c>
      <c r="D439">
        <f>431</f>
        <v>431</v>
      </c>
      <c r="E439">
        <v>29</v>
      </c>
      <c r="F439" t="s">
        <v>11595</v>
      </c>
      <c r="G439" t="s">
        <v>641</v>
      </c>
      <c r="H439" t="s">
        <v>11383</v>
      </c>
      <c r="I439" t="s">
        <v>7032</v>
      </c>
      <c r="J439" t="s">
        <v>11384</v>
      </c>
      <c r="K439">
        <v>4</v>
      </c>
      <c r="L439" t="s">
        <v>11389</v>
      </c>
      <c r="M439">
        <v>34.5</v>
      </c>
      <c r="N439" t="s">
        <v>11664</v>
      </c>
      <c r="O439">
        <v>20.8</v>
      </c>
      <c r="P439" t="s">
        <v>11995</v>
      </c>
      <c r="Q439">
        <v>65.4</v>
      </c>
      <c r="R439" t="s">
        <v>11948</v>
      </c>
      <c r="S439">
        <v>5.9</v>
      </c>
      <c r="T439" t="s">
        <v>11421</v>
      </c>
      <c r="U439">
        <v>14.5</v>
      </c>
      <c r="V439" t="s">
        <v>12214</v>
      </c>
      <c r="W439">
        <v>26.7</v>
      </c>
      <c r="X439" t="s">
        <v>12225</v>
      </c>
      <c r="Y439">
        <v>1.5</v>
      </c>
      <c r="Z439" t="s">
        <v>11421</v>
      </c>
      <c r="AA439">
        <v>14.7</v>
      </c>
      <c r="AB439" t="s">
        <v>12262</v>
      </c>
      <c r="AC439">
        <v>43.2</v>
      </c>
      <c r="AD439" t="s">
        <v>11554</v>
      </c>
      <c r="AE439">
        <v>26.2</v>
      </c>
    </row>
    <row r="440" spans="1:31">
      <c r="A440" t="s">
        <v>12152</v>
      </c>
      <c r="B440">
        <f>431</f>
        <v>431</v>
      </c>
      <c r="C440" t="s">
        <v>1667</v>
      </c>
      <c r="D440">
        <f>431</f>
        <v>431</v>
      </c>
      <c r="E440">
        <v>19</v>
      </c>
      <c r="F440" t="s">
        <v>11386</v>
      </c>
      <c r="G440" t="s">
        <v>10</v>
      </c>
      <c r="H440" t="s">
        <v>11383</v>
      </c>
      <c r="I440" t="s">
        <v>7032</v>
      </c>
      <c r="J440" t="s">
        <v>11384</v>
      </c>
      <c r="K440">
        <v>4</v>
      </c>
      <c r="L440" t="s">
        <v>11389</v>
      </c>
      <c r="M440">
        <v>11.5</v>
      </c>
      <c r="N440" t="s">
        <v>11735</v>
      </c>
      <c r="O440">
        <v>10.2</v>
      </c>
      <c r="P440" t="s">
        <v>11735</v>
      </c>
      <c r="Q440">
        <v>10.5</v>
      </c>
      <c r="R440" t="s">
        <v>11421</v>
      </c>
      <c r="S440">
        <v>34.7</v>
      </c>
      <c r="T440" t="s">
        <v>11716</v>
      </c>
      <c r="U440">
        <v>71.9</v>
      </c>
      <c r="V440" t="s">
        <v>11514</v>
      </c>
      <c r="W440">
        <v>83.5</v>
      </c>
      <c r="X440" t="s">
        <v>11453</v>
      </c>
      <c r="Y440">
        <v>14.4</v>
      </c>
      <c r="Z440" t="s">
        <v>11944</v>
      </c>
      <c r="AA440">
        <v>14.8</v>
      </c>
      <c r="AB440" t="s">
        <v>11966</v>
      </c>
      <c r="AC440">
        <v>79.8</v>
      </c>
      <c r="AD440" t="s">
        <v>12023</v>
      </c>
      <c r="AE440">
        <v>26.2</v>
      </c>
    </row>
    <row r="441" spans="1:31">
      <c r="A441" t="s">
        <v>11814</v>
      </c>
      <c r="B441">
        <f>436</f>
        <v>436</v>
      </c>
      <c r="C441" t="s">
        <v>1913</v>
      </c>
      <c r="D441">
        <f>436</f>
        <v>436</v>
      </c>
      <c r="E441">
        <v>16</v>
      </c>
      <c r="F441" t="s">
        <v>11636</v>
      </c>
      <c r="G441" t="s">
        <v>584</v>
      </c>
      <c r="H441" t="s">
        <v>11387</v>
      </c>
      <c r="I441" t="s">
        <v>11388</v>
      </c>
      <c r="J441" t="s">
        <v>7069</v>
      </c>
      <c r="K441">
        <v>3</v>
      </c>
      <c r="L441" t="s">
        <v>11389</v>
      </c>
      <c r="M441">
        <v>19.7</v>
      </c>
      <c r="N441" t="s">
        <v>12225</v>
      </c>
      <c r="O441">
        <v>27</v>
      </c>
      <c r="P441" t="s">
        <v>12082</v>
      </c>
      <c r="Q441">
        <v>25.6</v>
      </c>
      <c r="R441" t="s">
        <v>12032</v>
      </c>
      <c r="S441">
        <v>12.4</v>
      </c>
      <c r="T441" t="s">
        <v>12222</v>
      </c>
      <c r="U441">
        <v>76</v>
      </c>
      <c r="V441" t="s">
        <v>11664</v>
      </c>
      <c r="W441">
        <v>19.3</v>
      </c>
      <c r="X441" t="s">
        <v>11986</v>
      </c>
      <c r="Y441">
        <v>19.3</v>
      </c>
      <c r="Z441" t="s">
        <v>11621</v>
      </c>
      <c r="AA441">
        <v>24.8</v>
      </c>
      <c r="AB441" t="s">
        <v>1269</v>
      </c>
      <c r="AC441">
        <v>81.7</v>
      </c>
      <c r="AD441" t="s">
        <v>11414</v>
      </c>
      <c r="AE441">
        <v>26</v>
      </c>
    </row>
    <row r="442" spans="1:31">
      <c r="A442" t="s">
        <v>12195</v>
      </c>
      <c r="B442">
        <f>436</f>
        <v>436</v>
      </c>
      <c r="C442" t="s">
        <v>663</v>
      </c>
      <c r="D442">
        <f>436</f>
        <v>436</v>
      </c>
      <c r="E442">
        <v>16</v>
      </c>
      <c r="F442" t="s">
        <v>11497</v>
      </c>
      <c r="G442" t="s">
        <v>417</v>
      </c>
      <c r="H442" t="s">
        <v>11387</v>
      </c>
      <c r="I442" t="s">
        <v>7032</v>
      </c>
      <c r="J442" t="s">
        <v>11384</v>
      </c>
      <c r="K442">
        <v>3</v>
      </c>
      <c r="L442" t="s">
        <v>11385</v>
      </c>
      <c r="M442">
        <v>13.8</v>
      </c>
      <c r="N442" t="s">
        <v>11735</v>
      </c>
      <c r="O442">
        <v>17.3</v>
      </c>
      <c r="P442" t="s">
        <v>11797</v>
      </c>
      <c r="Q442">
        <v>14.7</v>
      </c>
      <c r="R442" t="s">
        <v>11421</v>
      </c>
      <c r="S442">
        <v>65.5</v>
      </c>
      <c r="T442" t="s">
        <v>11431</v>
      </c>
      <c r="U442">
        <v>24.6</v>
      </c>
      <c r="V442" t="s">
        <v>11997</v>
      </c>
      <c r="W442">
        <v>26.7</v>
      </c>
      <c r="X442" t="s">
        <v>11562</v>
      </c>
      <c r="Y442">
        <v>29.2</v>
      </c>
      <c r="Z442" t="s">
        <v>11790</v>
      </c>
      <c r="AA442">
        <v>5.7</v>
      </c>
      <c r="AB442" t="s">
        <v>11421</v>
      </c>
      <c r="AC442">
        <v>8.7</v>
      </c>
      <c r="AD442" t="s">
        <v>12263</v>
      </c>
      <c r="AE442">
        <v>26</v>
      </c>
    </row>
    <row r="443" spans="1:31">
      <c r="A443" t="s">
        <v>11533</v>
      </c>
      <c r="B443">
        <f>436</f>
        <v>436</v>
      </c>
      <c r="C443" t="s">
        <v>1171</v>
      </c>
      <c r="D443">
        <f>436</f>
        <v>436</v>
      </c>
      <c r="E443">
        <v>16</v>
      </c>
      <c r="F443" t="s">
        <v>11715</v>
      </c>
      <c r="G443" t="s">
        <v>361</v>
      </c>
      <c r="H443" t="s">
        <v>11387</v>
      </c>
      <c r="I443" t="s">
        <v>11388</v>
      </c>
      <c r="J443" t="s">
        <v>11384</v>
      </c>
      <c r="K443">
        <v>1</v>
      </c>
      <c r="L443" t="s">
        <v>11389</v>
      </c>
      <c r="M443">
        <v>22.5</v>
      </c>
      <c r="N443" t="s">
        <v>11716</v>
      </c>
      <c r="O443">
        <v>19.5</v>
      </c>
      <c r="P443" t="s">
        <v>12112</v>
      </c>
      <c r="Q443">
        <v>23.9</v>
      </c>
      <c r="R443" t="s">
        <v>12246</v>
      </c>
      <c r="S443">
        <v>31.8</v>
      </c>
      <c r="T443" t="s">
        <v>11881</v>
      </c>
      <c r="U443">
        <v>32</v>
      </c>
      <c r="V443" t="s">
        <v>12030</v>
      </c>
      <c r="W443">
        <v>6.4</v>
      </c>
      <c r="X443" t="s">
        <v>11421</v>
      </c>
      <c r="Y443">
        <v>56.4</v>
      </c>
      <c r="Z443" t="s">
        <v>330</v>
      </c>
      <c r="AA443">
        <v>20.6</v>
      </c>
      <c r="AB443" t="s">
        <v>11745</v>
      </c>
      <c r="AC443">
        <v>37.2</v>
      </c>
      <c r="AD443" t="s">
        <v>11802</v>
      </c>
      <c r="AE443">
        <v>26</v>
      </c>
    </row>
    <row r="444" spans="1:31">
      <c r="A444" t="s">
        <v>12050</v>
      </c>
      <c r="B444">
        <f>436</f>
        <v>436</v>
      </c>
      <c r="C444" t="s">
        <v>975</v>
      </c>
      <c r="D444">
        <f>436</f>
        <v>436</v>
      </c>
      <c r="E444">
        <v>34</v>
      </c>
      <c r="F444" t="s">
        <v>11432</v>
      </c>
      <c r="G444" t="s">
        <v>11433</v>
      </c>
      <c r="H444" t="s">
        <v>11387</v>
      </c>
      <c r="I444" t="s">
        <v>7032</v>
      </c>
      <c r="J444" t="s">
        <v>11384</v>
      </c>
      <c r="K444">
        <v>3</v>
      </c>
      <c r="L444" t="s">
        <v>11389</v>
      </c>
      <c r="M444">
        <v>12.6</v>
      </c>
      <c r="N444" t="s">
        <v>11735</v>
      </c>
      <c r="O444">
        <v>3</v>
      </c>
      <c r="P444" t="s">
        <v>11735</v>
      </c>
      <c r="Q444">
        <v>10.7</v>
      </c>
      <c r="R444" t="s">
        <v>11421</v>
      </c>
      <c r="S444">
        <v>97.3</v>
      </c>
      <c r="T444" t="s">
        <v>311</v>
      </c>
      <c r="U444">
        <v>3.3</v>
      </c>
      <c r="V444" t="s">
        <v>11421</v>
      </c>
      <c r="W444">
        <v>3</v>
      </c>
      <c r="X444" t="s">
        <v>11421</v>
      </c>
      <c r="Y444">
        <v>9.2</v>
      </c>
      <c r="Z444" t="s">
        <v>11558</v>
      </c>
      <c r="AA444">
        <v>6.2</v>
      </c>
      <c r="AB444" t="s">
        <v>11421</v>
      </c>
      <c r="AC444">
        <v>3.3</v>
      </c>
      <c r="AD444" t="s">
        <v>11421</v>
      </c>
      <c r="AE444">
        <v>26</v>
      </c>
    </row>
    <row r="445" spans="1:31">
      <c r="A445" t="s">
        <v>12152</v>
      </c>
      <c r="B445">
        <f>436</f>
        <v>436</v>
      </c>
      <c r="C445" t="s">
        <v>12264</v>
      </c>
      <c r="D445">
        <f>436</f>
        <v>436</v>
      </c>
      <c r="E445">
        <v>25</v>
      </c>
      <c r="F445" t="s">
        <v>11397</v>
      </c>
      <c r="G445" t="s">
        <v>147</v>
      </c>
      <c r="H445" t="s">
        <v>11383</v>
      </c>
      <c r="I445" t="s">
        <v>11510</v>
      </c>
      <c r="J445" t="s">
        <v>9</v>
      </c>
      <c r="K445">
        <v>5</v>
      </c>
      <c r="L445" t="s">
        <v>11389</v>
      </c>
      <c r="M445">
        <v>9</v>
      </c>
      <c r="N445" t="s">
        <v>11735</v>
      </c>
      <c r="O445">
        <v>27.6</v>
      </c>
      <c r="P445" t="s">
        <v>12102</v>
      </c>
      <c r="Q445">
        <v>6.2</v>
      </c>
      <c r="R445" t="s">
        <v>11421</v>
      </c>
      <c r="S445">
        <v>22.8</v>
      </c>
      <c r="T445" t="s">
        <v>12265</v>
      </c>
      <c r="U445">
        <v>100</v>
      </c>
      <c r="V445" t="s">
        <v>189</v>
      </c>
      <c r="W445">
        <v>83.1</v>
      </c>
      <c r="X445" t="s">
        <v>11732</v>
      </c>
      <c r="Y445">
        <v>1</v>
      </c>
      <c r="Z445" t="s">
        <v>11421</v>
      </c>
      <c r="AA445">
        <v>94.8</v>
      </c>
      <c r="AB445" t="s">
        <v>107</v>
      </c>
      <c r="AC445">
        <v>1.6</v>
      </c>
      <c r="AD445" t="s">
        <v>11421</v>
      </c>
      <c r="AE445">
        <v>26</v>
      </c>
    </row>
    <row r="446" spans="1:31">
      <c r="A446" t="s">
        <v>12266</v>
      </c>
      <c r="B446">
        <v>440</v>
      </c>
      <c r="C446" t="s">
        <v>12267</v>
      </c>
      <c r="D446">
        <v>440</v>
      </c>
      <c r="E446">
        <v>27</v>
      </c>
      <c r="F446" t="s">
        <v>8157</v>
      </c>
      <c r="G446" t="s">
        <v>194</v>
      </c>
      <c r="H446" t="s">
        <v>11387</v>
      </c>
      <c r="I446" t="s">
        <v>11388</v>
      </c>
      <c r="J446" t="s">
        <v>11384</v>
      </c>
      <c r="K446">
        <v>5</v>
      </c>
      <c r="L446" t="s">
        <v>11389</v>
      </c>
      <c r="M446">
        <v>17.4</v>
      </c>
      <c r="N446">
        <v>511</v>
      </c>
      <c r="O446">
        <v>6</v>
      </c>
      <c r="P446" t="s">
        <v>11735</v>
      </c>
      <c r="Q446">
        <v>4.9</v>
      </c>
      <c r="R446" t="s">
        <v>11421</v>
      </c>
      <c r="S446">
        <v>68</v>
      </c>
      <c r="T446">
        <v>154</v>
      </c>
      <c r="U446">
        <v>35.5</v>
      </c>
      <c r="V446">
        <v>449</v>
      </c>
      <c r="W446">
        <v>16.4</v>
      </c>
      <c r="X446">
        <v>591</v>
      </c>
      <c r="Y446">
        <v>41.9</v>
      </c>
      <c r="Z446">
        <v>363</v>
      </c>
      <c r="AA446">
        <v>9.5</v>
      </c>
      <c r="AB446" t="s">
        <v>11421</v>
      </c>
      <c r="AC446">
        <v>11.7</v>
      </c>
      <c r="AD446" t="s">
        <v>12268</v>
      </c>
      <c r="AE446">
        <v>25.9</v>
      </c>
    </row>
    <row r="447" spans="1:31">
      <c r="A447" t="s">
        <v>11434</v>
      </c>
      <c r="B447">
        <f>441</f>
        <v>441</v>
      </c>
      <c r="C447" t="s">
        <v>936</v>
      </c>
      <c r="D447">
        <f>441</f>
        <v>441</v>
      </c>
      <c r="E447">
        <v>21</v>
      </c>
      <c r="F447" t="s">
        <v>11386</v>
      </c>
      <c r="G447" t="s">
        <v>10</v>
      </c>
      <c r="H447" t="s">
        <v>11387</v>
      </c>
      <c r="I447" t="s">
        <v>11388</v>
      </c>
      <c r="J447" t="s">
        <v>7069</v>
      </c>
      <c r="K447">
        <v>4</v>
      </c>
      <c r="L447" t="s">
        <v>11389</v>
      </c>
      <c r="M447">
        <v>18.3</v>
      </c>
      <c r="N447" t="s">
        <v>11798</v>
      </c>
      <c r="O447">
        <v>13.6</v>
      </c>
      <c r="P447" t="s">
        <v>12246</v>
      </c>
      <c r="Q447">
        <v>37.5</v>
      </c>
      <c r="R447" t="s">
        <v>1780</v>
      </c>
      <c r="S447">
        <v>14.2</v>
      </c>
      <c r="T447" t="s">
        <v>11702</v>
      </c>
      <c r="U447">
        <v>96</v>
      </c>
      <c r="V447" t="s">
        <v>11609</v>
      </c>
      <c r="W447">
        <v>79.9</v>
      </c>
      <c r="X447" t="s">
        <v>579</v>
      </c>
      <c r="Y447">
        <v>27.4</v>
      </c>
      <c r="Z447" t="s">
        <v>11658</v>
      </c>
      <c r="AA447">
        <v>10.5</v>
      </c>
      <c r="AB447" t="s">
        <v>11421</v>
      </c>
      <c r="AC447">
        <v>21.8</v>
      </c>
      <c r="AD447" t="s">
        <v>12068</v>
      </c>
      <c r="AE447">
        <v>25.9</v>
      </c>
    </row>
    <row r="448" spans="1:31">
      <c r="A448" t="s">
        <v>12185</v>
      </c>
      <c r="B448">
        <f>441</f>
        <v>441</v>
      </c>
      <c r="C448" t="s">
        <v>1111</v>
      </c>
      <c r="D448">
        <f>441</f>
        <v>441</v>
      </c>
      <c r="E448">
        <v>14</v>
      </c>
      <c r="F448" t="s">
        <v>6875</v>
      </c>
      <c r="G448" t="s">
        <v>17</v>
      </c>
      <c r="H448" t="s">
        <v>11387</v>
      </c>
      <c r="I448" t="s">
        <v>11388</v>
      </c>
      <c r="J448" t="s">
        <v>11384</v>
      </c>
      <c r="K448">
        <v>5</v>
      </c>
      <c r="L448" t="s">
        <v>11389</v>
      </c>
      <c r="M448">
        <v>19.9</v>
      </c>
      <c r="N448" t="s">
        <v>11741</v>
      </c>
      <c r="O448">
        <v>11</v>
      </c>
      <c r="P448" t="s">
        <v>11735</v>
      </c>
      <c r="Q448">
        <v>25.6</v>
      </c>
      <c r="R448" t="s">
        <v>12100</v>
      </c>
      <c r="S448">
        <v>25.1</v>
      </c>
      <c r="T448" t="s">
        <v>12021</v>
      </c>
      <c r="U448">
        <v>67.4</v>
      </c>
      <c r="V448" t="s">
        <v>1026</v>
      </c>
      <c r="W448">
        <v>36.3</v>
      </c>
      <c r="X448" t="s">
        <v>11795</v>
      </c>
      <c r="Y448">
        <v>55.4</v>
      </c>
      <c r="Z448" t="s">
        <v>991</v>
      </c>
      <c r="AA448">
        <v>24.4</v>
      </c>
      <c r="AB448" t="s">
        <v>12127</v>
      </c>
      <c r="AC448">
        <v>31</v>
      </c>
      <c r="AD448" t="s">
        <v>11565</v>
      </c>
      <c r="AE448">
        <v>25.9</v>
      </c>
    </row>
    <row r="449" spans="1:31">
      <c r="A449" t="s">
        <v>12121</v>
      </c>
      <c r="B449">
        <f>441</f>
        <v>441</v>
      </c>
      <c r="C449" t="s">
        <v>451</v>
      </c>
      <c r="D449">
        <f>441</f>
        <v>441</v>
      </c>
      <c r="E449">
        <v>16</v>
      </c>
      <c r="F449" t="s">
        <v>11382</v>
      </c>
      <c r="G449" t="s">
        <v>5</v>
      </c>
      <c r="H449" t="s">
        <v>11387</v>
      </c>
      <c r="I449" t="s">
        <v>11388</v>
      </c>
      <c r="J449" t="s">
        <v>11384</v>
      </c>
      <c r="K449">
        <v>5</v>
      </c>
      <c r="L449" t="s">
        <v>11389</v>
      </c>
      <c r="M449">
        <v>15.9</v>
      </c>
      <c r="N449" t="s">
        <v>11621</v>
      </c>
      <c r="O449">
        <v>6</v>
      </c>
      <c r="P449" t="s">
        <v>11735</v>
      </c>
      <c r="Q449">
        <v>53</v>
      </c>
      <c r="R449" t="s">
        <v>11758</v>
      </c>
      <c r="S449">
        <v>36.5</v>
      </c>
      <c r="T449" t="s">
        <v>12043</v>
      </c>
      <c r="U449">
        <v>25.3</v>
      </c>
      <c r="V449" t="s">
        <v>12269</v>
      </c>
      <c r="W449">
        <v>10.1</v>
      </c>
      <c r="X449" t="s">
        <v>11421</v>
      </c>
      <c r="Y449">
        <v>54.4</v>
      </c>
      <c r="Z449" t="s">
        <v>11564</v>
      </c>
      <c r="AA449">
        <v>14.9</v>
      </c>
      <c r="AB449" t="s">
        <v>11641</v>
      </c>
      <c r="AC449">
        <v>49</v>
      </c>
      <c r="AD449" t="s">
        <v>12062</v>
      </c>
      <c r="AE449">
        <v>25.9</v>
      </c>
    </row>
    <row r="450" spans="1:31">
      <c r="A450" t="s">
        <v>12228</v>
      </c>
      <c r="B450">
        <f>444</f>
        <v>444</v>
      </c>
      <c r="C450" t="s">
        <v>10186</v>
      </c>
      <c r="D450">
        <f>444</f>
        <v>444</v>
      </c>
      <c r="E450">
        <v>44</v>
      </c>
      <c r="F450" t="s">
        <v>12163</v>
      </c>
      <c r="G450" t="s">
        <v>605</v>
      </c>
      <c r="H450" t="s">
        <v>11402</v>
      </c>
      <c r="I450" t="s">
        <v>11388</v>
      </c>
      <c r="J450" t="s">
        <v>11384</v>
      </c>
      <c r="K450">
        <v>5</v>
      </c>
      <c r="L450" t="s">
        <v>11389</v>
      </c>
      <c r="M450">
        <v>26.3</v>
      </c>
      <c r="N450" t="s">
        <v>11828</v>
      </c>
      <c r="O450">
        <v>31.6</v>
      </c>
      <c r="P450" t="s">
        <v>11742</v>
      </c>
      <c r="Q450">
        <v>2</v>
      </c>
      <c r="R450" t="s">
        <v>11421</v>
      </c>
      <c r="S450">
        <v>29.1</v>
      </c>
      <c r="T450" t="s">
        <v>12060</v>
      </c>
      <c r="U450">
        <v>9.9</v>
      </c>
      <c r="V450" t="s">
        <v>11421</v>
      </c>
      <c r="W450">
        <v>16.2</v>
      </c>
      <c r="X450" t="s">
        <v>12246</v>
      </c>
      <c r="Y450">
        <v>72.8</v>
      </c>
      <c r="Z450" t="s">
        <v>588</v>
      </c>
      <c r="AA450">
        <v>28.9</v>
      </c>
      <c r="AB450" t="s">
        <v>11772</v>
      </c>
      <c r="AC450">
        <v>16.1</v>
      </c>
      <c r="AD450" t="s">
        <v>12270</v>
      </c>
      <c r="AE450">
        <v>25.8</v>
      </c>
    </row>
    <row r="451" spans="1:31">
      <c r="A451" t="s">
        <v>9971</v>
      </c>
      <c r="B451">
        <f>444</f>
        <v>444</v>
      </c>
      <c r="C451" t="s">
        <v>827</v>
      </c>
      <c r="D451">
        <f>444</f>
        <v>444</v>
      </c>
      <c r="E451">
        <v>23</v>
      </c>
      <c r="F451" t="s">
        <v>11382</v>
      </c>
      <c r="G451" t="s">
        <v>5</v>
      </c>
      <c r="H451" t="s">
        <v>11387</v>
      </c>
      <c r="I451" t="s">
        <v>11388</v>
      </c>
      <c r="J451" t="s">
        <v>11384</v>
      </c>
      <c r="K451">
        <v>5</v>
      </c>
      <c r="L451" t="s">
        <v>11389</v>
      </c>
      <c r="M451">
        <v>15.1</v>
      </c>
      <c r="N451" t="s">
        <v>11667</v>
      </c>
      <c r="O451">
        <v>6.9</v>
      </c>
      <c r="P451" t="s">
        <v>11735</v>
      </c>
      <c r="Q451">
        <v>14.5</v>
      </c>
      <c r="R451" t="s">
        <v>11421</v>
      </c>
      <c r="S451">
        <v>41.6</v>
      </c>
      <c r="T451" t="s">
        <v>11522</v>
      </c>
      <c r="U451">
        <v>47</v>
      </c>
      <c r="V451" t="s">
        <v>12181</v>
      </c>
      <c r="W451">
        <v>19</v>
      </c>
      <c r="X451" t="s">
        <v>11641</v>
      </c>
      <c r="Y451">
        <v>61.4</v>
      </c>
      <c r="Z451" t="s">
        <v>11832</v>
      </c>
      <c r="AA451">
        <v>21.7</v>
      </c>
      <c r="AB451" t="s">
        <v>12043</v>
      </c>
      <c r="AC451">
        <v>61.9</v>
      </c>
      <c r="AD451" t="s">
        <v>9953</v>
      </c>
      <c r="AE451">
        <v>25.8</v>
      </c>
    </row>
    <row r="452" spans="1:31">
      <c r="A452" t="s">
        <v>12259</v>
      </c>
      <c r="B452">
        <f>446</f>
        <v>446</v>
      </c>
      <c r="C452" t="s">
        <v>1535</v>
      </c>
      <c r="D452">
        <f>446</f>
        <v>446</v>
      </c>
      <c r="E452">
        <v>16</v>
      </c>
      <c r="F452" t="s">
        <v>11386</v>
      </c>
      <c r="G452" t="s">
        <v>10</v>
      </c>
      <c r="H452" t="s">
        <v>11387</v>
      </c>
      <c r="I452" t="s">
        <v>7032</v>
      </c>
      <c r="J452" t="s">
        <v>11384</v>
      </c>
      <c r="K452">
        <v>4</v>
      </c>
      <c r="L452" t="s">
        <v>11389</v>
      </c>
      <c r="M452">
        <v>12.9</v>
      </c>
      <c r="N452" t="s">
        <v>11735</v>
      </c>
      <c r="O452">
        <v>22.8</v>
      </c>
      <c r="P452" t="s">
        <v>11587</v>
      </c>
      <c r="Q452">
        <v>10</v>
      </c>
      <c r="R452" t="s">
        <v>11421</v>
      </c>
      <c r="S452">
        <v>34.1</v>
      </c>
      <c r="T452" t="s">
        <v>11752</v>
      </c>
      <c r="U452">
        <v>93</v>
      </c>
      <c r="V452" t="s">
        <v>11477</v>
      </c>
      <c r="W452">
        <v>38.3</v>
      </c>
      <c r="X452" t="s">
        <v>11825</v>
      </c>
      <c r="Y452">
        <v>50.5</v>
      </c>
      <c r="Z452" t="s">
        <v>11643</v>
      </c>
      <c r="AA452">
        <v>18.1</v>
      </c>
      <c r="AB452" t="s">
        <v>12112</v>
      </c>
      <c r="AC452">
        <v>12.3</v>
      </c>
      <c r="AD452" t="s">
        <v>12271</v>
      </c>
      <c r="AE452">
        <v>25.7</v>
      </c>
    </row>
    <row r="453" spans="1:31">
      <c r="A453" t="s">
        <v>9971</v>
      </c>
      <c r="B453">
        <f>446</f>
        <v>446</v>
      </c>
      <c r="C453" t="s">
        <v>2132</v>
      </c>
      <c r="D453">
        <f>446</f>
        <v>446</v>
      </c>
      <c r="E453">
        <v>27</v>
      </c>
      <c r="F453" t="s">
        <v>11773</v>
      </c>
      <c r="G453" t="s">
        <v>575</v>
      </c>
      <c r="H453" t="s">
        <v>11383</v>
      </c>
      <c r="I453" t="s">
        <v>7032</v>
      </c>
      <c r="J453" t="s">
        <v>11384</v>
      </c>
      <c r="K453">
        <v>4</v>
      </c>
      <c r="L453" t="s">
        <v>11389</v>
      </c>
      <c r="M453">
        <v>12.5</v>
      </c>
      <c r="N453" t="s">
        <v>11735</v>
      </c>
      <c r="O453">
        <v>13.5</v>
      </c>
      <c r="P453" t="s">
        <v>12003</v>
      </c>
      <c r="Q453">
        <v>82.9</v>
      </c>
      <c r="R453" t="s">
        <v>639</v>
      </c>
      <c r="S453">
        <v>16.1</v>
      </c>
      <c r="T453" t="s">
        <v>12272</v>
      </c>
      <c r="U453">
        <v>86.3</v>
      </c>
      <c r="V453" t="s">
        <v>11495</v>
      </c>
      <c r="W453">
        <v>27.2</v>
      </c>
      <c r="X453" t="s">
        <v>12164</v>
      </c>
      <c r="Y453">
        <v>26.5</v>
      </c>
      <c r="Z453" t="s">
        <v>11713</v>
      </c>
      <c r="AA453">
        <v>11.1</v>
      </c>
      <c r="AB453" t="s">
        <v>11421</v>
      </c>
      <c r="AC453">
        <v>18.4</v>
      </c>
      <c r="AD453" t="s">
        <v>12180</v>
      </c>
      <c r="AE453">
        <v>25.7</v>
      </c>
    </row>
    <row r="454" spans="1:31">
      <c r="A454" t="s">
        <v>12228</v>
      </c>
      <c r="B454">
        <f>446</f>
        <v>446</v>
      </c>
      <c r="C454" t="s">
        <v>673</v>
      </c>
      <c r="D454">
        <f>446</f>
        <v>446</v>
      </c>
      <c r="E454">
        <v>33</v>
      </c>
      <c r="F454" t="s">
        <v>11382</v>
      </c>
      <c r="G454" t="s">
        <v>5</v>
      </c>
      <c r="H454" t="s">
        <v>11387</v>
      </c>
      <c r="I454" t="s">
        <v>11388</v>
      </c>
      <c r="J454" t="s">
        <v>11384</v>
      </c>
      <c r="K454">
        <v>5</v>
      </c>
      <c r="L454" t="s">
        <v>11389</v>
      </c>
      <c r="M454">
        <v>10.3</v>
      </c>
      <c r="N454" t="s">
        <v>11735</v>
      </c>
      <c r="O454">
        <v>15.4</v>
      </c>
      <c r="P454" t="s">
        <v>11965</v>
      </c>
      <c r="Q454">
        <v>10.8</v>
      </c>
      <c r="R454" t="s">
        <v>11421</v>
      </c>
      <c r="S454">
        <v>72.5</v>
      </c>
      <c r="T454" t="s">
        <v>11623</v>
      </c>
      <c r="U454">
        <v>4.2</v>
      </c>
      <c r="V454" t="s">
        <v>11421</v>
      </c>
      <c r="W454">
        <v>2.5</v>
      </c>
      <c r="X454" t="s">
        <v>11421</v>
      </c>
      <c r="Y454">
        <v>45.2</v>
      </c>
      <c r="Z454" t="s">
        <v>12065</v>
      </c>
      <c r="AA454">
        <v>11.9</v>
      </c>
      <c r="AB454" t="s">
        <v>11421</v>
      </c>
      <c r="AC454">
        <v>30.7</v>
      </c>
      <c r="AD454" t="s">
        <v>11917</v>
      </c>
      <c r="AE454">
        <v>25.7</v>
      </c>
    </row>
    <row r="455" spans="1:31">
      <c r="A455" t="s">
        <v>9</v>
      </c>
      <c r="B455">
        <f>446</f>
        <v>446</v>
      </c>
      <c r="C455" t="s">
        <v>12273</v>
      </c>
      <c r="D455">
        <f>446</f>
        <v>446</v>
      </c>
      <c r="E455">
        <v>31</v>
      </c>
      <c r="F455" t="s">
        <v>11459</v>
      </c>
      <c r="G455" t="s">
        <v>284</v>
      </c>
      <c r="H455" t="s">
        <v>11425</v>
      </c>
      <c r="I455" t="s">
        <v>11398</v>
      </c>
      <c r="J455" t="s">
        <v>11384</v>
      </c>
      <c r="K455">
        <v>3</v>
      </c>
      <c r="L455" t="s">
        <v>12073</v>
      </c>
      <c r="M455">
        <v>5.2</v>
      </c>
      <c r="N455" t="s">
        <v>11735</v>
      </c>
      <c r="O455">
        <v>1.6</v>
      </c>
      <c r="P455" t="s">
        <v>11735</v>
      </c>
      <c r="Q455">
        <v>37.5</v>
      </c>
      <c r="R455" t="s">
        <v>11935</v>
      </c>
      <c r="S455">
        <v>96.4</v>
      </c>
      <c r="T455" t="s">
        <v>11395</v>
      </c>
      <c r="U455">
        <v>7.7</v>
      </c>
      <c r="V455" t="s">
        <v>11421</v>
      </c>
      <c r="W455">
        <v>1.6</v>
      </c>
      <c r="X455" t="s">
        <v>11421</v>
      </c>
      <c r="Y455">
        <v>1</v>
      </c>
      <c r="Z455" t="s">
        <v>11421</v>
      </c>
      <c r="AA455">
        <v>8.4</v>
      </c>
      <c r="AB455" t="s">
        <v>11421</v>
      </c>
      <c r="AC455" t="s">
        <v>9</v>
      </c>
      <c r="AD455" t="s">
        <v>9</v>
      </c>
      <c r="AE455">
        <v>25.7</v>
      </c>
    </row>
    <row r="456" spans="1:31">
      <c r="A456" t="s">
        <v>12138</v>
      </c>
      <c r="B456">
        <f>446</f>
        <v>446</v>
      </c>
      <c r="C456" t="s">
        <v>1420</v>
      </c>
      <c r="D456">
        <f>446</f>
        <v>446</v>
      </c>
      <c r="E456">
        <v>18</v>
      </c>
      <c r="F456" t="s">
        <v>11715</v>
      </c>
      <c r="G456" t="s">
        <v>361</v>
      </c>
      <c r="H456" t="s">
        <v>11383</v>
      </c>
      <c r="I456" t="s">
        <v>11398</v>
      </c>
      <c r="J456" t="s">
        <v>11384</v>
      </c>
      <c r="K456">
        <v>4</v>
      </c>
      <c r="L456" t="s">
        <v>11389</v>
      </c>
      <c r="M456">
        <v>17.2</v>
      </c>
      <c r="N456" t="s">
        <v>11492</v>
      </c>
      <c r="O456">
        <v>12.5</v>
      </c>
      <c r="P456" t="s">
        <v>11735</v>
      </c>
      <c r="Q456">
        <v>86.2</v>
      </c>
      <c r="R456" t="s">
        <v>11443</v>
      </c>
      <c r="S456">
        <v>15.3</v>
      </c>
      <c r="T456" t="s">
        <v>12274</v>
      </c>
      <c r="U456">
        <v>40.9</v>
      </c>
      <c r="V456" t="s">
        <v>11659</v>
      </c>
      <c r="W456">
        <v>2.8</v>
      </c>
      <c r="X456" t="s">
        <v>11421</v>
      </c>
      <c r="Y456">
        <v>54.7</v>
      </c>
      <c r="Z456" t="s">
        <v>11823</v>
      </c>
      <c r="AA456">
        <v>11.4</v>
      </c>
      <c r="AB456" t="s">
        <v>11421</v>
      </c>
      <c r="AC456">
        <v>30.2</v>
      </c>
      <c r="AD456" t="s">
        <v>12275</v>
      </c>
      <c r="AE456">
        <v>25.7</v>
      </c>
    </row>
    <row r="457" spans="1:31">
      <c r="A457" t="s">
        <v>12254</v>
      </c>
      <c r="B457" t="s">
        <v>11562</v>
      </c>
      <c r="C457" t="s">
        <v>10210</v>
      </c>
      <c r="D457" t="s">
        <v>11562</v>
      </c>
      <c r="E457">
        <v>33</v>
      </c>
      <c r="F457" t="s">
        <v>12148</v>
      </c>
      <c r="G457" t="s">
        <v>12149</v>
      </c>
      <c r="H457" t="s">
        <v>11387</v>
      </c>
      <c r="I457" t="s">
        <v>11398</v>
      </c>
      <c r="J457" t="s">
        <v>11384</v>
      </c>
      <c r="K457">
        <v>4</v>
      </c>
      <c r="L457" t="s">
        <v>11389</v>
      </c>
      <c r="M457">
        <v>6.6</v>
      </c>
      <c r="N457" t="s">
        <v>11735</v>
      </c>
      <c r="O457">
        <v>23.2</v>
      </c>
      <c r="P457" t="s">
        <v>11963</v>
      </c>
      <c r="Q457">
        <v>2.5</v>
      </c>
      <c r="R457" t="s">
        <v>11421</v>
      </c>
      <c r="S457">
        <v>94.8</v>
      </c>
      <c r="T457" t="s">
        <v>298</v>
      </c>
      <c r="U457" t="s">
        <v>9</v>
      </c>
      <c r="V457" t="s">
        <v>9</v>
      </c>
      <c r="W457">
        <v>1.5</v>
      </c>
      <c r="X457" t="s">
        <v>11421</v>
      </c>
      <c r="Y457">
        <v>11.1</v>
      </c>
      <c r="Z457" t="s">
        <v>11861</v>
      </c>
      <c r="AA457">
        <v>5.5</v>
      </c>
      <c r="AB457" t="s">
        <v>11421</v>
      </c>
      <c r="AC457">
        <v>1.5</v>
      </c>
      <c r="AD457" t="s">
        <v>11421</v>
      </c>
      <c r="AE457">
        <v>25.6</v>
      </c>
    </row>
    <row r="458" spans="1:31">
      <c r="A458" t="s">
        <v>12276</v>
      </c>
      <c r="B458">
        <f>452</f>
        <v>452</v>
      </c>
      <c r="C458" t="s">
        <v>499</v>
      </c>
      <c r="D458">
        <f>452</f>
        <v>452</v>
      </c>
      <c r="E458">
        <v>21</v>
      </c>
      <c r="F458" t="s">
        <v>11432</v>
      </c>
      <c r="G458" t="s">
        <v>11433</v>
      </c>
      <c r="H458" t="s">
        <v>11402</v>
      </c>
      <c r="I458" t="s">
        <v>11388</v>
      </c>
      <c r="J458" t="s">
        <v>11384</v>
      </c>
      <c r="K458">
        <v>2</v>
      </c>
      <c r="L458" t="s">
        <v>11389</v>
      </c>
      <c r="M458">
        <v>8.8</v>
      </c>
      <c r="N458" t="s">
        <v>11735</v>
      </c>
      <c r="O458">
        <v>3.4</v>
      </c>
      <c r="P458" t="s">
        <v>11735</v>
      </c>
      <c r="Q458">
        <v>5.6</v>
      </c>
      <c r="R458" t="s">
        <v>11421</v>
      </c>
      <c r="S458">
        <v>98.4</v>
      </c>
      <c r="T458" t="s">
        <v>140</v>
      </c>
      <c r="U458">
        <v>6.6</v>
      </c>
      <c r="V458" t="s">
        <v>11421</v>
      </c>
      <c r="W458">
        <v>3.6</v>
      </c>
      <c r="X458" t="s">
        <v>11421</v>
      </c>
      <c r="Y458">
        <v>13.5</v>
      </c>
      <c r="Z458" t="s">
        <v>12277</v>
      </c>
      <c r="AA458">
        <v>9.9</v>
      </c>
      <c r="AB458" t="s">
        <v>11421</v>
      </c>
      <c r="AC458">
        <v>8.9</v>
      </c>
      <c r="AD458" t="s">
        <v>12278</v>
      </c>
      <c r="AE458">
        <v>25.5</v>
      </c>
    </row>
    <row r="459" spans="1:31">
      <c r="A459" t="s">
        <v>12228</v>
      </c>
      <c r="B459">
        <f>452</f>
        <v>452</v>
      </c>
      <c r="C459" t="s">
        <v>897</v>
      </c>
      <c r="D459">
        <f>452</f>
        <v>452</v>
      </c>
      <c r="E459">
        <v>25</v>
      </c>
      <c r="F459" t="s">
        <v>11448</v>
      </c>
      <c r="G459" t="s">
        <v>175</v>
      </c>
      <c r="H459" t="s">
        <v>11402</v>
      </c>
      <c r="I459" t="s">
        <v>11388</v>
      </c>
      <c r="J459" t="s">
        <v>11384</v>
      </c>
      <c r="K459">
        <v>5</v>
      </c>
      <c r="L459" t="s">
        <v>11389</v>
      </c>
      <c r="M459">
        <v>18.9</v>
      </c>
      <c r="N459" t="s">
        <v>11574</v>
      </c>
      <c r="O459">
        <v>4.1</v>
      </c>
      <c r="P459" t="s">
        <v>11735</v>
      </c>
      <c r="Q459">
        <v>8.2</v>
      </c>
      <c r="R459" t="s">
        <v>11421</v>
      </c>
      <c r="S459">
        <v>55.3</v>
      </c>
      <c r="T459" t="s">
        <v>12047</v>
      </c>
      <c r="U459">
        <v>7.9</v>
      </c>
      <c r="V459" t="s">
        <v>11421</v>
      </c>
      <c r="W459">
        <v>13.2</v>
      </c>
      <c r="X459" t="s">
        <v>11762</v>
      </c>
      <c r="Y459">
        <v>90.8</v>
      </c>
      <c r="Z459" t="s">
        <v>371</v>
      </c>
      <c r="AA459">
        <v>8.8</v>
      </c>
      <c r="AB459" t="s">
        <v>11421</v>
      </c>
      <c r="AC459">
        <v>26.6</v>
      </c>
      <c r="AD459" t="s">
        <v>12209</v>
      </c>
      <c r="AE459">
        <v>25.5</v>
      </c>
    </row>
    <row r="460" spans="1:31">
      <c r="A460" t="s">
        <v>12202</v>
      </c>
      <c r="B460">
        <f>454</f>
        <v>454</v>
      </c>
      <c r="C460" t="s">
        <v>10475</v>
      </c>
      <c r="D460">
        <f>454</f>
        <v>454</v>
      </c>
      <c r="E460">
        <v>31</v>
      </c>
      <c r="F460" t="s">
        <v>12020</v>
      </c>
      <c r="G460" t="s">
        <v>690</v>
      </c>
      <c r="H460" t="s">
        <v>11387</v>
      </c>
      <c r="I460" t="s">
        <v>11510</v>
      </c>
      <c r="J460" t="s">
        <v>9</v>
      </c>
      <c r="K460">
        <v>5</v>
      </c>
      <c r="L460" t="s">
        <v>11389</v>
      </c>
      <c r="M460">
        <v>21.5</v>
      </c>
      <c r="N460" t="s">
        <v>915</v>
      </c>
      <c r="O460">
        <v>37.6</v>
      </c>
      <c r="P460" t="s">
        <v>11786</v>
      </c>
      <c r="Q460">
        <v>75.8</v>
      </c>
      <c r="R460" t="s">
        <v>11454</v>
      </c>
      <c r="S460">
        <v>4.1</v>
      </c>
      <c r="T460" t="s">
        <v>11421</v>
      </c>
      <c r="U460">
        <v>25.6</v>
      </c>
      <c r="V460" t="s">
        <v>12008</v>
      </c>
      <c r="W460">
        <v>39.2</v>
      </c>
      <c r="X460" t="s">
        <v>11653</v>
      </c>
      <c r="Y460">
        <v>15.3</v>
      </c>
      <c r="Z460" t="s">
        <v>12279</v>
      </c>
      <c r="AA460">
        <v>13.8</v>
      </c>
      <c r="AB460" t="s">
        <v>11812</v>
      </c>
      <c r="AC460">
        <v>1.6</v>
      </c>
      <c r="AD460" t="s">
        <v>11421</v>
      </c>
      <c r="AE460">
        <v>25.2</v>
      </c>
    </row>
    <row r="461" spans="1:31">
      <c r="A461" t="s">
        <v>12178</v>
      </c>
      <c r="B461">
        <f>454</f>
        <v>454</v>
      </c>
      <c r="C461" t="s">
        <v>12280</v>
      </c>
      <c r="D461">
        <f>454</f>
        <v>454</v>
      </c>
      <c r="E461">
        <v>45</v>
      </c>
      <c r="F461" t="s">
        <v>6870</v>
      </c>
      <c r="G461" t="s">
        <v>1450</v>
      </c>
      <c r="H461" t="s">
        <v>11425</v>
      </c>
      <c r="I461" t="s">
        <v>11398</v>
      </c>
      <c r="J461" t="s">
        <v>11384</v>
      </c>
      <c r="K461">
        <v>2</v>
      </c>
      <c r="L461" t="s">
        <v>11389</v>
      </c>
      <c r="M461">
        <v>5.6</v>
      </c>
      <c r="N461" t="s">
        <v>11735</v>
      </c>
      <c r="O461">
        <v>4.3</v>
      </c>
      <c r="P461" t="s">
        <v>11735</v>
      </c>
      <c r="Q461">
        <v>33.3</v>
      </c>
      <c r="R461" t="s">
        <v>12158</v>
      </c>
      <c r="S461">
        <v>94.4</v>
      </c>
      <c r="T461" t="s">
        <v>125</v>
      </c>
      <c r="U461">
        <v>2.3</v>
      </c>
      <c r="V461" t="s">
        <v>11421</v>
      </c>
      <c r="W461">
        <v>1.1</v>
      </c>
      <c r="X461" t="s">
        <v>11421</v>
      </c>
      <c r="Y461">
        <v>1.2</v>
      </c>
      <c r="Z461" t="s">
        <v>11421</v>
      </c>
      <c r="AA461">
        <v>8.4</v>
      </c>
      <c r="AB461" t="s">
        <v>11421</v>
      </c>
      <c r="AC461">
        <v>2</v>
      </c>
      <c r="AD461" t="s">
        <v>11421</v>
      </c>
      <c r="AE461">
        <v>25.2</v>
      </c>
    </row>
    <row r="462" spans="1:31">
      <c r="A462" t="s">
        <v>12239</v>
      </c>
      <c r="B462">
        <f>454</f>
        <v>454</v>
      </c>
      <c r="C462" t="s">
        <v>10194</v>
      </c>
      <c r="D462">
        <f>454</f>
        <v>454</v>
      </c>
      <c r="E462">
        <v>18</v>
      </c>
      <c r="F462" t="s">
        <v>11432</v>
      </c>
      <c r="G462" t="s">
        <v>11433</v>
      </c>
      <c r="H462" t="s">
        <v>11402</v>
      </c>
      <c r="I462" t="s">
        <v>11388</v>
      </c>
      <c r="J462" t="s">
        <v>11384</v>
      </c>
      <c r="K462">
        <v>3</v>
      </c>
      <c r="L462" t="s">
        <v>11389</v>
      </c>
      <c r="M462">
        <v>12.8</v>
      </c>
      <c r="N462" t="s">
        <v>11735</v>
      </c>
      <c r="O462">
        <v>7.4</v>
      </c>
      <c r="P462" t="s">
        <v>11735</v>
      </c>
      <c r="Q462">
        <v>23.9</v>
      </c>
      <c r="R462" t="s">
        <v>12260</v>
      </c>
      <c r="S462">
        <v>73.1</v>
      </c>
      <c r="T462" t="s">
        <v>11480</v>
      </c>
      <c r="U462">
        <v>15.1</v>
      </c>
      <c r="V462" t="s">
        <v>12205</v>
      </c>
      <c r="W462">
        <v>3.5</v>
      </c>
      <c r="X462" t="s">
        <v>11421</v>
      </c>
      <c r="Y462">
        <v>21.1</v>
      </c>
      <c r="Z462" t="s">
        <v>12281</v>
      </c>
      <c r="AA462">
        <v>8.8</v>
      </c>
      <c r="AB462" t="s">
        <v>11421</v>
      </c>
      <c r="AC462">
        <v>16.9</v>
      </c>
      <c r="AD462" t="s">
        <v>11693</v>
      </c>
      <c r="AE462">
        <v>25.2</v>
      </c>
    </row>
    <row r="463" spans="1:31">
      <c r="A463" t="s">
        <v>12188</v>
      </c>
      <c r="B463">
        <f>454</f>
        <v>454</v>
      </c>
      <c r="C463" t="s">
        <v>1501</v>
      </c>
      <c r="D463">
        <f>454</f>
        <v>454</v>
      </c>
      <c r="E463">
        <v>22</v>
      </c>
      <c r="F463" t="s">
        <v>12282</v>
      </c>
      <c r="G463" t="s">
        <v>1500</v>
      </c>
      <c r="H463" t="s">
        <v>11383</v>
      </c>
      <c r="I463" t="s">
        <v>11388</v>
      </c>
      <c r="J463" t="s">
        <v>11384</v>
      </c>
      <c r="K463">
        <v>3</v>
      </c>
      <c r="L463" t="s">
        <v>11389</v>
      </c>
      <c r="M463">
        <v>16.7</v>
      </c>
      <c r="N463" t="s">
        <v>11842</v>
      </c>
      <c r="O463">
        <v>13.7</v>
      </c>
      <c r="P463" t="s">
        <v>12260</v>
      </c>
      <c r="Q463">
        <v>56.7</v>
      </c>
      <c r="R463" t="s">
        <v>11786</v>
      </c>
      <c r="S463">
        <v>18.4</v>
      </c>
      <c r="T463" t="s">
        <v>12100</v>
      </c>
      <c r="U463">
        <v>100</v>
      </c>
      <c r="V463" t="s">
        <v>225</v>
      </c>
      <c r="W463">
        <v>3.4</v>
      </c>
      <c r="X463" t="s">
        <v>11421</v>
      </c>
      <c r="Y463">
        <v>48.3</v>
      </c>
      <c r="Z463" t="s">
        <v>11853</v>
      </c>
      <c r="AA463">
        <v>17.4</v>
      </c>
      <c r="AB463" t="s">
        <v>12158</v>
      </c>
      <c r="AC463">
        <v>8</v>
      </c>
      <c r="AD463" t="s">
        <v>11421</v>
      </c>
      <c r="AE463">
        <v>25.2</v>
      </c>
    </row>
    <row r="464" spans="1:31">
      <c r="A464" t="s">
        <v>12283</v>
      </c>
      <c r="B464">
        <f>454</f>
        <v>454</v>
      </c>
      <c r="C464" t="s">
        <v>12284</v>
      </c>
      <c r="D464">
        <f>454</f>
        <v>454</v>
      </c>
      <c r="E464">
        <v>16</v>
      </c>
      <c r="F464" t="s">
        <v>8157</v>
      </c>
      <c r="G464" t="s">
        <v>194</v>
      </c>
      <c r="H464" t="s">
        <v>11383</v>
      </c>
      <c r="I464" t="s">
        <v>11398</v>
      </c>
      <c r="J464" t="s">
        <v>11384</v>
      </c>
      <c r="K464">
        <v>5</v>
      </c>
      <c r="L464" t="s">
        <v>11389</v>
      </c>
      <c r="M464">
        <v>16.1</v>
      </c>
      <c r="N464" t="s">
        <v>11974</v>
      </c>
      <c r="O464">
        <v>48.6</v>
      </c>
      <c r="P464" t="s">
        <v>11548</v>
      </c>
      <c r="Q464">
        <v>2.1</v>
      </c>
      <c r="R464" t="s">
        <v>11421</v>
      </c>
      <c r="S464">
        <v>45.1</v>
      </c>
      <c r="T464" t="s">
        <v>449</v>
      </c>
      <c r="U464">
        <v>29.1</v>
      </c>
      <c r="V464" t="s">
        <v>12248</v>
      </c>
      <c r="W464">
        <v>20.9</v>
      </c>
      <c r="X464" t="s">
        <v>12281</v>
      </c>
      <c r="Y464">
        <v>2</v>
      </c>
      <c r="Z464" t="s">
        <v>11421</v>
      </c>
      <c r="AA464">
        <v>23.8</v>
      </c>
      <c r="AB464" t="s">
        <v>11458</v>
      </c>
      <c r="AC464">
        <v>2.5</v>
      </c>
      <c r="AD464" t="s">
        <v>11421</v>
      </c>
      <c r="AE464">
        <v>25.2</v>
      </c>
    </row>
    <row r="465" spans="1:31">
      <c r="A465" t="s">
        <v>12234</v>
      </c>
      <c r="B465" t="s">
        <v>1435</v>
      </c>
      <c r="C465" t="s">
        <v>1436</v>
      </c>
      <c r="D465" t="s">
        <v>1435</v>
      </c>
      <c r="E465">
        <v>17</v>
      </c>
      <c r="F465" t="s">
        <v>11386</v>
      </c>
      <c r="G465" t="s">
        <v>10</v>
      </c>
      <c r="H465" t="s">
        <v>11387</v>
      </c>
      <c r="I465" t="s">
        <v>7032</v>
      </c>
      <c r="J465" t="s">
        <v>11384</v>
      </c>
      <c r="K465">
        <v>4</v>
      </c>
      <c r="L465" t="s">
        <v>11389</v>
      </c>
      <c r="M465">
        <v>16.4</v>
      </c>
      <c r="N465" t="s">
        <v>12135</v>
      </c>
      <c r="O465">
        <v>5.1</v>
      </c>
      <c r="P465" t="s">
        <v>11735</v>
      </c>
      <c r="Q465">
        <v>13</v>
      </c>
      <c r="R465" t="s">
        <v>11421</v>
      </c>
      <c r="S465">
        <v>25.6</v>
      </c>
      <c r="T465" t="s">
        <v>11658</v>
      </c>
      <c r="U465">
        <v>99.8</v>
      </c>
      <c r="V465" t="s">
        <v>455</v>
      </c>
      <c r="W465">
        <v>99</v>
      </c>
      <c r="X465" t="s">
        <v>144</v>
      </c>
      <c r="Y465">
        <v>40.1</v>
      </c>
      <c r="Z465" t="s">
        <v>11969</v>
      </c>
      <c r="AA465">
        <v>13.4</v>
      </c>
      <c r="AB465" t="s">
        <v>12096</v>
      </c>
      <c r="AC465">
        <v>9.6</v>
      </c>
      <c r="AD465" t="s">
        <v>12175</v>
      </c>
      <c r="AE465">
        <v>25.1</v>
      </c>
    </row>
    <row r="466" spans="1:31">
      <c r="A466" t="s">
        <v>12228</v>
      </c>
      <c r="B466" t="s">
        <v>11910</v>
      </c>
      <c r="C466" t="s">
        <v>12285</v>
      </c>
      <c r="D466" t="s">
        <v>11910</v>
      </c>
      <c r="E466">
        <v>15</v>
      </c>
      <c r="F466" t="s">
        <v>8157</v>
      </c>
      <c r="G466" t="s">
        <v>194</v>
      </c>
      <c r="H466" t="s">
        <v>11387</v>
      </c>
      <c r="I466" t="s">
        <v>11398</v>
      </c>
      <c r="J466" t="s">
        <v>11384</v>
      </c>
      <c r="K466">
        <v>3</v>
      </c>
      <c r="L466" t="s">
        <v>11389</v>
      </c>
      <c r="M466">
        <v>16</v>
      </c>
      <c r="N466" t="s">
        <v>11598</v>
      </c>
      <c r="O466">
        <v>3.1</v>
      </c>
      <c r="P466" t="s">
        <v>11735</v>
      </c>
      <c r="Q466">
        <v>16.4</v>
      </c>
      <c r="R466" t="s">
        <v>11421</v>
      </c>
      <c r="S466">
        <v>38.6</v>
      </c>
      <c r="T466" t="s">
        <v>11825</v>
      </c>
      <c r="U466">
        <v>51</v>
      </c>
      <c r="V466" t="s">
        <v>11436</v>
      </c>
      <c r="W466">
        <v>21.8</v>
      </c>
      <c r="X466" t="s">
        <v>11492</v>
      </c>
      <c r="Y466">
        <v>86.3</v>
      </c>
      <c r="Z466" t="s">
        <v>454</v>
      </c>
      <c r="AA466">
        <v>7.2</v>
      </c>
      <c r="AB466" t="s">
        <v>11421</v>
      </c>
      <c r="AC466">
        <v>42.6</v>
      </c>
      <c r="AD466" t="s">
        <v>11654</v>
      </c>
      <c r="AE466">
        <v>25</v>
      </c>
    </row>
    <row r="467" spans="1:31">
      <c r="A467" t="s">
        <v>12253</v>
      </c>
      <c r="B467">
        <f>461</f>
        <v>461</v>
      </c>
      <c r="C467" t="s">
        <v>805</v>
      </c>
      <c r="D467">
        <f>461</f>
        <v>461</v>
      </c>
      <c r="E467">
        <v>22</v>
      </c>
      <c r="F467" t="s">
        <v>11382</v>
      </c>
      <c r="G467" t="s">
        <v>5</v>
      </c>
      <c r="H467" t="s">
        <v>11402</v>
      </c>
      <c r="I467" t="s">
        <v>11388</v>
      </c>
      <c r="J467" t="s">
        <v>11384</v>
      </c>
      <c r="K467">
        <v>5</v>
      </c>
      <c r="L467" t="s">
        <v>11389</v>
      </c>
      <c r="M467">
        <v>25.1</v>
      </c>
      <c r="N467" t="s">
        <v>11653</v>
      </c>
      <c r="O467">
        <v>25.7</v>
      </c>
      <c r="P467" t="s">
        <v>2027</v>
      </c>
      <c r="Q467">
        <v>6.8</v>
      </c>
      <c r="R467" t="s">
        <v>11421</v>
      </c>
      <c r="S467">
        <v>30.7</v>
      </c>
      <c r="T467" t="s">
        <v>12106</v>
      </c>
      <c r="U467">
        <v>15.6</v>
      </c>
      <c r="V467" t="s">
        <v>11762</v>
      </c>
      <c r="W467">
        <v>3.9</v>
      </c>
      <c r="X467" t="s">
        <v>11421</v>
      </c>
      <c r="Y467">
        <v>40.1</v>
      </c>
      <c r="Z467" t="s">
        <v>737</v>
      </c>
      <c r="AA467">
        <v>20.5</v>
      </c>
      <c r="AB467" t="s">
        <v>11962</v>
      </c>
      <c r="AC467">
        <v>54.3</v>
      </c>
      <c r="AD467" t="s">
        <v>11967</v>
      </c>
      <c r="AE467">
        <v>24.9</v>
      </c>
    </row>
    <row r="468" spans="1:31">
      <c r="A468" t="s">
        <v>9976</v>
      </c>
      <c r="B468">
        <f>461</f>
        <v>461</v>
      </c>
      <c r="C468" t="s">
        <v>1400</v>
      </c>
      <c r="D468">
        <f>461</f>
        <v>461</v>
      </c>
      <c r="E468">
        <v>68</v>
      </c>
      <c r="F468" t="s">
        <v>11649</v>
      </c>
      <c r="G468" t="s">
        <v>833</v>
      </c>
      <c r="H468" t="s">
        <v>11425</v>
      </c>
      <c r="I468" t="s">
        <v>11398</v>
      </c>
      <c r="J468" t="s">
        <v>11384</v>
      </c>
      <c r="K468">
        <v>2</v>
      </c>
      <c r="L468" t="s">
        <v>11389</v>
      </c>
      <c r="M468">
        <v>10.2</v>
      </c>
      <c r="N468" t="s">
        <v>11735</v>
      </c>
      <c r="O468">
        <v>10.1</v>
      </c>
      <c r="P468" t="s">
        <v>11735</v>
      </c>
      <c r="Q468">
        <v>99</v>
      </c>
      <c r="R468" t="s">
        <v>11423</v>
      </c>
      <c r="S468">
        <v>10.9</v>
      </c>
      <c r="T468" t="s">
        <v>11421</v>
      </c>
      <c r="U468">
        <v>54.1</v>
      </c>
      <c r="V468" t="s">
        <v>11531</v>
      </c>
      <c r="W468">
        <v>90.7</v>
      </c>
      <c r="X468" t="s">
        <v>363</v>
      </c>
      <c r="Y468">
        <v>2</v>
      </c>
      <c r="Z468" t="s">
        <v>11421</v>
      </c>
      <c r="AA468">
        <v>18</v>
      </c>
      <c r="AB468" t="s">
        <v>12087</v>
      </c>
      <c r="AC468">
        <v>1.2</v>
      </c>
      <c r="AD468" t="s">
        <v>11421</v>
      </c>
      <c r="AE468">
        <v>24.9</v>
      </c>
    </row>
    <row r="469" spans="1:31">
      <c r="A469" t="s">
        <v>9970</v>
      </c>
      <c r="B469">
        <f>461</f>
        <v>461</v>
      </c>
      <c r="C469" t="s">
        <v>12286</v>
      </c>
      <c r="D469">
        <f>461</f>
        <v>461</v>
      </c>
      <c r="E469">
        <v>13</v>
      </c>
      <c r="F469" t="s">
        <v>8157</v>
      </c>
      <c r="G469" t="s">
        <v>194</v>
      </c>
      <c r="H469" t="s">
        <v>11387</v>
      </c>
      <c r="I469" t="s">
        <v>11388</v>
      </c>
      <c r="J469" t="s">
        <v>11384</v>
      </c>
      <c r="K469">
        <v>5</v>
      </c>
      <c r="L469" t="s">
        <v>11389</v>
      </c>
      <c r="M469">
        <v>18.5</v>
      </c>
      <c r="N469" t="s">
        <v>11985</v>
      </c>
      <c r="O469">
        <v>6</v>
      </c>
      <c r="P469" t="s">
        <v>11735</v>
      </c>
      <c r="Q469">
        <v>99.9</v>
      </c>
      <c r="R469" t="s">
        <v>149</v>
      </c>
      <c r="S469">
        <v>10</v>
      </c>
      <c r="T469" t="s">
        <v>11421</v>
      </c>
      <c r="U469" t="s">
        <v>9</v>
      </c>
      <c r="V469" t="s">
        <v>9</v>
      </c>
      <c r="W469">
        <v>22.4</v>
      </c>
      <c r="X469" t="s">
        <v>11878</v>
      </c>
      <c r="Y469">
        <v>84</v>
      </c>
      <c r="Z469" t="s">
        <v>11622</v>
      </c>
      <c r="AA469">
        <v>8.1</v>
      </c>
      <c r="AB469" t="s">
        <v>11421</v>
      </c>
      <c r="AC469">
        <v>16.1</v>
      </c>
      <c r="AD469" t="s">
        <v>12270</v>
      </c>
      <c r="AE469">
        <v>24.9</v>
      </c>
    </row>
    <row r="470" spans="1:31">
      <c r="A470" t="s">
        <v>12287</v>
      </c>
      <c r="B470" t="s">
        <v>645</v>
      </c>
      <c r="C470" t="s">
        <v>646</v>
      </c>
      <c r="D470" t="s">
        <v>645</v>
      </c>
      <c r="E470">
        <v>28</v>
      </c>
      <c r="F470" t="s">
        <v>8157</v>
      </c>
      <c r="G470" t="s">
        <v>194</v>
      </c>
      <c r="H470" t="s">
        <v>11402</v>
      </c>
      <c r="I470" t="s">
        <v>11388</v>
      </c>
      <c r="J470" t="s">
        <v>11384</v>
      </c>
      <c r="K470">
        <v>5</v>
      </c>
      <c r="L470" t="s">
        <v>11389</v>
      </c>
      <c r="M470">
        <v>22.6</v>
      </c>
      <c r="N470" t="s">
        <v>12099</v>
      </c>
      <c r="O470">
        <v>12.7</v>
      </c>
      <c r="P470" t="s">
        <v>11735</v>
      </c>
      <c r="Q470">
        <v>54.5</v>
      </c>
      <c r="R470" t="s">
        <v>11719</v>
      </c>
      <c r="S470">
        <v>14.8</v>
      </c>
      <c r="T470" t="s">
        <v>11542</v>
      </c>
      <c r="U470">
        <v>38.5</v>
      </c>
      <c r="V470" t="s">
        <v>1780</v>
      </c>
      <c r="W470">
        <v>16.2</v>
      </c>
      <c r="X470" t="s">
        <v>11616</v>
      </c>
      <c r="Y470">
        <v>70.2</v>
      </c>
      <c r="Z470" t="s">
        <v>11528</v>
      </c>
      <c r="AA470">
        <v>10.4</v>
      </c>
      <c r="AB470" t="s">
        <v>11421</v>
      </c>
      <c r="AC470">
        <v>19</v>
      </c>
      <c r="AD470" t="s">
        <v>11892</v>
      </c>
      <c r="AE470">
        <v>24.8</v>
      </c>
    </row>
    <row r="471" spans="1:31">
      <c r="A471" t="s">
        <v>12152</v>
      </c>
      <c r="B471">
        <f>465</f>
        <v>465</v>
      </c>
      <c r="C471" t="s">
        <v>1584</v>
      </c>
      <c r="D471">
        <f>465</f>
        <v>465</v>
      </c>
      <c r="E471">
        <v>24</v>
      </c>
      <c r="F471" t="s">
        <v>11382</v>
      </c>
      <c r="G471" t="s">
        <v>5</v>
      </c>
      <c r="H471" t="s">
        <v>11383</v>
      </c>
      <c r="I471" t="s">
        <v>11398</v>
      </c>
      <c r="J471" t="s">
        <v>11384</v>
      </c>
      <c r="K471">
        <v>5</v>
      </c>
      <c r="L471" t="s">
        <v>11389</v>
      </c>
      <c r="M471">
        <v>7.2</v>
      </c>
      <c r="N471" t="s">
        <v>11735</v>
      </c>
      <c r="O471">
        <v>9.6</v>
      </c>
      <c r="P471" t="s">
        <v>11735</v>
      </c>
      <c r="Q471">
        <v>19.7</v>
      </c>
      <c r="R471" t="s">
        <v>12150</v>
      </c>
      <c r="S471">
        <v>70.8</v>
      </c>
      <c r="T471" t="s">
        <v>11614</v>
      </c>
      <c r="U471">
        <v>29.6</v>
      </c>
      <c r="V471" t="s">
        <v>11801</v>
      </c>
      <c r="W471">
        <v>9</v>
      </c>
      <c r="X471" t="s">
        <v>11421</v>
      </c>
      <c r="Y471">
        <v>2.3</v>
      </c>
      <c r="Z471" t="s">
        <v>11421</v>
      </c>
      <c r="AA471">
        <v>17.4</v>
      </c>
      <c r="AB471" t="s">
        <v>12224</v>
      </c>
      <c r="AC471">
        <v>42</v>
      </c>
      <c r="AD471" t="s">
        <v>11458</v>
      </c>
      <c r="AE471">
        <v>24.7</v>
      </c>
    </row>
    <row r="472" spans="1:31">
      <c r="A472" t="s">
        <v>12160</v>
      </c>
      <c r="B472">
        <f>465</f>
        <v>465</v>
      </c>
      <c r="C472" t="s">
        <v>1020</v>
      </c>
      <c r="D472">
        <f>465</f>
        <v>465</v>
      </c>
      <c r="E472">
        <v>15</v>
      </c>
      <c r="F472" t="s">
        <v>11608</v>
      </c>
      <c r="G472" t="s">
        <v>207</v>
      </c>
      <c r="H472" t="s">
        <v>11387</v>
      </c>
      <c r="I472" t="s">
        <v>11388</v>
      </c>
      <c r="J472" t="s">
        <v>11384</v>
      </c>
      <c r="K472">
        <v>4</v>
      </c>
      <c r="L472" t="s">
        <v>11389</v>
      </c>
      <c r="M472">
        <v>19.7</v>
      </c>
      <c r="N472" t="s">
        <v>11642</v>
      </c>
      <c r="O472">
        <v>13.9</v>
      </c>
      <c r="P472" t="s">
        <v>12091</v>
      </c>
      <c r="Q472">
        <v>68.3</v>
      </c>
      <c r="R472" t="s">
        <v>11632</v>
      </c>
      <c r="S472">
        <v>14.9</v>
      </c>
      <c r="T472" t="s">
        <v>11692</v>
      </c>
      <c r="U472">
        <v>23.8</v>
      </c>
      <c r="V472" t="s">
        <v>11933</v>
      </c>
      <c r="W472">
        <v>9.6</v>
      </c>
      <c r="X472" t="s">
        <v>11421</v>
      </c>
      <c r="Y472">
        <v>44.8</v>
      </c>
      <c r="Z472" t="s">
        <v>11653</v>
      </c>
      <c r="AA472">
        <v>12.7</v>
      </c>
      <c r="AB472" t="s">
        <v>11893</v>
      </c>
      <c r="AC472">
        <v>47.8</v>
      </c>
      <c r="AD472" t="s">
        <v>12250</v>
      </c>
      <c r="AE472">
        <v>24.7</v>
      </c>
    </row>
    <row r="473" spans="1:31">
      <c r="A473" t="s">
        <v>12233</v>
      </c>
      <c r="B473">
        <f>465</f>
        <v>465</v>
      </c>
      <c r="C473" t="s">
        <v>10148</v>
      </c>
      <c r="D473">
        <f>465</f>
        <v>465</v>
      </c>
      <c r="E473">
        <v>16</v>
      </c>
      <c r="F473" t="s">
        <v>11448</v>
      </c>
      <c r="G473" t="s">
        <v>175</v>
      </c>
      <c r="H473" t="s">
        <v>11402</v>
      </c>
      <c r="I473" t="s">
        <v>11398</v>
      </c>
      <c r="J473" t="s">
        <v>11384</v>
      </c>
      <c r="K473">
        <v>5</v>
      </c>
      <c r="L473" t="s">
        <v>11389</v>
      </c>
      <c r="M473">
        <v>30.2</v>
      </c>
      <c r="N473" t="s">
        <v>11564</v>
      </c>
      <c r="O473">
        <v>5.3</v>
      </c>
      <c r="P473" t="s">
        <v>11735</v>
      </c>
      <c r="Q473">
        <v>14.4</v>
      </c>
      <c r="R473" t="s">
        <v>11421</v>
      </c>
      <c r="S473">
        <v>21.4</v>
      </c>
      <c r="T473" t="s">
        <v>12000</v>
      </c>
      <c r="U473">
        <v>25.6</v>
      </c>
      <c r="V473" t="s">
        <v>11871</v>
      </c>
      <c r="W473">
        <v>19.5</v>
      </c>
      <c r="X473" t="s">
        <v>11933</v>
      </c>
      <c r="Y473">
        <v>91.2</v>
      </c>
      <c r="Z473" t="s">
        <v>11409</v>
      </c>
      <c r="AA473">
        <v>11.9</v>
      </c>
      <c r="AB473" t="s">
        <v>11421</v>
      </c>
      <c r="AC473">
        <v>35.8</v>
      </c>
      <c r="AD473" t="s">
        <v>12151</v>
      </c>
      <c r="AE473">
        <v>24.7</v>
      </c>
    </row>
    <row r="474" spans="1:31">
      <c r="A474" t="s">
        <v>12228</v>
      </c>
      <c r="B474">
        <f>465</f>
        <v>465</v>
      </c>
      <c r="C474" t="s">
        <v>705</v>
      </c>
      <c r="D474">
        <f>465</f>
        <v>465</v>
      </c>
      <c r="E474">
        <v>19</v>
      </c>
      <c r="F474" t="s">
        <v>11994</v>
      </c>
      <c r="G474" t="s">
        <v>704</v>
      </c>
      <c r="H474" t="s">
        <v>11387</v>
      </c>
      <c r="I474" t="s">
        <v>7032</v>
      </c>
      <c r="J474" t="s">
        <v>11384</v>
      </c>
      <c r="K474">
        <v>3</v>
      </c>
      <c r="L474" t="s">
        <v>11385</v>
      </c>
      <c r="M474">
        <v>16.7</v>
      </c>
      <c r="N474" t="s">
        <v>12269</v>
      </c>
      <c r="O474">
        <v>18.8</v>
      </c>
      <c r="P474" t="s">
        <v>12030</v>
      </c>
      <c r="Q474">
        <v>5.5</v>
      </c>
      <c r="R474" t="s">
        <v>11421</v>
      </c>
      <c r="S474">
        <v>13.5</v>
      </c>
      <c r="T474" t="s">
        <v>11887</v>
      </c>
      <c r="U474">
        <v>100</v>
      </c>
      <c r="V474" t="s">
        <v>117</v>
      </c>
      <c r="W474">
        <v>99.7</v>
      </c>
      <c r="X474" t="s">
        <v>132</v>
      </c>
      <c r="Y474">
        <v>35.9</v>
      </c>
      <c r="Z474" t="s">
        <v>12056</v>
      </c>
      <c r="AA474">
        <v>14.1</v>
      </c>
      <c r="AB474" t="s">
        <v>11576</v>
      </c>
      <c r="AC474">
        <v>24.6</v>
      </c>
      <c r="AD474" t="s">
        <v>12092</v>
      </c>
      <c r="AE474">
        <v>24.7</v>
      </c>
    </row>
    <row r="475" spans="1:31">
      <c r="A475" t="s">
        <v>12206</v>
      </c>
      <c r="B475">
        <f>469</f>
        <v>469</v>
      </c>
      <c r="C475" t="s">
        <v>12288</v>
      </c>
      <c r="D475">
        <f>469</f>
        <v>469</v>
      </c>
      <c r="E475">
        <v>26</v>
      </c>
      <c r="F475" t="s">
        <v>6890</v>
      </c>
      <c r="G475" t="s">
        <v>424</v>
      </c>
      <c r="H475" t="s">
        <v>11387</v>
      </c>
      <c r="I475" t="s">
        <v>11388</v>
      </c>
      <c r="J475" t="s">
        <v>11384</v>
      </c>
      <c r="K475">
        <v>4</v>
      </c>
      <c r="L475" t="s">
        <v>11389</v>
      </c>
      <c r="M475">
        <v>14.6</v>
      </c>
      <c r="N475" t="s">
        <v>12279</v>
      </c>
      <c r="O475">
        <v>14.2</v>
      </c>
      <c r="P475" t="s">
        <v>12100</v>
      </c>
      <c r="Q475">
        <v>11.7</v>
      </c>
      <c r="R475" t="s">
        <v>11421</v>
      </c>
      <c r="S475">
        <v>52.7</v>
      </c>
      <c r="T475" t="s">
        <v>514</v>
      </c>
      <c r="U475">
        <v>65.3</v>
      </c>
      <c r="V475" t="s">
        <v>11601</v>
      </c>
      <c r="W475">
        <v>15.7</v>
      </c>
      <c r="X475" t="s">
        <v>11944</v>
      </c>
      <c r="Y475">
        <v>20.1</v>
      </c>
      <c r="Z475" t="s">
        <v>11977</v>
      </c>
      <c r="AA475">
        <v>10.5</v>
      </c>
      <c r="AB475" t="s">
        <v>11421</v>
      </c>
      <c r="AC475">
        <v>18.2</v>
      </c>
      <c r="AD475" t="s">
        <v>12289</v>
      </c>
      <c r="AE475">
        <v>24.6</v>
      </c>
    </row>
    <row r="476" spans="1:31">
      <c r="A476" t="s">
        <v>12199</v>
      </c>
      <c r="B476">
        <f>469</f>
        <v>469</v>
      </c>
      <c r="C476" t="s">
        <v>1781</v>
      </c>
      <c r="D476">
        <f>469</f>
        <v>469</v>
      </c>
      <c r="E476">
        <v>27</v>
      </c>
      <c r="F476" t="s">
        <v>11382</v>
      </c>
      <c r="G476" t="s">
        <v>5</v>
      </c>
      <c r="H476" t="s">
        <v>11383</v>
      </c>
      <c r="I476" t="s">
        <v>7032</v>
      </c>
      <c r="J476" t="s">
        <v>11384</v>
      </c>
      <c r="K476">
        <v>5</v>
      </c>
      <c r="L476" t="s">
        <v>11385</v>
      </c>
      <c r="M476">
        <v>14.2</v>
      </c>
      <c r="N476" t="s">
        <v>11735</v>
      </c>
      <c r="O476">
        <v>15.6</v>
      </c>
      <c r="P476" t="s">
        <v>12173</v>
      </c>
      <c r="Q476">
        <v>13</v>
      </c>
      <c r="R476" t="s">
        <v>11421</v>
      </c>
      <c r="S476">
        <v>48.5</v>
      </c>
      <c r="T476" t="s">
        <v>991</v>
      </c>
      <c r="U476">
        <v>30.1</v>
      </c>
      <c r="V476" t="s">
        <v>11803</v>
      </c>
      <c r="W476">
        <v>94.1</v>
      </c>
      <c r="X476" t="s">
        <v>128</v>
      </c>
      <c r="Y476">
        <v>1.5</v>
      </c>
      <c r="Z476" t="s">
        <v>11421</v>
      </c>
      <c r="AA476">
        <v>13.6</v>
      </c>
      <c r="AB476" t="s">
        <v>11849</v>
      </c>
      <c r="AC476">
        <v>2.5</v>
      </c>
      <c r="AD476" t="s">
        <v>11421</v>
      </c>
      <c r="AE476">
        <v>24.6</v>
      </c>
    </row>
    <row r="477" spans="1:31">
      <c r="A477" t="s">
        <v>12259</v>
      </c>
      <c r="B477">
        <f>469</f>
        <v>469</v>
      </c>
      <c r="C477" t="s">
        <v>12290</v>
      </c>
      <c r="D477">
        <f>469</f>
        <v>469</v>
      </c>
      <c r="E477">
        <v>24</v>
      </c>
      <c r="F477" t="s">
        <v>11754</v>
      </c>
      <c r="G477" t="s">
        <v>404</v>
      </c>
      <c r="H477" t="s">
        <v>11387</v>
      </c>
      <c r="I477" t="s">
        <v>11388</v>
      </c>
      <c r="J477" t="s">
        <v>11384</v>
      </c>
      <c r="K477">
        <v>5</v>
      </c>
      <c r="L477" t="s">
        <v>11389</v>
      </c>
      <c r="M477">
        <v>21.2</v>
      </c>
      <c r="N477" t="s">
        <v>12056</v>
      </c>
      <c r="O477">
        <v>5.8</v>
      </c>
      <c r="P477" t="s">
        <v>11735</v>
      </c>
      <c r="Q477">
        <v>7.5</v>
      </c>
      <c r="R477" t="s">
        <v>11421</v>
      </c>
      <c r="S477">
        <v>51</v>
      </c>
      <c r="T477" t="s">
        <v>11899</v>
      </c>
      <c r="U477">
        <v>6.1</v>
      </c>
      <c r="V477" t="s">
        <v>11421</v>
      </c>
      <c r="W477">
        <v>13.2</v>
      </c>
      <c r="X477" t="s">
        <v>12144</v>
      </c>
      <c r="Y477">
        <v>53.1</v>
      </c>
      <c r="Z477" t="s">
        <v>11706</v>
      </c>
      <c r="AA477">
        <v>13.2</v>
      </c>
      <c r="AB477" t="s">
        <v>11861</v>
      </c>
      <c r="AC477">
        <v>44.4</v>
      </c>
      <c r="AD477" t="s">
        <v>11914</v>
      </c>
      <c r="AE477">
        <v>24.6</v>
      </c>
    </row>
    <row r="478" spans="1:31">
      <c r="A478" t="s">
        <v>11778</v>
      </c>
      <c r="B478" t="s">
        <v>1511</v>
      </c>
      <c r="C478" t="s">
        <v>1510</v>
      </c>
      <c r="D478" t="s">
        <v>1511</v>
      </c>
      <c r="E478">
        <v>20</v>
      </c>
      <c r="F478" t="s">
        <v>11459</v>
      </c>
      <c r="G478" t="s">
        <v>284</v>
      </c>
      <c r="H478" t="s">
        <v>11387</v>
      </c>
      <c r="I478" t="s">
        <v>11388</v>
      </c>
      <c r="J478" t="s">
        <v>11384</v>
      </c>
      <c r="K478">
        <v>4</v>
      </c>
      <c r="L478" t="s">
        <v>11389</v>
      </c>
      <c r="M478">
        <v>23.6</v>
      </c>
      <c r="N478" t="s">
        <v>11960</v>
      </c>
      <c r="O478">
        <v>14</v>
      </c>
      <c r="P478" t="s">
        <v>11750</v>
      </c>
      <c r="Q478">
        <v>81</v>
      </c>
      <c r="R478" t="s">
        <v>390</v>
      </c>
      <c r="S478">
        <v>9.6</v>
      </c>
      <c r="T478" t="s">
        <v>11421</v>
      </c>
      <c r="U478">
        <v>17.3</v>
      </c>
      <c r="V478" t="s">
        <v>11872</v>
      </c>
      <c r="W478">
        <v>12.9</v>
      </c>
      <c r="X478" t="s">
        <v>12291</v>
      </c>
      <c r="Y478">
        <v>30</v>
      </c>
      <c r="Z478" t="s">
        <v>12053</v>
      </c>
      <c r="AA478">
        <v>9.8</v>
      </c>
      <c r="AB478" t="s">
        <v>11421</v>
      </c>
      <c r="AC478">
        <v>37.5</v>
      </c>
      <c r="AD478" t="s">
        <v>11747</v>
      </c>
      <c r="AE478">
        <v>24.5</v>
      </c>
    </row>
    <row r="479" spans="1:31">
      <c r="A479" t="s">
        <v>12199</v>
      </c>
      <c r="B479">
        <f>473</f>
        <v>473</v>
      </c>
      <c r="C479" t="s">
        <v>12292</v>
      </c>
      <c r="D479">
        <f>473</f>
        <v>473</v>
      </c>
      <c r="E479">
        <v>25</v>
      </c>
      <c r="F479" t="s">
        <v>11432</v>
      </c>
      <c r="G479" t="s">
        <v>11433</v>
      </c>
      <c r="H479" t="s">
        <v>11387</v>
      </c>
      <c r="I479" t="s">
        <v>7032</v>
      </c>
      <c r="J479" t="s">
        <v>11384</v>
      </c>
      <c r="K479">
        <v>2</v>
      </c>
      <c r="L479" t="s">
        <v>11389</v>
      </c>
      <c r="M479">
        <v>13.1</v>
      </c>
      <c r="N479" t="s">
        <v>11735</v>
      </c>
      <c r="O479">
        <v>5.5</v>
      </c>
      <c r="P479" t="s">
        <v>11735</v>
      </c>
      <c r="Q479">
        <v>36.1</v>
      </c>
      <c r="R479" t="s">
        <v>12126</v>
      </c>
      <c r="S479">
        <v>68.7</v>
      </c>
      <c r="T479" t="s">
        <v>11732</v>
      </c>
      <c r="U479">
        <v>7.5</v>
      </c>
      <c r="V479" t="s">
        <v>11421</v>
      </c>
      <c r="W479">
        <v>4.9</v>
      </c>
      <c r="X479" t="s">
        <v>11421</v>
      </c>
      <c r="Y479">
        <v>7</v>
      </c>
      <c r="Z479" t="s">
        <v>11421</v>
      </c>
      <c r="AA479">
        <v>13.1</v>
      </c>
      <c r="AB479" t="s">
        <v>11410</v>
      </c>
      <c r="AC479">
        <v>15.2</v>
      </c>
      <c r="AD479" t="s">
        <v>12293</v>
      </c>
      <c r="AE479">
        <v>24.4</v>
      </c>
    </row>
    <row r="480" spans="1:31">
      <c r="A480" t="s">
        <v>12051</v>
      </c>
      <c r="B480">
        <f>473</f>
        <v>473</v>
      </c>
      <c r="C480" t="s">
        <v>12294</v>
      </c>
      <c r="D480">
        <f>473</f>
        <v>473</v>
      </c>
      <c r="E480">
        <v>26</v>
      </c>
      <c r="F480" t="s">
        <v>11649</v>
      </c>
      <c r="G480" t="s">
        <v>833</v>
      </c>
      <c r="H480" t="s">
        <v>11402</v>
      </c>
      <c r="I480" t="s">
        <v>7032</v>
      </c>
      <c r="J480" t="s">
        <v>11384</v>
      </c>
      <c r="K480">
        <v>5</v>
      </c>
      <c r="L480" t="s">
        <v>11389</v>
      </c>
      <c r="M480">
        <v>21.3</v>
      </c>
      <c r="N480" t="s">
        <v>11963</v>
      </c>
      <c r="O480">
        <v>13.3</v>
      </c>
      <c r="P480" t="s">
        <v>11735</v>
      </c>
      <c r="Q480">
        <v>93.2</v>
      </c>
      <c r="R480" t="s">
        <v>222</v>
      </c>
      <c r="S480">
        <v>2.1</v>
      </c>
      <c r="T480" t="s">
        <v>11421</v>
      </c>
      <c r="U480">
        <v>5.7</v>
      </c>
      <c r="V480" t="s">
        <v>11421</v>
      </c>
      <c r="W480">
        <v>25.8</v>
      </c>
      <c r="X480" t="s">
        <v>11491</v>
      </c>
      <c r="Y480">
        <v>63.3</v>
      </c>
      <c r="Z480" t="s">
        <v>11412</v>
      </c>
      <c r="AA480">
        <v>7.4</v>
      </c>
      <c r="AB480" t="s">
        <v>11421</v>
      </c>
      <c r="AC480">
        <v>24.8</v>
      </c>
      <c r="AD480" t="s">
        <v>12206</v>
      </c>
      <c r="AE480">
        <v>24.4</v>
      </c>
    </row>
    <row r="481" spans="1:31">
      <c r="A481" t="s">
        <v>12257</v>
      </c>
      <c r="B481">
        <f>473</f>
        <v>473</v>
      </c>
      <c r="C481" t="s">
        <v>2015</v>
      </c>
      <c r="D481">
        <f>473</f>
        <v>473</v>
      </c>
      <c r="E481">
        <v>18</v>
      </c>
      <c r="F481" t="s">
        <v>12295</v>
      </c>
      <c r="G481" t="s">
        <v>2013</v>
      </c>
      <c r="H481" t="s">
        <v>11387</v>
      </c>
      <c r="I481" t="s">
        <v>11388</v>
      </c>
      <c r="J481" t="s">
        <v>7069</v>
      </c>
      <c r="K481">
        <v>5</v>
      </c>
      <c r="L481" t="s">
        <v>11389</v>
      </c>
      <c r="M481">
        <v>19.8</v>
      </c>
      <c r="N481" t="s">
        <v>12164</v>
      </c>
      <c r="O481">
        <v>27.8</v>
      </c>
      <c r="P481" t="s">
        <v>11588</v>
      </c>
      <c r="Q481">
        <v>83</v>
      </c>
      <c r="R481" t="s">
        <v>11739</v>
      </c>
      <c r="S481">
        <v>3</v>
      </c>
      <c r="T481" t="s">
        <v>11421</v>
      </c>
      <c r="U481">
        <v>13</v>
      </c>
      <c r="V481" t="s">
        <v>11421</v>
      </c>
      <c r="W481">
        <v>14.9</v>
      </c>
      <c r="X481" t="s">
        <v>12208</v>
      </c>
      <c r="Y481">
        <v>43.5</v>
      </c>
      <c r="Z481" t="s">
        <v>11838</v>
      </c>
      <c r="AA481">
        <v>25.5</v>
      </c>
      <c r="AB481" t="s">
        <v>11853</v>
      </c>
      <c r="AC481">
        <v>11.7</v>
      </c>
      <c r="AD481" t="s">
        <v>12268</v>
      </c>
      <c r="AE481">
        <v>24.4</v>
      </c>
    </row>
    <row r="482" spans="1:31">
      <c r="A482" t="s">
        <v>12098</v>
      </c>
      <c r="B482">
        <f>476</f>
        <v>476</v>
      </c>
      <c r="C482" t="s">
        <v>1515</v>
      </c>
      <c r="D482">
        <f>476</f>
        <v>476</v>
      </c>
      <c r="E482">
        <v>13</v>
      </c>
      <c r="F482" t="s">
        <v>11459</v>
      </c>
      <c r="G482" t="s">
        <v>284</v>
      </c>
      <c r="H482" t="s">
        <v>11387</v>
      </c>
      <c r="I482" t="s">
        <v>11388</v>
      </c>
      <c r="J482" t="s">
        <v>11384</v>
      </c>
      <c r="K482">
        <v>4</v>
      </c>
      <c r="L482" t="s">
        <v>11389</v>
      </c>
      <c r="M482">
        <v>28.5</v>
      </c>
      <c r="N482" t="s">
        <v>11685</v>
      </c>
      <c r="O482">
        <v>38.8</v>
      </c>
      <c r="P482" t="s">
        <v>11664</v>
      </c>
      <c r="Q482">
        <v>53.2</v>
      </c>
      <c r="R482" t="s">
        <v>11472</v>
      </c>
      <c r="S482">
        <v>11.6</v>
      </c>
      <c r="T482" t="s">
        <v>11421</v>
      </c>
      <c r="U482">
        <v>7.4</v>
      </c>
      <c r="V482" t="s">
        <v>11421</v>
      </c>
      <c r="W482">
        <v>7.7</v>
      </c>
      <c r="X482" t="s">
        <v>11421</v>
      </c>
      <c r="Y482">
        <v>8.7</v>
      </c>
      <c r="Z482" t="s">
        <v>11421</v>
      </c>
      <c r="AA482">
        <v>11.9</v>
      </c>
      <c r="AB482" t="s">
        <v>11421</v>
      </c>
      <c r="AC482">
        <v>10.9</v>
      </c>
      <c r="AD482" t="s">
        <v>12296</v>
      </c>
      <c r="AE482">
        <v>24.3</v>
      </c>
    </row>
    <row r="483" spans="1:31">
      <c r="A483" t="s">
        <v>12257</v>
      </c>
      <c r="B483">
        <f>476</f>
        <v>476</v>
      </c>
      <c r="C483" t="s">
        <v>1490</v>
      </c>
      <c r="D483">
        <f>476</f>
        <v>476</v>
      </c>
      <c r="E483">
        <v>22</v>
      </c>
      <c r="F483" t="s">
        <v>11819</v>
      </c>
      <c r="G483" t="s">
        <v>274</v>
      </c>
      <c r="H483" t="s">
        <v>11387</v>
      </c>
      <c r="I483" t="s">
        <v>7032</v>
      </c>
      <c r="J483" t="s">
        <v>11384</v>
      </c>
      <c r="K483">
        <v>4</v>
      </c>
      <c r="L483" t="s">
        <v>11389</v>
      </c>
      <c r="M483">
        <v>26.2</v>
      </c>
      <c r="N483" t="s">
        <v>11778</v>
      </c>
      <c r="O483">
        <v>12</v>
      </c>
      <c r="P483" t="s">
        <v>11735</v>
      </c>
      <c r="Q483">
        <v>47</v>
      </c>
      <c r="R483" t="s">
        <v>11446</v>
      </c>
      <c r="S483">
        <v>19.6</v>
      </c>
      <c r="T483" t="s">
        <v>12103</v>
      </c>
      <c r="U483">
        <v>4.3</v>
      </c>
      <c r="V483" t="s">
        <v>11421</v>
      </c>
      <c r="W483">
        <v>23.9</v>
      </c>
      <c r="X483" t="s">
        <v>11973</v>
      </c>
      <c r="Y483">
        <v>56.8</v>
      </c>
      <c r="Z483" t="s">
        <v>11888</v>
      </c>
      <c r="AA483">
        <v>8.1</v>
      </c>
      <c r="AB483" t="s">
        <v>11421</v>
      </c>
      <c r="AC483">
        <v>28.1</v>
      </c>
      <c r="AD483" t="s">
        <v>12297</v>
      </c>
      <c r="AE483">
        <v>24.3</v>
      </c>
    </row>
    <row r="484" spans="1:31">
      <c r="A484" t="s">
        <v>12283</v>
      </c>
      <c r="B484" t="s">
        <v>12158</v>
      </c>
      <c r="C484" t="s">
        <v>12298</v>
      </c>
      <c r="D484" t="s">
        <v>12158</v>
      </c>
      <c r="E484">
        <v>17</v>
      </c>
      <c r="F484" t="s">
        <v>8157</v>
      </c>
      <c r="G484" t="s">
        <v>194</v>
      </c>
      <c r="H484" t="s">
        <v>11383</v>
      </c>
      <c r="I484" t="s">
        <v>7032</v>
      </c>
      <c r="J484" t="s">
        <v>11384</v>
      </c>
      <c r="K484">
        <v>4</v>
      </c>
      <c r="L484" t="s">
        <v>11389</v>
      </c>
      <c r="M484">
        <v>20.4</v>
      </c>
      <c r="N484" t="s">
        <v>12106</v>
      </c>
      <c r="O484">
        <v>6.9</v>
      </c>
      <c r="P484" t="s">
        <v>11735</v>
      </c>
      <c r="Q484">
        <v>33.7</v>
      </c>
      <c r="R484" t="s">
        <v>12030</v>
      </c>
      <c r="S484">
        <v>21.2</v>
      </c>
      <c r="T484" t="s">
        <v>11782</v>
      </c>
      <c r="U484">
        <v>79.8</v>
      </c>
      <c r="V484" t="s">
        <v>11682</v>
      </c>
      <c r="W484">
        <v>14.2</v>
      </c>
      <c r="X484" t="s">
        <v>12096</v>
      </c>
      <c r="Y484">
        <v>24.1</v>
      </c>
      <c r="Z484" t="s">
        <v>11711</v>
      </c>
      <c r="AA484">
        <v>15.6</v>
      </c>
      <c r="AB484" t="s">
        <v>12281</v>
      </c>
      <c r="AC484">
        <v>55.8</v>
      </c>
      <c r="AD484" t="s">
        <v>11452</v>
      </c>
      <c r="AE484">
        <v>24.2</v>
      </c>
    </row>
    <row r="485" spans="1:31">
      <c r="A485" t="s">
        <v>12287</v>
      </c>
      <c r="B485" t="s">
        <v>866</v>
      </c>
      <c r="C485" t="s">
        <v>867</v>
      </c>
      <c r="D485" t="s">
        <v>866</v>
      </c>
      <c r="E485">
        <v>14</v>
      </c>
      <c r="F485" t="s">
        <v>8157</v>
      </c>
      <c r="G485" t="s">
        <v>194</v>
      </c>
      <c r="H485" t="s">
        <v>11387</v>
      </c>
      <c r="I485" t="s">
        <v>11388</v>
      </c>
      <c r="J485" t="s">
        <v>11384</v>
      </c>
      <c r="K485">
        <v>5</v>
      </c>
      <c r="L485" t="s">
        <v>11389</v>
      </c>
      <c r="M485">
        <v>25.4</v>
      </c>
      <c r="N485" t="s">
        <v>11554</v>
      </c>
      <c r="O485">
        <v>10.2</v>
      </c>
      <c r="P485" t="s">
        <v>11735</v>
      </c>
      <c r="Q485">
        <v>71</v>
      </c>
      <c r="R485" t="s">
        <v>11501</v>
      </c>
      <c r="S485">
        <v>9.6</v>
      </c>
      <c r="T485" t="s">
        <v>11421</v>
      </c>
      <c r="U485" t="s">
        <v>9</v>
      </c>
      <c r="V485" t="s">
        <v>9</v>
      </c>
      <c r="W485">
        <v>15.8</v>
      </c>
      <c r="X485" t="s">
        <v>11929</v>
      </c>
      <c r="Y485">
        <v>59.3</v>
      </c>
      <c r="Z485" t="s">
        <v>11907</v>
      </c>
      <c r="AA485">
        <v>10</v>
      </c>
      <c r="AB485" t="s">
        <v>11421</v>
      </c>
      <c r="AC485">
        <v>34.6</v>
      </c>
      <c r="AD485" t="s">
        <v>12034</v>
      </c>
      <c r="AE485">
        <v>24.1</v>
      </c>
    </row>
    <row r="486" spans="1:31">
      <c r="A486" t="s">
        <v>12152</v>
      </c>
      <c r="B486" t="s">
        <v>1862</v>
      </c>
      <c r="C486" t="s">
        <v>1861</v>
      </c>
      <c r="D486" t="s">
        <v>1862</v>
      </c>
      <c r="E486">
        <v>35</v>
      </c>
      <c r="F486" t="s">
        <v>11382</v>
      </c>
      <c r="G486" t="s">
        <v>5</v>
      </c>
      <c r="H486" t="s">
        <v>11383</v>
      </c>
      <c r="I486" t="s">
        <v>7032</v>
      </c>
      <c r="J486" t="s">
        <v>11384</v>
      </c>
      <c r="K486">
        <v>5</v>
      </c>
      <c r="L486" t="s">
        <v>11389</v>
      </c>
      <c r="M486">
        <v>4.6</v>
      </c>
      <c r="N486" t="s">
        <v>11735</v>
      </c>
      <c r="O486">
        <v>4.8</v>
      </c>
      <c r="P486" t="s">
        <v>11735</v>
      </c>
      <c r="Q486">
        <v>6.5</v>
      </c>
      <c r="R486" t="s">
        <v>11421</v>
      </c>
      <c r="S486">
        <v>85.1</v>
      </c>
      <c r="T486" t="s">
        <v>11755</v>
      </c>
      <c r="U486">
        <v>61.1</v>
      </c>
      <c r="V486" t="s">
        <v>11570</v>
      </c>
      <c r="W486">
        <v>12.3</v>
      </c>
      <c r="X486" t="s">
        <v>12214</v>
      </c>
      <c r="Y486">
        <v>2.1</v>
      </c>
      <c r="Z486" t="s">
        <v>11421</v>
      </c>
      <c r="AA486">
        <v>9.6</v>
      </c>
      <c r="AB486" t="s">
        <v>11421</v>
      </c>
      <c r="AC486">
        <v>1.6</v>
      </c>
      <c r="AD486" t="s">
        <v>11421</v>
      </c>
      <c r="AE486">
        <v>24</v>
      </c>
    </row>
    <row r="487" spans="1:31">
      <c r="A487" t="s">
        <v>12228</v>
      </c>
      <c r="B487">
        <f>481</f>
        <v>481</v>
      </c>
      <c r="C487" t="s">
        <v>1977</v>
      </c>
      <c r="D487">
        <f>481</f>
        <v>481</v>
      </c>
      <c r="E487">
        <v>15</v>
      </c>
      <c r="F487" t="s">
        <v>11386</v>
      </c>
      <c r="G487" t="s">
        <v>10</v>
      </c>
      <c r="H487" t="s">
        <v>11383</v>
      </c>
      <c r="I487" t="s">
        <v>11388</v>
      </c>
      <c r="J487" t="s">
        <v>11384</v>
      </c>
      <c r="K487">
        <v>5</v>
      </c>
      <c r="L487" t="s">
        <v>11389</v>
      </c>
      <c r="M487">
        <v>8.8</v>
      </c>
      <c r="N487" t="s">
        <v>11735</v>
      </c>
      <c r="O487">
        <v>5.3</v>
      </c>
      <c r="P487" t="s">
        <v>11735</v>
      </c>
      <c r="Q487">
        <v>14.9</v>
      </c>
      <c r="R487" t="s">
        <v>11421</v>
      </c>
      <c r="S487">
        <v>39.7</v>
      </c>
      <c r="T487" t="s">
        <v>11588</v>
      </c>
      <c r="U487">
        <v>42.2</v>
      </c>
      <c r="V487" t="s">
        <v>11716</v>
      </c>
      <c r="W487">
        <v>55.4</v>
      </c>
      <c r="X487" t="s">
        <v>11655</v>
      </c>
      <c r="Y487">
        <v>24.6</v>
      </c>
      <c r="Z487" t="s">
        <v>11850</v>
      </c>
      <c r="AA487">
        <v>13</v>
      </c>
      <c r="AB487" t="s">
        <v>11804</v>
      </c>
      <c r="AC487">
        <v>87.4</v>
      </c>
      <c r="AD487" t="s">
        <v>11478</v>
      </c>
      <c r="AE487">
        <v>23.9</v>
      </c>
    </row>
    <row r="488" spans="1:31">
      <c r="A488" t="s">
        <v>12254</v>
      </c>
      <c r="B488">
        <f>481</f>
        <v>481</v>
      </c>
      <c r="C488" t="s">
        <v>6402</v>
      </c>
      <c r="D488">
        <f>481</f>
        <v>481</v>
      </c>
      <c r="E488">
        <v>22</v>
      </c>
      <c r="F488" t="s">
        <v>11459</v>
      </c>
      <c r="G488" t="s">
        <v>284</v>
      </c>
      <c r="H488" t="s">
        <v>11383</v>
      </c>
      <c r="I488" t="s">
        <v>11510</v>
      </c>
      <c r="J488" t="s">
        <v>9</v>
      </c>
      <c r="K488">
        <v>4</v>
      </c>
      <c r="L488" t="s">
        <v>11389</v>
      </c>
      <c r="M488">
        <v>14.4</v>
      </c>
      <c r="N488" t="s">
        <v>11735</v>
      </c>
      <c r="O488">
        <v>80.6</v>
      </c>
      <c r="P488" t="s">
        <v>157</v>
      </c>
      <c r="Q488">
        <v>28.6</v>
      </c>
      <c r="R488" t="s">
        <v>11513</v>
      </c>
      <c r="S488">
        <v>2.2</v>
      </c>
      <c r="T488" t="s">
        <v>11421</v>
      </c>
      <c r="U488">
        <v>21.6</v>
      </c>
      <c r="V488" t="s">
        <v>12104</v>
      </c>
      <c r="W488">
        <v>22.4</v>
      </c>
      <c r="X488" t="s">
        <v>11596</v>
      </c>
      <c r="Y488">
        <v>1</v>
      </c>
      <c r="Z488" t="s">
        <v>11421</v>
      </c>
      <c r="AA488">
        <v>38.4</v>
      </c>
      <c r="AB488" t="s">
        <v>11524</v>
      </c>
      <c r="AC488">
        <v>1.1</v>
      </c>
      <c r="AD488" t="s">
        <v>11421</v>
      </c>
      <c r="AE488">
        <v>23.9</v>
      </c>
    </row>
    <row r="489" spans="1:31">
      <c r="A489" t="s">
        <v>12228</v>
      </c>
      <c r="B489">
        <f>481</f>
        <v>481</v>
      </c>
      <c r="C489" t="s">
        <v>1390</v>
      </c>
      <c r="D489">
        <f>481</f>
        <v>481</v>
      </c>
      <c r="E489">
        <v>24</v>
      </c>
      <c r="F489" t="s">
        <v>8157</v>
      </c>
      <c r="G489" t="s">
        <v>194</v>
      </c>
      <c r="H489" t="s">
        <v>11387</v>
      </c>
      <c r="I489" t="s">
        <v>7032</v>
      </c>
      <c r="J489" t="s">
        <v>11384</v>
      </c>
      <c r="K489">
        <v>5</v>
      </c>
      <c r="L489" t="s">
        <v>11389</v>
      </c>
      <c r="M489">
        <v>21.3</v>
      </c>
      <c r="N489" t="s">
        <v>11947</v>
      </c>
      <c r="O489">
        <v>33.2</v>
      </c>
      <c r="P489" t="s">
        <v>912</v>
      </c>
      <c r="Q489">
        <v>16.8</v>
      </c>
      <c r="R489" t="s">
        <v>11421</v>
      </c>
      <c r="S489">
        <v>14.8</v>
      </c>
      <c r="T489" t="s">
        <v>11438</v>
      </c>
      <c r="U489">
        <v>40.5</v>
      </c>
      <c r="V489" t="s">
        <v>11947</v>
      </c>
      <c r="W489">
        <v>30.6</v>
      </c>
      <c r="X489" t="s">
        <v>1780</v>
      </c>
      <c r="Y489">
        <v>44.3</v>
      </c>
      <c r="Z489" t="s">
        <v>12102</v>
      </c>
      <c r="AA489">
        <v>13.1</v>
      </c>
      <c r="AB489" t="s">
        <v>11702</v>
      </c>
      <c r="AC489">
        <v>29.9</v>
      </c>
      <c r="AD489" t="s">
        <v>12258</v>
      </c>
      <c r="AE489">
        <v>23.9</v>
      </c>
    </row>
    <row r="490" spans="1:31">
      <c r="A490" t="s">
        <v>11913</v>
      </c>
      <c r="B490">
        <f>481</f>
        <v>481</v>
      </c>
      <c r="C490" t="s">
        <v>10752</v>
      </c>
      <c r="D490">
        <f>481</f>
        <v>481</v>
      </c>
      <c r="E490">
        <v>18</v>
      </c>
      <c r="F490" t="s">
        <v>11991</v>
      </c>
      <c r="G490" t="s">
        <v>2570</v>
      </c>
      <c r="H490" t="s">
        <v>11383</v>
      </c>
      <c r="I490" t="s">
        <v>11398</v>
      </c>
      <c r="J490" t="s">
        <v>11384</v>
      </c>
      <c r="K490">
        <v>4</v>
      </c>
      <c r="L490" t="s">
        <v>11389</v>
      </c>
      <c r="M490">
        <v>23.3</v>
      </c>
      <c r="N490" t="s">
        <v>11628</v>
      </c>
      <c r="O490">
        <v>36</v>
      </c>
      <c r="P490" t="s">
        <v>11631</v>
      </c>
      <c r="Q490">
        <v>84.3</v>
      </c>
      <c r="R490" t="s">
        <v>458</v>
      </c>
      <c r="S490">
        <v>1.2</v>
      </c>
      <c r="T490" t="s">
        <v>11421</v>
      </c>
      <c r="U490">
        <v>40.5</v>
      </c>
      <c r="V490" t="s">
        <v>11962</v>
      </c>
      <c r="W490">
        <v>4.2</v>
      </c>
      <c r="X490" t="s">
        <v>11421</v>
      </c>
      <c r="Y490">
        <v>1</v>
      </c>
      <c r="Z490" t="s">
        <v>11421</v>
      </c>
      <c r="AA490">
        <v>10.5</v>
      </c>
      <c r="AB490" t="s">
        <v>11421</v>
      </c>
      <c r="AC490">
        <v>1.3</v>
      </c>
      <c r="AD490" t="s">
        <v>11421</v>
      </c>
      <c r="AE490">
        <v>23.9</v>
      </c>
    </row>
    <row r="491" spans="1:31">
      <c r="A491" t="s">
        <v>12228</v>
      </c>
      <c r="B491">
        <v>481</v>
      </c>
      <c r="C491" t="s">
        <v>686</v>
      </c>
      <c r="D491">
        <v>481</v>
      </c>
      <c r="E491">
        <v>23</v>
      </c>
      <c r="F491" t="s">
        <v>11754</v>
      </c>
      <c r="G491" t="s">
        <v>404</v>
      </c>
      <c r="H491" t="s">
        <v>11387</v>
      </c>
      <c r="I491" t="s">
        <v>11398</v>
      </c>
      <c r="J491" t="s">
        <v>11384</v>
      </c>
      <c r="K491">
        <v>3</v>
      </c>
      <c r="L491" t="s">
        <v>11389</v>
      </c>
      <c r="M491">
        <v>20.6</v>
      </c>
      <c r="N491">
        <v>424</v>
      </c>
      <c r="O491">
        <v>9.6</v>
      </c>
      <c r="P491" t="s">
        <v>11735</v>
      </c>
      <c r="Q491">
        <v>2.9</v>
      </c>
      <c r="R491" t="s">
        <v>11421</v>
      </c>
      <c r="S491">
        <v>57.1</v>
      </c>
      <c r="T491">
        <v>227</v>
      </c>
      <c r="U491">
        <v>3.3</v>
      </c>
      <c r="V491" t="s">
        <v>11421</v>
      </c>
      <c r="W491">
        <v>4.6</v>
      </c>
      <c r="X491" t="s">
        <v>11421</v>
      </c>
      <c r="Y491">
        <v>45.2</v>
      </c>
      <c r="Z491">
        <v>344</v>
      </c>
      <c r="AA491">
        <v>13.2</v>
      </c>
      <c r="AB491">
        <v>650</v>
      </c>
      <c r="AC491">
        <v>29.4</v>
      </c>
      <c r="AD491" t="s">
        <v>11757</v>
      </c>
      <c r="AE491">
        <v>24</v>
      </c>
    </row>
    <row r="492" spans="1:31">
      <c r="A492" t="s">
        <v>12299</v>
      </c>
      <c r="B492" t="s">
        <v>11665</v>
      </c>
      <c r="C492" t="s">
        <v>12300</v>
      </c>
      <c r="D492" t="s">
        <v>11665</v>
      </c>
      <c r="E492">
        <v>20</v>
      </c>
      <c r="F492" t="s">
        <v>11819</v>
      </c>
      <c r="G492" t="s">
        <v>274</v>
      </c>
      <c r="H492" t="s">
        <v>11402</v>
      </c>
      <c r="I492" t="s">
        <v>11388</v>
      </c>
      <c r="J492" t="s">
        <v>11384</v>
      </c>
      <c r="K492">
        <v>5</v>
      </c>
      <c r="L492" t="s">
        <v>11389</v>
      </c>
      <c r="M492">
        <v>33.9</v>
      </c>
      <c r="N492" t="s">
        <v>484</v>
      </c>
      <c r="O492">
        <v>7.3</v>
      </c>
      <c r="P492" t="s">
        <v>11735</v>
      </c>
      <c r="Q492">
        <v>10.9</v>
      </c>
      <c r="R492" t="s">
        <v>11421</v>
      </c>
      <c r="S492">
        <v>22.4</v>
      </c>
      <c r="T492" t="s">
        <v>11950</v>
      </c>
      <c r="U492">
        <v>2.3</v>
      </c>
      <c r="V492" t="s">
        <v>11421</v>
      </c>
      <c r="W492">
        <v>16.6</v>
      </c>
      <c r="X492" t="s">
        <v>12301</v>
      </c>
      <c r="Y492">
        <v>83.4</v>
      </c>
      <c r="Z492" t="s">
        <v>379</v>
      </c>
      <c r="AA492">
        <v>6.6</v>
      </c>
      <c r="AB492" t="s">
        <v>11421</v>
      </c>
      <c r="AC492">
        <v>31.6</v>
      </c>
      <c r="AD492" t="s">
        <v>12109</v>
      </c>
      <c r="AE492">
        <v>23.8</v>
      </c>
    </row>
    <row r="493" spans="1:31">
      <c r="A493" t="s">
        <v>12259</v>
      </c>
      <c r="B493">
        <f>486</f>
        <v>486</v>
      </c>
      <c r="C493" t="s">
        <v>462</v>
      </c>
      <c r="D493">
        <f>486</f>
        <v>486</v>
      </c>
      <c r="E493">
        <v>55</v>
      </c>
      <c r="F493" t="s">
        <v>11432</v>
      </c>
      <c r="G493" t="s">
        <v>11433</v>
      </c>
      <c r="H493" t="s">
        <v>11402</v>
      </c>
      <c r="I493" t="s">
        <v>7032</v>
      </c>
      <c r="J493" t="s">
        <v>11384</v>
      </c>
      <c r="K493">
        <v>4</v>
      </c>
      <c r="L493" t="s">
        <v>11389</v>
      </c>
      <c r="M493">
        <v>4.3</v>
      </c>
      <c r="N493" t="s">
        <v>11735</v>
      </c>
      <c r="O493">
        <v>3</v>
      </c>
      <c r="P493" t="s">
        <v>11735</v>
      </c>
      <c r="Q493">
        <v>8.6</v>
      </c>
      <c r="R493" t="s">
        <v>11421</v>
      </c>
      <c r="S493">
        <v>96.4</v>
      </c>
      <c r="T493" t="s">
        <v>214</v>
      </c>
      <c r="U493">
        <v>3.4</v>
      </c>
      <c r="V493" t="s">
        <v>11421</v>
      </c>
      <c r="W493">
        <v>2.6</v>
      </c>
      <c r="X493" t="s">
        <v>11421</v>
      </c>
      <c r="Y493">
        <v>21.7</v>
      </c>
      <c r="Z493" t="s">
        <v>12269</v>
      </c>
      <c r="AA493">
        <v>7.6</v>
      </c>
      <c r="AB493" t="s">
        <v>11421</v>
      </c>
      <c r="AC493">
        <v>3.5</v>
      </c>
      <c r="AD493" t="s">
        <v>11421</v>
      </c>
      <c r="AE493">
        <v>23.7</v>
      </c>
    </row>
    <row r="494" spans="1:31">
      <c r="A494" t="s">
        <v>12133</v>
      </c>
      <c r="B494">
        <f>486</f>
        <v>486</v>
      </c>
      <c r="C494" t="s">
        <v>1314</v>
      </c>
      <c r="D494">
        <f>486</f>
        <v>486</v>
      </c>
      <c r="E494">
        <v>17</v>
      </c>
      <c r="F494" t="s">
        <v>6875</v>
      </c>
      <c r="G494" t="s">
        <v>17</v>
      </c>
      <c r="H494" t="s">
        <v>11387</v>
      </c>
      <c r="I494" t="s">
        <v>7032</v>
      </c>
      <c r="J494" t="s">
        <v>11384</v>
      </c>
      <c r="K494">
        <v>4</v>
      </c>
      <c r="L494" t="s">
        <v>11389</v>
      </c>
      <c r="M494">
        <v>13.5</v>
      </c>
      <c r="N494" t="s">
        <v>11735</v>
      </c>
      <c r="O494">
        <v>20.9</v>
      </c>
      <c r="P494" t="s">
        <v>11793</v>
      </c>
      <c r="Q494">
        <v>5.8</v>
      </c>
      <c r="R494" t="s">
        <v>11421</v>
      </c>
      <c r="S494">
        <v>47.5</v>
      </c>
      <c r="T494" t="s">
        <v>11589</v>
      </c>
      <c r="U494">
        <v>43.5</v>
      </c>
      <c r="V494" t="s">
        <v>12063</v>
      </c>
      <c r="W494">
        <v>15.1</v>
      </c>
      <c r="X494" t="s">
        <v>11812</v>
      </c>
      <c r="Y494">
        <v>22.3</v>
      </c>
      <c r="Z494" t="s">
        <v>11748</v>
      </c>
      <c r="AA494">
        <v>13.1</v>
      </c>
      <c r="AB494" t="s">
        <v>11633</v>
      </c>
      <c r="AC494">
        <v>36.3</v>
      </c>
      <c r="AD494" t="s">
        <v>11844</v>
      </c>
      <c r="AE494">
        <v>23.7</v>
      </c>
    </row>
    <row r="495" spans="1:31">
      <c r="A495" t="s">
        <v>12258</v>
      </c>
      <c r="B495">
        <f>489</f>
        <v>489</v>
      </c>
      <c r="C495" t="s">
        <v>12302</v>
      </c>
      <c r="D495">
        <f>489</f>
        <v>489</v>
      </c>
      <c r="E495">
        <v>36</v>
      </c>
      <c r="F495" t="s">
        <v>32</v>
      </c>
      <c r="G495" t="s">
        <v>2055</v>
      </c>
      <c r="H495" t="s">
        <v>11387</v>
      </c>
      <c r="I495" t="s">
        <v>7032</v>
      </c>
      <c r="J495" t="s">
        <v>11384</v>
      </c>
      <c r="K495">
        <v>4</v>
      </c>
      <c r="L495" t="s">
        <v>11389</v>
      </c>
      <c r="M495">
        <v>21.6</v>
      </c>
      <c r="N495" t="s">
        <v>12009</v>
      </c>
      <c r="O495">
        <v>39</v>
      </c>
      <c r="P495" t="s">
        <v>863</v>
      </c>
      <c r="Q495">
        <v>66.1</v>
      </c>
      <c r="R495" t="s">
        <v>11541</v>
      </c>
      <c r="S495">
        <v>1.7</v>
      </c>
      <c r="T495" t="s">
        <v>11421</v>
      </c>
      <c r="U495">
        <v>54.6</v>
      </c>
      <c r="V495" t="s">
        <v>11445</v>
      </c>
      <c r="W495">
        <v>3.8</v>
      </c>
      <c r="X495" t="s">
        <v>11421</v>
      </c>
      <c r="Y495">
        <v>1.2</v>
      </c>
      <c r="Z495" t="s">
        <v>11421</v>
      </c>
      <c r="AA495">
        <v>24.1</v>
      </c>
      <c r="AB495" t="s">
        <v>11835</v>
      </c>
      <c r="AC495">
        <v>3.4</v>
      </c>
      <c r="AD495" t="s">
        <v>11421</v>
      </c>
      <c r="AE495">
        <v>23.6</v>
      </c>
    </row>
    <row r="496" spans="1:31">
      <c r="A496" t="s">
        <v>12276</v>
      </c>
      <c r="B496">
        <f>489</f>
        <v>489</v>
      </c>
      <c r="C496" t="s">
        <v>952</v>
      </c>
      <c r="D496">
        <f>489</f>
        <v>489</v>
      </c>
      <c r="E496">
        <v>28</v>
      </c>
      <c r="F496" t="s">
        <v>11754</v>
      </c>
      <c r="G496" t="s">
        <v>404</v>
      </c>
      <c r="H496" t="s">
        <v>11387</v>
      </c>
      <c r="I496" t="s">
        <v>7032</v>
      </c>
      <c r="J496" t="s">
        <v>11384</v>
      </c>
      <c r="K496">
        <v>3</v>
      </c>
      <c r="L496" t="s">
        <v>11389</v>
      </c>
      <c r="M496">
        <v>31.5</v>
      </c>
      <c r="N496" t="s">
        <v>11718</v>
      </c>
      <c r="O496">
        <v>12.6</v>
      </c>
      <c r="P496" t="s">
        <v>11735</v>
      </c>
      <c r="Q496">
        <v>7.6</v>
      </c>
      <c r="R496" t="s">
        <v>11421</v>
      </c>
      <c r="S496">
        <v>38.1</v>
      </c>
      <c r="T496" t="s">
        <v>12191</v>
      </c>
      <c r="U496">
        <v>7.1</v>
      </c>
      <c r="V496" t="s">
        <v>11421</v>
      </c>
      <c r="W496">
        <v>16.2</v>
      </c>
      <c r="X496" t="s">
        <v>12049</v>
      </c>
      <c r="Y496">
        <v>32.8</v>
      </c>
      <c r="Z496" t="s">
        <v>11461</v>
      </c>
      <c r="AA496">
        <v>7.8</v>
      </c>
      <c r="AB496" t="s">
        <v>11421</v>
      </c>
      <c r="AC496">
        <v>15.2</v>
      </c>
      <c r="AD496" t="s">
        <v>12293</v>
      </c>
      <c r="AE496">
        <v>23.6</v>
      </c>
    </row>
    <row r="497" spans="1:31">
      <c r="A497" t="s">
        <v>12259</v>
      </c>
      <c r="B497">
        <f>491</f>
        <v>491</v>
      </c>
      <c r="C497" t="s">
        <v>779</v>
      </c>
      <c r="D497">
        <f>491</f>
        <v>491</v>
      </c>
      <c r="E497">
        <v>21</v>
      </c>
      <c r="F497" t="s">
        <v>11432</v>
      </c>
      <c r="G497" t="s">
        <v>11433</v>
      </c>
      <c r="H497" t="s">
        <v>11402</v>
      </c>
      <c r="I497" t="s">
        <v>7032</v>
      </c>
      <c r="J497" t="s">
        <v>11384</v>
      </c>
      <c r="K497">
        <v>4</v>
      </c>
      <c r="L497" t="s">
        <v>11389</v>
      </c>
      <c r="M497">
        <v>9.1</v>
      </c>
      <c r="N497" t="s">
        <v>11735</v>
      </c>
      <c r="O497">
        <v>3.2</v>
      </c>
      <c r="P497" t="s">
        <v>11735</v>
      </c>
      <c r="Q497">
        <v>16.8</v>
      </c>
      <c r="R497" t="s">
        <v>11421</v>
      </c>
      <c r="S497">
        <v>79.8</v>
      </c>
      <c r="T497" t="s">
        <v>11391</v>
      </c>
      <c r="U497">
        <v>12.2</v>
      </c>
      <c r="V497" t="s">
        <v>11421</v>
      </c>
      <c r="W497">
        <v>3.2</v>
      </c>
      <c r="X497" t="s">
        <v>11421</v>
      </c>
      <c r="Y497">
        <v>16.3</v>
      </c>
      <c r="Z497" t="s">
        <v>11821</v>
      </c>
      <c r="AA497">
        <v>13.7</v>
      </c>
      <c r="AB497" t="s">
        <v>12303</v>
      </c>
      <c r="AC497">
        <v>8.7</v>
      </c>
      <c r="AD497" t="s">
        <v>12263</v>
      </c>
      <c r="AE497">
        <v>23.5</v>
      </c>
    </row>
    <row r="498" spans="1:31">
      <c r="A498" t="s">
        <v>12109</v>
      </c>
      <c r="B498">
        <f>491</f>
        <v>491</v>
      </c>
      <c r="C498" t="s">
        <v>9979</v>
      </c>
      <c r="D498">
        <f>491</f>
        <v>491</v>
      </c>
      <c r="E498">
        <v>22</v>
      </c>
      <c r="F498" t="s">
        <v>11382</v>
      </c>
      <c r="G498" t="s">
        <v>5</v>
      </c>
      <c r="H498" t="s">
        <v>11387</v>
      </c>
      <c r="I498" t="s">
        <v>11388</v>
      </c>
      <c r="J498" t="s">
        <v>11384</v>
      </c>
      <c r="K498">
        <v>5</v>
      </c>
      <c r="L498" t="s">
        <v>11389</v>
      </c>
      <c r="M498">
        <v>18</v>
      </c>
      <c r="N498" t="s">
        <v>11983</v>
      </c>
      <c r="O498">
        <v>8.3</v>
      </c>
      <c r="P498" t="s">
        <v>11735</v>
      </c>
      <c r="Q498">
        <v>7.8</v>
      </c>
      <c r="R498" t="s">
        <v>11421</v>
      </c>
      <c r="S498">
        <v>37.2</v>
      </c>
      <c r="T498" t="s">
        <v>11686</v>
      </c>
      <c r="U498">
        <v>42.8</v>
      </c>
      <c r="V498" t="s">
        <v>12099</v>
      </c>
      <c r="W498">
        <v>33.3</v>
      </c>
      <c r="X498" t="s">
        <v>11535</v>
      </c>
      <c r="Y498">
        <v>23.3</v>
      </c>
      <c r="Z498" t="s">
        <v>12249</v>
      </c>
      <c r="AA498">
        <v>24.6</v>
      </c>
      <c r="AB498" t="s">
        <v>11938</v>
      </c>
      <c r="AC498">
        <v>50.6</v>
      </c>
      <c r="AD498" t="s">
        <v>11889</v>
      </c>
      <c r="AE498">
        <v>23.5</v>
      </c>
    </row>
    <row r="499" spans="1:31">
      <c r="A499" t="s">
        <v>12297</v>
      </c>
      <c r="B499">
        <f>491</f>
        <v>491</v>
      </c>
      <c r="C499" t="s">
        <v>625</v>
      </c>
      <c r="D499">
        <f>491</f>
        <v>491</v>
      </c>
      <c r="E499">
        <v>14</v>
      </c>
      <c r="F499" t="s">
        <v>11382</v>
      </c>
      <c r="G499" t="s">
        <v>5</v>
      </c>
      <c r="H499" t="s">
        <v>11387</v>
      </c>
      <c r="I499" t="s">
        <v>11388</v>
      </c>
      <c r="J499" t="s">
        <v>11384</v>
      </c>
      <c r="K499">
        <v>5</v>
      </c>
      <c r="L499" t="s">
        <v>11389</v>
      </c>
      <c r="M499">
        <v>19.9</v>
      </c>
      <c r="N499" t="s">
        <v>11793</v>
      </c>
      <c r="O499">
        <v>11.2</v>
      </c>
      <c r="P499" t="s">
        <v>11735</v>
      </c>
      <c r="Q499">
        <v>48.2</v>
      </c>
      <c r="R499" t="s">
        <v>11853</v>
      </c>
      <c r="S499">
        <v>20.9</v>
      </c>
      <c r="T499" t="s">
        <v>11621</v>
      </c>
      <c r="U499">
        <v>22.3</v>
      </c>
      <c r="V499" t="s">
        <v>11930</v>
      </c>
      <c r="W499">
        <v>4.6</v>
      </c>
      <c r="X499" t="s">
        <v>11421</v>
      </c>
      <c r="Y499">
        <v>51.3</v>
      </c>
      <c r="Z499" t="s">
        <v>11730</v>
      </c>
      <c r="AA499">
        <v>22.1</v>
      </c>
      <c r="AB499" t="s">
        <v>2027</v>
      </c>
      <c r="AC499">
        <v>38.4</v>
      </c>
      <c r="AD499" t="s">
        <v>11964</v>
      </c>
      <c r="AE499">
        <v>23.5</v>
      </c>
    </row>
    <row r="500" spans="1:31">
      <c r="A500" t="s">
        <v>12121</v>
      </c>
      <c r="B500">
        <f>494</f>
        <v>494</v>
      </c>
      <c r="C500" t="s">
        <v>12304</v>
      </c>
      <c r="D500">
        <f>494</f>
        <v>494</v>
      </c>
      <c r="E500">
        <v>20</v>
      </c>
      <c r="F500" t="s">
        <v>11497</v>
      </c>
      <c r="G500" t="s">
        <v>417</v>
      </c>
      <c r="H500" t="s">
        <v>11387</v>
      </c>
      <c r="I500" t="s">
        <v>11388</v>
      </c>
      <c r="J500" t="s">
        <v>11384</v>
      </c>
      <c r="K500">
        <v>4</v>
      </c>
      <c r="L500" t="s">
        <v>11385</v>
      </c>
      <c r="M500">
        <v>19.8</v>
      </c>
      <c r="N500" t="s">
        <v>11473</v>
      </c>
      <c r="O500">
        <v>36.2</v>
      </c>
      <c r="P500" t="s">
        <v>11888</v>
      </c>
      <c r="Q500">
        <v>69.5</v>
      </c>
      <c r="R500" t="s">
        <v>11728</v>
      </c>
      <c r="S500">
        <v>8.9</v>
      </c>
      <c r="T500" t="s">
        <v>11421</v>
      </c>
      <c r="U500">
        <v>13.8</v>
      </c>
      <c r="V500" t="s">
        <v>12222</v>
      </c>
      <c r="W500">
        <v>36.3</v>
      </c>
      <c r="X500" t="s">
        <v>11644</v>
      </c>
      <c r="Y500">
        <v>1.7</v>
      </c>
      <c r="Z500" t="s">
        <v>11421</v>
      </c>
      <c r="AA500">
        <v>12.8</v>
      </c>
      <c r="AB500" t="s">
        <v>11813</v>
      </c>
      <c r="AC500">
        <v>2.5</v>
      </c>
      <c r="AD500" t="s">
        <v>11421</v>
      </c>
      <c r="AE500">
        <v>23.4</v>
      </c>
    </row>
    <row r="501" spans="1:31">
      <c r="A501" t="s">
        <v>12133</v>
      </c>
      <c r="B501">
        <f>494</f>
        <v>494</v>
      </c>
      <c r="C501" t="s">
        <v>3953</v>
      </c>
      <c r="D501">
        <f>494</f>
        <v>494</v>
      </c>
      <c r="E501">
        <v>16</v>
      </c>
      <c r="F501" t="s">
        <v>11432</v>
      </c>
      <c r="G501" t="s">
        <v>11433</v>
      </c>
      <c r="H501" t="s">
        <v>11402</v>
      </c>
      <c r="I501" t="s">
        <v>7032</v>
      </c>
      <c r="J501" t="s">
        <v>11384</v>
      </c>
      <c r="K501">
        <v>4</v>
      </c>
      <c r="L501" t="s">
        <v>11389</v>
      </c>
      <c r="M501">
        <v>8.6</v>
      </c>
      <c r="N501" t="s">
        <v>11735</v>
      </c>
      <c r="O501">
        <v>8.4</v>
      </c>
      <c r="P501" t="s">
        <v>11735</v>
      </c>
      <c r="Q501">
        <v>13.8</v>
      </c>
      <c r="R501" t="s">
        <v>11421</v>
      </c>
      <c r="S501">
        <v>82</v>
      </c>
      <c r="T501" t="s">
        <v>11639</v>
      </c>
      <c r="U501">
        <v>4.9</v>
      </c>
      <c r="V501" t="s">
        <v>11421</v>
      </c>
      <c r="W501">
        <v>1.9</v>
      </c>
      <c r="X501" t="s">
        <v>11421</v>
      </c>
      <c r="Y501">
        <v>3.8</v>
      </c>
      <c r="Z501" t="s">
        <v>11421</v>
      </c>
      <c r="AA501">
        <v>18.7</v>
      </c>
      <c r="AB501" t="s">
        <v>12164</v>
      </c>
      <c r="AC501">
        <v>7</v>
      </c>
      <c r="AD501" t="s">
        <v>11421</v>
      </c>
      <c r="AE501">
        <v>23.4</v>
      </c>
    </row>
    <row r="502" spans="1:31">
      <c r="A502" t="s">
        <v>12239</v>
      </c>
      <c r="B502">
        <f>494</f>
        <v>494</v>
      </c>
      <c r="C502" t="s">
        <v>1836</v>
      </c>
      <c r="D502">
        <f>494</f>
        <v>494</v>
      </c>
      <c r="E502">
        <v>32</v>
      </c>
      <c r="F502" t="s">
        <v>11382</v>
      </c>
      <c r="G502" t="s">
        <v>5</v>
      </c>
      <c r="H502" t="s">
        <v>11383</v>
      </c>
      <c r="I502" t="s">
        <v>7032</v>
      </c>
      <c r="J502" t="s">
        <v>11384</v>
      </c>
      <c r="K502">
        <v>5</v>
      </c>
      <c r="L502" t="s">
        <v>11385</v>
      </c>
      <c r="M502">
        <v>8.3</v>
      </c>
      <c r="N502" t="s">
        <v>11735</v>
      </c>
      <c r="O502">
        <v>7</v>
      </c>
      <c r="P502" t="s">
        <v>11735</v>
      </c>
      <c r="Q502">
        <v>19.5</v>
      </c>
      <c r="R502" t="s">
        <v>11551</v>
      </c>
      <c r="S502">
        <v>70.7</v>
      </c>
      <c r="T502" t="s">
        <v>11419</v>
      </c>
      <c r="U502">
        <v>4</v>
      </c>
      <c r="V502" t="s">
        <v>11421</v>
      </c>
      <c r="W502">
        <v>44.3</v>
      </c>
      <c r="X502" t="s">
        <v>11769</v>
      </c>
      <c r="Y502">
        <v>1.6</v>
      </c>
      <c r="Z502" t="s">
        <v>11421</v>
      </c>
      <c r="AA502">
        <v>24.1</v>
      </c>
      <c r="AB502" t="s">
        <v>12102</v>
      </c>
      <c r="AC502">
        <v>2.7</v>
      </c>
      <c r="AD502" t="s">
        <v>11421</v>
      </c>
      <c r="AE502">
        <v>23.4</v>
      </c>
    </row>
    <row r="503" spans="1:31">
      <c r="A503" t="s">
        <v>12259</v>
      </c>
      <c r="B503">
        <f>494</f>
        <v>494</v>
      </c>
      <c r="C503" t="s">
        <v>12305</v>
      </c>
      <c r="D503">
        <f>494</f>
        <v>494</v>
      </c>
      <c r="E503">
        <v>19</v>
      </c>
      <c r="F503" t="s">
        <v>11819</v>
      </c>
      <c r="G503" t="s">
        <v>274</v>
      </c>
      <c r="H503" t="s">
        <v>11402</v>
      </c>
      <c r="I503" t="s">
        <v>11388</v>
      </c>
      <c r="J503" t="s">
        <v>11384</v>
      </c>
      <c r="K503">
        <v>5</v>
      </c>
      <c r="L503" t="s">
        <v>11389</v>
      </c>
      <c r="M503">
        <v>38.8</v>
      </c>
      <c r="N503" t="s">
        <v>11567</v>
      </c>
      <c r="O503">
        <v>10.4</v>
      </c>
      <c r="P503" t="s">
        <v>11735</v>
      </c>
      <c r="Q503">
        <v>16.7</v>
      </c>
      <c r="R503" t="s">
        <v>11421</v>
      </c>
      <c r="S503">
        <v>8.5</v>
      </c>
      <c r="T503" t="s">
        <v>11421</v>
      </c>
      <c r="U503">
        <v>3.6</v>
      </c>
      <c r="V503" t="s">
        <v>11421</v>
      </c>
      <c r="W503">
        <v>16</v>
      </c>
      <c r="X503" t="s">
        <v>12156</v>
      </c>
      <c r="Y503">
        <v>82</v>
      </c>
      <c r="Z503" t="s">
        <v>11623</v>
      </c>
      <c r="AA503">
        <v>8</v>
      </c>
      <c r="AB503" t="s">
        <v>11421</v>
      </c>
      <c r="AC503">
        <v>29.1</v>
      </c>
      <c r="AD503" t="s">
        <v>12165</v>
      </c>
      <c r="AE503">
        <v>23.4</v>
      </c>
    </row>
    <row r="504" spans="1:31">
      <c r="A504" t="s">
        <v>11588</v>
      </c>
      <c r="B504">
        <f>498</f>
        <v>498</v>
      </c>
      <c r="C504" t="s">
        <v>1980</v>
      </c>
      <c r="D504">
        <f>498</f>
        <v>498</v>
      </c>
      <c r="E504">
        <v>18</v>
      </c>
      <c r="F504" t="s">
        <v>11497</v>
      </c>
      <c r="G504" t="s">
        <v>417</v>
      </c>
      <c r="H504" t="s">
        <v>11387</v>
      </c>
      <c r="I504" t="s">
        <v>11388</v>
      </c>
      <c r="J504" t="s">
        <v>7069</v>
      </c>
      <c r="K504">
        <v>4</v>
      </c>
      <c r="L504" t="s">
        <v>11385</v>
      </c>
      <c r="M504">
        <v>26.7</v>
      </c>
      <c r="N504" t="s">
        <v>11853</v>
      </c>
      <c r="O504">
        <v>23</v>
      </c>
      <c r="P504" t="s">
        <v>12056</v>
      </c>
      <c r="Q504">
        <v>77.4</v>
      </c>
      <c r="R504" t="s">
        <v>11732</v>
      </c>
      <c r="S504">
        <v>7.7</v>
      </c>
      <c r="T504" t="s">
        <v>11421</v>
      </c>
      <c r="U504">
        <v>7.8</v>
      </c>
      <c r="V504" t="s">
        <v>11421</v>
      </c>
      <c r="W504">
        <v>19.8</v>
      </c>
      <c r="X504" t="s">
        <v>11976</v>
      </c>
      <c r="Y504">
        <v>1.6</v>
      </c>
      <c r="Z504" t="s">
        <v>11421</v>
      </c>
      <c r="AA504">
        <v>15.3</v>
      </c>
      <c r="AB504" t="s">
        <v>12035</v>
      </c>
      <c r="AC504">
        <v>6.9</v>
      </c>
      <c r="AD504" t="s">
        <v>11421</v>
      </c>
      <c r="AE504">
        <v>23.2</v>
      </c>
    </row>
    <row r="505" spans="1:31">
      <c r="A505" t="s">
        <v>12228</v>
      </c>
      <c r="B505">
        <f>498</f>
        <v>498</v>
      </c>
      <c r="C505" t="s">
        <v>1889</v>
      </c>
      <c r="D505">
        <f>498</f>
        <v>498</v>
      </c>
      <c r="E505">
        <v>14</v>
      </c>
      <c r="F505" t="s">
        <v>11386</v>
      </c>
      <c r="G505" t="s">
        <v>10</v>
      </c>
      <c r="H505" t="s">
        <v>11387</v>
      </c>
      <c r="I505" t="s">
        <v>7032</v>
      </c>
      <c r="J505" t="s">
        <v>11384</v>
      </c>
      <c r="K505">
        <v>4</v>
      </c>
      <c r="L505" t="s">
        <v>11389</v>
      </c>
      <c r="M505">
        <v>8.4</v>
      </c>
      <c r="N505" t="s">
        <v>11735</v>
      </c>
      <c r="O505">
        <v>13</v>
      </c>
      <c r="P505" t="s">
        <v>11735</v>
      </c>
      <c r="Q505">
        <v>11.9</v>
      </c>
      <c r="R505" t="s">
        <v>11421</v>
      </c>
      <c r="S505">
        <v>12.1</v>
      </c>
      <c r="T505" t="s">
        <v>11783</v>
      </c>
      <c r="U505">
        <v>100</v>
      </c>
      <c r="V505" t="s">
        <v>157</v>
      </c>
      <c r="W505">
        <v>90.5</v>
      </c>
      <c r="X505" t="s">
        <v>337</v>
      </c>
      <c r="Y505">
        <v>38.5</v>
      </c>
      <c r="Z505" t="s">
        <v>12004</v>
      </c>
      <c r="AA505">
        <v>11.6</v>
      </c>
      <c r="AB505" t="s">
        <v>11421</v>
      </c>
      <c r="AC505">
        <v>63.7</v>
      </c>
      <c r="AD505" t="s">
        <v>11682</v>
      </c>
      <c r="AE505">
        <v>23.2</v>
      </c>
    </row>
    <row r="506" spans="1:31">
      <c r="A506" t="s">
        <v>12306</v>
      </c>
      <c r="B506">
        <f>498</f>
        <v>498</v>
      </c>
      <c r="C506" t="s">
        <v>1079</v>
      </c>
      <c r="D506">
        <f>498</f>
        <v>498</v>
      </c>
      <c r="E506">
        <v>18</v>
      </c>
      <c r="F506" t="s">
        <v>11382</v>
      </c>
      <c r="G506" t="s">
        <v>5</v>
      </c>
      <c r="H506" t="s">
        <v>11387</v>
      </c>
      <c r="I506" t="s">
        <v>7032</v>
      </c>
      <c r="J506" t="s">
        <v>11384</v>
      </c>
      <c r="K506">
        <v>5</v>
      </c>
      <c r="L506" t="s">
        <v>11389</v>
      </c>
      <c r="M506">
        <v>10.3</v>
      </c>
      <c r="N506" t="s">
        <v>11735</v>
      </c>
      <c r="O506">
        <v>7.9</v>
      </c>
      <c r="P506" t="s">
        <v>11735</v>
      </c>
      <c r="Q506">
        <v>6.9</v>
      </c>
      <c r="R506" t="s">
        <v>11421</v>
      </c>
      <c r="S506">
        <v>59.1</v>
      </c>
      <c r="T506" t="s">
        <v>1292</v>
      </c>
      <c r="U506">
        <v>36.3</v>
      </c>
      <c r="V506" t="s">
        <v>11793</v>
      </c>
      <c r="W506">
        <v>13.7</v>
      </c>
      <c r="X506" t="s">
        <v>11891</v>
      </c>
      <c r="Y506">
        <v>28.2</v>
      </c>
      <c r="Z506" t="s">
        <v>12061</v>
      </c>
      <c r="AA506">
        <v>19.8</v>
      </c>
      <c r="AB506" t="s">
        <v>11935</v>
      </c>
      <c r="AC506">
        <v>31.8</v>
      </c>
      <c r="AD506" t="s">
        <v>11831</v>
      </c>
      <c r="AE506">
        <v>23.2</v>
      </c>
    </row>
    <row r="507" spans="1:31">
      <c r="A507" t="s">
        <v>12133</v>
      </c>
      <c r="B507">
        <f>498</f>
        <v>498</v>
      </c>
      <c r="C507" t="s">
        <v>1603</v>
      </c>
      <c r="D507">
        <f>498</f>
        <v>498</v>
      </c>
      <c r="E507">
        <v>17</v>
      </c>
      <c r="F507" t="s">
        <v>12307</v>
      </c>
      <c r="G507" t="s">
        <v>1096</v>
      </c>
      <c r="H507" t="s">
        <v>11402</v>
      </c>
      <c r="I507" t="s">
        <v>11388</v>
      </c>
      <c r="J507" t="s">
        <v>7069</v>
      </c>
      <c r="K507">
        <v>4</v>
      </c>
      <c r="L507" t="s">
        <v>11389</v>
      </c>
      <c r="M507">
        <v>29.1</v>
      </c>
      <c r="N507" t="s">
        <v>815</v>
      </c>
      <c r="O507">
        <v>38.8</v>
      </c>
      <c r="P507" t="s">
        <v>1644</v>
      </c>
      <c r="Q507">
        <v>17.4</v>
      </c>
      <c r="R507" t="s">
        <v>11421</v>
      </c>
      <c r="S507">
        <v>3.3</v>
      </c>
      <c r="T507" t="s">
        <v>11421</v>
      </c>
      <c r="U507">
        <v>20.6</v>
      </c>
      <c r="V507" t="s">
        <v>11746</v>
      </c>
      <c r="W507">
        <v>34.1</v>
      </c>
      <c r="X507" t="s">
        <v>11615</v>
      </c>
      <c r="Y507">
        <v>13.8</v>
      </c>
      <c r="Z507" t="s">
        <v>11789</v>
      </c>
      <c r="AA507">
        <v>29.8</v>
      </c>
      <c r="AB507" t="s">
        <v>11539</v>
      </c>
      <c r="AC507">
        <v>28.9</v>
      </c>
      <c r="AD507" t="s">
        <v>12014</v>
      </c>
      <c r="AE507">
        <v>23.2</v>
      </c>
    </row>
    <row r="508" spans="1:31">
      <c r="A508" t="s">
        <v>12259</v>
      </c>
      <c r="B508">
        <f>502</f>
        <v>502</v>
      </c>
      <c r="C508" t="s">
        <v>10308</v>
      </c>
      <c r="D508">
        <f>502</f>
        <v>502</v>
      </c>
      <c r="E508">
        <v>15</v>
      </c>
      <c r="F508" t="s">
        <v>12153</v>
      </c>
      <c r="G508" t="s">
        <v>489</v>
      </c>
      <c r="H508" t="s">
        <v>11383</v>
      </c>
      <c r="I508" t="s">
        <v>7032</v>
      </c>
      <c r="J508" t="s">
        <v>11384</v>
      </c>
      <c r="K508">
        <v>3</v>
      </c>
      <c r="L508" t="s">
        <v>11385</v>
      </c>
      <c r="M508">
        <v>22.2</v>
      </c>
      <c r="N508" t="s">
        <v>11764</v>
      </c>
      <c r="O508">
        <v>44.9</v>
      </c>
      <c r="P508" t="s">
        <v>1115</v>
      </c>
      <c r="Q508">
        <v>17.2</v>
      </c>
      <c r="R508" t="s">
        <v>11421</v>
      </c>
      <c r="S508">
        <v>12.9</v>
      </c>
      <c r="T508" t="s">
        <v>12226</v>
      </c>
      <c r="U508">
        <v>72</v>
      </c>
      <c r="V508" t="s">
        <v>11539</v>
      </c>
      <c r="W508">
        <v>5.7</v>
      </c>
      <c r="X508" t="s">
        <v>11421</v>
      </c>
      <c r="Y508">
        <v>4.1</v>
      </c>
      <c r="Z508" t="s">
        <v>11421</v>
      </c>
      <c r="AA508">
        <v>14.3</v>
      </c>
      <c r="AB508" t="s">
        <v>12301</v>
      </c>
      <c r="AC508">
        <v>14.2</v>
      </c>
      <c r="AD508" t="s">
        <v>11553</v>
      </c>
      <c r="AE508">
        <v>23.1</v>
      </c>
    </row>
    <row r="509" spans="1:31">
      <c r="A509" t="s">
        <v>11846</v>
      </c>
      <c r="B509">
        <f>502</f>
        <v>502</v>
      </c>
      <c r="C509" t="s">
        <v>900</v>
      </c>
      <c r="D509">
        <f>502</f>
        <v>502</v>
      </c>
      <c r="E509">
        <v>15</v>
      </c>
      <c r="F509" t="s">
        <v>11432</v>
      </c>
      <c r="G509" t="s">
        <v>11433</v>
      </c>
      <c r="H509" t="s">
        <v>11402</v>
      </c>
      <c r="I509" t="s">
        <v>11388</v>
      </c>
      <c r="J509" t="s">
        <v>11384</v>
      </c>
      <c r="K509">
        <v>4</v>
      </c>
      <c r="L509" t="s">
        <v>11389</v>
      </c>
      <c r="M509">
        <v>14.3</v>
      </c>
      <c r="N509" t="s">
        <v>11735</v>
      </c>
      <c r="O509">
        <v>47.1</v>
      </c>
      <c r="P509" t="s">
        <v>11481</v>
      </c>
      <c r="Q509">
        <v>39.3</v>
      </c>
      <c r="R509" t="s">
        <v>11913</v>
      </c>
      <c r="S509">
        <v>23.6</v>
      </c>
      <c r="T509" t="s">
        <v>11711</v>
      </c>
      <c r="U509">
        <v>12.4</v>
      </c>
      <c r="V509" t="s">
        <v>11421</v>
      </c>
      <c r="W509">
        <v>2.2</v>
      </c>
      <c r="X509" t="s">
        <v>11421</v>
      </c>
      <c r="Y509">
        <v>17.9</v>
      </c>
      <c r="Z509" t="s">
        <v>12074</v>
      </c>
      <c r="AA509">
        <v>18.3</v>
      </c>
      <c r="AB509" t="s">
        <v>11903</v>
      </c>
      <c r="AC509">
        <v>13.7</v>
      </c>
      <c r="AD509" t="s">
        <v>12038</v>
      </c>
      <c r="AE509">
        <v>23.1</v>
      </c>
    </row>
    <row r="510" spans="1:31">
      <c r="A510" t="s">
        <v>12308</v>
      </c>
      <c r="B510">
        <f>502</f>
        <v>502</v>
      </c>
      <c r="C510" t="s">
        <v>1383</v>
      </c>
      <c r="D510">
        <f>502</f>
        <v>502</v>
      </c>
      <c r="E510">
        <v>24</v>
      </c>
      <c r="F510" t="s">
        <v>11386</v>
      </c>
      <c r="G510" t="s">
        <v>10</v>
      </c>
      <c r="H510" t="s">
        <v>11387</v>
      </c>
      <c r="I510" t="s">
        <v>7032</v>
      </c>
      <c r="J510" t="s">
        <v>11384</v>
      </c>
      <c r="K510">
        <v>3</v>
      </c>
      <c r="L510" t="s">
        <v>11389</v>
      </c>
      <c r="M510">
        <v>8.4</v>
      </c>
      <c r="N510" t="s">
        <v>11735</v>
      </c>
      <c r="O510">
        <v>9.6</v>
      </c>
      <c r="P510" t="s">
        <v>11735</v>
      </c>
      <c r="Q510">
        <v>8.7</v>
      </c>
      <c r="R510" t="s">
        <v>11421</v>
      </c>
      <c r="S510">
        <v>18.7</v>
      </c>
      <c r="T510" t="s">
        <v>12155</v>
      </c>
      <c r="U510">
        <v>75.1</v>
      </c>
      <c r="V510" t="s">
        <v>11761</v>
      </c>
      <c r="W510">
        <v>87.3</v>
      </c>
      <c r="X510" t="s">
        <v>11480</v>
      </c>
      <c r="Y510">
        <v>44.8</v>
      </c>
      <c r="Z510" t="s">
        <v>12042</v>
      </c>
      <c r="AA510">
        <v>12.6</v>
      </c>
      <c r="AB510" t="s">
        <v>12222</v>
      </c>
      <c r="AC510">
        <v>73.1</v>
      </c>
      <c r="AD510" t="s">
        <v>9967</v>
      </c>
      <c r="AE510">
        <v>23.1</v>
      </c>
    </row>
    <row r="511" spans="1:31">
      <c r="A511" t="s">
        <v>12306</v>
      </c>
      <c r="B511">
        <f>505</f>
        <v>505</v>
      </c>
      <c r="C511" t="s">
        <v>10131</v>
      </c>
      <c r="D511">
        <f>505</f>
        <v>505</v>
      </c>
      <c r="E511">
        <v>39</v>
      </c>
      <c r="F511" t="s">
        <v>6938</v>
      </c>
      <c r="G511" t="s">
        <v>12031</v>
      </c>
      <c r="H511" t="s">
        <v>11387</v>
      </c>
      <c r="I511" t="s">
        <v>7032</v>
      </c>
      <c r="J511" t="s">
        <v>11384</v>
      </c>
      <c r="K511">
        <v>2</v>
      </c>
      <c r="L511" t="s">
        <v>11385</v>
      </c>
      <c r="M511">
        <v>4.2</v>
      </c>
      <c r="N511" t="s">
        <v>11735</v>
      </c>
      <c r="O511">
        <v>4.2</v>
      </c>
      <c r="P511" t="s">
        <v>11735</v>
      </c>
      <c r="Q511">
        <v>4.5</v>
      </c>
      <c r="R511" t="s">
        <v>11421</v>
      </c>
      <c r="S511">
        <v>47.8</v>
      </c>
      <c r="T511" t="s">
        <v>825</v>
      </c>
      <c r="U511">
        <v>100</v>
      </c>
      <c r="V511" t="s">
        <v>87</v>
      </c>
      <c r="W511">
        <v>100</v>
      </c>
      <c r="X511" t="s">
        <v>46</v>
      </c>
      <c r="Y511">
        <v>2.4</v>
      </c>
      <c r="Z511" t="s">
        <v>11421</v>
      </c>
      <c r="AA511">
        <v>20.9</v>
      </c>
      <c r="AB511" t="s">
        <v>12309</v>
      </c>
      <c r="AC511">
        <v>1.1</v>
      </c>
      <c r="AD511" t="s">
        <v>11421</v>
      </c>
      <c r="AE511">
        <v>23</v>
      </c>
    </row>
    <row r="512" spans="1:31">
      <c r="A512" t="s">
        <v>12050</v>
      </c>
      <c r="B512">
        <f>505</f>
        <v>505</v>
      </c>
      <c r="C512" t="s">
        <v>2285</v>
      </c>
      <c r="D512">
        <f>505</f>
        <v>505</v>
      </c>
      <c r="E512">
        <v>30</v>
      </c>
      <c r="F512" t="s">
        <v>11595</v>
      </c>
      <c r="G512" t="s">
        <v>641</v>
      </c>
      <c r="H512" t="s">
        <v>11383</v>
      </c>
      <c r="I512" t="s">
        <v>7032</v>
      </c>
      <c r="J512" t="s">
        <v>11384</v>
      </c>
      <c r="K512">
        <v>3</v>
      </c>
      <c r="L512" t="s">
        <v>11389</v>
      </c>
      <c r="M512">
        <v>26.5</v>
      </c>
      <c r="N512" t="s">
        <v>11488</v>
      </c>
      <c r="O512">
        <v>24.4</v>
      </c>
      <c r="P512" t="s">
        <v>11939</v>
      </c>
      <c r="Q512">
        <v>29.5</v>
      </c>
      <c r="R512" t="s">
        <v>11871</v>
      </c>
      <c r="S512">
        <v>25.2</v>
      </c>
      <c r="T512" t="s">
        <v>11698</v>
      </c>
      <c r="U512">
        <v>23.8</v>
      </c>
      <c r="V512" t="s">
        <v>12035</v>
      </c>
      <c r="W512">
        <v>10.3</v>
      </c>
      <c r="X512" t="s">
        <v>11421</v>
      </c>
      <c r="Y512">
        <v>2.5</v>
      </c>
      <c r="Z512" t="s">
        <v>11421</v>
      </c>
      <c r="AA512">
        <v>12.1</v>
      </c>
      <c r="AB512" t="s">
        <v>11421</v>
      </c>
      <c r="AC512">
        <v>20.9</v>
      </c>
      <c r="AD512" t="s">
        <v>11884</v>
      </c>
      <c r="AE512">
        <v>23</v>
      </c>
    </row>
    <row r="513" spans="1:31">
      <c r="A513" t="s">
        <v>12228</v>
      </c>
      <c r="B513">
        <f>505</f>
        <v>505</v>
      </c>
      <c r="C513" t="s">
        <v>941</v>
      </c>
      <c r="D513">
        <f>505</f>
        <v>505</v>
      </c>
      <c r="E513">
        <v>22</v>
      </c>
      <c r="F513" t="s">
        <v>11382</v>
      </c>
      <c r="G513" t="s">
        <v>5</v>
      </c>
      <c r="H513" t="s">
        <v>11387</v>
      </c>
      <c r="I513" t="s">
        <v>7032</v>
      </c>
      <c r="J513" t="s">
        <v>11384</v>
      </c>
      <c r="K513">
        <v>5</v>
      </c>
      <c r="L513" t="s">
        <v>11389</v>
      </c>
      <c r="M513">
        <v>15.7</v>
      </c>
      <c r="N513" t="s">
        <v>12131</v>
      </c>
      <c r="O513">
        <v>4.6</v>
      </c>
      <c r="P513" t="s">
        <v>11735</v>
      </c>
      <c r="Q513">
        <v>18.9</v>
      </c>
      <c r="R513" t="s">
        <v>12310</v>
      </c>
      <c r="S513">
        <v>41.1</v>
      </c>
      <c r="T513" t="s">
        <v>1269</v>
      </c>
      <c r="U513">
        <v>17</v>
      </c>
      <c r="V513" t="s">
        <v>12303</v>
      </c>
      <c r="W513">
        <v>9.6</v>
      </c>
      <c r="X513" t="s">
        <v>11421</v>
      </c>
      <c r="Y513">
        <v>58.2</v>
      </c>
      <c r="Z513" t="s">
        <v>11786</v>
      </c>
      <c r="AA513">
        <v>14.1</v>
      </c>
      <c r="AB513" t="s">
        <v>11944</v>
      </c>
      <c r="AC513">
        <v>53.1</v>
      </c>
      <c r="AD513" t="s">
        <v>527</v>
      </c>
      <c r="AE513">
        <v>23</v>
      </c>
    </row>
    <row r="514" spans="1:31">
      <c r="A514" t="s">
        <v>12253</v>
      </c>
      <c r="B514">
        <f>505</f>
        <v>505</v>
      </c>
      <c r="C514" t="s">
        <v>12311</v>
      </c>
      <c r="D514">
        <f>505</f>
        <v>505</v>
      </c>
      <c r="E514">
        <v>27</v>
      </c>
      <c r="F514" t="s">
        <v>11754</v>
      </c>
      <c r="G514" t="s">
        <v>404</v>
      </c>
      <c r="H514" t="s">
        <v>11387</v>
      </c>
      <c r="I514" t="s">
        <v>11398</v>
      </c>
      <c r="J514" t="s">
        <v>11384</v>
      </c>
      <c r="K514">
        <v>5</v>
      </c>
      <c r="L514" t="s">
        <v>11385</v>
      </c>
      <c r="M514">
        <v>23.5</v>
      </c>
      <c r="N514" t="s">
        <v>12191</v>
      </c>
      <c r="O514">
        <v>31.4</v>
      </c>
      <c r="P514" t="s">
        <v>11759</v>
      </c>
      <c r="Q514">
        <v>35</v>
      </c>
      <c r="R514" t="s">
        <v>12011</v>
      </c>
      <c r="S514">
        <v>13.4</v>
      </c>
      <c r="T514" t="s">
        <v>11813</v>
      </c>
      <c r="U514">
        <v>10.4</v>
      </c>
      <c r="V514" t="s">
        <v>11421</v>
      </c>
      <c r="W514">
        <v>12.7</v>
      </c>
      <c r="X514" t="s">
        <v>11887</v>
      </c>
      <c r="Y514">
        <v>9</v>
      </c>
      <c r="Z514" t="s">
        <v>11867</v>
      </c>
      <c r="AA514">
        <v>26</v>
      </c>
      <c r="AB514" t="s">
        <v>1046</v>
      </c>
      <c r="AC514">
        <v>44.4</v>
      </c>
      <c r="AD514" t="s">
        <v>11914</v>
      </c>
      <c r="AE514">
        <v>23</v>
      </c>
    </row>
    <row r="515" spans="1:31">
      <c r="A515" t="s">
        <v>12212</v>
      </c>
      <c r="B515">
        <f>509</f>
        <v>509</v>
      </c>
      <c r="C515" t="s">
        <v>2941</v>
      </c>
      <c r="D515">
        <f>509</f>
        <v>509</v>
      </c>
      <c r="E515">
        <v>17</v>
      </c>
      <c r="F515" t="s">
        <v>11497</v>
      </c>
      <c r="G515" t="s">
        <v>417</v>
      </c>
      <c r="H515" t="s">
        <v>11383</v>
      </c>
      <c r="I515" t="s">
        <v>7032</v>
      </c>
      <c r="J515" t="s">
        <v>11384</v>
      </c>
      <c r="K515">
        <v>4</v>
      </c>
      <c r="L515" t="s">
        <v>11385</v>
      </c>
      <c r="M515">
        <v>21.5</v>
      </c>
      <c r="N515" t="s">
        <v>11500</v>
      </c>
      <c r="O515">
        <v>49.1</v>
      </c>
      <c r="P515" t="s">
        <v>11586</v>
      </c>
      <c r="Q515">
        <v>55.7</v>
      </c>
      <c r="R515" t="s">
        <v>11600</v>
      </c>
      <c r="S515">
        <v>5.5</v>
      </c>
      <c r="T515" t="s">
        <v>11421</v>
      </c>
      <c r="U515">
        <v>7.2</v>
      </c>
      <c r="V515" t="s">
        <v>11421</v>
      </c>
      <c r="W515">
        <v>24.3</v>
      </c>
      <c r="X515" t="s">
        <v>11698</v>
      </c>
      <c r="Y515">
        <v>1</v>
      </c>
      <c r="Z515" t="s">
        <v>11421</v>
      </c>
      <c r="AA515">
        <v>16.5</v>
      </c>
      <c r="AB515" t="s">
        <v>12140</v>
      </c>
      <c r="AC515">
        <v>1.4</v>
      </c>
      <c r="AD515" t="s">
        <v>11421</v>
      </c>
      <c r="AE515">
        <v>22.9</v>
      </c>
    </row>
    <row r="516" spans="1:31">
      <c r="A516" t="s">
        <v>12253</v>
      </c>
      <c r="B516">
        <f>509</f>
        <v>509</v>
      </c>
      <c r="C516" t="s">
        <v>1799</v>
      </c>
      <c r="D516">
        <f>509</f>
        <v>509</v>
      </c>
      <c r="E516">
        <v>18</v>
      </c>
      <c r="F516" t="s">
        <v>8157</v>
      </c>
      <c r="G516" t="s">
        <v>194</v>
      </c>
      <c r="H516" t="s">
        <v>11383</v>
      </c>
      <c r="I516" t="s">
        <v>7032</v>
      </c>
      <c r="J516" t="s">
        <v>11384</v>
      </c>
      <c r="K516">
        <v>3</v>
      </c>
      <c r="L516" t="s">
        <v>11389</v>
      </c>
      <c r="M516">
        <v>10.3</v>
      </c>
      <c r="N516" t="s">
        <v>11735</v>
      </c>
      <c r="O516">
        <v>19.3</v>
      </c>
      <c r="P516" t="s">
        <v>11851</v>
      </c>
      <c r="Q516">
        <v>46.4</v>
      </c>
      <c r="R516" t="s">
        <v>11778</v>
      </c>
      <c r="S516">
        <v>27</v>
      </c>
      <c r="T516" t="s">
        <v>645</v>
      </c>
      <c r="U516">
        <v>50.1</v>
      </c>
      <c r="V516" t="s">
        <v>11428</v>
      </c>
      <c r="W516">
        <v>21.9</v>
      </c>
      <c r="X516" t="s">
        <v>12265</v>
      </c>
      <c r="Y516">
        <v>40.2</v>
      </c>
      <c r="Z516" t="s">
        <v>2027</v>
      </c>
      <c r="AA516">
        <v>12.1</v>
      </c>
      <c r="AB516" t="s">
        <v>11421</v>
      </c>
      <c r="AC516">
        <v>15.4</v>
      </c>
      <c r="AD516" t="s">
        <v>12036</v>
      </c>
      <c r="AE516">
        <v>22.9</v>
      </c>
    </row>
    <row r="517" spans="1:31">
      <c r="A517" t="s">
        <v>12283</v>
      </c>
      <c r="B517">
        <f>511</f>
        <v>511</v>
      </c>
      <c r="C517" t="s">
        <v>688</v>
      </c>
      <c r="D517">
        <f>511</f>
        <v>511</v>
      </c>
      <c r="E517">
        <v>24</v>
      </c>
      <c r="F517" t="s">
        <v>11432</v>
      </c>
      <c r="G517" t="s">
        <v>11433</v>
      </c>
      <c r="H517" t="s">
        <v>11387</v>
      </c>
      <c r="I517" t="s">
        <v>7032</v>
      </c>
      <c r="J517" t="s">
        <v>11384</v>
      </c>
      <c r="K517">
        <v>4</v>
      </c>
      <c r="L517" t="s">
        <v>11389</v>
      </c>
      <c r="M517">
        <v>15.2</v>
      </c>
      <c r="N517" t="s">
        <v>12262</v>
      </c>
      <c r="O517">
        <v>3.7</v>
      </c>
      <c r="P517" t="s">
        <v>11735</v>
      </c>
      <c r="Q517">
        <v>19.1</v>
      </c>
      <c r="R517" t="s">
        <v>12312</v>
      </c>
      <c r="S517">
        <v>53.1</v>
      </c>
      <c r="T517" t="s">
        <v>657</v>
      </c>
      <c r="U517">
        <v>23.3</v>
      </c>
      <c r="V517" t="s">
        <v>12076</v>
      </c>
      <c r="W517">
        <v>19.6</v>
      </c>
      <c r="X517" t="s">
        <v>12122</v>
      </c>
      <c r="Y517">
        <v>31</v>
      </c>
      <c r="Z517" t="s">
        <v>12011</v>
      </c>
      <c r="AA517">
        <v>11.7</v>
      </c>
      <c r="AB517" t="s">
        <v>11421</v>
      </c>
      <c r="AC517">
        <v>19.7</v>
      </c>
      <c r="AD517" t="s">
        <v>11621</v>
      </c>
      <c r="AE517">
        <v>22.8</v>
      </c>
    </row>
    <row r="518" spans="1:31">
      <c r="A518" t="s">
        <v>12199</v>
      </c>
      <c r="B518">
        <f>511</f>
        <v>511</v>
      </c>
      <c r="C518" t="s">
        <v>12313</v>
      </c>
      <c r="D518">
        <f>511</f>
        <v>511</v>
      </c>
      <c r="E518">
        <v>20</v>
      </c>
      <c r="F518" t="s">
        <v>11386</v>
      </c>
      <c r="G518" t="s">
        <v>10</v>
      </c>
      <c r="H518" t="s">
        <v>11383</v>
      </c>
      <c r="I518" t="s">
        <v>11510</v>
      </c>
      <c r="J518" t="s">
        <v>9</v>
      </c>
      <c r="K518">
        <v>5</v>
      </c>
      <c r="L518" t="s">
        <v>11389</v>
      </c>
      <c r="M518">
        <v>18.1</v>
      </c>
      <c r="N518" t="s">
        <v>11760</v>
      </c>
      <c r="O518">
        <v>9.5</v>
      </c>
      <c r="P518" t="s">
        <v>11735</v>
      </c>
      <c r="Q518">
        <v>18.3</v>
      </c>
      <c r="R518" t="s">
        <v>11421</v>
      </c>
      <c r="S518">
        <v>15.2</v>
      </c>
      <c r="T518" t="s">
        <v>11774</v>
      </c>
      <c r="U518">
        <v>100</v>
      </c>
      <c r="V518" t="s">
        <v>171</v>
      </c>
      <c r="W518">
        <v>99</v>
      </c>
      <c r="X518" t="s">
        <v>171</v>
      </c>
      <c r="Y518">
        <v>1</v>
      </c>
      <c r="Z518" t="s">
        <v>11421</v>
      </c>
      <c r="AA518">
        <v>19.6</v>
      </c>
      <c r="AB518" t="s">
        <v>11460</v>
      </c>
      <c r="AC518">
        <v>3.8</v>
      </c>
      <c r="AD518" t="s">
        <v>11421</v>
      </c>
      <c r="AE518">
        <v>22.8</v>
      </c>
    </row>
    <row r="519" spans="1:31">
      <c r="A519" t="s">
        <v>12306</v>
      </c>
      <c r="B519">
        <f>511</f>
        <v>511</v>
      </c>
      <c r="C519" t="s">
        <v>782</v>
      </c>
      <c r="D519">
        <f>511</f>
        <v>511</v>
      </c>
      <c r="E519">
        <v>27</v>
      </c>
      <c r="F519" t="s">
        <v>11448</v>
      </c>
      <c r="G519" t="s">
        <v>175</v>
      </c>
      <c r="H519" t="s">
        <v>11387</v>
      </c>
      <c r="I519" t="s">
        <v>11398</v>
      </c>
      <c r="J519" t="s">
        <v>11384</v>
      </c>
      <c r="K519">
        <v>5</v>
      </c>
      <c r="L519" t="s">
        <v>11389</v>
      </c>
      <c r="M519">
        <v>18.4</v>
      </c>
      <c r="N519" t="s">
        <v>11665</v>
      </c>
      <c r="O519">
        <v>3.4</v>
      </c>
      <c r="P519" t="s">
        <v>11735</v>
      </c>
      <c r="Q519">
        <v>40.4</v>
      </c>
      <c r="R519" t="s">
        <v>12004</v>
      </c>
      <c r="S519">
        <v>24.8</v>
      </c>
      <c r="T519" t="s">
        <v>12314</v>
      </c>
      <c r="U519">
        <v>5.5</v>
      </c>
      <c r="V519" t="s">
        <v>11421</v>
      </c>
      <c r="W519">
        <v>23.5</v>
      </c>
      <c r="X519" t="s">
        <v>12314</v>
      </c>
      <c r="Y519">
        <v>98.2</v>
      </c>
      <c r="Z519" t="s">
        <v>149</v>
      </c>
      <c r="AA519">
        <v>7.4</v>
      </c>
      <c r="AB519" t="s">
        <v>11421</v>
      </c>
      <c r="AC519">
        <v>21.8</v>
      </c>
      <c r="AD519" t="s">
        <v>12068</v>
      </c>
      <c r="AE519">
        <v>22.8</v>
      </c>
    </row>
    <row r="520" spans="1:31">
      <c r="A520" t="s">
        <v>12308</v>
      </c>
      <c r="B520">
        <f t="shared" ref="B520:B525" si="0">514</f>
        <v>514</v>
      </c>
      <c r="C520" t="s">
        <v>1215</v>
      </c>
      <c r="D520">
        <f t="shared" ref="D520:D525" si="1">514</f>
        <v>514</v>
      </c>
      <c r="E520">
        <v>15</v>
      </c>
      <c r="F520" t="s">
        <v>12153</v>
      </c>
      <c r="G520" t="s">
        <v>489</v>
      </c>
      <c r="H520" t="s">
        <v>11387</v>
      </c>
      <c r="I520" t="s">
        <v>7032</v>
      </c>
      <c r="J520" t="s">
        <v>7069</v>
      </c>
      <c r="K520">
        <v>5</v>
      </c>
      <c r="L520" t="s">
        <v>11389</v>
      </c>
      <c r="M520">
        <v>23</v>
      </c>
      <c r="N520" t="s">
        <v>11686</v>
      </c>
      <c r="O520">
        <v>58.4</v>
      </c>
      <c r="P520" t="s">
        <v>11583</v>
      </c>
      <c r="Q520">
        <v>4</v>
      </c>
      <c r="R520" t="s">
        <v>11421</v>
      </c>
      <c r="S520">
        <v>14.3</v>
      </c>
      <c r="T520" t="s">
        <v>11891</v>
      </c>
      <c r="U520">
        <v>11.1</v>
      </c>
      <c r="V520" t="s">
        <v>11421</v>
      </c>
      <c r="W520">
        <v>2.6</v>
      </c>
      <c r="X520" t="s">
        <v>11421</v>
      </c>
      <c r="Y520">
        <v>4.9</v>
      </c>
      <c r="Z520" t="s">
        <v>11421</v>
      </c>
      <c r="AA520">
        <v>52.7</v>
      </c>
      <c r="AB520" t="s">
        <v>535</v>
      </c>
      <c r="AC520">
        <v>6.2</v>
      </c>
      <c r="AD520" t="s">
        <v>11421</v>
      </c>
      <c r="AE520">
        <v>22.7</v>
      </c>
    </row>
    <row r="521" spans="1:31">
      <c r="A521" t="s">
        <v>12315</v>
      </c>
      <c r="B521">
        <f t="shared" si="0"/>
        <v>514</v>
      </c>
      <c r="C521" t="s">
        <v>785</v>
      </c>
      <c r="D521">
        <f t="shared" si="1"/>
        <v>514</v>
      </c>
      <c r="E521">
        <v>18</v>
      </c>
      <c r="F521" t="s">
        <v>12316</v>
      </c>
      <c r="G521" t="s">
        <v>694</v>
      </c>
      <c r="H521" t="s">
        <v>11387</v>
      </c>
      <c r="I521" t="s">
        <v>7032</v>
      </c>
      <c r="J521" t="s">
        <v>11384</v>
      </c>
      <c r="K521">
        <v>3</v>
      </c>
      <c r="L521" t="s">
        <v>12073</v>
      </c>
      <c r="M521">
        <v>10.7</v>
      </c>
      <c r="N521" t="s">
        <v>11735</v>
      </c>
      <c r="O521">
        <v>26.3</v>
      </c>
      <c r="P521" t="s">
        <v>12191</v>
      </c>
      <c r="Q521">
        <v>3.8</v>
      </c>
      <c r="R521" t="s">
        <v>11421</v>
      </c>
      <c r="S521">
        <v>33.6</v>
      </c>
      <c r="T521" t="s">
        <v>11947</v>
      </c>
      <c r="U521">
        <v>37</v>
      </c>
      <c r="V521" t="s">
        <v>11721</v>
      </c>
      <c r="W521">
        <v>1.2</v>
      </c>
      <c r="X521" t="s">
        <v>11421</v>
      </c>
      <c r="Y521">
        <v>63.7</v>
      </c>
      <c r="Z521" t="s">
        <v>11809</v>
      </c>
      <c r="AA521">
        <v>10.9</v>
      </c>
      <c r="AB521" t="s">
        <v>11421</v>
      </c>
      <c r="AC521">
        <v>57.4</v>
      </c>
      <c r="AD521" t="s">
        <v>12028</v>
      </c>
      <c r="AE521">
        <v>22.7</v>
      </c>
    </row>
    <row r="522" spans="1:31">
      <c r="A522" t="s">
        <v>11581</v>
      </c>
      <c r="B522">
        <f t="shared" si="0"/>
        <v>514</v>
      </c>
      <c r="C522" t="s">
        <v>12317</v>
      </c>
      <c r="D522">
        <f t="shared" si="1"/>
        <v>514</v>
      </c>
      <c r="E522">
        <v>31</v>
      </c>
      <c r="F522" t="s">
        <v>7037</v>
      </c>
      <c r="G522" t="s">
        <v>1131</v>
      </c>
      <c r="H522" t="s">
        <v>11387</v>
      </c>
      <c r="I522" t="s">
        <v>11388</v>
      </c>
      <c r="J522" t="s">
        <v>6952</v>
      </c>
      <c r="K522">
        <v>4</v>
      </c>
      <c r="L522" t="s">
        <v>11385</v>
      </c>
      <c r="M522">
        <v>20.4</v>
      </c>
      <c r="N522" t="s">
        <v>11485</v>
      </c>
      <c r="O522">
        <v>32.3</v>
      </c>
      <c r="P522" t="s">
        <v>11578</v>
      </c>
      <c r="Q522">
        <v>99.9</v>
      </c>
      <c r="R522" t="s">
        <v>96</v>
      </c>
      <c r="S522">
        <v>1.1</v>
      </c>
      <c r="T522" t="s">
        <v>11421</v>
      </c>
      <c r="U522">
        <v>1.9</v>
      </c>
      <c r="V522" t="s">
        <v>11421</v>
      </c>
      <c r="W522">
        <v>8.8</v>
      </c>
      <c r="X522" t="s">
        <v>11421</v>
      </c>
      <c r="Y522">
        <v>1</v>
      </c>
      <c r="Z522" t="s">
        <v>11421</v>
      </c>
      <c r="AA522">
        <v>19.8</v>
      </c>
      <c r="AB522" t="s">
        <v>11591</v>
      </c>
      <c r="AC522">
        <v>1</v>
      </c>
      <c r="AD522" t="s">
        <v>11421</v>
      </c>
      <c r="AE522">
        <v>22.7</v>
      </c>
    </row>
    <row r="523" spans="1:31">
      <c r="A523" t="s">
        <v>12162</v>
      </c>
      <c r="B523">
        <f t="shared" si="0"/>
        <v>514</v>
      </c>
      <c r="C523" t="s">
        <v>854</v>
      </c>
      <c r="D523">
        <f t="shared" si="1"/>
        <v>514</v>
      </c>
      <c r="E523">
        <v>19</v>
      </c>
      <c r="F523" t="s">
        <v>11432</v>
      </c>
      <c r="G523" t="s">
        <v>11433</v>
      </c>
      <c r="H523" t="s">
        <v>11402</v>
      </c>
      <c r="I523" t="s">
        <v>7032</v>
      </c>
      <c r="J523" t="s">
        <v>11384</v>
      </c>
      <c r="K523">
        <v>3</v>
      </c>
      <c r="L523" t="s">
        <v>11389</v>
      </c>
      <c r="M523">
        <v>22.2</v>
      </c>
      <c r="N523" t="s">
        <v>11672</v>
      </c>
      <c r="O523">
        <v>9</v>
      </c>
      <c r="P523" t="s">
        <v>11735</v>
      </c>
      <c r="Q523">
        <v>53.3</v>
      </c>
      <c r="R523" t="s">
        <v>527</v>
      </c>
      <c r="S523">
        <v>25.4</v>
      </c>
      <c r="T523" t="s">
        <v>12075</v>
      </c>
      <c r="U523">
        <v>43.8</v>
      </c>
      <c r="V523" t="s">
        <v>12043</v>
      </c>
      <c r="W523">
        <v>5.9</v>
      </c>
      <c r="X523" t="s">
        <v>11421</v>
      </c>
      <c r="Y523">
        <v>11.5</v>
      </c>
      <c r="Z523" t="s">
        <v>12318</v>
      </c>
      <c r="AA523">
        <v>11.1</v>
      </c>
      <c r="AB523" t="s">
        <v>11421</v>
      </c>
      <c r="AC523">
        <v>15.8</v>
      </c>
      <c r="AD523" t="s">
        <v>12319</v>
      </c>
      <c r="AE523">
        <v>22.7</v>
      </c>
    </row>
    <row r="524" spans="1:31">
      <c r="A524" t="s">
        <v>12228</v>
      </c>
      <c r="B524">
        <f t="shared" si="0"/>
        <v>514</v>
      </c>
      <c r="C524" t="s">
        <v>9977</v>
      </c>
      <c r="D524">
        <f t="shared" si="1"/>
        <v>514</v>
      </c>
      <c r="E524">
        <v>22</v>
      </c>
      <c r="F524" t="s">
        <v>11382</v>
      </c>
      <c r="G524" t="s">
        <v>5</v>
      </c>
      <c r="H524" t="s">
        <v>11402</v>
      </c>
      <c r="I524" t="s">
        <v>11388</v>
      </c>
      <c r="J524" t="s">
        <v>11384</v>
      </c>
      <c r="K524">
        <v>5</v>
      </c>
      <c r="L524" t="s">
        <v>11389</v>
      </c>
      <c r="M524">
        <v>20.9</v>
      </c>
      <c r="N524" t="s">
        <v>11610</v>
      </c>
      <c r="O524">
        <v>18.2</v>
      </c>
      <c r="P524" t="s">
        <v>12224</v>
      </c>
      <c r="Q524">
        <v>9.7</v>
      </c>
      <c r="R524" t="s">
        <v>11421</v>
      </c>
      <c r="S524">
        <v>29.7</v>
      </c>
      <c r="T524" t="s">
        <v>11461</v>
      </c>
      <c r="U524">
        <v>9.7</v>
      </c>
      <c r="V524" t="s">
        <v>11421</v>
      </c>
      <c r="W524">
        <v>4.5</v>
      </c>
      <c r="X524" t="s">
        <v>11421</v>
      </c>
      <c r="Y524">
        <v>59.1</v>
      </c>
      <c r="Z524" t="s">
        <v>11761</v>
      </c>
      <c r="AA524">
        <v>17.7</v>
      </c>
      <c r="AB524" t="s">
        <v>11676</v>
      </c>
      <c r="AC524">
        <v>46.6</v>
      </c>
      <c r="AD524" t="s">
        <v>12097</v>
      </c>
      <c r="AE524">
        <v>22.7</v>
      </c>
    </row>
    <row r="525" spans="1:31">
      <c r="A525" t="s">
        <v>12228</v>
      </c>
      <c r="B525">
        <f t="shared" si="0"/>
        <v>514</v>
      </c>
      <c r="C525" t="s">
        <v>12320</v>
      </c>
      <c r="D525">
        <f t="shared" si="1"/>
        <v>514</v>
      </c>
      <c r="E525">
        <v>16</v>
      </c>
      <c r="F525" t="s">
        <v>8157</v>
      </c>
      <c r="G525" t="s">
        <v>194</v>
      </c>
      <c r="H525" t="s">
        <v>11387</v>
      </c>
      <c r="I525" t="s">
        <v>7032</v>
      </c>
      <c r="J525" t="s">
        <v>11384</v>
      </c>
      <c r="K525">
        <v>4</v>
      </c>
      <c r="L525" t="s">
        <v>11389</v>
      </c>
      <c r="M525">
        <v>19.7</v>
      </c>
      <c r="N525" t="s">
        <v>12159</v>
      </c>
      <c r="O525">
        <v>8.4</v>
      </c>
      <c r="P525" t="s">
        <v>11735</v>
      </c>
      <c r="Q525">
        <v>16.3</v>
      </c>
      <c r="R525" t="s">
        <v>11421</v>
      </c>
      <c r="S525">
        <v>24.4</v>
      </c>
      <c r="T525" t="s">
        <v>12059</v>
      </c>
      <c r="U525">
        <v>41.7</v>
      </c>
      <c r="V525" t="s">
        <v>12309</v>
      </c>
      <c r="W525">
        <v>26.7</v>
      </c>
      <c r="X525" t="s">
        <v>12011</v>
      </c>
      <c r="Y525">
        <v>77.7</v>
      </c>
      <c r="Z525" t="s">
        <v>11468</v>
      </c>
      <c r="AA525">
        <v>7.2</v>
      </c>
      <c r="AB525" t="s">
        <v>11421</v>
      </c>
      <c r="AC525">
        <v>28.1</v>
      </c>
      <c r="AD525" t="s">
        <v>12297</v>
      </c>
      <c r="AE525">
        <v>22.7</v>
      </c>
    </row>
    <row r="526" spans="1:31">
      <c r="A526" t="s">
        <v>12152</v>
      </c>
      <c r="B526">
        <f>520</f>
        <v>520</v>
      </c>
      <c r="C526" t="s">
        <v>1609</v>
      </c>
      <c r="D526">
        <f>520</f>
        <v>520</v>
      </c>
      <c r="E526">
        <v>24</v>
      </c>
      <c r="F526" t="s">
        <v>11497</v>
      </c>
      <c r="G526" t="s">
        <v>417</v>
      </c>
      <c r="H526" t="s">
        <v>11387</v>
      </c>
      <c r="I526" t="s">
        <v>11388</v>
      </c>
      <c r="J526" t="s">
        <v>11384</v>
      </c>
      <c r="K526">
        <v>4</v>
      </c>
      <c r="L526" t="s">
        <v>11389</v>
      </c>
      <c r="M526">
        <v>11.1</v>
      </c>
      <c r="N526" t="s">
        <v>11735</v>
      </c>
      <c r="O526">
        <v>18</v>
      </c>
      <c r="P526" t="s">
        <v>11634</v>
      </c>
      <c r="Q526">
        <v>64.5</v>
      </c>
      <c r="R526" t="s">
        <v>1473</v>
      </c>
      <c r="S526">
        <v>17.2</v>
      </c>
      <c r="T526" t="s">
        <v>12221</v>
      </c>
      <c r="U526">
        <v>9.8</v>
      </c>
      <c r="V526" t="s">
        <v>11421</v>
      </c>
      <c r="W526">
        <v>20.1</v>
      </c>
      <c r="X526" t="s">
        <v>11974</v>
      </c>
      <c r="Y526">
        <v>7.7</v>
      </c>
      <c r="Z526" t="s">
        <v>11421</v>
      </c>
      <c r="AA526">
        <v>43.1</v>
      </c>
      <c r="AB526" t="s">
        <v>346</v>
      </c>
      <c r="AC526">
        <v>54.6</v>
      </c>
      <c r="AD526" t="s">
        <v>11886</v>
      </c>
      <c r="AE526">
        <v>22.6</v>
      </c>
    </row>
    <row r="527" spans="1:31">
      <c r="A527" t="s">
        <v>11683</v>
      </c>
      <c r="B527">
        <f>520</f>
        <v>520</v>
      </c>
      <c r="C527" t="s">
        <v>12321</v>
      </c>
      <c r="D527">
        <f>520</f>
        <v>520</v>
      </c>
      <c r="E527">
        <v>13</v>
      </c>
      <c r="F527" t="s">
        <v>7037</v>
      </c>
      <c r="G527" t="s">
        <v>1131</v>
      </c>
      <c r="H527" t="s">
        <v>11425</v>
      </c>
      <c r="I527" t="s">
        <v>11398</v>
      </c>
      <c r="J527" t="s">
        <v>11384</v>
      </c>
      <c r="K527">
        <v>3</v>
      </c>
      <c r="L527" t="s">
        <v>11385</v>
      </c>
      <c r="M527">
        <v>19.4</v>
      </c>
      <c r="N527" t="s">
        <v>11910</v>
      </c>
      <c r="O527">
        <v>52.5</v>
      </c>
      <c r="P527" t="s">
        <v>11523</v>
      </c>
      <c r="Q527">
        <v>75.4</v>
      </c>
      <c r="R527" t="s">
        <v>11405</v>
      </c>
      <c r="S527">
        <v>1.8</v>
      </c>
      <c r="T527" t="s">
        <v>11421</v>
      </c>
      <c r="U527">
        <v>2.4</v>
      </c>
      <c r="V527" t="s">
        <v>11421</v>
      </c>
      <c r="W527">
        <v>8.5</v>
      </c>
      <c r="X527" t="s">
        <v>11421</v>
      </c>
      <c r="Y527">
        <v>1</v>
      </c>
      <c r="Z527" t="s">
        <v>11421</v>
      </c>
      <c r="AA527">
        <v>9.4</v>
      </c>
      <c r="AB527" t="s">
        <v>11421</v>
      </c>
      <c r="AC527">
        <v>1.2</v>
      </c>
      <c r="AD527" t="s">
        <v>11421</v>
      </c>
      <c r="AE527">
        <v>22.6</v>
      </c>
    </row>
    <row r="528" spans="1:31">
      <c r="A528" t="s">
        <v>12233</v>
      </c>
      <c r="B528">
        <f>520</f>
        <v>520</v>
      </c>
      <c r="C528" t="s">
        <v>8536</v>
      </c>
      <c r="D528">
        <f>520</f>
        <v>520</v>
      </c>
      <c r="E528">
        <v>24</v>
      </c>
      <c r="F528" t="s">
        <v>11382</v>
      </c>
      <c r="G528" t="s">
        <v>5</v>
      </c>
      <c r="H528" t="s">
        <v>11387</v>
      </c>
      <c r="I528" t="s">
        <v>11388</v>
      </c>
      <c r="J528" t="s">
        <v>11384</v>
      </c>
      <c r="K528">
        <v>4</v>
      </c>
      <c r="L528" t="s">
        <v>11389</v>
      </c>
      <c r="M528">
        <v>13.3</v>
      </c>
      <c r="N528" t="s">
        <v>11735</v>
      </c>
      <c r="O528">
        <v>11.6</v>
      </c>
      <c r="P528" t="s">
        <v>11735</v>
      </c>
      <c r="Q528">
        <v>3.8</v>
      </c>
      <c r="R528" t="s">
        <v>11421</v>
      </c>
      <c r="S528">
        <v>54.5</v>
      </c>
      <c r="T528" t="s">
        <v>177</v>
      </c>
      <c r="U528">
        <v>5.4</v>
      </c>
      <c r="V528" t="s">
        <v>11421</v>
      </c>
      <c r="W528">
        <v>35.5</v>
      </c>
      <c r="X528" t="s">
        <v>11697</v>
      </c>
      <c r="Y528">
        <v>23.8</v>
      </c>
      <c r="Z528" t="s">
        <v>11878</v>
      </c>
      <c r="AA528">
        <v>8.4</v>
      </c>
      <c r="AB528" t="s">
        <v>11421</v>
      </c>
      <c r="AC528">
        <v>41.1</v>
      </c>
      <c r="AD528" t="s">
        <v>12322</v>
      </c>
      <c r="AE528">
        <v>22.6</v>
      </c>
    </row>
    <row r="529" spans="1:31">
      <c r="A529" t="s">
        <v>12195</v>
      </c>
      <c r="B529">
        <f>523</f>
        <v>523</v>
      </c>
      <c r="C529" t="s">
        <v>12323</v>
      </c>
      <c r="D529">
        <f>523</f>
        <v>523</v>
      </c>
      <c r="E529">
        <v>19</v>
      </c>
      <c r="F529" t="s">
        <v>11819</v>
      </c>
      <c r="G529" t="s">
        <v>274</v>
      </c>
      <c r="H529" t="s">
        <v>11387</v>
      </c>
      <c r="I529" t="s">
        <v>11388</v>
      </c>
      <c r="J529" t="s">
        <v>11384</v>
      </c>
      <c r="K529">
        <v>5</v>
      </c>
      <c r="L529" t="s">
        <v>11389</v>
      </c>
      <c r="M529">
        <v>22.9</v>
      </c>
      <c r="N529" t="s">
        <v>1261</v>
      </c>
      <c r="O529">
        <v>4.5</v>
      </c>
      <c r="P529" t="s">
        <v>11735</v>
      </c>
      <c r="Q529">
        <v>57.6</v>
      </c>
      <c r="R529" t="s">
        <v>11979</v>
      </c>
      <c r="S529">
        <v>7.1</v>
      </c>
      <c r="T529" t="s">
        <v>11421</v>
      </c>
      <c r="U529">
        <v>4.1</v>
      </c>
      <c r="V529" t="s">
        <v>11421</v>
      </c>
      <c r="W529">
        <v>9.7</v>
      </c>
      <c r="X529" t="s">
        <v>11421</v>
      </c>
      <c r="Y529">
        <v>55.3</v>
      </c>
      <c r="Z529" t="s">
        <v>11573</v>
      </c>
      <c r="AA529">
        <v>8</v>
      </c>
      <c r="AB529" t="s">
        <v>11421</v>
      </c>
      <c r="AC529">
        <v>80.6</v>
      </c>
      <c r="AD529" t="s">
        <v>11413</v>
      </c>
      <c r="AE529">
        <v>22.5</v>
      </c>
    </row>
    <row r="530" spans="1:31">
      <c r="A530" t="s">
        <v>12236</v>
      </c>
      <c r="B530">
        <f>523</f>
        <v>523</v>
      </c>
      <c r="C530" t="s">
        <v>1772</v>
      </c>
      <c r="D530">
        <f>523</f>
        <v>523</v>
      </c>
      <c r="E530">
        <v>17</v>
      </c>
      <c r="F530" t="s">
        <v>11386</v>
      </c>
      <c r="G530" t="s">
        <v>10</v>
      </c>
      <c r="H530" t="s">
        <v>11387</v>
      </c>
      <c r="I530" t="s">
        <v>11388</v>
      </c>
      <c r="J530" t="s">
        <v>7069</v>
      </c>
      <c r="K530">
        <v>4</v>
      </c>
      <c r="L530" t="s">
        <v>11389</v>
      </c>
      <c r="M530">
        <v>8.5</v>
      </c>
      <c r="N530" t="s">
        <v>11735</v>
      </c>
      <c r="O530">
        <v>3.5</v>
      </c>
      <c r="P530" t="s">
        <v>11735</v>
      </c>
      <c r="Q530">
        <v>13</v>
      </c>
      <c r="R530" t="s">
        <v>11421</v>
      </c>
      <c r="S530">
        <v>25.4</v>
      </c>
      <c r="T530" t="s">
        <v>11463</v>
      </c>
      <c r="U530">
        <v>57.4</v>
      </c>
      <c r="V530" t="s">
        <v>11843</v>
      </c>
      <c r="W530">
        <v>67.4</v>
      </c>
      <c r="X530" t="s">
        <v>11605</v>
      </c>
      <c r="Y530">
        <v>36.4</v>
      </c>
      <c r="Z530" t="s">
        <v>11962</v>
      </c>
      <c r="AA530">
        <v>16.8</v>
      </c>
      <c r="AB530" t="s">
        <v>12033</v>
      </c>
      <c r="AC530">
        <v>85.2</v>
      </c>
      <c r="AD530" t="s">
        <v>11684</v>
      </c>
      <c r="AE530">
        <v>22.5</v>
      </c>
    </row>
    <row r="531" spans="1:31">
      <c r="A531" t="s">
        <v>11989</v>
      </c>
      <c r="B531" t="s">
        <v>11748</v>
      </c>
      <c r="C531" t="s">
        <v>12324</v>
      </c>
      <c r="D531" t="s">
        <v>11748</v>
      </c>
      <c r="E531">
        <v>24</v>
      </c>
      <c r="F531" t="s">
        <v>12211</v>
      </c>
      <c r="G531" t="s">
        <v>1853</v>
      </c>
      <c r="H531" t="s">
        <v>11425</v>
      </c>
      <c r="I531" t="s">
        <v>11398</v>
      </c>
      <c r="J531" t="s">
        <v>11384</v>
      </c>
      <c r="K531">
        <v>3</v>
      </c>
      <c r="L531" t="s">
        <v>11389</v>
      </c>
      <c r="M531">
        <v>13.7</v>
      </c>
      <c r="N531" t="s">
        <v>11735</v>
      </c>
      <c r="O531">
        <v>3.9</v>
      </c>
      <c r="P531" t="s">
        <v>11735</v>
      </c>
      <c r="Q531">
        <v>90.3</v>
      </c>
      <c r="R531" t="s">
        <v>716</v>
      </c>
      <c r="S531">
        <v>8.6</v>
      </c>
      <c r="T531" t="s">
        <v>11421</v>
      </c>
      <c r="U531">
        <v>100</v>
      </c>
      <c r="V531" t="s">
        <v>214</v>
      </c>
      <c r="W531">
        <v>5.5</v>
      </c>
      <c r="X531" t="s">
        <v>11421</v>
      </c>
      <c r="Y531">
        <v>1</v>
      </c>
      <c r="Z531" t="s">
        <v>11421</v>
      </c>
      <c r="AA531">
        <v>34.2</v>
      </c>
      <c r="AB531" t="s">
        <v>11441</v>
      </c>
      <c r="AC531">
        <v>1</v>
      </c>
      <c r="AD531" t="s">
        <v>11421</v>
      </c>
      <c r="AE531">
        <v>22.4</v>
      </c>
    </row>
    <row r="532" spans="1:31">
      <c r="A532" t="s">
        <v>12065</v>
      </c>
      <c r="B532">
        <f>526</f>
        <v>526</v>
      </c>
      <c r="C532" t="s">
        <v>12325</v>
      </c>
      <c r="D532">
        <f>526</f>
        <v>526</v>
      </c>
      <c r="E532">
        <v>13</v>
      </c>
      <c r="F532" t="s">
        <v>11649</v>
      </c>
      <c r="G532" t="s">
        <v>833</v>
      </c>
      <c r="H532" t="s">
        <v>11383</v>
      </c>
      <c r="I532" t="s">
        <v>11510</v>
      </c>
      <c r="J532" t="s">
        <v>9</v>
      </c>
      <c r="K532">
        <v>4</v>
      </c>
      <c r="L532" t="s">
        <v>11389</v>
      </c>
      <c r="M532">
        <v>11.8</v>
      </c>
      <c r="N532" t="s">
        <v>11735</v>
      </c>
      <c r="O532">
        <v>21.3</v>
      </c>
      <c r="P532" t="s">
        <v>11721</v>
      </c>
      <c r="Q532">
        <v>100</v>
      </c>
      <c r="R532" t="s">
        <v>64</v>
      </c>
      <c r="S532">
        <v>1.4</v>
      </c>
      <c r="T532" t="s">
        <v>11421</v>
      </c>
      <c r="U532">
        <v>12.7</v>
      </c>
      <c r="V532" t="s">
        <v>11421</v>
      </c>
      <c r="W532">
        <v>46.2</v>
      </c>
      <c r="X532" t="s">
        <v>12062</v>
      </c>
      <c r="Y532">
        <v>1</v>
      </c>
      <c r="Z532" t="s">
        <v>11421</v>
      </c>
      <c r="AA532">
        <v>47.6</v>
      </c>
      <c r="AB532" t="s">
        <v>11419</v>
      </c>
      <c r="AC532">
        <v>1</v>
      </c>
      <c r="AD532" t="s">
        <v>11421</v>
      </c>
      <c r="AE532">
        <v>22.3</v>
      </c>
    </row>
    <row r="533" spans="1:31">
      <c r="A533" t="s">
        <v>12254</v>
      </c>
      <c r="B533">
        <f>526</f>
        <v>526</v>
      </c>
      <c r="C533" t="s">
        <v>1530</v>
      </c>
      <c r="D533">
        <f>526</f>
        <v>526</v>
      </c>
      <c r="E533">
        <v>16</v>
      </c>
      <c r="F533" t="s">
        <v>12153</v>
      </c>
      <c r="G533" t="s">
        <v>489</v>
      </c>
      <c r="H533" t="s">
        <v>11425</v>
      </c>
      <c r="I533" t="s">
        <v>7032</v>
      </c>
      <c r="J533" t="s">
        <v>11384</v>
      </c>
      <c r="K533">
        <v>3</v>
      </c>
      <c r="L533" t="s">
        <v>11385</v>
      </c>
      <c r="M533">
        <v>18.1</v>
      </c>
      <c r="N533" t="s">
        <v>12059</v>
      </c>
      <c r="O533">
        <v>37.5</v>
      </c>
      <c r="P533" t="s">
        <v>1189</v>
      </c>
      <c r="Q533">
        <v>34.5</v>
      </c>
      <c r="R533" t="s">
        <v>11491</v>
      </c>
      <c r="S533">
        <v>19.2</v>
      </c>
      <c r="T533" t="s">
        <v>12113</v>
      </c>
      <c r="U533">
        <v>37</v>
      </c>
      <c r="V533" t="s">
        <v>11855</v>
      </c>
      <c r="W533">
        <v>15</v>
      </c>
      <c r="X533" t="s">
        <v>11971</v>
      </c>
      <c r="Y533">
        <v>1.8</v>
      </c>
      <c r="Z533" t="s">
        <v>11421</v>
      </c>
      <c r="AA533">
        <v>11.2</v>
      </c>
      <c r="AB533" t="s">
        <v>11421</v>
      </c>
      <c r="AC533">
        <v>15.4</v>
      </c>
      <c r="AD533" t="s">
        <v>12036</v>
      </c>
      <c r="AE533">
        <v>22.3</v>
      </c>
    </row>
    <row r="534" spans="1:31">
      <c r="A534" t="s">
        <v>12283</v>
      </c>
      <c r="B534">
        <f>526</f>
        <v>526</v>
      </c>
      <c r="C534" t="s">
        <v>3041</v>
      </c>
      <c r="D534">
        <f>526</f>
        <v>526</v>
      </c>
      <c r="E534">
        <v>17</v>
      </c>
      <c r="F534" t="s">
        <v>6870</v>
      </c>
      <c r="G534" t="s">
        <v>1450</v>
      </c>
      <c r="H534" t="s">
        <v>11425</v>
      </c>
      <c r="I534" t="s">
        <v>7032</v>
      </c>
      <c r="J534" t="s">
        <v>11384</v>
      </c>
      <c r="K534">
        <v>5</v>
      </c>
      <c r="L534" t="s">
        <v>11389</v>
      </c>
      <c r="M534">
        <v>8.7</v>
      </c>
      <c r="N534" t="s">
        <v>11735</v>
      </c>
      <c r="O534">
        <v>3.6</v>
      </c>
      <c r="P534" t="s">
        <v>11735</v>
      </c>
      <c r="Q534" t="s">
        <v>9</v>
      </c>
      <c r="R534" t="s">
        <v>9</v>
      </c>
      <c r="S534">
        <v>95.4</v>
      </c>
      <c r="T534" t="s">
        <v>171</v>
      </c>
      <c r="U534" t="s">
        <v>9</v>
      </c>
      <c r="V534" t="s">
        <v>9</v>
      </c>
      <c r="W534" t="s">
        <v>9</v>
      </c>
      <c r="X534" t="s">
        <v>9</v>
      </c>
      <c r="Y534">
        <v>2.4</v>
      </c>
      <c r="Z534" t="s">
        <v>11421</v>
      </c>
      <c r="AA534" t="s">
        <v>9</v>
      </c>
      <c r="AB534" t="s">
        <v>9</v>
      </c>
      <c r="AC534">
        <v>1.1</v>
      </c>
      <c r="AD534" t="s">
        <v>11421</v>
      </c>
      <c r="AE534">
        <v>22.3</v>
      </c>
    </row>
    <row r="535" spans="1:31">
      <c r="A535" t="s">
        <v>12228</v>
      </c>
      <c r="B535" t="s">
        <v>1143</v>
      </c>
      <c r="C535" t="s">
        <v>1144</v>
      </c>
      <c r="D535" t="s">
        <v>1143</v>
      </c>
      <c r="E535">
        <v>19</v>
      </c>
      <c r="F535" t="s">
        <v>8337</v>
      </c>
      <c r="G535" t="s">
        <v>130</v>
      </c>
      <c r="H535" t="s">
        <v>11387</v>
      </c>
      <c r="I535" t="s">
        <v>7032</v>
      </c>
      <c r="J535" t="s">
        <v>11384</v>
      </c>
      <c r="K535">
        <v>3</v>
      </c>
      <c r="L535" t="s">
        <v>11389</v>
      </c>
      <c r="M535">
        <v>8.7</v>
      </c>
      <c r="N535" t="s">
        <v>11735</v>
      </c>
      <c r="O535">
        <v>8.1</v>
      </c>
      <c r="P535" t="s">
        <v>11735</v>
      </c>
      <c r="Q535">
        <v>6.2</v>
      </c>
      <c r="R535" t="s">
        <v>11421</v>
      </c>
      <c r="S535">
        <v>41</v>
      </c>
      <c r="T535" t="s">
        <v>542</v>
      </c>
      <c r="U535">
        <v>77.5</v>
      </c>
      <c r="V535" t="s">
        <v>11873</v>
      </c>
      <c r="W535">
        <v>72.6</v>
      </c>
      <c r="X535" t="s">
        <v>11901</v>
      </c>
      <c r="Y535">
        <v>18.7</v>
      </c>
      <c r="Z535" t="s">
        <v>11933</v>
      </c>
      <c r="AA535">
        <v>12</v>
      </c>
      <c r="AB535" t="s">
        <v>11421</v>
      </c>
      <c r="AC535">
        <v>11.7</v>
      </c>
      <c r="AD535" t="s">
        <v>12268</v>
      </c>
      <c r="AE535">
        <v>22.2</v>
      </c>
    </row>
    <row r="536" spans="1:31">
      <c r="A536" t="s">
        <v>12236</v>
      </c>
      <c r="B536">
        <f>530</f>
        <v>530</v>
      </c>
      <c r="C536" t="s">
        <v>1007</v>
      </c>
      <c r="D536">
        <f>530</f>
        <v>530</v>
      </c>
      <c r="E536">
        <v>36</v>
      </c>
      <c r="F536" t="s">
        <v>12163</v>
      </c>
      <c r="G536" t="s">
        <v>605</v>
      </c>
      <c r="H536" t="s">
        <v>11402</v>
      </c>
      <c r="I536" t="s">
        <v>11388</v>
      </c>
      <c r="J536" t="s">
        <v>11384</v>
      </c>
      <c r="K536">
        <v>4</v>
      </c>
      <c r="L536" t="s">
        <v>11389</v>
      </c>
      <c r="M536">
        <v>28.7</v>
      </c>
      <c r="N536" t="s">
        <v>11941</v>
      </c>
      <c r="O536">
        <v>25.9</v>
      </c>
      <c r="P536" t="s">
        <v>11628</v>
      </c>
      <c r="Q536">
        <v>3.8</v>
      </c>
      <c r="R536" t="s">
        <v>11421</v>
      </c>
      <c r="S536">
        <v>13.5</v>
      </c>
      <c r="T536" t="s">
        <v>12120</v>
      </c>
      <c r="U536">
        <v>1.4</v>
      </c>
      <c r="V536" t="s">
        <v>11421</v>
      </c>
      <c r="W536">
        <v>4</v>
      </c>
      <c r="X536" t="s">
        <v>11421</v>
      </c>
      <c r="Y536">
        <v>75.4</v>
      </c>
      <c r="Z536" t="s">
        <v>11431</v>
      </c>
      <c r="AA536">
        <v>15.7</v>
      </c>
      <c r="AB536" t="s">
        <v>12173</v>
      </c>
      <c r="AC536">
        <v>36.6</v>
      </c>
      <c r="AD536" t="s">
        <v>12004</v>
      </c>
      <c r="AE536">
        <v>22.1</v>
      </c>
    </row>
    <row r="537" spans="1:31">
      <c r="A537" t="s">
        <v>12233</v>
      </c>
      <c r="B537">
        <f>530</f>
        <v>530</v>
      </c>
      <c r="C537" t="s">
        <v>12326</v>
      </c>
      <c r="D537">
        <f>530</f>
        <v>530</v>
      </c>
      <c r="E537">
        <v>18</v>
      </c>
      <c r="F537" t="s">
        <v>8157</v>
      </c>
      <c r="G537" t="s">
        <v>194</v>
      </c>
      <c r="H537" t="s">
        <v>11387</v>
      </c>
      <c r="I537" t="s">
        <v>11388</v>
      </c>
      <c r="J537" t="s">
        <v>11384</v>
      </c>
      <c r="K537">
        <v>5</v>
      </c>
      <c r="L537" t="s">
        <v>11389</v>
      </c>
      <c r="M537">
        <v>18.6</v>
      </c>
      <c r="N537" t="s">
        <v>12158</v>
      </c>
      <c r="O537">
        <v>10.1</v>
      </c>
      <c r="P537" t="s">
        <v>11735</v>
      </c>
      <c r="Q537">
        <v>47.7</v>
      </c>
      <c r="R537" t="s">
        <v>11451</v>
      </c>
      <c r="S537">
        <v>16.1</v>
      </c>
      <c r="T537" t="s">
        <v>12277</v>
      </c>
      <c r="U537" t="s">
        <v>9</v>
      </c>
      <c r="V537" t="s">
        <v>9</v>
      </c>
      <c r="W537">
        <v>9.4</v>
      </c>
      <c r="X537" t="s">
        <v>11421</v>
      </c>
      <c r="Y537">
        <v>79.9</v>
      </c>
      <c r="Z537" t="s">
        <v>11413</v>
      </c>
      <c r="AA537">
        <v>10.5</v>
      </c>
      <c r="AB537" t="s">
        <v>11421</v>
      </c>
      <c r="AC537">
        <v>42.3</v>
      </c>
      <c r="AD537" t="s">
        <v>11486</v>
      </c>
      <c r="AE537">
        <v>22.1</v>
      </c>
    </row>
    <row r="538" spans="1:31">
      <c r="A538" t="s">
        <v>9975</v>
      </c>
      <c r="B538">
        <f>530</f>
        <v>530</v>
      </c>
      <c r="C538" t="s">
        <v>12327</v>
      </c>
      <c r="D538">
        <f>530</f>
        <v>530</v>
      </c>
      <c r="E538">
        <v>19</v>
      </c>
      <c r="F538" t="s">
        <v>7037</v>
      </c>
      <c r="G538" t="s">
        <v>1131</v>
      </c>
      <c r="H538" t="s">
        <v>11425</v>
      </c>
      <c r="I538" t="s">
        <v>11398</v>
      </c>
      <c r="J538" t="s">
        <v>6952</v>
      </c>
      <c r="K538">
        <v>3</v>
      </c>
      <c r="L538" t="s">
        <v>11385</v>
      </c>
      <c r="M538">
        <v>9.3</v>
      </c>
      <c r="N538" t="s">
        <v>11735</v>
      </c>
      <c r="O538">
        <v>17.8</v>
      </c>
      <c r="P538" t="s">
        <v>12314</v>
      </c>
      <c r="Q538">
        <v>90.5</v>
      </c>
      <c r="R538" t="s">
        <v>203</v>
      </c>
      <c r="S538">
        <v>1.1</v>
      </c>
      <c r="T538" t="s">
        <v>11421</v>
      </c>
      <c r="U538">
        <v>40.4</v>
      </c>
      <c r="V538" t="s">
        <v>12141</v>
      </c>
      <c r="W538">
        <v>96.6</v>
      </c>
      <c r="X538" t="s">
        <v>798</v>
      </c>
      <c r="Y538">
        <v>1</v>
      </c>
      <c r="Z538" t="s">
        <v>11421</v>
      </c>
      <c r="AA538">
        <v>9.6</v>
      </c>
      <c r="AB538" t="s">
        <v>11421</v>
      </c>
      <c r="AC538">
        <v>1</v>
      </c>
      <c r="AD538" t="s">
        <v>11421</v>
      </c>
      <c r="AE538">
        <v>22.1</v>
      </c>
    </row>
    <row r="539" spans="1:31">
      <c r="A539" t="s">
        <v>12236</v>
      </c>
      <c r="B539">
        <f>530</f>
        <v>530</v>
      </c>
      <c r="C539" t="s">
        <v>871</v>
      </c>
      <c r="D539">
        <f>530</f>
        <v>530</v>
      </c>
      <c r="E539">
        <v>16</v>
      </c>
      <c r="F539" t="s">
        <v>11754</v>
      </c>
      <c r="G539" t="s">
        <v>404</v>
      </c>
      <c r="H539" t="s">
        <v>11387</v>
      </c>
      <c r="I539" t="s">
        <v>11388</v>
      </c>
      <c r="J539" t="s">
        <v>11384</v>
      </c>
      <c r="K539">
        <v>5</v>
      </c>
      <c r="L539" t="s">
        <v>11389</v>
      </c>
      <c r="M539">
        <v>17.4</v>
      </c>
      <c r="N539" t="s">
        <v>11896</v>
      </c>
      <c r="O539">
        <v>3.8</v>
      </c>
      <c r="P539" t="s">
        <v>11735</v>
      </c>
      <c r="Q539">
        <v>11.3</v>
      </c>
      <c r="R539" t="s">
        <v>11421</v>
      </c>
      <c r="S539">
        <v>40.6</v>
      </c>
      <c r="T539" t="s">
        <v>11938</v>
      </c>
      <c r="U539">
        <v>4.8</v>
      </c>
      <c r="V539" t="s">
        <v>11421</v>
      </c>
      <c r="W539">
        <v>8.8</v>
      </c>
      <c r="X539" t="s">
        <v>11421</v>
      </c>
      <c r="Y539">
        <v>54.3</v>
      </c>
      <c r="Z539" t="s">
        <v>527</v>
      </c>
      <c r="AA539">
        <v>12.7</v>
      </c>
      <c r="AB539" t="s">
        <v>12226</v>
      </c>
      <c r="AC539">
        <v>61.9</v>
      </c>
      <c r="AD539" t="s">
        <v>9953</v>
      </c>
      <c r="AE539">
        <v>22.1</v>
      </c>
    </row>
    <row r="540" spans="1:31">
      <c r="A540" t="s">
        <v>12133</v>
      </c>
      <c r="B540">
        <f>534</f>
        <v>534</v>
      </c>
      <c r="C540" t="s">
        <v>651</v>
      </c>
      <c r="D540">
        <f>534</f>
        <v>534</v>
      </c>
      <c r="E540">
        <v>23</v>
      </c>
      <c r="F540" t="s">
        <v>11432</v>
      </c>
      <c r="G540" t="s">
        <v>11433</v>
      </c>
      <c r="H540" t="s">
        <v>11387</v>
      </c>
      <c r="I540" t="s">
        <v>11388</v>
      </c>
      <c r="J540" t="s">
        <v>11384</v>
      </c>
      <c r="K540">
        <v>3</v>
      </c>
      <c r="L540" t="s">
        <v>11389</v>
      </c>
      <c r="M540">
        <v>9.6</v>
      </c>
      <c r="N540" t="s">
        <v>11735</v>
      </c>
      <c r="O540">
        <v>2.1</v>
      </c>
      <c r="P540" t="s">
        <v>11735</v>
      </c>
      <c r="Q540">
        <v>19.9</v>
      </c>
      <c r="R540" t="s">
        <v>12120</v>
      </c>
      <c r="S540">
        <v>78.7</v>
      </c>
      <c r="T540" t="s">
        <v>11739</v>
      </c>
      <c r="U540">
        <v>3.4</v>
      </c>
      <c r="V540" t="s">
        <v>11421</v>
      </c>
      <c r="W540">
        <v>1.6</v>
      </c>
      <c r="X540" t="s">
        <v>11421</v>
      </c>
      <c r="Y540">
        <v>3.3</v>
      </c>
      <c r="Z540" t="s">
        <v>11421</v>
      </c>
      <c r="AA540">
        <v>6.5</v>
      </c>
      <c r="AB540" t="s">
        <v>11421</v>
      </c>
      <c r="AC540">
        <v>8.4</v>
      </c>
      <c r="AD540" t="s">
        <v>12328</v>
      </c>
      <c r="AE540">
        <v>22</v>
      </c>
    </row>
    <row r="541" spans="1:31">
      <c r="A541" t="s">
        <v>11747</v>
      </c>
      <c r="B541">
        <f>534</f>
        <v>534</v>
      </c>
      <c r="C541" t="s">
        <v>1809</v>
      </c>
      <c r="D541">
        <f>534</f>
        <v>534</v>
      </c>
      <c r="E541">
        <v>44</v>
      </c>
      <c r="F541" t="s">
        <v>11649</v>
      </c>
      <c r="G541" t="s">
        <v>833</v>
      </c>
      <c r="H541" t="s">
        <v>11387</v>
      </c>
      <c r="I541" t="s">
        <v>11398</v>
      </c>
      <c r="J541" t="s">
        <v>11384</v>
      </c>
      <c r="K541">
        <v>5</v>
      </c>
      <c r="L541" t="s">
        <v>11389</v>
      </c>
      <c r="M541">
        <v>16.7</v>
      </c>
      <c r="N541" t="s">
        <v>1143</v>
      </c>
      <c r="O541">
        <v>9</v>
      </c>
      <c r="P541" t="s">
        <v>11735</v>
      </c>
      <c r="Q541">
        <v>77.6</v>
      </c>
      <c r="R541" t="s">
        <v>1094</v>
      </c>
      <c r="S541">
        <v>3</v>
      </c>
      <c r="T541" t="s">
        <v>11421</v>
      </c>
      <c r="U541">
        <v>15</v>
      </c>
      <c r="V541" t="s">
        <v>12329</v>
      </c>
      <c r="W541">
        <v>87.6</v>
      </c>
      <c r="X541" t="s">
        <v>11407</v>
      </c>
      <c r="Y541">
        <v>21.9</v>
      </c>
      <c r="Z541" t="s">
        <v>11842</v>
      </c>
      <c r="AA541">
        <v>4.3</v>
      </c>
      <c r="AB541" t="s">
        <v>11421</v>
      </c>
      <c r="AC541">
        <v>18.2</v>
      </c>
      <c r="AD541" t="s">
        <v>12289</v>
      </c>
      <c r="AE541">
        <v>22</v>
      </c>
    </row>
    <row r="542" spans="1:31">
      <c r="A542" t="s">
        <v>12133</v>
      </c>
      <c r="B542">
        <f>534</f>
        <v>534</v>
      </c>
      <c r="C542" t="s">
        <v>1595</v>
      </c>
      <c r="D542">
        <f>534</f>
        <v>534</v>
      </c>
      <c r="E542">
        <v>19</v>
      </c>
      <c r="F542" t="s">
        <v>12163</v>
      </c>
      <c r="G542" t="s">
        <v>605</v>
      </c>
      <c r="H542" t="s">
        <v>11387</v>
      </c>
      <c r="I542" t="s">
        <v>11388</v>
      </c>
      <c r="J542" t="s">
        <v>7069</v>
      </c>
      <c r="K542">
        <v>4</v>
      </c>
      <c r="L542" t="s">
        <v>11389</v>
      </c>
      <c r="M542">
        <v>15.1</v>
      </c>
      <c r="N542" t="s">
        <v>12032</v>
      </c>
      <c r="O542">
        <v>14.3</v>
      </c>
      <c r="P542" t="s">
        <v>11858</v>
      </c>
      <c r="Q542">
        <v>3</v>
      </c>
      <c r="R542" t="s">
        <v>11421</v>
      </c>
      <c r="S542">
        <v>67.9</v>
      </c>
      <c r="T542" t="s">
        <v>11770</v>
      </c>
      <c r="U542">
        <v>1.7</v>
      </c>
      <c r="V542" t="s">
        <v>11421</v>
      </c>
      <c r="W542">
        <v>3.8</v>
      </c>
      <c r="X542" t="s">
        <v>11421</v>
      </c>
      <c r="Y542">
        <v>13.4</v>
      </c>
      <c r="Z542" t="s">
        <v>11597</v>
      </c>
      <c r="AA542">
        <v>8.9</v>
      </c>
      <c r="AB542" t="s">
        <v>11421</v>
      </c>
      <c r="AC542">
        <v>3.5</v>
      </c>
      <c r="AD542" t="s">
        <v>11421</v>
      </c>
      <c r="AE542">
        <v>22</v>
      </c>
    </row>
    <row r="543" spans="1:31">
      <c r="A543" t="s">
        <v>12228</v>
      </c>
      <c r="B543">
        <f>534</f>
        <v>534</v>
      </c>
      <c r="C543" t="s">
        <v>1739</v>
      </c>
      <c r="D543">
        <f>534</f>
        <v>534</v>
      </c>
      <c r="E543">
        <v>21</v>
      </c>
      <c r="F543" t="s">
        <v>11819</v>
      </c>
      <c r="G543" t="s">
        <v>274</v>
      </c>
      <c r="H543" t="s">
        <v>11387</v>
      </c>
      <c r="I543" t="s">
        <v>11388</v>
      </c>
      <c r="J543" t="s">
        <v>11384</v>
      </c>
      <c r="K543">
        <v>5</v>
      </c>
      <c r="L543" t="s">
        <v>11389</v>
      </c>
      <c r="M543">
        <v>26.8</v>
      </c>
      <c r="N543" t="s">
        <v>11880</v>
      </c>
      <c r="O543">
        <v>15</v>
      </c>
      <c r="P543" t="s">
        <v>12134</v>
      </c>
      <c r="Q543">
        <v>23.2</v>
      </c>
      <c r="R543" t="s">
        <v>12083</v>
      </c>
      <c r="S543">
        <v>6.9</v>
      </c>
      <c r="T543" t="s">
        <v>11421</v>
      </c>
      <c r="U543">
        <v>6.7</v>
      </c>
      <c r="V543" t="s">
        <v>11421</v>
      </c>
      <c r="W543">
        <v>22.4</v>
      </c>
      <c r="X543" t="s">
        <v>11848</v>
      </c>
      <c r="Y543">
        <v>45.3</v>
      </c>
      <c r="Z543" t="s">
        <v>12127</v>
      </c>
      <c r="AA543">
        <v>15.3</v>
      </c>
      <c r="AB543" t="s">
        <v>12134</v>
      </c>
      <c r="AC543">
        <v>72.5</v>
      </c>
      <c r="AD543" t="s">
        <v>11490</v>
      </c>
      <c r="AE543">
        <v>22</v>
      </c>
    </row>
    <row r="544" spans="1:31">
      <c r="A544" t="s">
        <v>12253</v>
      </c>
      <c r="B544">
        <f>538</f>
        <v>538</v>
      </c>
      <c r="C544" t="s">
        <v>1916</v>
      </c>
      <c r="D544">
        <f>538</f>
        <v>538</v>
      </c>
      <c r="E544">
        <v>13</v>
      </c>
      <c r="F544" t="s">
        <v>11819</v>
      </c>
      <c r="G544" t="s">
        <v>274</v>
      </c>
      <c r="H544" t="s">
        <v>11387</v>
      </c>
      <c r="I544" t="s">
        <v>11388</v>
      </c>
      <c r="J544" t="s">
        <v>7069</v>
      </c>
      <c r="K544">
        <v>3</v>
      </c>
      <c r="L544" t="s">
        <v>11389</v>
      </c>
      <c r="M544">
        <v>10</v>
      </c>
      <c r="N544" t="s">
        <v>11735</v>
      </c>
      <c r="O544">
        <v>4.7</v>
      </c>
      <c r="P544" t="s">
        <v>11735</v>
      </c>
      <c r="Q544">
        <v>68.8</v>
      </c>
      <c r="R544" t="s">
        <v>11481</v>
      </c>
      <c r="S544">
        <v>5.2</v>
      </c>
      <c r="T544" t="s">
        <v>11421</v>
      </c>
      <c r="U544">
        <v>20</v>
      </c>
      <c r="V544" t="s">
        <v>11826</v>
      </c>
      <c r="W544">
        <v>66.3</v>
      </c>
      <c r="X544" t="s">
        <v>11412</v>
      </c>
      <c r="Y544">
        <v>37.9</v>
      </c>
      <c r="Z544" t="s">
        <v>11939</v>
      </c>
      <c r="AA544">
        <v>9.4</v>
      </c>
      <c r="AB544" t="s">
        <v>11421</v>
      </c>
      <c r="AC544">
        <v>74.3</v>
      </c>
      <c r="AD544" t="s">
        <v>11548</v>
      </c>
      <c r="AE544">
        <v>21.9</v>
      </c>
    </row>
    <row r="545" spans="1:31">
      <c r="A545" t="s">
        <v>12209</v>
      </c>
      <c r="B545">
        <f>538</f>
        <v>538</v>
      </c>
      <c r="C545" t="s">
        <v>12330</v>
      </c>
      <c r="D545">
        <f>538</f>
        <v>538</v>
      </c>
      <c r="E545">
        <v>26</v>
      </c>
      <c r="F545" t="s">
        <v>11585</v>
      </c>
      <c r="G545" t="s">
        <v>757</v>
      </c>
      <c r="H545" t="s">
        <v>11387</v>
      </c>
      <c r="I545" t="s">
        <v>11510</v>
      </c>
      <c r="J545" t="s">
        <v>9</v>
      </c>
      <c r="K545">
        <v>3</v>
      </c>
      <c r="L545" t="s">
        <v>11389</v>
      </c>
      <c r="M545">
        <v>20.6</v>
      </c>
      <c r="N545" t="s">
        <v>11613</v>
      </c>
      <c r="O545">
        <v>28</v>
      </c>
      <c r="P545" t="s">
        <v>12065</v>
      </c>
      <c r="Q545">
        <v>40.4</v>
      </c>
      <c r="R545" t="s">
        <v>12099</v>
      </c>
      <c r="S545">
        <v>7.1</v>
      </c>
      <c r="T545" t="s">
        <v>11421</v>
      </c>
      <c r="U545">
        <v>18.8</v>
      </c>
      <c r="V545" t="s">
        <v>11450</v>
      </c>
      <c r="W545">
        <v>79.8</v>
      </c>
      <c r="X545" t="s">
        <v>11477</v>
      </c>
      <c r="Y545">
        <v>3.4</v>
      </c>
      <c r="Z545" t="s">
        <v>11421</v>
      </c>
      <c r="AA545">
        <v>9.7</v>
      </c>
      <c r="AB545" t="s">
        <v>11421</v>
      </c>
      <c r="AC545">
        <v>10.6</v>
      </c>
      <c r="AD545" t="s">
        <v>12331</v>
      </c>
      <c r="AE545">
        <v>21.9</v>
      </c>
    </row>
    <row r="546" spans="1:31">
      <c r="A546" t="s">
        <v>12228</v>
      </c>
      <c r="B546">
        <f>540</f>
        <v>540</v>
      </c>
      <c r="C546" t="s">
        <v>12332</v>
      </c>
      <c r="D546">
        <f>540</f>
        <v>540</v>
      </c>
      <c r="E546">
        <v>39</v>
      </c>
      <c r="F546" t="s">
        <v>12123</v>
      </c>
      <c r="G546" t="s">
        <v>774</v>
      </c>
      <c r="H546" t="s">
        <v>11425</v>
      </c>
      <c r="I546" t="s">
        <v>7032</v>
      </c>
      <c r="J546" t="s">
        <v>11384</v>
      </c>
      <c r="K546">
        <v>3</v>
      </c>
      <c r="L546" t="s">
        <v>11385</v>
      </c>
      <c r="M546">
        <v>15.7</v>
      </c>
      <c r="N546" t="s">
        <v>11830</v>
      </c>
      <c r="O546">
        <v>72</v>
      </c>
      <c r="P546" t="s">
        <v>253</v>
      </c>
      <c r="Q546">
        <v>35.1</v>
      </c>
      <c r="R546" t="s">
        <v>12225</v>
      </c>
      <c r="S546">
        <v>6</v>
      </c>
      <c r="T546" t="s">
        <v>11421</v>
      </c>
      <c r="U546">
        <v>7.3</v>
      </c>
      <c r="V546" t="s">
        <v>11421</v>
      </c>
      <c r="W546">
        <v>1.9</v>
      </c>
      <c r="X546" t="s">
        <v>11421</v>
      </c>
      <c r="Y546">
        <v>1.1</v>
      </c>
      <c r="Z546" t="s">
        <v>11421</v>
      </c>
      <c r="AA546">
        <v>22.2</v>
      </c>
      <c r="AB546" t="s">
        <v>11644</v>
      </c>
      <c r="AC546">
        <v>1.4</v>
      </c>
      <c r="AD546" t="s">
        <v>11421</v>
      </c>
      <c r="AE546">
        <v>21.8</v>
      </c>
    </row>
    <row r="547" spans="1:31">
      <c r="A547" t="s">
        <v>12283</v>
      </c>
      <c r="B547">
        <f>540</f>
        <v>540</v>
      </c>
      <c r="C547" t="s">
        <v>12333</v>
      </c>
      <c r="D547">
        <f>540</f>
        <v>540</v>
      </c>
      <c r="E547">
        <v>28</v>
      </c>
      <c r="F547" t="s">
        <v>7037</v>
      </c>
      <c r="G547" t="s">
        <v>1131</v>
      </c>
      <c r="H547" t="s">
        <v>11402</v>
      </c>
      <c r="I547" t="s">
        <v>11388</v>
      </c>
      <c r="J547" t="s">
        <v>7069</v>
      </c>
      <c r="K547">
        <v>5</v>
      </c>
      <c r="L547" t="s">
        <v>11389</v>
      </c>
      <c r="M547">
        <v>38.7</v>
      </c>
      <c r="N547" t="s">
        <v>11605</v>
      </c>
      <c r="O547">
        <v>31</v>
      </c>
      <c r="P547" t="s">
        <v>11781</v>
      </c>
      <c r="Q547">
        <v>23.8</v>
      </c>
      <c r="R547" t="s">
        <v>12003</v>
      </c>
      <c r="S547">
        <v>2.1</v>
      </c>
      <c r="T547" t="s">
        <v>11421</v>
      </c>
      <c r="U547">
        <v>3.6</v>
      </c>
      <c r="V547" t="s">
        <v>11421</v>
      </c>
      <c r="W547">
        <v>29.9</v>
      </c>
      <c r="X547" t="s">
        <v>11613</v>
      </c>
      <c r="Y547">
        <v>9.1</v>
      </c>
      <c r="Z547" t="s">
        <v>11833</v>
      </c>
      <c r="AA547">
        <v>8.6</v>
      </c>
      <c r="AB547" t="s">
        <v>11421</v>
      </c>
      <c r="AC547">
        <v>5.1</v>
      </c>
      <c r="AD547" t="s">
        <v>11421</v>
      </c>
      <c r="AE547">
        <v>21.8</v>
      </c>
    </row>
    <row r="548" spans="1:31">
      <c r="A548" t="s">
        <v>9973</v>
      </c>
      <c r="B548">
        <f>542</f>
        <v>542</v>
      </c>
      <c r="C548" t="s">
        <v>1773</v>
      </c>
      <c r="D548">
        <f>542</f>
        <v>542</v>
      </c>
      <c r="E548">
        <v>14</v>
      </c>
      <c r="F548" t="s">
        <v>11649</v>
      </c>
      <c r="G548" t="s">
        <v>833</v>
      </c>
      <c r="H548" t="s">
        <v>11383</v>
      </c>
      <c r="I548" t="s">
        <v>11398</v>
      </c>
      <c r="J548" t="s">
        <v>11384</v>
      </c>
      <c r="K548">
        <v>5</v>
      </c>
      <c r="L548" t="s">
        <v>11389</v>
      </c>
      <c r="M548">
        <v>12</v>
      </c>
      <c r="N548" t="s">
        <v>11735</v>
      </c>
      <c r="O548">
        <v>11.6</v>
      </c>
      <c r="P548" t="s">
        <v>11735</v>
      </c>
      <c r="Q548">
        <v>96.2</v>
      </c>
      <c r="R548" t="s">
        <v>217</v>
      </c>
      <c r="S548">
        <v>6.9</v>
      </c>
      <c r="T548" t="s">
        <v>11421</v>
      </c>
      <c r="U548">
        <v>21.4</v>
      </c>
      <c r="V548" t="s">
        <v>11766</v>
      </c>
      <c r="W548">
        <v>38.9</v>
      </c>
      <c r="X548" t="s">
        <v>11434</v>
      </c>
      <c r="Y548">
        <v>27.3</v>
      </c>
      <c r="Z548" t="s">
        <v>12075</v>
      </c>
      <c r="AA548">
        <v>7.3</v>
      </c>
      <c r="AB548" t="s">
        <v>11421</v>
      </c>
      <c r="AC548">
        <v>15</v>
      </c>
      <c r="AD548" t="s">
        <v>12334</v>
      </c>
      <c r="AE548">
        <v>21.7</v>
      </c>
    </row>
    <row r="549" spans="1:31">
      <c r="A549" t="s">
        <v>12147</v>
      </c>
      <c r="B549">
        <f>542</f>
        <v>542</v>
      </c>
      <c r="C549" t="s">
        <v>918</v>
      </c>
      <c r="D549">
        <f>542</f>
        <v>542</v>
      </c>
      <c r="E549">
        <v>14</v>
      </c>
      <c r="F549" t="s">
        <v>8157</v>
      </c>
      <c r="G549" t="s">
        <v>194</v>
      </c>
      <c r="H549" t="s">
        <v>11383</v>
      </c>
      <c r="I549" t="s">
        <v>11398</v>
      </c>
      <c r="J549" t="s">
        <v>11384</v>
      </c>
      <c r="K549">
        <v>4</v>
      </c>
      <c r="L549" t="s">
        <v>11389</v>
      </c>
      <c r="M549">
        <v>7.6</v>
      </c>
      <c r="N549" t="s">
        <v>11735</v>
      </c>
      <c r="O549">
        <v>3.9</v>
      </c>
      <c r="P549" t="s">
        <v>11735</v>
      </c>
      <c r="Q549">
        <v>78.3</v>
      </c>
      <c r="R549" t="s">
        <v>11419</v>
      </c>
      <c r="S549">
        <v>33.7</v>
      </c>
      <c r="T549" t="s">
        <v>11659</v>
      </c>
      <c r="U549">
        <v>41.1</v>
      </c>
      <c r="V549" t="s">
        <v>915</v>
      </c>
      <c r="W549">
        <v>21.1</v>
      </c>
      <c r="X549" t="s">
        <v>11978</v>
      </c>
      <c r="Y549">
        <v>14.5</v>
      </c>
      <c r="Z549" t="s">
        <v>11450</v>
      </c>
      <c r="AA549">
        <v>7.2</v>
      </c>
      <c r="AB549" t="s">
        <v>11421</v>
      </c>
      <c r="AC549">
        <v>3.2</v>
      </c>
      <c r="AD549" t="s">
        <v>11421</v>
      </c>
      <c r="AE549">
        <v>21.7</v>
      </c>
    </row>
    <row r="550" spans="1:31">
      <c r="A550" t="s">
        <v>12253</v>
      </c>
      <c r="B550" t="s">
        <v>11977</v>
      </c>
      <c r="C550" t="s">
        <v>2179</v>
      </c>
      <c r="D550" t="s">
        <v>11977</v>
      </c>
      <c r="E550">
        <v>22</v>
      </c>
      <c r="F550" t="s">
        <v>12335</v>
      </c>
      <c r="G550" t="s">
        <v>2178</v>
      </c>
      <c r="H550" t="s">
        <v>11387</v>
      </c>
      <c r="I550" t="s">
        <v>7032</v>
      </c>
      <c r="J550" t="s">
        <v>7069</v>
      </c>
      <c r="K550">
        <v>4</v>
      </c>
      <c r="L550" t="s">
        <v>11389</v>
      </c>
      <c r="M550">
        <v>33.5</v>
      </c>
      <c r="N550" t="s">
        <v>395</v>
      </c>
      <c r="O550">
        <v>37.6</v>
      </c>
      <c r="P550" t="s">
        <v>395</v>
      </c>
      <c r="Q550">
        <v>34.7</v>
      </c>
      <c r="R550" t="s">
        <v>1435</v>
      </c>
      <c r="S550">
        <v>1.8</v>
      </c>
      <c r="T550" t="s">
        <v>11421</v>
      </c>
      <c r="U550" t="s">
        <v>9</v>
      </c>
      <c r="V550" t="s">
        <v>9</v>
      </c>
      <c r="W550" t="s">
        <v>9</v>
      </c>
      <c r="X550" t="s">
        <v>9</v>
      </c>
      <c r="Y550">
        <v>6</v>
      </c>
      <c r="Z550" t="s">
        <v>11421</v>
      </c>
      <c r="AA550">
        <v>33.7</v>
      </c>
      <c r="AB550" t="s">
        <v>11479</v>
      </c>
      <c r="AC550">
        <v>4.7</v>
      </c>
      <c r="AD550" t="s">
        <v>11421</v>
      </c>
      <c r="AE550">
        <v>21.6</v>
      </c>
    </row>
    <row r="551" spans="1:31">
      <c r="A551" t="s">
        <v>12152</v>
      </c>
      <c r="B551">
        <f>545</f>
        <v>545</v>
      </c>
      <c r="C551" t="s">
        <v>1755</v>
      </c>
      <c r="D551">
        <f>545</f>
        <v>545</v>
      </c>
      <c r="E551">
        <v>14</v>
      </c>
      <c r="F551" t="s">
        <v>6890</v>
      </c>
      <c r="G551" t="s">
        <v>424</v>
      </c>
      <c r="H551" t="s">
        <v>11387</v>
      </c>
      <c r="I551" t="s">
        <v>11388</v>
      </c>
      <c r="J551" t="s">
        <v>11384</v>
      </c>
      <c r="K551">
        <v>4</v>
      </c>
      <c r="L551" t="s">
        <v>11389</v>
      </c>
      <c r="M551">
        <v>8</v>
      </c>
      <c r="N551" t="s">
        <v>11735</v>
      </c>
      <c r="O551">
        <v>5.3</v>
      </c>
      <c r="P551" t="s">
        <v>11735</v>
      </c>
      <c r="Q551">
        <v>7.8</v>
      </c>
      <c r="R551" t="s">
        <v>11421</v>
      </c>
      <c r="S551">
        <v>62.2</v>
      </c>
      <c r="T551" t="s">
        <v>348</v>
      </c>
      <c r="U551">
        <v>47.9</v>
      </c>
      <c r="V551" t="s">
        <v>11960</v>
      </c>
      <c r="W551">
        <v>2.9</v>
      </c>
      <c r="X551" t="s">
        <v>11421</v>
      </c>
      <c r="Y551">
        <v>10.2</v>
      </c>
      <c r="Z551" t="s">
        <v>12120</v>
      </c>
      <c r="AA551">
        <v>15.2</v>
      </c>
      <c r="AB551" t="s">
        <v>11933</v>
      </c>
      <c r="AC551">
        <v>28.4</v>
      </c>
      <c r="AD551" t="s">
        <v>12179</v>
      </c>
      <c r="AE551">
        <v>21.5</v>
      </c>
    </row>
    <row r="552" spans="1:31">
      <c r="A552" t="s">
        <v>12308</v>
      </c>
      <c r="B552">
        <f>545</f>
        <v>545</v>
      </c>
      <c r="C552" t="s">
        <v>9932</v>
      </c>
      <c r="D552">
        <f>545</f>
        <v>545</v>
      </c>
      <c r="E552">
        <v>24</v>
      </c>
      <c r="F552" t="s">
        <v>11382</v>
      </c>
      <c r="G552" t="s">
        <v>5</v>
      </c>
      <c r="H552" t="s">
        <v>11402</v>
      </c>
      <c r="I552" t="s">
        <v>11388</v>
      </c>
      <c r="J552" t="s">
        <v>11384</v>
      </c>
      <c r="K552">
        <v>4</v>
      </c>
      <c r="L552" t="s">
        <v>11389</v>
      </c>
      <c r="M552">
        <v>22.7</v>
      </c>
      <c r="N552" t="s">
        <v>11462</v>
      </c>
      <c r="O552">
        <v>34.1</v>
      </c>
      <c r="P552" t="s">
        <v>11589</v>
      </c>
      <c r="Q552">
        <v>9.4</v>
      </c>
      <c r="R552" t="s">
        <v>11421</v>
      </c>
      <c r="S552">
        <v>5.8</v>
      </c>
      <c r="T552" t="s">
        <v>11421</v>
      </c>
      <c r="U552">
        <v>6.6</v>
      </c>
      <c r="V552" t="s">
        <v>11421</v>
      </c>
      <c r="W552">
        <v>4.9</v>
      </c>
      <c r="X552" t="s">
        <v>11421</v>
      </c>
      <c r="Y552">
        <v>89</v>
      </c>
      <c r="Z552" t="s">
        <v>294</v>
      </c>
      <c r="AA552">
        <v>19.3</v>
      </c>
      <c r="AB552" t="s">
        <v>11648</v>
      </c>
      <c r="AC552">
        <v>31.3</v>
      </c>
      <c r="AD552" t="s">
        <v>12050</v>
      </c>
      <c r="AE552">
        <v>21.5</v>
      </c>
    </row>
    <row r="553" spans="1:31">
      <c r="A553" t="s">
        <v>12259</v>
      </c>
      <c r="B553">
        <f>545</f>
        <v>545</v>
      </c>
      <c r="C553" t="s">
        <v>924</v>
      </c>
      <c r="D553">
        <f>545</f>
        <v>545</v>
      </c>
      <c r="E553">
        <v>25</v>
      </c>
      <c r="F553" t="s">
        <v>11401</v>
      </c>
      <c r="G553" t="s">
        <v>14</v>
      </c>
      <c r="H553" t="s">
        <v>11383</v>
      </c>
      <c r="I553" t="s">
        <v>11510</v>
      </c>
      <c r="J553" t="s">
        <v>9</v>
      </c>
      <c r="K553">
        <v>2</v>
      </c>
      <c r="L553" t="s">
        <v>11389</v>
      </c>
      <c r="M553">
        <v>11.8</v>
      </c>
      <c r="N553" t="s">
        <v>11735</v>
      </c>
      <c r="O553">
        <v>15.3</v>
      </c>
      <c r="P553" t="s">
        <v>11513</v>
      </c>
      <c r="Q553">
        <v>10.5</v>
      </c>
      <c r="R553" t="s">
        <v>11421</v>
      </c>
      <c r="S553">
        <v>20.9</v>
      </c>
      <c r="T553" t="s">
        <v>11629</v>
      </c>
      <c r="U553">
        <v>100</v>
      </c>
      <c r="V553" t="s">
        <v>311</v>
      </c>
      <c r="W553">
        <v>63.3</v>
      </c>
      <c r="X553" t="s">
        <v>11637</v>
      </c>
      <c r="Y553">
        <v>1.2</v>
      </c>
      <c r="Z553" t="s">
        <v>11421</v>
      </c>
      <c r="AA553">
        <v>25</v>
      </c>
      <c r="AB553" t="s">
        <v>11547</v>
      </c>
      <c r="AC553">
        <v>21.4</v>
      </c>
      <c r="AD553" t="s">
        <v>12336</v>
      </c>
      <c r="AE553">
        <v>21.5</v>
      </c>
    </row>
    <row r="554" spans="1:31">
      <c r="A554" t="s">
        <v>12133</v>
      </c>
      <c r="B554">
        <f>548</f>
        <v>548</v>
      </c>
      <c r="C554" t="s">
        <v>2094</v>
      </c>
      <c r="D554">
        <f>548</f>
        <v>548</v>
      </c>
      <c r="E554">
        <v>15</v>
      </c>
      <c r="F554" t="s">
        <v>11382</v>
      </c>
      <c r="G554" t="s">
        <v>5</v>
      </c>
      <c r="H554" t="s">
        <v>11383</v>
      </c>
      <c r="I554" t="s">
        <v>7032</v>
      </c>
      <c r="J554" t="s">
        <v>11384</v>
      </c>
      <c r="K554">
        <v>5</v>
      </c>
      <c r="L554" t="s">
        <v>11385</v>
      </c>
      <c r="M554">
        <v>5.8</v>
      </c>
      <c r="N554" t="s">
        <v>11735</v>
      </c>
      <c r="O554">
        <v>4.2</v>
      </c>
      <c r="P554" t="s">
        <v>11735</v>
      </c>
      <c r="Q554">
        <v>26.2</v>
      </c>
      <c r="R554" t="s">
        <v>12113</v>
      </c>
      <c r="S554">
        <v>38.4</v>
      </c>
      <c r="T554" t="s">
        <v>11545</v>
      </c>
      <c r="U554">
        <v>62.4</v>
      </c>
      <c r="V554" t="s">
        <v>11677</v>
      </c>
      <c r="W554">
        <v>29.6</v>
      </c>
      <c r="X554" t="s">
        <v>2059</v>
      </c>
      <c r="Y554">
        <v>9.1</v>
      </c>
      <c r="Z554" t="s">
        <v>12312</v>
      </c>
      <c r="AA554">
        <v>28.3</v>
      </c>
      <c r="AB554" t="s">
        <v>11572</v>
      </c>
      <c r="AC554">
        <v>47.5</v>
      </c>
      <c r="AD554" t="s">
        <v>9962</v>
      </c>
      <c r="AE554">
        <v>21.4</v>
      </c>
    </row>
    <row r="555" spans="1:31">
      <c r="A555" t="s">
        <v>12236</v>
      </c>
      <c r="B555">
        <f>548</f>
        <v>548</v>
      </c>
      <c r="C555" t="s">
        <v>12337</v>
      </c>
      <c r="D555">
        <f>548</f>
        <v>548</v>
      </c>
      <c r="E555">
        <v>27</v>
      </c>
      <c r="F555" t="s">
        <v>11386</v>
      </c>
      <c r="G555" t="s">
        <v>10</v>
      </c>
      <c r="H555" t="s">
        <v>11387</v>
      </c>
      <c r="I555" t="s">
        <v>7032</v>
      </c>
      <c r="J555" t="s">
        <v>11384</v>
      </c>
      <c r="K555">
        <v>4</v>
      </c>
      <c r="L555" t="s">
        <v>11389</v>
      </c>
      <c r="M555">
        <v>10.5</v>
      </c>
      <c r="N555" t="s">
        <v>11735</v>
      </c>
      <c r="O555">
        <v>15.9</v>
      </c>
      <c r="P555" t="s">
        <v>12269</v>
      </c>
      <c r="Q555">
        <v>10.7</v>
      </c>
      <c r="R555" t="s">
        <v>11421</v>
      </c>
      <c r="S555">
        <v>16</v>
      </c>
      <c r="T555" t="s">
        <v>11915</v>
      </c>
      <c r="U555">
        <v>67.2</v>
      </c>
      <c r="V555" t="s">
        <v>527</v>
      </c>
      <c r="W555">
        <v>72.3</v>
      </c>
      <c r="X555" t="s">
        <v>11777</v>
      </c>
      <c r="Y555">
        <v>49.8</v>
      </c>
      <c r="Z555" t="s">
        <v>11759</v>
      </c>
      <c r="AA555">
        <v>16</v>
      </c>
      <c r="AB555" t="s">
        <v>11950</v>
      </c>
      <c r="AC555">
        <v>29.1</v>
      </c>
      <c r="AD555" t="s">
        <v>12165</v>
      </c>
      <c r="AE555">
        <v>21.4</v>
      </c>
    </row>
    <row r="556" spans="1:31">
      <c r="A556" t="s">
        <v>12195</v>
      </c>
      <c r="B556">
        <f>548</f>
        <v>548</v>
      </c>
      <c r="C556" t="s">
        <v>1332</v>
      </c>
      <c r="D556">
        <f>548</f>
        <v>548</v>
      </c>
      <c r="E556">
        <v>23</v>
      </c>
      <c r="F556" t="s">
        <v>11715</v>
      </c>
      <c r="G556" t="s">
        <v>361</v>
      </c>
      <c r="H556" t="s">
        <v>11387</v>
      </c>
      <c r="I556" t="s">
        <v>7032</v>
      </c>
      <c r="J556" t="s">
        <v>11384</v>
      </c>
      <c r="K556">
        <v>4</v>
      </c>
      <c r="L556" t="s">
        <v>11389</v>
      </c>
      <c r="M556">
        <v>14.8</v>
      </c>
      <c r="N556" t="s">
        <v>12301</v>
      </c>
      <c r="O556">
        <v>9.7</v>
      </c>
      <c r="P556" t="s">
        <v>11735</v>
      </c>
      <c r="Q556">
        <v>39.4</v>
      </c>
      <c r="R556" t="s">
        <v>915</v>
      </c>
      <c r="S556">
        <v>24.6</v>
      </c>
      <c r="T556" t="s">
        <v>11760</v>
      </c>
      <c r="U556">
        <v>30.9</v>
      </c>
      <c r="V556" t="s">
        <v>11985</v>
      </c>
      <c r="W556">
        <v>4.8</v>
      </c>
      <c r="X556" t="s">
        <v>11421</v>
      </c>
      <c r="Y556">
        <v>62.4</v>
      </c>
      <c r="Z556" t="s">
        <v>11682</v>
      </c>
      <c r="AA556">
        <v>8.1</v>
      </c>
      <c r="AB556" t="s">
        <v>11421</v>
      </c>
      <c r="AC556">
        <v>28.4</v>
      </c>
      <c r="AD556" t="s">
        <v>12179</v>
      </c>
      <c r="AE556">
        <v>21.4</v>
      </c>
    </row>
    <row r="557" spans="1:31">
      <c r="A557" t="s">
        <v>12236</v>
      </c>
      <c r="B557">
        <f>551</f>
        <v>551</v>
      </c>
      <c r="C557" t="s">
        <v>2310</v>
      </c>
      <c r="D557">
        <f>551</f>
        <v>551</v>
      </c>
      <c r="E557">
        <v>12</v>
      </c>
      <c r="F557" t="s">
        <v>11994</v>
      </c>
      <c r="G557" t="s">
        <v>704</v>
      </c>
      <c r="H557" t="s">
        <v>11425</v>
      </c>
      <c r="I557" t="s">
        <v>7032</v>
      </c>
      <c r="J557" t="s">
        <v>7069</v>
      </c>
      <c r="K557">
        <v>3</v>
      </c>
      <c r="L557" t="s">
        <v>12073</v>
      </c>
      <c r="M557">
        <v>13.6</v>
      </c>
      <c r="N557" t="s">
        <v>11735</v>
      </c>
      <c r="O557">
        <v>34.7</v>
      </c>
      <c r="P557" t="s">
        <v>11532</v>
      </c>
      <c r="Q557">
        <v>8.2</v>
      </c>
      <c r="R557" t="s">
        <v>11421</v>
      </c>
      <c r="S557">
        <v>2.2</v>
      </c>
      <c r="T557" t="s">
        <v>11421</v>
      </c>
      <c r="U557">
        <v>100</v>
      </c>
      <c r="V557" t="s">
        <v>72</v>
      </c>
      <c r="W557">
        <v>100</v>
      </c>
      <c r="X557" t="s">
        <v>48</v>
      </c>
      <c r="Y557">
        <v>2</v>
      </c>
      <c r="Z557" t="s">
        <v>11421</v>
      </c>
      <c r="AA557">
        <v>13.3</v>
      </c>
      <c r="AB557" t="s">
        <v>12338</v>
      </c>
      <c r="AC557">
        <v>3</v>
      </c>
      <c r="AD557" t="s">
        <v>11421</v>
      </c>
      <c r="AE557">
        <v>21.3</v>
      </c>
    </row>
    <row r="558" spans="1:31">
      <c r="A558" t="s">
        <v>12283</v>
      </c>
      <c r="B558">
        <f>551</f>
        <v>551</v>
      </c>
      <c r="C558" t="s">
        <v>12339</v>
      </c>
      <c r="D558">
        <f>551</f>
        <v>551</v>
      </c>
      <c r="E558">
        <v>22</v>
      </c>
      <c r="F558" t="s">
        <v>11994</v>
      </c>
      <c r="G558" t="s">
        <v>704</v>
      </c>
      <c r="H558" t="s">
        <v>11425</v>
      </c>
      <c r="I558" t="s">
        <v>11398</v>
      </c>
      <c r="J558" t="s">
        <v>7069</v>
      </c>
      <c r="K558">
        <v>2</v>
      </c>
      <c r="L558" t="s">
        <v>12073</v>
      </c>
      <c r="M558">
        <v>14.7</v>
      </c>
      <c r="N558" t="s">
        <v>12013</v>
      </c>
      <c r="O558">
        <v>14.4</v>
      </c>
      <c r="P558" t="s">
        <v>12113</v>
      </c>
      <c r="Q558">
        <v>31.3</v>
      </c>
      <c r="R558" t="s">
        <v>11996</v>
      </c>
      <c r="S558">
        <v>2.3</v>
      </c>
      <c r="T558" t="s">
        <v>11421</v>
      </c>
      <c r="U558">
        <v>100</v>
      </c>
      <c r="V558" t="s">
        <v>45</v>
      </c>
      <c r="W558">
        <v>100</v>
      </c>
      <c r="X558" t="s">
        <v>51</v>
      </c>
      <c r="Y558">
        <v>1</v>
      </c>
      <c r="Z558" t="s">
        <v>11421</v>
      </c>
      <c r="AA558">
        <v>22.3</v>
      </c>
      <c r="AB558" t="s">
        <v>11538</v>
      </c>
      <c r="AC558">
        <v>1</v>
      </c>
      <c r="AD558" t="s">
        <v>11421</v>
      </c>
      <c r="AE558">
        <v>21.3</v>
      </c>
    </row>
    <row r="559" spans="1:31">
      <c r="A559" t="s">
        <v>12258</v>
      </c>
      <c r="B559">
        <f>551</f>
        <v>551</v>
      </c>
      <c r="C559" t="s">
        <v>1728</v>
      </c>
      <c r="D559">
        <f>551</f>
        <v>551</v>
      </c>
      <c r="E559">
        <v>18</v>
      </c>
      <c r="F559" t="s">
        <v>11566</v>
      </c>
      <c r="G559" t="s">
        <v>198</v>
      </c>
      <c r="H559" t="s">
        <v>11383</v>
      </c>
      <c r="I559" t="s">
        <v>11398</v>
      </c>
      <c r="J559" t="s">
        <v>11384</v>
      </c>
      <c r="K559">
        <v>4</v>
      </c>
      <c r="L559" t="s">
        <v>11389</v>
      </c>
      <c r="M559">
        <v>5.8</v>
      </c>
      <c r="N559" t="s">
        <v>11735</v>
      </c>
      <c r="O559">
        <v>3.4</v>
      </c>
      <c r="P559" t="s">
        <v>11735</v>
      </c>
      <c r="Q559">
        <v>78.8</v>
      </c>
      <c r="R559" t="s">
        <v>11614</v>
      </c>
      <c r="S559">
        <v>18.3</v>
      </c>
      <c r="T559" t="s">
        <v>11766</v>
      </c>
      <c r="U559">
        <v>76</v>
      </c>
      <c r="V559" t="s">
        <v>11874</v>
      </c>
      <c r="W559">
        <v>23.9</v>
      </c>
      <c r="X559" t="s">
        <v>11798</v>
      </c>
      <c r="Y559">
        <v>27.2</v>
      </c>
      <c r="Z559" t="s">
        <v>12158</v>
      </c>
      <c r="AA559">
        <v>10.2</v>
      </c>
      <c r="AB559" t="s">
        <v>11421</v>
      </c>
      <c r="AC559">
        <v>15.9</v>
      </c>
      <c r="AD559" t="s">
        <v>12340</v>
      </c>
      <c r="AE559">
        <v>21.3</v>
      </c>
    </row>
    <row r="560" spans="1:31">
      <c r="A560" t="s">
        <v>12236</v>
      </c>
      <c r="B560">
        <f>551</f>
        <v>551</v>
      </c>
      <c r="C560" t="s">
        <v>1225</v>
      </c>
      <c r="D560">
        <f>551</f>
        <v>551</v>
      </c>
      <c r="E560">
        <v>26</v>
      </c>
      <c r="F560" t="s">
        <v>11382</v>
      </c>
      <c r="G560" t="s">
        <v>5</v>
      </c>
      <c r="H560" t="s">
        <v>11387</v>
      </c>
      <c r="I560" t="s">
        <v>7032</v>
      </c>
      <c r="J560" t="s">
        <v>11384</v>
      </c>
      <c r="K560">
        <v>5</v>
      </c>
      <c r="L560" t="s">
        <v>11389</v>
      </c>
      <c r="M560">
        <v>10.8</v>
      </c>
      <c r="N560" t="s">
        <v>11735</v>
      </c>
      <c r="O560">
        <v>5.9</v>
      </c>
      <c r="P560" t="s">
        <v>11735</v>
      </c>
      <c r="Q560">
        <v>18.8</v>
      </c>
      <c r="R560" t="s">
        <v>12041</v>
      </c>
      <c r="S560">
        <v>33.7</v>
      </c>
      <c r="T560" t="s">
        <v>11745</v>
      </c>
      <c r="U560">
        <v>30.4</v>
      </c>
      <c r="V560" t="s">
        <v>11798</v>
      </c>
      <c r="W560">
        <v>8.2</v>
      </c>
      <c r="X560" t="s">
        <v>11421</v>
      </c>
      <c r="Y560">
        <v>42.6</v>
      </c>
      <c r="Z560" t="s">
        <v>11428</v>
      </c>
      <c r="AA560">
        <v>12.2</v>
      </c>
      <c r="AB560" t="s">
        <v>11421</v>
      </c>
      <c r="AC560">
        <v>79.1</v>
      </c>
      <c r="AD560" t="s">
        <v>11476</v>
      </c>
      <c r="AE560">
        <v>21.3</v>
      </c>
    </row>
    <row r="561" spans="1:31">
      <c r="A561" t="s">
        <v>12236</v>
      </c>
      <c r="B561" t="s">
        <v>11830</v>
      </c>
      <c r="C561" t="s">
        <v>12341</v>
      </c>
      <c r="D561" t="s">
        <v>11830</v>
      </c>
      <c r="E561">
        <v>27</v>
      </c>
      <c r="F561" t="s">
        <v>11585</v>
      </c>
      <c r="G561" t="s">
        <v>757</v>
      </c>
      <c r="H561" t="s">
        <v>11402</v>
      </c>
      <c r="I561" t="s">
        <v>11388</v>
      </c>
      <c r="J561" t="s">
        <v>11384</v>
      </c>
      <c r="K561">
        <v>2</v>
      </c>
      <c r="L561" t="s">
        <v>11389</v>
      </c>
      <c r="M561">
        <v>28.9</v>
      </c>
      <c r="N561" t="s">
        <v>11578</v>
      </c>
      <c r="O561">
        <v>47.6</v>
      </c>
      <c r="P561" t="s">
        <v>11430</v>
      </c>
      <c r="Q561">
        <v>15.8</v>
      </c>
      <c r="R561" t="s">
        <v>11421</v>
      </c>
      <c r="S561">
        <v>2.8</v>
      </c>
      <c r="T561" t="s">
        <v>11421</v>
      </c>
      <c r="U561">
        <v>1.9</v>
      </c>
      <c r="V561" t="s">
        <v>11421</v>
      </c>
      <c r="W561">
        <v>2.1</v>
      </c>
      <c r="X561" t="s">
        <v>11421</v>
      </c>
      <c r="Y561">
        <v>24.3</v>
      </c>
      <c r="Z561" t="s">
        <v>11797</v>
      </c>
      <c r="AA561">
        <v>8.7</v>
      </c>
      <c r="AB561" t="s">
        <v>11421</v>
      </c>
      <c r="AC561">
        <v>31</v>
      </c>
      <c r="AD561" t="s">
        <v>11565</v>
      </c>
      <c r="AE561">
        <v>21.2</v>
      </c>
    </row>
    <row r="562" spans="1:31">
      <c r="A562" t="s">
        <v>12342</v>
      </c>
      <c r="B562">
        <f>556</f>
        <v>556</v>
      </c>
      <c r="C562" t="s">
        <v>1210</v>
      </c>
      <c r="D562">
        <f>556</f>
        <v>556</v>
      </c>
      <c r="E562">
        <v>31</v>
      </c>
      <c r="F562" t="s">
        <v>11382</v>
      </c>
      <c r="G562" t="s">
        <v>5</v>
      </c>
      <c r="H562" t="s">
        <v>11402</v>
      </c>
      <c r="I562" t="s">
        <v>11388</v>
      </c>
      <c r="J562" t="s">
        <v>7069</v>
      </c>
      <c r="K562">
        <v>4</v>
      </c>
      <c r="L562" t="s">
        <v>11389</v>
      </c>
      <c r="M562">
        <v>14.9</v>
      </c>
      <c r="N562" t="s">
        <v>11746</v>
      </c>
      <c r="O562">
        <v>35.4</v>
      </c>
      <c r="P562" t="s">
        <v>11467</v>
      </c>
      <c r="Q562">
        <v>12</v>
      </c>
      <c r="R562" t="s">
        <v>11421</v>
      </c>
      <c r="S562">
        <v>12.8</v>
      </c>
      <c r="T562" t="s">
        <v>11551</v>
      </c>
      <c r="U562">
        <v>21.1</v>
      </c>
      <c r="V562" t="s">
        <v>11750</v>
      </c>
      <c r="W562">
        <v>12.1</v>
      </c>
      <c r="X562" t="s">
        <v>12343</v>
      </c>
      <c r="Y562">
        <v>68.1</v>
      </c>
      <c r="Z562" t="s">
        <v>272</v>
      </c>
      <c r="AA562">
        <v>14.2</v>
      </c>
      <c r="AB562" t="s">
        <v>11616</v>
      </c>
      <c r="AC562">
        <v>39</v>
      </c>
      <c r="AD562" t="s">
        <v>11799</v>
      </c>
      <c r="AE562">
        <v>21.1</v>
      </c>
    </row>
    <row r="563" spans="1:31">
      <c r="A563" t="s">
        <v>9</v>
      </c>
      <c r="B563">
        <f>556</f>
        <v>556</v>
      </c>
      <c r="C563" t="s">
        <v>12344</v>
      </c>
      <c r="D563">
        <f>556</f>
        <v>556</v>
      </c>
      <c r="E563">
        <v>28</v>
      </c>
      <c r="F563" t="s">
        <v>11585</v>
      </c>
      <c r="G563" t="s">
        <v>757</v>
      </c>
      <c r="H563" t="s">
        <v>11425</v>
      </c>
      <c r="I563" t="s">
        <v>11398</v>
      </c>
      <c r="J563" t="s">
        <v>7069</v>
      </c>
      <c r="K563">
        <v>2</v>
      </c>
      <c r="L563" t="s">
        <v>12073</v>
      </c>
      <c r="M563">
        <v>5</v>
      </c>
      <c r="N563" t="s">
        <v>11735</v>
      </c>
      <c r="O563">
        <v>14.8</v>
      </c>
      <c r="P563" t="s">
        <v>12131</v>
      </c>
      <c r="Q563">
        <v>84.3</v>
      </c>
      <c r="R563" t="s">
        <v>550</v>
      </c>
      <c r="S563">
        <v>1.7</v>
      </c>
      <c r="T563" t="s">
        <v>11421</v>
      </c>
      <c r="U563">
        <v>75.2</v>
      </c>
      <c r="V563" t="s">
        <v>11979</v>
      </c>
      <c r="W563">
        <v>88.4</v>
      </c>
      <c r="X563" t="s">
        <v>11408</v>
      </c>
      <c r="Y563">
        <v>1</v>
      </c>
      <c r="Z563" t="s">
        <v>11421</v>
      </c>
      <c r="AA563">
        <v>9.1</v>
      </c>
      <c r="AB563" t="s">
        <v>11421</v>
      </c>
      <c r="AC563">
        <v>1</v>
      </c>
      <c r="AD563" t="s">
        <v>11421</v>
      </c>
      <c r="AE563">
        <v>21.1</v>
      </c>
    </row>
    <row r="564" spans="1:31">
      <c r="A564" t="s">
        <v>12133</v>
      </c>
      <c r="B564">
        <f>556</f>
        <v>556</v>
      </c>
      <c r="C564" t="s">
        <v>1660</v>
      </c>
      <c r="D564">
        <f>556</f>
        <v>556</v>
      </c>
      <c r="E564">
        <v>15</v>
      </c>
      <c r="F564" t="s">
        <v>11754</v>
      </c>
      <c r="G564" t="s">
        <v>404</v>
      </c>
      <c r="H564" t="s">
        <v>11425</v>
      </c>
      <c r="I564" t="s">
        <v>11510</v>
      </c>
      <c r="J564" t="s">
        <v>9</v>
      </c>
      <c r="K564">
        <v>3</v>
      </c>
      <c r="L564" t="s">
        <v>11389</v>
      </c>
      <c r="M564">
        <v>6.5</v>
      </c>
      <c r="N564" t="s">
        <v>11735</v>
      </c>
      <c r="O564">
        <v>4.6</v>
      </c>
      <c r="P564" t="s">
        <v>11735</v>
      </c>
      <c r="Q564">
        <v>15.6</v>
      </c>
      <c r="R564" t="s">
        <v>11421</v>
      </c>
      <c r="S564">
        <v>79.3</v>
      </c>
      <c r="T564" t="s">
        <v>11494</v>
      </c>
      <c r="U564">
        <v>5</v>
      </c>
      <c r="V564" t="s">
        <v>11421</v>
      </c>
      <c r="W564">
        <v>7.9</v>
      </c>
      <c r="X564" t="s">
        <v>11421</v>
      </c>
      <c r="Y564">
        <v>4.1</v>
      </c>
      <c r="Z564" t="s">
        <v>11421</v>
      </c>
      <c r="AA564">
        <v>5.5</v>
      </c>
      <c r="AB564" t="s">
        <v>11421</v>
      </c>
      <c r="AC564">
        <v>1.1</v>
      </c>
      <c r="AD564" t="s">
        <v>11421</v>
      </c>
      <c r="AE564">
        <v>21.1</v>
      </c>
    </row>
    <row r="565" spans="1:31">
      <c r="A565" t="s">
        <v>12228</v>
      </c>
      <c r="B565">
        <f>556</f>
        <v>556</v>
      </c>
      <c r="C565" t="s">
        <v>12345</v>
      </c>
      <c r="D565">
        <f>556</f>
        <v>556</v>
      </c>
      <c r="E565">
        <v>29</v>
      </c>
      <c r="F565" t="s">
        <v>11432</v>
      </c>
      <c r="G565" t="s">
        <v>11433</v>
      </c>
      <c r="H565" t="s">
        <v>11387</v>
      </c>
      <c r="I565" t="s">
        <v>11398</v>
      </c>
      <c r="J565" t="s">
        <v>11384</v>
      </c>
      <c r="K565">
        <v>4</v>
      </c>
      <c r="L565" t="s">
        <v>11389</v>
      </c>
      <c r="M565">
        <v>23.7</v>
      </c>
      <c r="N565" t="s">
        <v>11717</v>
      </c>
      <c r="O565">
        <v>40.4</v>
      </c>
      <c r="P565" t="s">
        <v>12047</v>
      </c>
      <c r="Q565">
        <v>17.2</v>
      </c>
      <c r="R565" t="s">
        <v>11421</v>
      </c>
      <c r="S565">
        <v>8</v>
      </c>
      <c r="T565" t="s">
        <v>11421</v>
      </c>
      <c r="U565">
        <v>7</v>
      </c>
      <c r="V565" t="s">
        <v>11421</v>
      </c>
      <c r="W565">
        <v>5.3</v>
      </c>
      <c r="X565" t="s">
        <v>11421</v>
      </c>
      <c r="Y565">
        <v>1.5</v>
      </c>
      <c r="Z565" t="s">
        <v>11421</v>
      </c>
      <c r="AA565">
        <v>62.4</v>
      </c>
      <c r="AB565" t="s">
        <v>11755</v>
      </c>
      <c r="AC565">
        <v>18.2</v>
      </c>
      <c r="AD565" t="s">
        <v>12289</v>
      </c>
      <c r="AE565">
        <v>21.1</v>
      </c>
    </row>
    <row r="566" spans="1:31">
      <c r="A566" t="s">
        <v>12071</v>
      </c>
      <c r="B566">
        <f>556</f>
        <v>556</v>
      </c>
      <c r="C566" t="s">
        <v>10470</v>
      </c>
      <c r="D566">
        <f>556</f>
        <v>556</v>
      </c>
      <c r="E566">
        <v>34</v>
      </c>
      <c r="F566" t="s">
        <v>12020</v>
      </c>
      <c r="G566" t="s">
        <v>690</v>
      </c>
      <c r="H566" t="s">
        <v>11425</v>
      </c>
      <c r="I566" t="s">
        <v>11398</v>
      </c>
      <c r="J566" t="s">
        <v>11384</v>
      </c>
      <c r="K566">
        <v>4</v>
      </c>
      <c r="L566" t="s">
        <v>11389</v>
      </c>
      <c r="M566">
        <v>6.1</v>
      </c>
      <c r="N566" t="s">
        <v>11735</v>
      </c>
      <c r="O566">
        <v>7.9</v>
      </c>
      <c r="P566" t="s">
        <v>11735</v>
      </c>
      <c r="Q566">
        <v>99</v>
      </c>
      <c r="R566" t="s">
        <v>132</v>
      </c>
      <c r="S566">
        <v>12.9</v>
      </c>
      <c r="T566" t="s">
        <v>12346</v>
      </c>
      <c r="U566">
        <v>27.8</v>
      </c>
      <c r="V566" t="s">
        <v>11904</v>
      </c>
      <c r="W566">
        <v>71.9</v>
      </c>
      <c r="X566" t="s">
        <v>11495</v>
      </c>
      <c r="Y566">
        <v>3.2</v>
      </c>
      <c r="Z566" t="s">
        <v>11421</v>
      </c>
      <c r="AA566">
        <v>10.1</v>
      </c>
      <c r="AB566" t="s">
        <v>11421</v>
      </c>
      <c r="AC566">
        <v>1.3</v>
      </c>
      <c r="AD566" t="s">
        <v>11421</v>
      </c>
      <c r="AE566">
        <v>21.1</v>
      </c>
    </row>
    <row r="567" spans="1:31">
      <c r="A567" t="s">
        <v>12236</v>
      </c>
      <c r="B567">
        <f>561</f>
        <v>561</v>
      </c>
      <c r="C567" t="s">
        <v>675</v>
      </c>
      <c r="D567">
        <f>561</f>
        <v>561</v>
      </c>
      <c r="E567">
        <v>19</v>
      </c>
      <c r="F567" t="s">
        <v>11432</v>
      </c>
      <c r="G567" t="s">
        <v>11433</v>
      </c>
      <c r="H567" t="s">
        <v>11402</v>
      </c>
      <c r="I567" t="s">
        <v>7032</v>
      </c>
      <c r="J567" t="s">
        <v>11384</v>
      </c>
      <c r="K567">
        <v>4</v>
      </c>
      <c r="L567" t="s">
        <v>11389</v>
      </c>
      <c r="M567">
        <v>8.4</v>
      </c>
      <c r="N567" t="s">
        <v>11735</v>
      </c>
      <c r="O567">
        <v>3.8</v>
      </c>
      <c r="P567" t="s">
        <v>11735</v>
      </c>
      <c r="Q567">
        <v>13.2</v>
      </c>
      <c r="R567" t="s">
        <v>11421</v>
      </c>
      <c r="S567">
        <v>70.4</v>
      </c>
      <c r="T567" t="s">
        <v>11656</v>
      </c>
      <c r="U567">
        <v>14.7</v>
      </c>
      <c r="V567" t="s">
        <v>11813</v>
      </c>
      <c r="W567">
        <v>2.2</v>
      </c>
      <c r="X567" t="s">
        <v>11421</v>
      </c>
      <c r="Y567">
        <v>11.4</v>
      </c>
      <c r="Z567" t="s">
        <v>11703</v>
      </c>
      <c r="AA567">
        <v>13.6</v>
      </c>
      <c r="AB567" t="s">
        <v>11919</v>
      </c>
      <c r="AC567">
        <v>10.3</v>
      </c>
      <c r="AD567" t="s">
        <v>12347</v>
      </c>
      <c r="AE567">
        <v>21</v>
      </c>
    </row>
    <row r="568" spans="1:31">
      <c r="A568" t="s">
        <v>12236</v>
      </c>
      <c r="B568">
        <f>561</f>
        <v>561</v>
      </c>
      <c r="C568" t="s">
        <v>1532</v>
      </c>
      <c r="D568">
        <f>561</f>
        <v>561</v>
      </c>
      <c r="E568">
        <v>18</v>
      </c>
      <c r="F568" t="s">
        <v>11386</v>
      </c>
      <c r="G568" t="s">
        <v>10</v>
      </c>
      <c r="H568" t="s">
        <v>11387</v>
      </c>
      <c r="I568" t="s">
        <v>11388</v>
      </c>
      <c r="J568" t="s">
        <v>7069</v>
      </c>
      <c r="K568">
        <v>5</v>
      </c>
      <c r="L568" t="s">
        <v>11389</v>
      </c>
      <c r="M568">
        <v>9</v>
      </c>
      <c r="N568" t="s">
        <v>11735</v>
      </c>
      <c r="O568">
        <v>12.1</v>
      </c>
      <c r="P568" t="s">
        <v>11735</v>
      </c>
      <c r="Q568">
        <v>12.2</v>
      </c>
      <c r="R568" t="s">
        <v>11421</v>
      </c>
      <c r="S568">
        <v>29.1</v>
      </c>
      <c r="T568" t="s">
        <v>11741</v>
      </c>
      <c r="U568">
        <v>51.3</v>
      </c>
      <c r="V568" t="s">
        <v>11663</v>
      </c>
      <c r="W568">
        <v>38.9</v>
      </c>
      <c r="X568" t="s">
        <v>11663</v>
      </c>
      <c r="Y568">
        <v>45.4</v>
      </c>
      <c r="Z568" t="s">
        <v>11694</v>
      </c>
      <c r="AA568">
        <v>11.2</v>
      </c>
      <c r="AB568" t="s">
        <v>11421</v>
      </c>
      <c r="AC568">
        <v>45</v>
      </c>
      <c r="AD568" t="s">
        <v>542</v>
      </c>
      <c r="AE568">
        <v>21</v>
      </c>
    </row>
    <row r="569" spans="1:31">
      <c r="A569" t="s">
        <v>12236</v>
      </c>
      <c r="B569">
        <f>563</f>
        <v>563</v>
      </c>
      <c r="C569" t="s">
        <v>10159</v>
      </c>
      <c r="D569">
        <f>563</f>
        <v>563</v>
      </c>
      <c r="E569">
        <v>23</v>
      </c>
      <c r="F569" t="s">
        <v>12229</v>
      </c>
      <c r="G569" t="s">
        <v>1182</v>
      </c>
      <c r="H569" t="s">
        <v>11387</v>
      </c>
      <c r="I569" t="s">
        <v>11388</v>
      </c>
      <c r="J569" t="s">
        <v>6952</v>
      </c>
      <c r="K569">
        <v>5</v>
      </c>
      <c r="L569" t="s">
        <v>11385</v>
      </c>
      <c r="M569">
        <v>19.7</v>
      </c>
      <c r="N569" t="s">
        <v>11562</v>
      </c>
      <c r="O569">
        <v>57.9</v>
      </c>
      <c r="P569" t="s">
        <v>11444</v>
      </c>
      <c r="Q569">
        <v>29</v>
      </c>
      <c r="R569" t="s">
        <v>11978</v>
      </c>
      <c r="S569">
        <v>1.7</v>
      </c>
      <c r="T569" t="s">
        <v>11421</v>
      </c>
      <c r="U569">
        <v>3.3</v>
      </c>
      <c r="V569" t="s">
        <v>11421</v>
      </c>
      <c r="W569">
        <v>2.7</v>
      </c>
      <c r="X569" t="s">
        <v>11421</v>
      </c>
      <c r="Y569">
        <v>1.1</v>
      </c>
      <c r="Z569" t="s">
        <v>11421</v>
      </c>
      <c r="AA569">
        <v>54.6</v>
      </c>
      <c r="AB569" t="s">
        <v>363</v>
      </c>
      <c r="AC569">
        <v>1.7</v>
      </c>
      <c r="AD569" t="s">
        <v>11421</v>
      </c>
      <c r="AE569">
        <v>20.9</v>
      </c>
    </row>
    <row r="570" spans="1:31">
      <c r="A570" t="s">
        <v>12299</v>
      </c>
      <c r="B570">
        <f>563</f>
        <v>563</v>
      </c>
      <c r="C570" t="s">
        <v>12348</v>
      </c>
      <c r="D570">
        <f>563</f>
        <v>563</v>
      </c>
      <c r="E570">
        <v>19</v>
      </c>
      <c r="F570" t="s">
        <v>11397</v>
      </c>
      <c r="G570" t="s">
        <v>147</v>
      </c>
      <c r="H570" t="s">
        <v>11383</v>
      </c>
      <c r="I570" t="s">
        <v>7032</v>
      </c>
      <c r="J570" t="s">
        <v>11384</v>
      </c>
      <c r="K570">
        <v>5</v>
      </c>
      <c r="L570" t="s">
        <v>11389</v>
      </c>
      <c r="M570">
        <v>10.7</v>
      </c>
      <c r="N570" t="s">
        <v>11735</v>
      </c>
      <c r="O570">
        <v>3.8</v>
      </c>
      <c r="P570" t="s">
        <v>11735</v>
      </c>
      <c r="Q570">
        <v>5.3</v>
      </c>
      <c r="R570" t="s">
        <v>11421</v>
      </c>
      <c r="S570">
        <v>38.8</v>
      </c>
      <c r="T570" t="s">
        <v>11458</v>
      </c>
      <c r="U570">
        <v>100</v>
      </c>
      <c r="V570" t="s">
        <v>268</v>
      </c>
      <c r="W570">
        <v>45.4</v>
      </c>
      <c r="X570" t="s">
        <v>11537</v>
      </c>
      <c r="Y570">
        <v>8.9</v>
      </c>
      <c r="Z570" t="s">
        <v>11421</v>
      </c>
      <c r="AA570">
        <v>20.4</v>
      </c>
      <c r="AB570" t="s">
        <v>12141</v>
      </c>
      <c r="AC570">
        <v>5.2</v>
      </c>
      <c r="AD570" t="s">
        <v>11421</v>
      </c>
      <c r="AE570">
        <v>20.9</v>
      </c>
    </row>
    <row r="571" spans="1:31">
      <c r="A571" t="s">
        <v>12228</v>
      </c>
      <c r="B571">
        <f>563</f>
        <v>563</v>
      </c>
      <c r="C571" t="s">
        <v>873</v>
      </c>
      <c r="D571">
        <f>563</f>
        <v>563</v>
      </c>
      <c r="E571">
        <v>26</v>
      </c>
      <c r="F571" t="s">
        <v>11382</v>
      </c>
      <c r="G571" t="s">
        <v>5</v>
      </c>
      <c r="H571" t="s">
        <v>11402</v>
      </c>
      <c r="I571" t="s">
        <v>7032</v>
      </c>
      <c r="J571" t="s">
        <v>11384</v>
      </c>
      <c r="K571">
        <v>4</v>
      </c>
      <c r="L571" t="s">
        <v>11389</v>
      </c>
      <c r="M571">
        <v>13.2</v>
      </c>
      <c r="N571" t="s">
        <v>11735</v>
      </c>
      <c r="O571">
        <v>10.2</v>
      </c>
      <c r="P571" t="s">
        <v>11735</v>
      </c>
      <c r="Q571">
        <v>7.9</v>
      </c>
      <c r="R571" t="s">
        <v>11421</v>
      </c>
      <c r="S571">
        <v>36.6</v>
      </c>
      <c r="T571" t="s">
        <v>1261</v>
      </c>
      <c r="U571">
        <v>30.7</v>
      </c>
      <c r="V571" t="s">
        <v>11665</v>
      </c>
      <c r="W571">
        <v>13.8</v>
      </c>
      <c r="X571" t="s">
        <v>11775</v>
      </c>
      <c r="Y571">
        <v>57.8</v>
      </c>
      <c r="Z571" t="s">
        <v>239</v>
      </c>
      <c r="AA571">
        <v>10.6</v>
      </c>
      <c r="AB571" t="s">
        <v>11421</v>
      </c>
      <c r="AC571">
        <v>34.9</v>
      </c>
      <c r="AD571" t="s">
        <v>12257</v>
      </c>
      <c r="AE571">
        <v>20.9</v>
      </c>
    </row>
    <row r="572" spans="1:31">
      <c r="A572" t="s">
        <v>12209</v>
      </c>
      <c r="B572">
        <f>567</f>
        <v>567</v>
      </c>
      <c r="C572" t="s">
        <v>2217</v>
      </c>
      <c r="D572">
        <f>567</f>
        <v>567</v>
      </c>
      <c r="E572">
        <v>13</v>
      </c>
      <c r="F572" t="s">
        <v>8337</v>
      </c>
      <c r="G572" t="s">
        <v>130</v>
      </c>
      <c r="H572" t="s">
        <v>11425</v>
      </c>
      <c r="I572" t="s">
        <v>11398</v>
      </c>
      <c r="J572" t="s">
        <v>11384</v>
      </c>
      <c r="K572">
        <v>3</v>
      </c>
      <c r="L572" t="s">
        <v>11385</v>
      </c>
      <c r="M572">
        <v>4.7</v>
      </c>
      <c r="N572" t="s">
        <v>11735</v>
      </c>
      <c r="O572">
        <v>5.2</v>
      </c>
      <c r="P572" t="s">
        <v>11735</v>
      </c>
      <c r="Q572">
        <v>44.1</v>
      </c>
      <c r="R572" t="s">
        <v>11599</v>
      </c>
      <c r="S572">
        <v>22.8</v>
      </c>
      <c r="T572" t="s">
        <v>11492</v>
      </c>
      <c r="U572">
        <v>87.7</v>
      </c>
      <c r="V572" t="s">
        <v>236</v>
      </c>
      <c r="W572">
        <v>93.6</v>
      </c>
      <c r="X572" t="s">
        <v>320</v>
      </c>
      <c r="Y572">
        <v>1.1</v>
      </c>
      <c r="Z572" t="s">
        <v>11421</v>
      </c>
      <c r="AA572">
        <v>11.7</v>
      </c>
      <c r="AB572" t="s">
        <v>11421</v>
      </c>
      <c r="AC572">
        <v>1.1</v>
      </c>
      <c r="AD572" t="s">
        <v>11421</v>
      </c>
      <c r="AE572">
        <v>20.8</v>
      </c>
    </row>
    <row r="573" spans="1:31">
      <c r="A573" t="s">
        <v>12228</v>
      </c>
      <c r="B573">
        <f>567</f>
        <v>567</v>
      </c>
      <c r="C573" t="s">
        <v>3628</v>
      </c>
      <c r="D573">
        <f>567</f>
        <v>567</v>
      </c>
      <c r="E573">
        <v>27</v>
      </c>
      <c r="F573" t="s">
        <v>11595</v>
      </c>
      <c r="G573" t="s">
        <v>641</v>
      </c>
      <c r="H573" t="s">
        <v>11383</v>
      </c>
      <c r="I573" t="s">
        <v>7032</v>
      </c>
      <c r="J573" t="s">
        <v>7069</v>
      </c>
      <c r="K573">
        <v>4</v>
      </c>
      <c r="L573" t="s">
        <v>11389</v>
      </c>
      <c r="M573">
        <v>19.5</v>
      </c>
      <c r="N573" t="s">
        <v>11475</v>
      </c>
      <c r="O573">
        <v>39</v>
      </c>
      <c r="P573" t="s">
        <v>514</v>
      </c>
      <c r="Q573">
        <v>19.7</v>
      </c>
      <c r="R573" t="s">
        <v>12214</v>
      </c>
      <c r="S573">
        <v>2.7</v>
      </c>
      <c r="T573" t="s">
        <v>11421</v>
      </c>
      <c r="U573">
        <v>27.1</v>
      </c>
      <c r="V573" t="s">
        <v>12033</v>
      </c>
      <c r="W573">
        <v>23.5</v>
      </c>
      <c r="X573" t="s">
        <v>11801</v>
      </c>
      <c r="Y573">
        <v>1</v>
      </c>
      <c r="Z573" t="s">
        <v>11421</v>
      </c>
      <c r="AA573">
        <v>81</v>
      </c>
      <c r="AB573" t="s">
        <v>381</v>
      </c>
      <c r="AC573">
        <v>1.9</v>
      </c>
      <c r="AD573" t="s">
        <v>11421</v>
      </c>
      <c r="AE573">
        <v>20.8</v>
      </c>
    </row>
    <row r="574" spans="1:31">
      <c r="A574" t="s">
        <v>12342</v>
      </c>
      <c r="B574">
        <f>567</f>
        <v>567</v>
      </c>
      <c r="C574" t="s">
        <v>12349</v>
      </c>
      <c r="D574">
        <f>567</f>
        <v>567</v>
      </c>
      <c r="E574">
        <v>17</v>
      </c>
      <c r="F574" t="s">
        <v>11701</v>
      </c>
      <c r="G574" t="s">
        <v>931</v>
      </c>
      <c r="H574" t="s">
        <v>11383</v>
      </c>
      <c r="I574" t="s">
        <v>11398</v>
      </c>
      <c r="J574" t="s">
        <v>11384</v>
      </c>
      <c r="K574">
        <v>3</v>
      </c>
      <c r="L574" t="s">
        <v>11385</v>
      </c>
      <c r="M574">
        <v>19.1</v>
      </c>
      <c r="N574" t="s">
        <v>11859</v>
      </c>
      <c r="O574">
        <v>73.5</v>
      </c>
      <c r="P574" t="s">
        <v>294</v>
      </c>
      <c r="Q574">
        <v>4.2</v>
      </c>
      <c r="R574" t="s">
        <v>11421</v>
      </c>
      <c r="S574">
        <v>4.4</v>
      </c>
      <c r="T574" t="s">
        <v>11421</v>
      </c>
      <c r="U574">
        <v>37.7</v>
      </c>
      <c r="V574" t="s">
        <v>11460</v>
      </c>
      <c r="W574">
        <v>4.2</v>
      </c>
      <c r="X574" t="s">
        <v>11421</v>
      </c>
      <c r="Y574">
        <v>1.2</v>
      </c>
      <c r="Z574" t="s">
        <v>11421</v>
      </c>
      <c r="AA574">
        <v>13.7</v>
      </c>
      <c r="AB574" t="s">
        <v>11872</v>
      </c>
      <c r="AC574">
        <v>1.1</v>
      </c>
      <c r="AD574" t="s">
        <v>11421</v>
      </c>
      <c r="AE574">
        <v>20.8</v>
      </c>
    </row>
    <row r="575" spans="1:31">
      <c r="A575" t="s">
        <v>12236</v>
      </c>
      <c r="B575">
        <f>567</f>
        <v>567</v>
      </c>
      <c r="C575" t="s">
        <v>2352</v>
      </c>
      <c r="D575">
        <f>567</f>
        <v>567</v>
      </c>
      <c r="E575">
        <v>21</v>
      </c>
      <c r="F575" t="s">
        <v>11386</v>
      </c>
      <c r="G575" t="s">
        <v>10</v>
      </c>
      <c r="H575" t="s">
        <v>11387</v>
      </c>
      <c r="I575" t="s">
        <v>7032</v>
      </c>
      <c r="J575" t="s">
        <v>11384</v>
      </c>
      <c r="K575">
        <v>3</v>
      </c>
      <c r="L575" t="s">
        <v>11389</v>
      </c>
      <c r="M575">
        <v>12.5</v>
      </c>
      <c r="N575" t="s">
        <v>11735</v>
      </c>
      <c r="O575">
        <v>15</v>
      </c>
      <c r="P575" t="s">
        <v>11621</v>
      </c>
      <c r="Q575">
        <v>6.7</v>
      </c>
      <c r="R575" t="s">
        <v>11421</v>
      </c>
      <c r="S575">
        <v>20.9</v>
      </c>
      <c r="T575" t="s">
        <v>11598</v>
      </c>
      <c r="U575">
        <v>65.1</v>
      </c>
      <c r="V575" t="s">
        <v>11758</v>
      </c>
      <c r="W575">
        <v>79.4</v>
      </c>
      <c r="X575" t="s">
        <v>11405</v>
      </c>
      <c r="Y575">
        <v>41.2</v>
      </c>
      <c r="Z575" t="s">
        <v>12191</v>
      </c>
      <c r="AA575">
        <v>9</v>
      </c>
      <c r="AB575" t="s">
        <v>11421</v>
      </c>
      <c r="AC575">
        <v>7.3</v>
      </c>
      <c r="AD575" t="s">
        <v>11421</v>
      </c>
      <c r="AE575">
        <v>20.8</v>
      </c>
    </row>
    <row r="576" spans="1:31">
      <c r="A576" t="s">
        <v>12228</v>
      </c>
      <c r="B576">
        <f>571</f>
        <v>571</v>
      </c>
      <c r="C576" t="s">
        <v>1534</v>
      </c>
      <c r="D576">
        <f>571</f>
        <v>571</v>
      </c>
      <c r="E576">
        <v>17</v>
      </c>
      <c r="F576" t="s">
        <v>11954</v>
      </c>
      <c r="G576" t="s">
        <v>1304</v>
      </c>
      <c r="H576" t="s">
        <v>11402</v>
      </c>
      <c r="I576" t="s">
        <v>11388</v>
      </c>
      <c r="J576" t="s">
        <v>7069</v>
      </c>
      <c r="K576">
        <v>4</v>
      </c>
      <c r="L576" t="s">
        <v>11389</v>
      </c>
      <c r="M576">
        <v>33.8</v>
      </c>
      <c r="N576" t="s">
        <v>11943</v>
      </c>
      <c r="O576">
        <v>19.3</v>
      </c>
      <c r="P576" t="s">
        <v>12087</v>
      </c>
      <c r="Q576">
        <v>16.4</v>
      </c>
      <c r="R576" t="s">
        <v>11421</v>
      </c>
      <c r="S576">
        <v>3.9</v>
      </c>
      <c r="T576" t="s">
        <v>11421</v>
      </c>
      <c r="U576">
        <v>5.1</v>
      </c>
      <c r="V576" t="s">
        <v>11421</v>
      </c>
      <c r="W576">
        <v>4.1</v>
      </c>
      <c r="X576" t="s">
        <v>11421</v>
      </c>
      <c r="Y576">
        <v>20.9</v>
      </c>
      <c r="Z576" t="s">
        <v>11513</v>
      </c>
      <c r="AA576">
        <v>17.1</v>
      </c>
      <c r="AB576" t="s">
        <v>12248</v>
      </c>
      <c r="AC576">
        <v>59.2</v>
      </c>
      <c r="AD576" t="s">
        <v>12066</v>
      </c>
      <c r="AE576">
        <v>20.7</v>
      </c>
    </row>
    <row r="577" spans="1:31">
      <c r="A577" t="s">
        <v>12236</v>
      </c>
      <c r="B577">
        <f>571</f>
        <v>571</v>
      </c>
      <c r="C577" t="s">
        <v>2272</v>
      </c>
      <c r="D577">
        <f>571</f>
        <v>571</v>
      </c>
      <c r="E577">
        <v>18</v>
      </c>
      <c r="F577" t="s">
        <v>11386</v>
      </c>
      <c r="G577" t="s">
        <v>10</v>
      </c>
      <c r="H577" t="s">
        <v>11402</v>
      </c>
      <c r="I577" t="s">
        <v>7032</v>
      </c>
      <c r="J577" t="s">
        <v>11384</v>
      </c>
      <c r="K577">
        <v>3</v>
      </c>
      <c r="L577" t="s">
        <v>11389</v>
      </c>
      <c r="M577">
        <v>9.2</v>
      </c>
      <c r="N577" t="s">
        <v>11735</v>
      </c>
      <c r="O577">
        <v>12.5</v>
      </c>
      <c r="P577" t="s">
        <v>11735</v>
      </c>
      <c r="Q577">
        <v>15.7</v>
      </c>
      <c r="R577" t="s">
        <v>11421</v>
      </c>
      <c r="S577">
        <v>6.8</v>
      </c>
      <c r="T577" t="s">
        <v>11421</v>
      </c>
      <c r="U577">
        <v>74.8</v>
      </c>
      <c r="V577" t="s">
        <v>11899</v>
      </c>
      <c r="W577">
        <v>100</v>
      </c>
      <c r="X577" t="s">
        <v>107</v>
      </c>
      <c r="Y577">
        <v>50.7</v>
      </c>
      <c r="Z577" t="s">
        <v>11685</v>
      </c>
      <c r="AA577">
        <v>13.7</v>
      </c>
      <c r="AB577" t="s">
        <v>12274</v>
      </c>
      <c r="AC577">
        <v>26.6</v>
      </c>
      <c r="AD577" t="s">
        <v>12209</v>
      </c>
      <c r="AE577">
        <v>20.7</v>
      </c>
    </row>
    <row r="578" spans="1:31">
      <c r="A578" t="s">
        <v>12236</v>
      </c>
      <c r="B578">
        <f>571</f>
        <v>571</v>
      </c>
      <c r="C578" t="s">
        <v>12350</v>
      </c>
      <c r="D578">
        <f>571</f>
        <v>571</v>
      </c>
      <c r="E578">
        <v>35</v>
      </c>
      <c r="F578" t="s">
        <v>6870</v>
      </c>
      <c r="G578" t="s">
        <v>1450</v>
      </c>
      <c r="H578" t="s">
        <v>11383</v>
      </c>
      <c r="I578" t="s">
        <v>11398</v>
      </c>
      <c r="J578" t="s">
        <v>11384</v>
      </c>
      <c r="K578">
        <v>5</v>
      </c>
      <c r="L578" t="s">
        <v>11389</v>
      </c>
      <c r="M578">
        <v>4.4</v>
      </c>
      <c r="N578" t="s">
        <v>11735</v>
      </c>
      <c r="O578">
        <v>3.6</v>
      </c>
      <c r="P578" t="s">
        <v>11735</v>
      </c>
      <c r="Q578">
        <v>3.9</v>
      </c>
      <c r="R578" t="s">
        <v>11421</v>
      </c>
      <c r="S578">
        <v>88.7</v>
      </c>
      <c r="T578" t="s">
        <v>371</v>
      </c>
      <c r="U578">
        <v>1.4</v>
      </c>
      <c r="V578" t="s">
        <v>11421</v>
      </c>
      <c r="W578">
        <v>1.1</v>
      </c>
      <c r="X578" t="s">
        <v>11421</v>
      </c>
      <c r="Y578">
        <v>1.5</v>
      </c>
      <c r="Z578" t="s">
        <v>11421</v>
      </c>
      <c r="AA578">
        <v>8.2</v>
      </c>
      <c r="AB578" t="s">
        <v>11421</v>
      </c>
      <c r="AC578">
        <v>4</v>
      </c>
      <c r="AD578" t="s">
        <v>11421</v>
      </c>
      <c r="AE578">
        <v>20.7</v>
      </c>
    </row>
    <row r="579" spans="1:31">
      <c r="A579" t="s">
        <v>12233</v>
      </c>
      <c r="B579">
        <f>571</f>
        <v>571</v>
      </c>
      <c r="C579" t="s">
        <v>2062</v>
      </c>
      <c r="D579">
        <f>571</f>
        <v>571</v>
      </c>
      <c r="E579">
        <v>25</v>
      </c>
      <c r="F579" t="s">
        <v>12046</v>
      </c>
      <c r="G579" t="s">
        <v>997</v>
      </c>
      <c r="H579" t="s">
        <v>11387</v>
      </c>
      <c r="I579" t="s">
        <v>11398</v>
      </c>
      <c r="J579" t="s">
        <v>11384</v>
      </c>
      <c r="K579">
        <v>5</v>
      </c>
      <c r="L579" t="s">
        <v>11389</v>
      </c>
      <c r="M579">
        <v>22.8</v>
      </c>
      <c r="N579" t="s">
        <v>11626</v>
      </c>
      <c r="O579">
        <v>49.8</v>
      </c>
      <c r="P579" t="s">
        <v>11411</v>
      </c>
      <c r="Q579">
        <v>38.7</v>
      </c>
      <c r="R579" t="s">
        <v>11947</v>
      </c>
      <c r="S579">
        <v>4.3</v>
      </c>
      <c r="T579" t="s">
        <v>11421</v>
      </c>
      <c r="U579">
        <v>1.8</v>
      </c>
      <c r="V579" t="s">
        <v>11421</v>
      </c>
      <c r="W579">
        <v>10.3</v>
      </c>
      <c r="X579" t="s">
        <v>11421</v>
      </c>
      <c r="Y579">
        <v>9.7</v>
      </c>
      <c r="Z579" t="s">
        <v>12343</v>
      </c>
      <c r="AA579">
        <v>11.5</v>
      </c>
      <c r="AB579" t="s">
        <v>11421</v>
      </c>
      <c r="AC579">
        <v>2.1</v>
      </c>
      <c r="AD579" t="s">
        <v>11421</v>
      </c>
      <c r="AE579">
        <v>20.7</v>
      </c>
    </row>
    <row r="580" spans="1:31">
      <c r="A580" t="s">
        <v>12266</v>
      </c>
      <c r="B580">
        <f>575</f>
        <v>575</v>
      </c>
      <c r="C580" t="s">
        <v>12351</v>
      </c>
      <c r="D580">
        <f>575</f>
        <v>575</v>
      </c>
      <c r="E580">
        <v>43</v>
      </c>
      <c r="F580" t="s">
        <v>11497</v>
      </c>
      <c r="G580" t="s">
        <v>417</v>
      </c>
      <c r="H580" t="s">
        <v>11387</v>
      </c>
      <c r="I580" t="s">
        <v>7032</v>
      </c>
      <c r="J580" t="s">
        <v>7069</v>
      </c>
      <c r="K580">
        <v>3</v>
      </c>
      <c r="L580" t="s">
        <v>11385</v>
      </c>
      <c r="M580">
        <v>13.4</v>
      </c>
      <c r="N580" t="s">
        <v>11735</v>
      </c>
      <c r="O580">
        <v>23.9</v>
      </c>
      <c r="P580" t="s">
        <v>11659</v>
      </c>
      <c r="Q580">
        <v>85.3</v>
      </c>
      <c r="R580" t="s">
        <v>11639</v>
      </c>
      <c r="S580">
        <v>1.6</v>
      </c>
      <c r="T580" t="s">
        <v>11421</v>
      </c>
      <c r="U580">
        <v>32.3</v>
      </c>
      <c r="V580" t="s">
        <v>11574</v>
      </c>
      <c r="W580">
        <v>45.1</v>
      </c>
      <c r="X580" t="s">
        <v>11611</v>
      </c>
      <c r="Y580">
        <v>1</v>
      </c>
      <c r="Z580" t="s">
        <v>11421</v>
      </c>
      <c r="AA580">
        <v>5.7</v>
      </c>
      <c r="AB580" t="s">
        <v>11421</v>
      </c>
      <c r="AC580">
        <v>1.3</v>
      </c>
      <c r="AD580" t="s">
        <v>11421</v>
      </c>
      <c r="AE580">
        <v>20.6</v>
      </c>
    </row>
    <row r="581" spans="1:31">
      <c r="A581" t="s">
        <v>12308</v>
      </c>
      <c r="B581">
        <f>575</f>
        <v>575</v>
      </c>
      <c r="C581" t="s">
        <v>8639</v>
      </c>
      <c r="D581">
        <f>575</f>
        <v>575</v>
      </c>
      <c r="E581">
        <v>24</v>
      </c>
      <c r="F581" t="s">
        <v>11382</v>
      </c>
      <c r="G581" t="s">
        <v>5</v>
      </c>
      <c r="H581" t="s">
        <v>11402</v>
      </c>
      <c r="I581" t="s">
        <v>11388</v>
      </c>
      <c r="J581" t="s">
        <v>11384</v>
      </c>
      <c r="K581">
        <v>5</v>
      </c>
      <c r="L581" t="s">
        <v>11389</v>
      </c>
      <c r="M581">
        <v>14.7</v>
      </c>
      <c r="N581" t="s">
        <v>11826</v>
      </c>
      <c r="O581">
        <v>11.8</v>
      </c>
      <c r="P581" t="s">
        <v>11735</v>
      </c>
      <c r="Q581">
        <v>8.9</v>
      </c>
      <c r="R581" t="s">
        <v>11421</v>
      </c>
      <c r="S581">
        <v>33.6</v>
      </c>
      <c r="T581" t="s">
        <v>11962</v>
      </c>
      <c r="U581">
        <v>37.8</v>
      </c>
      <c r="V581" t="s">
        <v>11831</v>
      </c>
      <c r="W581">
        <v>3.5</v>
      </c>
      <c r="X581" t="s">
        <v>11421</v>
      </c>
      <c r="Y581">
        <v>40.8</v>
      </c>
      <c r="Z581" t="s">
        <v>11628</v>
      </c>
      <c r="AA581">
        <v>17.1</v>
      </c>
      <c r="AB581" t="s">
        <v>11760</v>
      </c>
      <c r="AC581">
        <v>39.6</v>
      </c>
      <c r="AD581" t="s">
        <v>11652</v>
      </c>
      <c r="AE581">
        <v>20.6</v>
      </c>
    </row>
    <row r="582" spans="1:31">
      <c r="A582" t="s">
        <v>12228</v>
      </c>
      <c r="B582">
        <f>577</f>
        <v>577</v>
      </c>
      <c r="C582" t="s">
        <v>3023</v>
      </c>
      <c r="D582">
        <f>577</f>
        <v>577</v>
      </c>
      <c r="E582">
        <v>17</v>
      </c>
      <c r="F582" t="s">
        <v>11982</v>
      </c>
      <c r="G582" t="s">
        <v>977</v>
      </c>
      <c r="H582" t="s">
        <v>11402</v>
      </c>
      <c r="I582" t="s">
        <v>11388</v>
      </c>
      <c r="J582" t="s">
        <v>7069</v>
      </c>
      <c r="K582">
        <v>4</v>
      </c>
      <c r="L582" t="s">
        <v>11389</v>
      </c>
      <c r="M582">
        <v>23.7</v>
      </c>
      <c r="N582" t="s">
        <v>11521</v>
      </c>
      <c r="O582">
        <v>49.8</v>
      </c>
      <c r="P582" t="s">
        <v>11751</v>
      </c>
      <c r="Q582">
        <v>11.6</v>
      </c>
      <c r="R582" t="s">
        <v>11421</v>
      </c>
      <c r="S582">
        <v>2.1</v>
      </c>
      <c r="T582" t="s">
        <v>11421</v>
      </c>
      <c r="U582">
        <v>43.3</v>
      </c>
      <c r="V582" t="s">
        <v>11802</v>
      </c>
      <c r="W582">
        <v>31.9</v>
      </c>
      <c r="X582" t="s">
        <v>11500</v>
      </c>
      <c r="Y582">
        <v>2.3</v>
      </c>
      <c r="Z582" t="s">
        <v>11421</v>
      </c>
      <c r="AA582">
        <v>9.9</v>
      </c>
      <c r="AB582" t="s">
        <v>11421</v>
      </c>
      <c r="AC582">
        <v>2.1</v>
      </c>
      <c r="AD582" t="s">
        <v>11421</v>
      </c>
      <c r="AE582">
        <v>20.5</v>
      </c>
    </row>
    <row r="583" spans="1:31">
      <c r="A583" t="s">
        <v>12188</v>
      </c>
      <c r="B583">
        <f>577</f>
        <v>577</v>
      </c>
      <c r="C583" t="s">
        <v>12352</v>
      </c>
      <c r="D583">
        <f>577</f>
        <v>577</v>
      </c>
      <c r="E583">
        <v>25</v>
      </c>
      <c r="F583" t="s">
        <v>11595</v>
      </c>
      <c r="G583" t="s">
        <v>641</v>
      </c>
      <c r="H583" t="s">
        <v>11383</v>
      </c>
      <c r="I583" t="s">
        <v>11510</v>
      </c>
      <c r="J583" t="s">
        <v>9</v>
      </c>
      <c r="K583">
        <v>2</v>
      </c>
      <c r="L583" t="s">
        <v>11385</v>
      </c>
      <c r="M583">
        <v>10.3</v>
      </c>
      <c r="N583" t="s">
        <v>11735</v>
      </c>
      <c r="O583">
        <v>15.4</v>
      </c>
      <c r="P583" t="s">
        <v>12281</v>
      </c>
      <c r="Q583">
        <v>91.1</v>
      </c>
      <c r="R583" t="s">
        <v>498</v>
      </c>
      <c r="S583">
        <v>17.9</v>
      </c>
      <c r="T583" t="s">
        <v>11975</v>
      </c>
      <c r="U583">
        <v>15.1</v>
      </c>
      <c r="V583" t="s">
        <v>12120</v>
      </c>
      <c r="W583">
        <v>15.6</v>
      </c>
      <c r="X583" t="s">
        <v>12081</v>
      </c>
      <c r="Y583">
        <v>1.3</v>
      </c>
      <c r="Z583" t="s">
        <v>11421</v>
      </c>
      <c r="AA583">
        <v>9.9</v>
      </c>
      <c r="AB583" t="s">
        <v>11421</v>
      </c>
      <c r="AC583">
        <v>9</v>
      </c>
      <c r="AD583" t="s">
        <v>11647</v>
      </c>
      <c r="AE583">
        <v>20.5</v>
      </c>
    </row>
    <row r="584" spans="1:31">
      <c r="A584" t="s">
        <v>12072</v>
      </c>
      <c r="B584">
        <f>577</f>
        <v>577</v>
      </c>
      <c r="C584" t="s">
        <v>12353</v>
      </c>
      <c r="D584">
        <f>577</f>
        <v>577</v>
      </c>
      <c r="E584">
        <v>49</v>
      </c>
      <c r="F584" t="s">
        <v>11734</v>
      </c>
      <c r="G584" t="s">
        <v>335</v>
      </c>
      <c r="H584" t="s">
        <v>11387</v>
      </c>
      <c r="I584" t="s">
        <v>11388</v>
      </c>
      <c r="J584" t="s">
        <v>7069</v>
      </c>
      <c r="K584">
        <v>4</v>
      </c>
      <c r="L584" t="s">
        <v>11389</v>
      </c>
      <c r="M584">
        <v>12.1</v>
      </c>
      <c r="N584" t="s">
        <v>11735</v>
      </c>
      <c r="O584">
        <v>3.7</v>
      </c>
      <c r="P584" t="s">
        <v>11735</v>
      </c>
      <c r="Q584">
        <v>70.5</v>
      </c>
      <c r="R584" t="s">
        <v>588</v>
      </c>
      <c r="S584">
        <v>8.9</v>
      </c>
      <c r="T584" t="s">
        <v>11421</v>
      </c>
      <c r="U584">
        <v>70.4</v>
      </c>
      <c r="V584" t="s">
        <v>11727</v>
      </c>
      <c r="W584">
        <v>7.7</v>
      </c>
      <c r="X584" t="s">
        <v>11421</v>
      </c>
      <c r="Y584">
        <v>42.5</v>
      </c>
      <c r="Z584" t="s">
        <v>12082</v>
      </c>
      <c r="AA584">
        <v>9.6</v>
      </c>
      <c r="AB584" t="s">
        <v>11421</v>
      </c>
      <c r="AC584">
        <v>21.8</v>
      </c>
      <c r="AD584" t="s">
        <v>12068</v>
      </c>
      <c r="AE584">
        <v>20.5</v>
      </c>
    </row>
    <row r="585" spans="1:31">
      <c r="A585" t="s">
        <v>12236</v>
      </c>
      <c r="B585">
        <f>580</f>
        <v>580</v>
      </c>
      <c r="C585" t="s">
        <v>10145</v>
      </c>
      <c r="D585">
        <f>580</f>
        <v>580</v>
      </c>
      <c r="E585">
        <v>17</v>
      </c>
      <c r="F585" t="s">
        <v>11994</v>
      </c>
      <c r="G585" t="s">
        <v>704</v>
      </c>
      <c r="H585" t="s">
        <v>11425</v>
      </c>
      <c r="I585" t="s">
        <v>11510</v>
      </c>
      <c r="J585" t="s">
        <v>9</v>
      </c>
      <c r="K585">
        <v>2</v>
      </c>
      <c r="L585" t="s">
        <v>12073</v>
      </c>
      <c r="M585">
        <v>11.5</v>
      </c>
      <c r="N585" t="s">
        <v>11735</v>
      </c>
      <c r="O585">
        <v>17.9</v>
      </c>
      <c r="P585" t="s">
        <v>11803</v>
      </c>
      <c r="Q585">
        <v>12.6</v>
      </c>
      <c r="R585" t="s">
        <v>11421</v>
      </c>
      <c r="S585">
        <v>12.4</v>
      </c>
      <c r="T585" t="s">
        <v>11959</v>
      </c>
      <c r="U585">
        <v>100</v>
      </c>
      <c r="V585" t="s">
        <v>51</v>
      </c>
      <c r="W585">
        <v>99.9</v>
      </c>
      <c r="X585" t="s">
        <v>186</v>
      </c>
      <c r="Y585">
        <v>1.2</v>
      </c>
      <c r="Z585" t="s">
        <v>11421</v>
      </c>
      <c r="AA585">
        <v>11.3</v>
      </c>
      <c r="AB585" t="s">
        <v>11421</v>
      </c>
      <c r="AC585">
        <v>1.1</v>
      </c>
      <c r="AD585" t="s">
        <v>11421</v>
      </c>
      <c r="AE585">
        <v>20.4</v>
      </c>
    </row>
    <row r="586" spans="1:31">
      <c r="A586" t="s">
        <v>12231</v>
      </c>
      <c r="B586">
        <f>580</f>
        <v>580</v>
      </c>
      <c r="C586" t="s">
        <v>10181</v>
      </c>
      <c r="D586">
        <f>580</f>
        <v>580</v>
      </c>
      <c r="E586">
        <v>21</v>
      </c>
      <c r="F586" t="s">
        <v>11773</v>
      </c>
      <c r="G586" t="s">
        <v>575</v>
      </c>
      <c r="H586" t="s">
        <v>11425</v>
      </c>
      <c r="I586" t="s">
        <v>11398</v>
      </c>
      <c r="J586" t="s">
        <v>11384</v>
      </c>
      <c r="K586">
        <v>4</v>
      </c>
      <c r="L586" t="s">
        <v>11389</v>
      </c>
      <c r="M586">
        <v>5.5</v>
      </c>
      <c r="N586" t="s">
        <v>11735</v>
      </c>
      <c r="O586">
        <v>4.3</v>
      </c>
      <c r="P586" t="s">
        <v>11735</v>
      </c>
      <c r="Q586">
        <v>60.2</v>
      </c>
      <c r="R586" t="s">
        <v>1859</v>
      </c>
      <c r="S586">
        <v>11.4</v>
      </c>
      <c r="T586" t="s">
        <v>11421</v>
      </c>
      <c r="U586">
        <v>95.2</v>
      </c>
      <c r="V586" t="s">
        <v>1094</v>
      </c>
      <c r="W586">
        <v>86.6</v>
      </c>
      <c r="X586" t="s">
        <v>11625</v>
      </c>
      <c r="Y586">
        <v>3</v>
      </c>
      <c r="Z586" t="s">
        <v>11421</v>
      </c>
      <c r="AA586">
        <v>12</v>
      </c>
      <c r="AB586" t="s">
        <v>11421</v>
      </c>
      <c r="AC586">
        <v>1.6</v>
      </c>
      <c r="AD586" t="s">
        <v>11421</v>
      </c>
      <c r="AE586">
        <v>20.4</v>
      </c>
    </row>
    <row r="587" spans="1:31">
      <c r="A587" t="s">
        <v>12259</v>
      </c>
      <c r="B587">
        <f>582</f>
        <v>582</v>
      </c>
      <c r="C587" t="s">
        <v>12354</v>
      </c>
      <c r="D587">
        <f>582</f>
        <v>582</v>
      </c>
      <c r="E587">
        <v>30</v>
      </c>
      <c r="F587" t="s">
        <v>12355</v>
      </c>
      <c r="G587" t="s">
        <v>12356</v>
      </c>
      <c r="H587" t="s">
        <v>11425</v>
      </c>
      <c r="I587" t="s">
        <v>11398</v>
      </c>
      <c r="J587" t="s">
        <v>7069</v>
      </c>
      <c r="K587">
        <v>2</v>
      </c>
      <c r="L587" t="s">
        <v>11385</v>
      </c>
      <c r="M587">
        <v>18.2</v>
      </c>
      <c r="N587" t="s">
        <v>12314</v>
      </c>
      <c r="O587">
        <v>21.9</v>
      </c>
      <c r="P587" t="s">
        <v>11824</v>
      </c>
      <c r="Q587">
        <v>36.8</v>
      </c>
      <c r="R587" t="s">
        <v>11485</v>
      </c>
      <c r="S587">
        <v>1.7</v>
      </c>
      <c r="T587" t="s">
        <v>11421</v>
      </c>
      <c r="U587">
        <v>100</v>
      </c>
      <c r="V587" t="s">
        <v>91</v>
      </c>
      <c r="W587">
        <v>44.9</v>
      </c>
      <c r="X587" t="s">
        <v>11880</v>
      </c>
      <c r="Y587">
        <v>1</v>
      </c>
      <c r="Z587" t="s">
        <v>11421</v>
      </c>
      <c r="AA587">
        <v>8.3</v>
      </c>
      <c r="AB587" t="s">
        <v>11421</v>
      </c>
      <c r="AC587" t="s">
        <v>9</v>
      </c>
      <c r="AD587" t="s">
        <v>9</v>
      </c>
      <c r="AE587">
        <v>20.3</v>
      </c>
    </row>
    <row r="588" spans="1:31">
      <c r="A588" t="s">
        <v>12342</v>
      </c>
      <c r="B588">
        <f>582</f>
        <v>582</v>
      </c>
      <c r="C588" t="s">
        <v>12357</v>
      </c>
      <c r="D588">
        <f>582</f>
        <v>582</v>
      </c>
      <c r="E588">
        <v>28</v>
      </c>
      <c r="F588" t="s">
        <v>12358</v>
      </c>
      <c r="G588" t="s">
        <v>12359</v>
      </c>
      <c r="H588" t="s">
        <v>11383</v>
      </c>
      <c r="I588" t="s">
        <v>11398</v>
      </c>
      <c r="J588" t="s">
        <v>6952</v>
      </c>
      <c r="K588">
        <v>4</v>
      </c>
      <c r="L588" t="s">
        <v>11385</v>
      </c>
      <c r="M588">
        <v>26.6</v>
      </c>
      <c r="N588" t="s">
        <v>11451</v>
      </c>
      <c r="O588">
        <v>67.7</v>
      </c>
      <c r="P588" t="s">
        <v>550</v>
      </c>
      <c r="Q588">
        <v>3.7</v>
      </c>
      <c r="R588" t="s">
        <v>11421</v>
      </c>
      <c r="S588">
        <v>1</v>
      </c>
      <c r="T588" t="s">
        <v>11421</v>
      </c>
      <c r="U588">
        <v>2.5</v>
      </c>
      <c r="V588" t="s">
        <v>11421</v>
      </c>
      <c r="W588">
        <v>2.9</v>
      </c>
      <c r="X588" t="s">
        <v>11421</v>
      </c>
      <c r="Y588" t="s">
        <v>9</v>
      </c>
      <c r="Z588" t="s">
        <v>9</v>
      </c>
      <c r="AA588">
        <v>29.8</v>
      </c>
      <c r="AB588" t="s">
        <v>11514</v>
      </c>
      <c r="AC588" t="s">
        <v>9</v>
      </c>
      <c r="AD588" t="s">
        <v>9</v>
      </c>
      <c r="AE588">
        <v>20.3</v>
      </c>
    </row>
    <row r="589" spans="1:31">
      <c r="A589" t="s">
        <v>12228</v>
      </c>
      <c r="B589">
        <f>582</f>
        <v>582</v>
      </c>
      <c r="C589" t="s">
        <v>12360</v>
      </c>
      <c r="D589">
        <f>582</f>
        <v>582</v>
      </c>
      <c r="E589">
        <v>22</v>
      </c>
      <c r="F589" t="s">
        <v>11819</v>
      </c>
      <c r="G589" t="s">
        <v>274</v>
      </c>
      <c r="H589" t="s">
        <v>11383</v>
      </c>
      <c r="I589" t="s">
        <v>11398</v>
      </c>
      <c r="J589" t="s">
        <v>11384</v>
      </c>
      <c r="K589">
        <v>3</v>
      </c>
      <c r="L589" t="s">
        <v>11385</v>
      </c>
      <c r="M589">
        <v>8.1</v>
      </c>
      <c r="N589" t="s">
        <v>11735</v>
      </c>
      <c r="O589">
        <v>65.9</v>
      </c>
      <c r="P589" t="s">
        <v>535</v>
      </c>
      <c r="Q589">
        <v>39.9</v>
      </c>
      <c r="R589" t="s">
        <v>11939</v>
      </c>
      <c r="S589">
        <v>2.3</v>
      </c>
      <c r="T589" t="s">
        <v>11421</v>
      </c>
      <c r="U589">
        <v>19.3</v>
      </c>
      <c r="V589" t="s">
        <v>12221</v>
      </c>
      <c r="W589">
        <v>5.8</v>
      </c>
      <c r="X589" t="s">
        <v>11421</v>
      </c>
      <c r="Y589">
        <v>1</v>
      </c>
      <c r="Z589" t="s">
        <v>11421</v>
      </c>
      <c r="AA589">
        <v>45.5</v>
      </c>
      <c r="AB589" t="s">
        <v>11404</v>
      </c>
      <c r="AC589">
        <v>2</v>
      </c>
      <c r="AD589" t="s">
        <v>11421</v>
      </c>
      <c r="AE589">
        <v>20.3</v>
      </c>
    </row>
    <row r="590" spans="1:31">
      <c r="A590" t="s">
        <v>12197</v>
      </c>
      <c r="B590">
        <f>586</f>
        <v>586</v>
      </c>
      <c r="C590" t="s">
        <v>12361</v>
      </c>
      <c r="D590">
        <f>586</f>
        <v>586</v>
      </c>
      <c r="E590">
        <v>36</v>
      </c>
      <c r="F590" t="s">
        <v>11649</v>
      </c>
      <c r="G590" t="s">
        <v>833</v>
      </c>
      <c r="H590" t="s">
        <v>11383</v>
      </c>
      <c r="I590" t="s">
        <v>11398</v>
      </c>
      <c r="J590" t="s">
        <v>11384</v>
      </c>
      <c r="K590">
        <v>5</v>
      </c>
      <c r="L590" t="s">
        <v>11389</v>
      </c>
      <c r="M590">
        <v>9.7</v>
      </c>
      <c r="N590" t="s">
        <v>11735</v>
      </c>
      <c r="O590">
        <v>7.5</v>
      </c>
      <c r="P590" t="s">
        <v>11735</v>
      </c>
      <c r="Q590">
        <v>93.9</v>
      </c>
      <c r="R590" t="s">
        <v>240</v>
      </c>
      <c r="S590">
        <v>4</v>
      </c>
      <c r="T590" t="s">
        <v>11421</v>
      </c>
      <c r="U590">
        <v>8.1</v>
      </c>
      <c r="V590" t="s">
        <v>11421</v>
      </c>
      <c r="W590">
        <v>76.6</v>
      </c>
      <c r="X590" t="s">
        <v>11399</v>
      </c>
      <c r="Y590">
        <v>21.3</v>
      </c>
      <c r="Z590" t="s">
        <v>12135</v>
      </c>
      <c r="AA590">
        <v>8.1</v>
      </c>
      <c r="AB590" t="s">
        <v>11421</v>
      </c>
      <c r="AC590">
        <v>8.3</v>
      </c>
      <c r="AD590" t="s">
        <v>11421</v>
      </c>
      <c r="AE590">
        <v>20.2</v>
      </c>
    </row>
    <row r="591" spans="1:31">
      <c r="A591" t="s">
        <v>12228</v>
      </c>
      <c r="B591">
        <f>586</f>
        <v>586</v>
      </c>
      <c r="C591" t="s">
        <v>1903</v>
      </c>
      <c r="D591">
        <f>586</f>
        <v>586</v>
      </c>
      <c r="E591">
        <v>16</v>
      </c>
      <c r="F591" t="s">
        <v>11585</v>
      </c>
      <c r="G591" t="s">
        <v>757</v>
      </c>
      <c r="H591" t="s">
        <v>11425</v>
      </c>
      <c r="I591" t="s">
        <v>7032</v>
      </c>
      <c r="J591" t="s">
        <v>11384</v>
      </c>
      <c r="K591">
        <v>2</v>
      </c>
      <c r="L591" t="s">
        <v>11385</v>
      </c>
      <c r="M591">
        <v>10.5</v>
      </c>
      <c r="N591" t="s">
        <v>11735</v>
      </c>
      <c r="O591">
        <v>44.1</v>
      </c>
      <c r="P591" t="s">
        <v>11666</v>
      </c>
      <c r="Q591">
        <v>52.2</v>
      </c>
      <c r="R591" t="s">
        <v>11578</v>
      </c>
      <c r="S591">
        <v>7.2</v>
      </c>
      <c r="T591" t="s">
        <v>11421</v>
      </c>
      <c r="U591">
        <v>35.5</v>
      </c>
      <c r="V591" t="s">
        <v>12159</v>
      </c>
      <c r="W591">
        <v>24.3</v>
      </c>
      <c r="X591" t="s">
        <v>11985</v>
      </c>
      <c r="Y591">
        <v>4.4</v>
      </c>
      <c r="Z591" t="s">
        <v>11421</v>
      </c>
      <c r="AA591">
        <v>9.2</v>
      </c>
      <c r="AB591" t="s">
        <v>11421</v>
      </c>
      <c r="AC591">
        <v>5.4</v>
      </c>
      <c r="AD591" t="s">
        <v>11421</v>
      </c>
      <c r="AE591">
        <v>20.2</v>
      </c>
    </row>
    <row r="592" spans="1:31">
      <c r="A592" t="s">
        <v>12253</v>
      </c>
      <c r="B592">
        <f>586</f>
        <v>586</v>
      </c>
      <c r="C592" t="s">
        <v>1161</v>
      </c>
      <c r="D592">
        <f>586</f>
        <v>586</v>
      </c>
      <c r="E592">
        <v>22</v>
      </c>
      <c r="F592" t="s">
        <v>11382</v>
      </c>
      <c r="G592" t="s">
        <v>5</v>
      </c>
      <c r="H592" t="s">
        <v>11387</v>
      </c>
      <c r="I592" t="s">
        <v>11388</v>
      </c>
      <c r="J592" t="s">
        <v>11384</v>
      </c>
      <c r="K592">
        <v>5</v>
      </c>
      <c r="L592" t="s">
        <v>11389</v>
      </c>
      <c r="M592">
        <v>14.2</v>
      </c>
      <c r="N592" t="s">
        <v>11735</v>
      </c>
      <c r="O592">
        <v>9.6</v>
      </c>
      <c r="P592" t="s">
        <v>11735</v>
      </c>
      <c r="Q592">
        <v>40.2</v>
      </c>
      <c r="R592" t="s">
        <v>11577</v>
      </c>
      <c r="S592">
        <v>17.4</v>
      </c>
      <c r="T592" t="s">
        <v>12013</v>
      </c>
      <c r="U592">
        <v>56.4</v>
      </c>
      <c r="V592" t="s">
        <v>11936</v>
      </c>
      <c r="W592">
        <v>3.3</v>
      </c>
      <c r="X592" t="s">
        <v>11421</v>
      </c>
      <c r="Y592">
        <v>23.9</v>
      </c>
      <c r="Z592" t="s">
        <v>11596</v>
      </c>
      <c r="AA592">
        <v>24.2</v>
      </c>
      <c r="AB592" t="s">
        <v>11588</v>
      </c>
      <c r="AC592">
        <v>35.5</v>
      </c>
      <c r="AD592" t="s">
        <v>11863</v>
      </c>
      <c r="AE592">
        <v>20.2</v>
      </c>
    </row>
    <row r="593" spans="1:31">
      <c r="A593" t="s">
        <v>12236</v>
      </c>
      <c r="B593">
        <f>590</f>
        <v>590</v>
      </c>
      <c r="C593" t="s">
        <v>12362</v>
      </c>
      <c r="D593">
        <f>590</f>
        <v>590</v>
      </c>
      <c r="E593">
        <v>51</v>
      </c>
      <c r="F593" t="s">
        <v>8337</v>
      </c>
      <c r="G593" t="s">
        <v>130</v>
      </c>
      <c r="H593" t="s">
        <v>11425</v>
      </c>
      <c r="I593" t="s">
        <v>7032</v>
      </c>
      <c r="J593" t="s">
        <v>11384</v>
      </c>
      <c r="K593">
        <v>3</v>
      </c>
      <c r="L593" t="s">
        <v>11389</v>
      </c>
      <c r="M593">
        <v>8.7</v>
      </c>
      <c r="N593" t="s">
        <v>11735</v>
      </c>
      <c r="O593">
        <v>9.5</v>
      </c>
      <c r="P593" t="s">
        <v>11735</v>
      </c>
      <c r="Q593">
        <v>24</v>
      </c>
      <c r="R593" t="s">
        <v>12279</v>
      </c>
      <c r="S593">
        <v>16</v>
      </c>
      <c r="T593" t="s">
        <v>11597</v>
      </c>
      <c r="U593">
        <v>98</v>
      </c>
      <c r="V593" t="s">
        <v>822</v>
      </c>
      <c r="W593">
        <v>98.1</v>
      </c>
      <c r="X593" t="s">
        <v>200</v>
      </c>
      <c r="Y593">
        <v>1.2</v>
      </c>
      <c r="Z593" t="s">
        <v>11421</v>
      </c>
      <c r="AA593">
        <v>8.3</v>
      </c>
      <c r="AB593" t="s">
        <v>11421</v>
      </c>
      <c r="AC593">
        <v>5.6</v>
      </c>
      <c r="AD593" t="s">
        <v>11421</v>
      </c>
      <c r="AE593">
        <v>20.1</v>
      </c>
    </row>
    <row r="594" spans="1:31">
      <c r="A594" t="s">
        <v>12315</v>
      </c>
      <c r="B594">
        <f>590</f>
        <v>590</v>
      </c>
      <c r="C594" t="s">
        <v>12363</v>
      </c>
      <c r="D594">
        <f>590</f>
        <v>590</v>
      </c>
      <c r="E594">
        <v>34</v>
      </c>
      <c r="F594" t="s">
        <v>11386</v>
      </c>
      <c r="G594" t="s">
        <v>10</v>
      </c>
      <c r="H594" t="s">
        <v>11402</v>
      </c>
      <c r="I594" t="s">
        <v>7032</v>
      </c>
      <c r="J594" t="s">
        <v>11384</v>
      </c>
      <c r="K594">
        <v>4</v>
      </c>
      <c r="L594" t="s">
        <v>11389</v>
      </c>
      <c r="M594">
        <v>12</v>
      </c>
      <c r="N594" t="s">
        <v>11735</v>
      </c>
      <c r="O594">
        <v>13.4</v>
      </c>
      <c r="P594" t="s">
        <v>11735</v>
      </c>
      <c r="Q594">
        <v>8.5</v>
      </c>
      <c r="R594" t="s">
        <v>11421</v>
      </c>
      <c r="S594">
        <v>9.8</v>
      </c>
      <c r="T594" t="s">
        <v>11421</v>
      </c>
      <c r="U594">
        <v>44.4</v>
      </c>
      <c r="V594" t="s">
        <v>11969</v>
      </c>
      <c r="W594">
        <v>40.5</v>
      </c>
      <c r="X594" t="s">
        <v>11445</v>
      </c>
      <c r="Y594">
        <v>66.6</v>
      </c>
      <c r="Z594" t="s">
        <v>1057</v>
      </c>
      <c r="AA594">
        <v>14.6</v>
      </c>
      <c r="AB594" t="s">
        <v>11667</v>
      </c>
      <c r="AC594">
        <v>69.3</v>
      </c>
      <c r="AD594" t="s">
        <v>11906</v>
      </c>
      <c r="AE594">
        <v>20.1</v>
      </c>
    </row>
    <row r="595" spans="1:31">
      <c r="A595" t="s">
        <v>12236</v>
      </c>
      <c r="B595">
        <f>590</f>
        <v>590</v>
      </c>
      <c r="C595" t="s">
        <v>12364</v>
      </c>
      <c r="D595">
        <f>590</f>
        <v>590</v>
      </c>
      <c r="E595">
        <v>23</v>
      </c>
      <c r="F595" t="s">
        <v>11805</v>
      </c>
      <c r="G595" t="s">
        <v>260</v>
      </c>
      <c r="H595" t="s">
        <v>11425</v>
      </c>
      <c r="I595" t="s">
        <v>11510</v>
      </c>
      <c r="J595" t="s">
        <v>9</v>
      </c>
      <c r="K595">
        <v>2</v>
      </c>
      <c r="L595" t="s">
        <v>11385</v>
      </c>
      <c r="M595">
        <v>15.4</v>
      </c>
      <c r="N595" t="s">
        <v>12022</v>
      </c>
      <c r="O595">
        <v>19.1</v>
      </c>
      <c r="P595" t="s">
        <v>12061</v>
      </c>
      <c r="Q595">
        <v>20.8</v>
      </c>
      <c r="R595" t="s">
        <v>12240</v>
      </c>
      <c r="S595">
        <v>20.3</v>
      </c>
      <c r="T595" t="s">
        <v>11830</v>
      </c>
      <c r="U595">
        <v>100</v>
      </c>
      <c r="V595" t="s">
        <v>76</v>
      </c>
      <c r="W595">
        <v>20.5</v>
      </c>
      <c r="X595" t="s">
        <v>11997</v>
      </c>
      <c r="Y595">
        <v>1.1</v>
      </c>
      <c r="Z595" t="s">
        <v>11421</v>
      </c>
      <c r="AA595">
        <v>9.4</v>
      </c>
      <c r="AB595" t="s">
        <v>11421</v>
      </c>
      <c r="AC595">
        <v>1</v>
      </c>
      <c r="AD595" t="s">
        <v>11421</v>
      </c>
      <c r="AE595">
        <v>20.1</v>
      </c>
    </row>
    <row r="596" spans="1:31">
      <c r="A596" t="s">
        <v>12253</v>
      </c>
      <c r="B596">
        <f>593</f>
        <v>593</v>
      </c>
      <c r="C596" t="s">
        <v>2865</v>
      </c>
      <c r="D596">
        <f>593</f>
        <v>593</v>
      </c>
      <c r="E596">
        <v>22</v>
      </c>
      <c r="F596" t="s">
        <v>11386</v>
      </c>
      <c r="G596" t="s">
        <v>10</v>
      </c>
      <c r="H596" t="s">
        <v>11383</v>
      </c>
      <c r="I596" t="s">
        <v>11398</v>
      </c>
      <c r="J596" t="s">
        <v>11384</v>
      </c>
      <c r="K596">
        <v>5</v>
      </c>
      <c r="L596" t="s">
        <v>11389</v>
      </c>
      <c r="M596">
        <v>14.9</v>
      </c>
      <c r="N596" t="s">
        <v>11650</v>
      </c>
      <c r="O596">
        <v>6</v>
      </c>
      <c r="P596" t="s">
        <v>11735</v>
      </c>
      <c r="Q596">
        <v>14.7</v>
      </c>
      <c r="R596" t="s">
        <v>11421</v>
      </c>
      <c r="S596">
        <v>13.6</v>
      </c>
      <c r="T596" t="s">
        <v>12291</v>
      </c>
      <c r="U596">
        <v>97.8</v>
      </c>
      <c r="V596" t="s">
        <v>337</v>
      </c>
      <c r="W596">
        <v>92.8</v>
      </c>
      <c r="X596" t="s">
        <v>11612</v>
      </c>
      <c r="Y596">
        <v>1.2</v>
      </c>
      <c r="Z596" t="s">
        <v>11421</v>
      </c>
      <c r="AA596">
        <v>17.2</v>
      </c>
      <c r="AB596" t="s">
        <v>11803</v>
      </c>
      <c r="AC596">
        <v>1.8</v>
      </c>
      <c r="AD596" t="s">
        <v>11421</v>
      </c>
      <c r="AE596">
        <v>20</v>
      </c>
    </row>
    <row r="597" spans="1:31">
      <c r="A597" t="s">
        <v>12315</v>
      </c>
      <c r="B597">
        <f>593</f>
        <v>593</v>
      </c>
      <c r="C597" t="s">
        <v>1088</v>
      </c>
      <c r="D597">
        <f>593</f>
        <v>593</v>
      </c>
      <c r="E597">
        <v>25</v>
      </c>
      <c r="F597" t="s">
        <v>11382</v>
      </c>
      <c r="G597" t="s">
        <v>5</v>
      </c>
      <c r="H597" t="s">
        <v>11402</v>
      </c>
      <c r="I597" t="s">
        <v>11388</v>
      </c>
      <c r="J597" t="s">
        <v>11384</v>
      </c>
      <c r="K597">
        <v>4</v>
      </c>
      <c r="L597" t="s">
        <v>11389</v>
      </c>
      <c r="M597">
        <v>14.4</v>
      </c>
      <c r="N597" t="s">
        <v>11735</v>
      </c>
      <c r="O597">
        <v>37.1</v>
      </c>
      <c r="P597" t="s">
        <v>11539</v>
      </c>
      <c r="Q597">
        <v>2.8</v>
      </c>
      <c r="R597" t="s">
        <v>11421</v>
      </c>
      <c r="S597">
        <v>25.7</v>
      </c>
      <c r="T597" t="s">
        <v>11724</v>
      </c>
      <c r="U597">
        <v>17.1</v>
      </c>
      <c r="V597" t="s">
        <v>12274</v>
      </c>
      <c r="W597">
        <v>4.5</v>
      </c>
      <c r="X597" t="s">
        <v>11421</v>
      </c>
      <c r="Y597">
        <v>32.1</v>
      </c>
      <c r="Z597" t="s">
        <v>11473</v>
      </c>
      <c r="AA597">
        <v>11.1</v>
      </c>
      <c r="AB597" t="s">
        <v>11421</v>
      </c>
      <c r="AC597">
        <v>32.7</v>
      </c>
      <c r="AD597" t="s">
        <v>12287</v>
      </c>
      <c r="AE597">
        <v>20</v>
      </c>
    </row>
    <row r="598" spans="1:31">
      <c r="A598" t="s">
        <v>12243</v>
      </c>
      <c r="B598">
        <f>595</f>
        <v>595</v>
      </c>
      <c r="C598" t="s">
        <v>12365</v>
      </c>
      <c r="D598">
        <f>595</f>
        <v>595</v>
      </c>
      <c r="E598">
        <v>58</v>
      </c>
      <c r="F598" t="s">
        <v>11805</v>
      </c>
      <c r="G598" t="s">
        <v>260</v>
      </c>
      <c r="H598" t="s">
        <v>11387</v>
      </c>
      <c r="I598" t="s">
        <v>11388</v>
      </c>
      <c r="J598" t="s">
        <v>7069</v>
      </c>
      <c r="K598">
        <v>3</v>
      </c>
      <c r="L598" t="s">
        <v>11389</v>
      </c>
      <c r="M598">
        <v>7.6</v>
      </c>
      <c r="N598" t="s">
        <v>11735</v>
      </c>
      <c r="O598">
        <v>7.1</v>
      </c>
      <c r="P598" t="s">
        <v>11735</v>
      </c>
      <c r="Q598">
        <v>85.9</v>
      </c>
      <c r="R598" t="s">
        <v>11612</v>
      </c>
      <c r="S598">
        <v>2.3</v>
      </c>
      <c r="T598" t="s">
        <v>11421</v>
      </c>
      <c r="U598">
        <v>98.5</v>
      </c>
      <c r="V598" t="s">
        <v>454</v>
      </c>
      <c r="W598">
        <v>16.5</v>
      </c>
      <c r="X598" t="s">
        <v>11934</v>
      </c>
      <c r="Y598">
        <v>11.6</v>
      </c>
      <c r="Z598" t="s">
        <v>11438</v>
      </c>
      <c r="AA598">
        <v>8.1</v>
      </c>
      <c r="AB598" t="s">
        <v>11421</v>
      </c>
      <c r="AC598">
        <v>19</v>
      </c>
      <c r="AD598" t="s">
        <v>11892</v>
      </c>
      <c r="AE598">
        <v>19.9</v>
      </c>
    </row>
    <row r="599" spans="1:31">
      <c r="A599" t="s">
        <v>12315</v>
      </c>
      <c r="B599">
        <f>595</f>
        <v>595</v>
      </c>
      <c r="C599" t="s">
        <v>1444</v>
      </c>
      <c r="D599">
        <f>595</f>
        <v>595</v>
      </c>
      <c r="E599">
        <v>16</v>
      </c>
      <c r="F599" t="s">
        <v>11386</v>
      </c>
      <c r="G599" t="s">
        <v>10</v>
      </c>
      <c r="H599" t="s">
        <v>11402</v>
      </c>
      <c r="I599" t="s">
        <v>7032</v>
      </c>
      <c r="J599" t="s">
        <v>7069</v>
      </c>
      <c r="K599">
        <v>3</v>
      </c>
      <c r="L599" t="s">
        <v>11389</v>
      </c>
      <c r="M599">
        <v>10.6</v>
      </c>
      <c r="N599" t="s">
        <v>11735</v>
      </c>
      <c r="O599">
        <v>20.5</v>
      </c>
      <c r="P599" t="s">
        <v>12159</v>
      </c>
      <c r="Q599">
        <v>10.2</v>
      </c>
      <c r="R599" t="s">
        <v>11421</v>
      </c>
      <c r="S599">
        <v>5.2</v>
      </c>
      <c r="T599" t="s">
        <v>11421</v>
      </c>
      <c r="U599">
        <v>56.9</v>
      </c>
      <c r="V599" t="s">
        <v>11769</v>
      </c>
      <c r="W599">
        <v>61</v>
      </c>
      <c r="X599" t="s">
        <v>657</v>
      </c>
      <c r="Y599">
        <v>52.1</v>
      </c>
      <c r="Z599" t="s">
        <v>2075</v>
      </c>
      <c r="AA599">
        <v>13.8</v>
      </c>
      <c r="AB599" t="s">
        <v>12277</v>
      </c>
      <c r="AC599">
        <v>50.6</v>
      </c>
      <c r="AD599" t="s">
        <v>11889</v>
      </c>
      <c r="AE599">
        <v>19.9</v>
      </c>
    </row>
    <row r="600" spans="1:31">
      <c r="A600" t="s">
        <v>12228</v>
      </c>
      <c r="B600">
        <f>595</f>
        <v>595</v>
      </c>
      <c r="C600" t="s">
        <v>2727</v>
      </c>
      <c r="D600">
        <f>595</f>
        <v>595</v>
      </c>
      <c r="E600">
        <v>33</v>
      </c>
      <c r="F600" t="s">
        <v>11646</v>
      </c>
      <c r="G600" t="s">
        <v>397</v>
      </c>
      <c r="H600" t="s">
        <v>11383</v>
      </c>
      <c r="I600" t="s">
        <v>7032</v>
      </c>
      <c r="J600" t="s">
        <v>11384</v>
      </c>
      <c r="K600">
        <v>4</v>
      </c>
      <c r="L600" t="s">
        <v>11385</v>
      </c>
      <c r="M600">
        <v>33.4</v>
      </c>
      <c r="N600" t="s">
        <v>239</v>
      </c>
      <c r="O600">
        <v>24.5</v>
      </c>
      <c r="P600" t="s">
        <v>11577</v>
      </c>
      <c r="Q600">
        <v>9.3</v>
      </c>
      <c r="R600" t="s">
        <v>11421</v>
      </c>
      <c r="S600">
        <v>7.7</v>
      </c>
      <c r="T600" t="s">
        <v>11421</v>
      </c>
      <c r="U600">
        <v>12.4</v>
      </c>
      <c r="V600" t="s">
        <v>11421</v>
      </c>
      <c r="W600">
        <v>1.6</v>
      </c>
      <c r="X600" t="s">
        <v>11421</v>
      </c>
      <c r="Y600">
        <v>2.4</v>
      </c>
      <c r="Z600" t="s">
        <v>11421</v>
      </c>
      <c r="AA600">
        <v>28.6</v>
      </c>
      <c r="AB600" t="s">
        <v>11532</v>
      </c>
      <c r="AC600">
        <v>32.7</v>
      </c>
      <c r="AD600" t="s">
        <v>12287</v>
      </c>
      <c r="AE600">
        <v>19.9</v>
      </c>
    </row>
    <row r="601" spans="1:31">
      <c r="A601" t="s">
        <v>12306</v>
      </c>
      <c r="B601">
        <f>595</f>
        <v>595</v>
      </c>
      <c r="C601" t="s">
        <v>539</v>
      </c>
      <c r="D601">
        <f>595</f>
        <v>595</v>
      </c>
      <c r="E601">
        <v>16</v>
      </c>
      <c r="F601" t="s">
        <v>11432</v>
      </c>
      <c r="G601" t="s">
        <v>11433</v>
      </c>
      <c r="H601" t="s">
        <v>11402</v>
      </c>
      <c r="I601" t="s">
        <v>7032</v>
      </c>
      <c r="J601" t="s">
        <v>11384</v>
      </c>
      <c r="K601">
        <v>3</v>
      </c>
      <c r="L601" t="s">
        <v>11389</v>
      </c>
      <c r="M601">
        <v>8.4</v>
      </c>
      <c r="N601" t="s">
        <v>11735</v>
      </c>
      <c r="O601">
        <v>2.3</v>
      </c>
      <c r="P601" t="s">
        <v>11735</v>
      </c>
      <c r="Q601">
        <v>55.2</v>
      </c>
      <c r="R601" t="s">
        <v>330</v>
      </c>
      <c r="S601">
        <v>42.6</v>
      </c>
      <c r="T601" t="s">
        <v>11759</v>
      </c>
      <c r="U601">
        <v>13.2</v>
      </c>
      <c r="V601" t="s">
        <v>12310</v>
      </c>
      <c r="W601">
        <v>1.4</v>
      </c>
      <c r="X601" t="s">
        <v>11421</v>
      </c>
      <c r="Y601">
        <v>14.3</v>
      </c>
      <c r="Z601" t="s">
        <v>12081</v>
      </c>
      <c r="AA601">
        <v>17.6</v>
      </c>
      <c r="AB601" t="s">
        <v>1511</v>
      </c>
      <c r="AC601">
        <v>15.8</v>
      </c>
      <c r="AD601" t="s">
        <v>12319</v>
      </c>
      <c r="AE601">
        <v>19.9</v>
      </c>
    </row>
    <row r="602" spans="1:31">
      <c r="A602" t="s">
        <v>12261</v>
      </c>
      <c r="B602">
        <f>595</f>
        <v>595</v>
      </c>
      <c r="C602" t="s">
        <v>590</v>
      </c>
      <c r="D602">
        <f>595</f>
        <v>595</v>
      </c>
      <c r="E602">
        <v>29</v>
      </c>
      <c r="F602" t="s">
        <v>11754</v>
      </c>
      <c r="G602" t="s">
        <v>404</v>
      </c>
      <c r="H602" t="s">
        <v>11425</v>
      </c>
      <c r="I602" t="s">
        <v>11510</v>
      </c>
      <c r="J602" t="s">
        <v>9</v>
      </c>
      <c r="K602">
        <v>3</v>
      </c>
      <c r="L602" t="s">
        <v>11385</v>
      </c>
      <c r="M602">
        <v>3.1</v>
      </c>
      <c r="N602" t="s">
        <v>11735</v>
      </c>
      <c r="O602">
        <v>1.7</v>
      </c>
      <c r="P602" t="s">
        <v>11735</v>
      </c>
      <c r="Q602">
        <v>98.8</v>
      </c>
      <c r="R602" t="s">
        <v>159</v>
      </c>
      <c r="S602">
        <v>39</v>
      </c>
      <c r="T602" t="s">
        <v>11663</v>
      </c>
      <c r="U602">
        <v>8.3</v>
      </c>
      <c r="V602" t="s">
        <v>11421</v>
      </c>
      <c r="W602">
        <v>3.1</v>
      </c>
      <c r="X602" t="s">
        <v>11421</v>
      </c>
      <c r="Y602">
        <v>3.6</v>
      </c>
      <c r="Z602" t="s">
        <v>11421</v>
      </c>
      <c r="AA602">
        <v>7.6</v>
      </c>
      <c r="AB602" t="s">
        <v>11421</v>
      </c>
      <c r="AC602">
        <v>1</v>
      </c>
      <c r="AD602" t="s">
        <v>11421</v>
      </c>
      <c r="AE602">
        <v>19.9</v>
      </c>
    </row>
    <row r="603" spans="1:31">
      <c r="A603" t="s">
        <v>12228</v>
      </c>
      <c r="B603">
        <f>600</f>
        <v>600</v>
      </c>
      <c r="C603" t="s">
        <v>12366</v>
      </c>
      <c r="D603">
        <f>600</f>
        <v>600</v>
      </c>
      <c r="E603">
        <v>35</v>
      </c>
      <c r="F603" t="s">
        <v>11432</v>
      </c>
      <c r="G603" t="s">
        <v>11433</v>
      </c>
      <c r="H603" t="s">
        <v>11387</v>
      </c>
      <c r="I603" t="s">
        <v>11398</v>
      </c>
      <c r="J603" t="s">
        <v>11384</v>
      </c>
      <c r="K603">
        <v>2</v>
      </c>
      <c r="L603" t="s">
        <v>11389</v>
      </c>
      <c r="M603">
        <v>5.1</v>
      </c>
      <c r="N603" t="s">
        <v>11735</v>
      </c>
      <c r="O603">
        <v>2.2</v>
      </c>
      <c r="P603" t="s">
        <v>11735</v>
      </c>
      <c r="Q603">
        <v>10.9</v>
      </c>
      <c r="R603" t="s">
        <v>11421</v>
      </c>
      <c r="S603">
        <v>82.2</v>
      </c>
      <c r="T603" t="s">
        <v>11487</v>
      </c>
      <c r="U603" t="s">
        <v>9</v>
      </c>
      <c r="V603" t="s">
        <v>9</v>
      </c>
      <c r="W603" t="s">
        <v>9</v>
      </c>
      <c r="X603" t="s">
        <v>9</v>
      </c>
      <c r="Y603">
        <v>3.4</v>
      </c>
      <c r="Z603" t="s">
        <v>11421</v>
      </c>
      <c r="AA603">
        <v>6.2</v>
      </c>
      <c r="AB603" t="s">
        <v>11421</v>
      </c>
      <c r="AC603">
        <v>1.8</v>
      </c>
      <c r="AD603" t="s">
        <v>11421</v>
      </c>
      <c r="AE603">
        <v>19.8</v>
      </c>
    </row>
    <row r="604" spans="1:31">
      <c r="A604" t="s">
        <v>12236</v>
      </c>
      <c r="B604">
        <f>600</f>
        <v>600</v>
      </c>
      <c r="C604" t="s">
        <v>3010</v>
      </c>
      <c r="D604">
        <f>600</f>
        <v>600</v>
      </c>
      <c r="E604">
        <v>18</v>
      </c>
      <c r="F604" t="s">
        <v>11954</v>
      </c>
      <c r="G604" t="s">
        <v>1304</v>
      </c>
      <c r="H604" t="s">
        <v>11402</v>
      </c>
      <c r="I604" t="s">
        <v>11388</v>
      </c>
      <c r="J604" t="s">
        <v>7069</v>
      </c>
      <c r="K604">
        <v>4</v>
      </c>
      <c r="L604" t="s">
        <v>11389</v>
      </c>
      <c r="M604">
        <v>23.8</v>
      </c>
      <c r="N604" t="s">
        <v>12082</v>
      </c>
      <c r="O604">
        <v>26.4</v>
      </c>
      <c r="P604" t="s">
        <v>11652</v>
      </c>
      <c r="Q604">
        <v>25.1</v>
      </c>
      <c r="R604" t="s">
        <v>12091</v>
      </c>
      <c r="S604">
        <v>2.1</v>
      </c>
      <c r="T604" t="s">
        <v>11421</v>
      </c>
      <c r="U604">
        <v>11.6</v>
      </c>
      <c r="V604" t="s">
        <v>11421</v>
      </c>
      <c r="W604">
        <v>1.7</v>
      </c>
      <c r="X604" t="s">
        <v>11421</v>
      </c>
      <c r="Y604">
        <v>2</v>
      </c>
      <c r="Z604" t="s">
        <v>11421</v>
      </c>
      <c r="AA604">
        <v>72.5</v>
      </c>
      <c r="AB604" t="s">
        <v>282</v>
      </c>
      <c r="AC604">
        <v>29.4</v>
      </c>
      <c r="AD604" t="s">
        <v>11757</v>
      </c>
      <c r="AE604">
        <v>19.8</v>
      </c>
    </row>
    <row r="605" spans="1:31">
      <c r="A605" t="s">
        <v>11814</v>
      </c>
      <c r="B605">
        <f>600</f>
        <v>600</v>
      </c>
      <c r="C605" t="s">
        <v>8108</v>
      </c>
      <c r="D605">
        <f>600</f>
        <v>600</v>
      </c>
      <c r="E605">
        <v>16</v>
      </c>
      <c r="F605" t="s">
        <v>11382</v>
      </c>
      <c r="G605" t="s">
        <v>5</v>
      </c>
      <c r="H605" t="s">
        <v>11387</v>
      </c>
      <c r="I605" t="s">
        <v>11388</v>
      </c>
      <c r="J605" t="s">
        <v>7069</v>
      </c>
      <c r="K605">
        <v>5</v>
      </c>
      <c r="L605" t="s">
        <v>11385</v>
      </c>
      <c r="M605">
        <v>9.6</v>
      </c>
      <c r="N605" t="s">
        <v>11735</v>
      </c>
      <c r="O605">
        <v>5</v>
      </c>
      <c r="P605" t="s">
        <v>11735</v>
      </c>
      <c r="Q605">
        <v>81.5</v>
      </c>
      <c r="R605" t="s">
        <v>11480</v>
      </c>
      <c r="S605">
        <v>10.4</v>
      </c>
      <c r="T605" t="s">
        <v>11421</v>
      </c>
      <c r="U605">
        <v>16.9</v>
      </c>
      <c r="V605" t="s">
        <v>11499</v>
      </c>
      <c r="W605">
        <v>14.5</v>
      </c>
      <c r="X605" t="s">
        <v>11919</v>
      </c>
      <c r="Y605">
        <v>45.5</v>
      </c>
      <c r="Z605" t="s">
        <v>11445</v>
      </c>
      <c r="AA605">
        <v>22.7</v>
      </c>
      <c r="AB605" t="s">
        <v>12191</v>
      </c>
      <c r="AC605">
        <v>21.4</v>
      </c>
      <c r="AD605" t="s">
        <v>12336</v>
      </c>
      <c r="AE605">
        <v>19.8</v>
      </c>
    </row>
    <row r="606" spans="1:31">
      <c r="A606" t="s">
        <v>12367</v>
      </c>
      <c r="B606">
        <f>600</f>
        <v>600</v>
      </c>
      <c r="C606" t="s">
        <v>12368</v>
      </c>
      <c r="D606">
        <f>600</f>
        <v>600</v>
      </c>
      <c r="E606">
        <v>23</v>
      </c>
      <c r="F606" t="s">
        <v>8157</v>
      </c>
      <c r="G606" t="s">
        <v>194</v>
      </c>
      <c r="H606" t="s">
        <v>11387</v>
      </c>
      <c r="I606" t="s">
        <v>11388</v>
      </c>
      <c r="J606" t="s">
        <v>11384</v>
      </c>
      <c r="K606">
        <v>4</v>
      </c>
      <c r="L606" t="s">
        <v>11389</v>
      </c>
      <c r="M606">
        <v>11.1</v>
      </c>
      <c r="N606" t="s">
        <v>11735</v>
      </c>
      <c r="O606">
        <v>4.5</v>
      </c>
      <c r="P606" t="s">
        <v>11735</v>
      </c>
      <c r="Q606">
        <v>89.9</v>
      </c>
      <c r="R606" t="s">
        <v>11493</v>
      </c>
      <c r="S606">
        <v>8.3</v>
      </c>
      <c r="T606" t="s">
        <v>11421</v>
      </c>
      <c r="U606">
        <v>4.9</v>
      </c>
      <c r="V606" t="s">
        <v>11421</v>
      </c>
      <c r="W606">
        <v>39.2</v>
      </c>
      <c r="X606" t="s">
        <v>12102</v>
      </c>
      <c r="Y606">
        <v>39</v>
      </c>
      <c r="Z606" t="s">
        <v>12063</v>
      </c>
      <c r="AA606">
        <v>20.1</v>
      </c>
      <c r="AB606" t="s">
        <v>11587</v>
      </c>
      <c r="AC606">
        <v>2</v>
      </c>
      <c r="AD606" t="s">
        <v>11421</v>
      </c>
      <c r="AE606">
        <v>19.8</v>
      </c>
    </row>
    <row r="607" spans="1:31">
      <c r="A607" t="s">
        <v>12228</v>
      </c>
      <c r="B607" t="s">
        <v>1085</v>
      </c>
      <c r="C607" t="s">
        <v>2374</v>
      </c>
      <c r="D607" t="s">
        <v>1085</v>
      </c>
      <c r="E607">
        <v>20</v>
      </c>
      <c r="F607" t="s">
        <v>11715</v>
      </c>
      <c r="G607" t="s">
        <v>361</v>
      </c>
      <c r="H607" t="s">
        <v>11383</v>
      </c>
      <c r="I607" t="s">
        <v>7032</v>
      </c>
      <c r="J607" t="s">
        <v>11384</v>
      </c>
      <c r="K607">
        <v>5</v>
      </c>
      <c r="L607" t="s">
        <v>11389</v>
      </c>
      <c r="M607">
        <v>8.3</v>
      </c>
      <c r="N607" t="s">
        <v>11735</v>
      </c>
      <c r="O607">
        <v>6.2</v>
      </c>
      <c r="P607" t="s">
        <v>11735</v>
      </c>
      <c r="Q607">
        <v>23.6</v>
      </c>
      <c r="R607" t="s">
        <v>11987</v>
      </c>
      <c r="S607">
        <v>40.7</v>
      </c>
      <c r="T607" t="s">
        <v>11828</v>
      </c>
      <c r="U607">
        <v>45.2</v>
      </c>
      <c r="V607" t="s">
        <v>11534</v>
      </c>
      <c r="W607">
        <v>15.5</v>
      </c>
      <c r="X607" t="s">
        <v>12369</v>
      </c>
      <c r="Y607">
        <v>29.5</v>
      </c>
      <c r="Z607" t="s">
        <v>11910</v>
      </c>
      <c r="AA607">
        <v>11.5</v>
      </c>
      <c r="AB607" t="s">
        <v>11421</v>
      </c>
      <c r="AC607">
        <v>11.8</v>
      </c>
      <c r="AD607" t="s">
        <v>12370</v>
      </c>
      <c r="AE607" t="s">
        <v>12371</v>
      </c>
    </row>
    <row r="608" spans="1:31">
      <c r="A608" t="s">
        <v>12236</v>
      </c>
      <c r="B608" t="s">
        <v>1085</v>
      </c>
      <c r="C608" t="s">
        <v>12372</v>
      </c>
      <c r="D608" t="s">
        <v>1085</v>
      </c>
      <c r="E608">
        <v>25</v>
      </c>
      <c r="F608" t="s">
        <v>11994</v>
      </c>
      <c r="G608" t="s">
        <v>704</v>
      </c>
      <c r="H608" t="s">
        <v>11425</v>
      </c>
      <c r="I608" t="s">
        <v>11398</v>
      </c>
      <c r="J608" t="s">
        <v>7069</v>
      </c>
      <c r="K608">
        <v>3</v>
      </c>
      <c r="L608" t="s">
        <v>12073</v>
      </c>
      <c r="M608">
        <v>9.8</v>
      </c>
      <c r="N608" t="s">
        <v>11735</v>
      </c>
      <c r="O608">
        <v>16.8</v>
      </c>
      <c r="P608" t="s">
        <v>12140</v>
      </c>
      <c r="Q608">
        <v>20.4</v>
      </c>
      <c r="R608" t="s">
        <v>12144</v>
      </c>
      <c r="S608">
        <v>1.9</v>
      </c>
      <c r="T608" t="s">
        <v>11421</v>
      </c>
      <c r="U608">
        <v>100</v>
      </c>
      <c r="V608" t="s">
        <v>48</v>
      </c>
      <c r="W608">
        <v>100</v>
      </c>
      <c r="X608" t="s">
        <v>72</v>
      </c>
      <c r="Y608">
        <v>1</v>
      </c>
      <c r="Z608" t="s">
        <v>11421</v>
      </c>
      <c r="AA608">
        <v>37.3</v>
      </c>
      <c r="AB608" t="s">
        <v>236</v>
      </c>
      <c r="AC608">
        <v>1</v>
      </c>
      <c r="AD608" t="s">
        <v>11421</v>
      </c>
      <c r="AE608" t="s">
        <v>12371</v>
      </c>
    </row>
    <row r="609" spans="1:31">
      <c r="A609" t="s">
        <v>12308</v>
      </c>
      <c r="B609" t="s">
        <v>1085</v>
      </c>
      <c r="C609" t="s">
        <v>1832</v>
      </c>
      <c r="D609" t="s">
        <v>1085</v>
      </c>
      <c r="E609">
        <v>19</v>
      </c>
      <c r="F609" t="s">
        <v>8337</v>
      </c>
      <c r="G609" t="s">
        <v>130</v>
      </c>
      <c r="H609" t="s">
        <v>11383</v>
      </c>
      <c r="I609" t="s">
        <v>7032</v>
      </c>
      <c r="J609" t="s">
        <v>11384</v>
      </c>
      <c r="K609">
        <v>2</v>
      </c>
      <c r="L609" t="s">
        <v>11389</v>
      </c>
      <c r="M609">
        <v>5.8</v>
      </c>
      <c r="N609" t="s">
        <v>11735</v>
      </c>
      <c r="O609">
        <v>4.7</v>
      </c>
      <c r="P609" t="s">
        <v>11735</v>
      </c>
      <c r="Q609">
        <v>4</v>
      </c>
      <c r="R609" t="s">
        <v>11421</v>
      </c>
      <c r="S609">
        <v>41.3</v>
      </c>
      <c r="T609" t="s">
        <v>11547</v>
      </c>
      <c r="U609">
        <v>37.4</v>
      </c>
      <c r="V609" t="s">
        <v>11824</v>
      </c>
      <c r="W609">
        <v>76.7</v>
      </c>
      <c r="X609" t="s">
        <v>11442</v>
      </c>
      <c r="Y609">
        <v>3.6</v>
      </c>
      <c r="Z609" t="s">
        <v>11421</v>
      </c>
      <c r="AA609">
        <v>8.5</v>
      </c>
      <c r="AB609" t="s">
        <v>11421</v>
      </c>
      <c r="AC609">
        <v>45.3</v>
      </c>
      <c r="AD609" t="s">
        <v>1269</v>
      </c>
      <c r="AE609" t="s">
        <v>12371</v>
      </c>
    </row>
    <row r="610" spans="1:31">
      <c r="A610" t="s">
        <v>12236</v>
      </c>
      <c r="B610" t="s">
        <v>1085</v>
      </c>
      <c r="C610" t="s">
        <v>1084</v>
      </c>
      <c r="D610" t="s">
        <v>1085</v>
      </c>
      <c r="E610">
        <v>15</v>
      </c>
      <c r="F610" t="s">
        <v>11382</v>
      </c>
      <c r="G610" t="s">
        <v>5</v>
      </c>
      <c r="H610" t="s">
        <v>11387</v>
      </c>
      <c r="I610" t="s">
        <v>11388</v>
      </c>
      <c r="J610" t="s">
        <v>11384</v>
      </c>
      <c r="K610">
        <v>5</v>
      </c>
      <c r="L610" t="s">
        <v>11385</v>
      </c>
      <c r="M610">
        <v>8.4</v>
      </c>
      <c r="N610" t="s">
        <v>11735</v>
      </c>
      <c r="O610">
        <v>6.1</v>
      </c>
      <c r="P610" t="s">
        <v>11735</v>
      </c>
      <c r="Q610">
        <v>21.1</v>
      </c>
      <c r="R610" t="s">
        <v>12338</v>
      </c>
      <c r="S610">
        <v>35.1</v>
      </c>
      <c r="T610" t="s">
        <v>12004</v>
      </c>
      <c r="U610">
        <v>32.8</v>
      </c>
      <c r="V610" t="s">
        <v>12061</v>
      </c>
      <c r="W610">
        <v>22.3</v>
      </c>
      <c r="X610" t="s">
        <v>11896</v>
      </c>
      <c r="Y610">
        <v>28.4</v>
      </c>
      <c r="Z610" t="s">
        <v>11851</v>
      </c>
      <c r="AA610">
        <v>26</v>
      </c>
      <c r="AB610" t="s">
        <v>11781</v>
      </c>
      <c r="AC610">
        <v>34.6</v>
      </c>
      <c r="AD610" t="s">
        <v>12034</v>
      </c>
      <c r="AE610" t="s">
        <v>12371</v>
      </c>
    </row>
    <row r="611" spans="1:31">
      <c r="A611" t="s">
        <v>12228</v>
      </c>
      <c r="B611" t="s">
        <v>1085</v>
      </c>
      <c r="C611" t="s">
        <v>10260</v>
      </c>
      <c r="D611" t="s">
        <v>1085</v>
      </c>
      <c r="E611">
        <v>21</v>
      </c>
      <c r="F611" t="s">
        <v>6870</v>
      </c>
      <c r="G611" t="s">
        <v>1450</v>
      </c>
      <c r="H611" t="s">
        <v>11383</v>
      </c>
      <c r="I611" t="s">
        <v>7032</v>
      </c>
      <c r="J611" t="s">
        <v>11384</v>
      </c>
      <c r="K611">
        <v>4</v>
      </c>
      <c r="L611" t="s">
        <v>11389</v>
      </c>
      <c r="M611">
        <v>29.1</v>
      </c>
      <c r="N611" t="s">
        <v>912</v>
      </c>
      <c r="O611">
        <v>10.6</v>
      </c>
      <c r="P611" t="s">
        <v>11735</v>
      </c>
      <c r="Q611">
        <v>12.2</v>
      </c>
      <c r="R611" t="s">
        <v>11421</v>
      </c>
      <c r="S611">
        <v>24.1</v>
      </c>
      <c r="T611" t="s">
        <v>11791</v>
      </c>
      <c r="U611" t="s">
        <v>9</v>
      </c>
      <c r="V611" t="s">
        <v>9</v>
      </c>
      <c r="W611">
        <v>1.6</v>
      </c>
      <c r="X611" t="s">
        <v>11421</v>
      </c>
      <c r="Y611">
        <v>4.8</v>
      </c>
      <c r="Z611" t="s">
        <v>11421</v>
      </c>
      <c r="AA611">
        <v>13.2</v>
      </c>
      <c r="AB611" t="s">
        <v>12373</v>
      </c>
      <c r="AC611">
        <v>47.5</v>
      </c>
      <c r="AD611" t="s">
        <v>9962</v>
      </c>
      <c r="AE611" t="s">
        <v>12371</v>
      </c>
    </row>
    <row r="612" spans="1:31">
      <c r="A612" t="s">
        <v>12228</v>
      </c>
      <c r="B612" t="s">
        <v>1085</v>
      </c>
      <c r="C612" t="s">
        <v>12374</v>
      </c>
      <c r="D612" t="s">
        <v>1085</v>
      </c>
      <c r="E612">
        <v>20</v>
      </c>
      <c r="F612" t="s">
        <v>11386</v>
      </c>
      <c r="G612" t="s">
        <v>10</v>
      </c>
      <c r="H612" t="s">
        <v>11387</v>
      </c>
      <c r="I612" t="s">
        <v>7032</v>
      </c>
      <c r="J612" t="s">
        <v>7069</v>
      </c>
      <c r="K612">
        <v>3</v>
      </c>
      <c r="L612" t="s">
        <v>11389</v>
      </c>
      <c r="M612">
        <v>17.5</v>
      </c>
      <c r="N612" t="s">
        <v>11711</v>
      </c>
      <c r="O612">
        <v>12.6</v>
      </c>
      <c r="P612" t="s">
        <v>11735</v>
      </c>
      <c r="Q612">
        <v>6.1</v>
      </c>
      <c r="R612" t="s">
        <v>11421</v>
      </c>
      <c r="S612">
        <v>8.7</v>
      </c>
      <c r="T612" t="s">
        <v>11421</v>
      </c>
      <c r="U612">
        <v>71.9</v>
      </c>
      <c r="V612" t="s">
        <v>11731</v>
      </c>
      <c r="W612">
        <v>99.4</v>
      </c>
      <c r="X612" t="s">
        <v>11395</v>
      </c>
      <c r="Y612">
        <v>9.2</v>
      </c>
      <c r="Z612" t="s">
        <v>12222</v>
      </c>
      <c r="AA612">
        <v>14.1</v>
      </c>
      <c r="AB612" t="s">
        <v>11987</v>
      </c>
      <c r="AC612">
        <v>9.8</v>
      </c>
      <c r="AD612" t="s">
        <v>12375</v>
      </c>
      <c r="AE612" t="s">
        <v>12371</v>
      </c>
    </row>
    <row r="613" spans="1:31">
      <c r="A613" t="s">
        <v>12258</v>
      </c>
      <c r="B613" t="s">
        <v>1085</v>
      </c>
      <c r="C613" t="s">
        <v>1522</v>
      </c>
      <c r="D613" t="s">
        <v>1085</v>
      </c>
      <c r="E613">
        <v>18</v>
      </c>
      <c r="F613" t="s">
        <v>11805</v>
      </c>
      <c r="G613" t="s">
        <v>260</v>
      </c>
      <c r="H613" t="s">
        <v>11402</v>
      </c>
      <c r="I613" t="s">
        <v>11388</v>
      </c>
      <c r="J613" t="s">
        <v>7069</v>
      </c>
      <c r="K613">
        <v>4</v>
      </c>
      <c r="L613" t="s">
        <v>11389</v>
      </c>
      <c r="M613">
        <v>18.3</v>
      </c>
      <c r="N613" t="s">
        <v>11973</v>
      </c>
      <c r="O613">
        <v>9.4</v>
      </c>
      <c r="P613" t="s">
        <v>11735</v>
      </c>
      <c r="Q613">
        <v>56.9</v>
      </c>
      <c r="R613" t="s">
        <v>11943</v>
      </c>
      <c r="S613">
        <v>2</v>
      </c>
      <c r="T613" t="s">
        <v>11421</v>
      </c>
      <c r="U613">
        <v>100</v>
      </c>
      <c r="V613" t="s">
        <v>113</v>
      </c>
      <c r="W613">
        <v>17.6</v>
      </c>
      <c r="X613" t="s">
        <v>11750</v>
      </c>
      <c r="Y613">
        <v>4.5</v>
      </c>
      <c r="Z613" t="s">
        <v>11421</v>
      </c>
      <c r="AA613">
        <v>8.2</v>
      </c>
      <c r="AB613" t="s">
        <v>11421</v>
      </c>
      <c r="AC613">
        <v>3.1</v>
      </c>
      <c r="AD613" t="s">
        <v>11421</v>
      </c>
      <c r="AE613" t="s">
        <v>12371</v>
      </c>
    </row>
    <row r="614" spans="1:31">
      <c r="A614" t="s">
        <v>12228</v>
      </c>
      <c r="B614" t="s">
        <v>1085</v>
      </c>
      <c r="C614" t="s">
        <v>1805</v>
      </c>
      <c r="D614" t="s">
        <v>1085</v>
      </c>
      <c r="E614">
        <v>20</v>
      </c>
      <c r="F614" t="s">
        <v>11701</v>
      </c>
      <c r="G614" t="s">
        <v>931</v>
      </c>
      <c r="H614" t="s">
        <v>11387</v>
      </c>
      <c r="I614" t="s">
        <v>11388</v>
      </c>
      <c r="J614" t="s">
        <v>7069</v>
      </c>
      <c r="K614">
        <v>5</v>
      </c>
      <c r="L614" t="s">
        <v>11385</v>
      </c>
      <c r="M614">
        <v>27</v>
      </c>
      <c r="N614" t="s">
        <v>11843</v>
      </c>
      <c r="O614">
        <v>35.6</v>
      </c>
      <c r="P614" t="s">
        <v>11727</v>
      </c>
      <c r="Q614">
        <v>13.1</v>
      </c>
      <c r="R614" t="s">
        <v>11421</v>
      </c>
      <c r="S614">
        <v>7.4</v>
      </c>
      <c r="T614" t="s">
        <v>11421</v>
      </c>
      <c r="U614">
        <v>13.1</v>
      </c>
      <c r="V614" t="s">
        <v>11857</v>
      </c>
      <c r="W614">
        <v>2.2</v>
      </c>
      <c r="X614" t="s">
        <v>11421</v>
      </c>
      <c r="Y614">
        <v>16.3</v>
      </c>
      <c r="Z614" t="s">
        <v>11750</v>
      </c>
      <c r="AA614">
        <v>9.5</v>
      </c>
      <c r="AB614" t="s">
        <v>11421</v>
      </c>
      <c r="AC614">
        <v>31.6</v>
      </c>
      <c r="AD614" t="s">
        <v>12109</v>
      </c>
      <c r="AE614" t="s">
        <v>12371</v>
      </c>
    </row>
    <row r="615" spans="1:31">
      <c r="A615" t="s">
        <v>12195</v>
      </c>
      <c r="B615" t="s">
        <v>1085</v>
      </c>
      <c r="C615" t="s">
        <v>10430</v>
      </c>
      <c r="D615" t="s">
        <v>1085</v>
      </c>
      <c r="E615">
        <v>17</v>
      </c>
      <c r="F615" t="s">
        <v>8527</v>
      </c>
      <c r="G615" t="s">
        <v>1197</v>
      </c>
      <c r="H615" t="s">
        <v>11387</v>
      </c>
      <c r="I615" t="s">
        <v>11388</v>
      </c>
      <c r="J615" t="s">
        <v>7069</v>
      </c>
      <c r="K615">
        <v>5</v>
      </c>
      <c r="L615" t="s">
        <v>11385</v>
      </c>
      <c r="M615">
        <v>18</v>
      </c>
      <c r="N615" t="s">
        <v>11617</v>
      </c>
      <c r="O615">
        <v>12</v>
      </c>
      <c r="P615" t="s">
        <v>11735</v>
      </c>
      <c r="Q615">
        <v>44.6</v>
      </c>
      <c r="R615" t="s">
        <v>11663</v>
      </c>
      <c r="S615">
        <v>4.9</v>
      </c>
      <c r="T615" t="s">
        <v>11421</v>
      </c>
      <c r="U615">
        <v>11.9</v>
      </c>
      <c r="V615" t="s">
        <v>11421</v>
      </c>
      <c r="W615">
        <v>50.5</v>
      </c>
      <c r="X615" t="s">
        <v>11466</v>
      </c>
      <c r="Y615">
        <v>34.6</v>
      </c>
      <c r="Z615" t="s">
        <v>11591</v>
      </c>
      <c r="AA615">
        <v>9.1</v>
      </c>
      <c r="AB615" t="s">
        <v>11421</v>
      </c>
      <c r="AC615">
        <v>34.9</v>
      </c>
      <c r="AD615" t="s">
        <v>12257</v>
      </c>
      <c r="AE615" t="s">
        <v>12371</v>
      </c>
    </row>
    <row r="616" spans="1:31">
      <c r="A616" t="s">
        <v>12228</v>
      </c>
      <c r="B616" t="s">
        <v>1361</v>
      </c>
      <c r="C616" t="s">
        <v>12376</v>
      </c>
      <c r="D616" t="s">
        <v>1361</v>
      </c>
      <c r="E616">
        <v>15</v>
      </c>
      <c r="F616" t="s">
        <v>11994</v>
      </c>
      <c r="G616" t="s">
        <v>704</v>
      </c>
      <c r="H616" t="s">
        <v>11425</v>
      </c>
      <c r="I616" t="s">
        <v>11398</v>
      </c>
      <c r="J616" t="s">
        <v>11384</v>
      </c>
      <c r="K616">
        <v>2</v>
      </c>
      <c r="L616" t="s">
        <v>11385</v>
      </c>
      <c r="M616">
        <v>17.4</v>
      </c>
      <c r="N616" t="s">
        <v>11878</v>
      </c>
      <c r="O616">
        <v>11</v>
      </c>
      <c r="P616" t="s">
        <v>11735</v>
      </c>
      <c r="Q616">
        <v>11.9</v>
      </c>
      <c r="R616" t="s">
        <v>11421</v>
      </c>
      <c r="S616">
        <v>4.2</v>
      </c>
      <c r="T616" t="s">
        <v>11421</v>
      </c>
      <c r="U616">
        <v>100</v>
      </c>
      <c r="V616" t="s">
        <v>46</v>
      </c>
      <c r="W616">
        <v>100</v>
      </c>
      <c r="X616" t="s">
        <v>91</v>
      </c>
      <c r="Y616">
        <v>1.4</v>
      </c>
      <c r="Z616" t="s">
        <v>11421</v>
      </c>
      <c r="AA616">
        <v>11.4</v>
      </c>
      <c r="AB616" t="s">
        <v>11421</v>
      </c>
      <c r="AC616">
        <v>1</v>
      </c>
      <c r="AD616" t="s">
        <v>11421</v>
      </c>
      <c r="AE616" t="s">
        <v>12371</v>
      </c>
    </row>
    <row r="617" spans="1:31">
      <c r="A617" t="s">
        <v>12199</v>
      </c>
      <c r="B617" t="s">
        <v>1361</v>
      </c>
      <c r="C617" t="s">
        <v>12377</v>
      </c>
      <c r="D617" t="s">
        <v>1361</v>
      </c>
      <c r="E617">
        <v>34</v>
      </c>
      <c r="F617" t="s">
        <v>11991</v>
      </c>
      <c r="G617" t="s">
        <v>2570</v>
      </c>
      <c r="H617" t="s">
        <v>11387</v>
      </c>
      <c r="I617" t="s">
        <v>7032</v>
      </c>
      <c r="J617" t="s">
        <v>6952</v>
      </c>
      <c r="K617">
        <v>4</v>
      </c>
      <c r="L617" t="s">
        <v>11389</v>
      </c>
      <c r="M617">
        <v>15.2</v>
      </c>
      <c r="N617" t="s">
        <v>11854</v>
      </c>
      <c r="O617">
        <v>21.5</v>
      </c>
      <c r="P617" t="s">
        <v>11683</v>
      </c>
      <c r="Q617">
        <v>92</v>
      </c>
      <c r="R617" t="s">
        <v>268</v>
      </c>
      <c r="S617">
        <v>1</v>
      </c>
      <c r="T617" t="s">
        <v>11421</v>
      </c>
      <c r="U617">
        <v>13.3</v>
      </c>
      <c r="V617" t="s">
        <v>11783</v>
      </c>
      <c r="W617">
        <v>21.3</v>
      </c>
      <c r="X617" t="s">
        <v>12008</v>
      </c>
      <c r="Y617">
        <v>1</v>
      </c>
      <c r="Z617" t="s">
        <v>11421</v>
      </c>
      <c r="AA617">
        <v>11.2</v>
      </c>
      <c r="AB617" t="s">
        <v>11421</v>
      </c>
      <c r="AC617">
        <v>1</v>
      </c>
      <c r="AD617" t="s">
        <v>11421</v>
      </c>
      <c r="AE617" t="s">
        <v>12371</v>
      </c>
    </row>
    <row r="618" spans="1:31">
      <c r="A618" t="s">
        <v>12308</v>
      </c>
      <c r="B618" t="s">
        <v>1361</v>
      </c>
      <c r="C618" t="s">
        <v>2107</v>
      </c>
      <c r="D618" t="s">
        <v>1361</v>
      </c>
      <c r="E618">
        <v>22</v>
      </c>
      <c r="F618" t="s">
        <v>12020</v>
      </c>
      <c r="G618" t="s">
        <v>690</v>
      </c>
      <c r="H618" t="s">
        <v>11387</v>
      </c>
      <c r="I618" t="s">
        <v>11398</v>
      </c>
      <c r="J618" t="s">
        <v>11384</v>
      </c>
      <c r="K618">
        <v>5</v>
      </c>
      <c r="L618" t="s">
        <v>11389</v>
      </c>
      <c r="M618">
        <v>13.1</v>
      </c>
      <c r="N618" t="s">
        <v>11735</v>
      </c>
      <c r="O618">
        <v>34.7</v>
      </c>
      <c r="P618" t="s">
        <v>991</v>
      </c>
      <c r="Q618">
        <v>22.7</v>
      </c>
      <c r="R618" t="s">
        <v>11822</v>
      </c>
      <c r="S618">
        <v>6.7</v>
      </c>
      <c r="T618" t="s">
        <v>11421</v>
      </c>
      <c r="U618">
        <v>9</v>
      </c>
      <c r="V618" t="s">
        <v>11421</v>
      </c>
      <c r="W618">
        <v>70.9</v>
      </c>
      <c r="X618" t="s">
        <v>11666</v>
      </c>
      <c r="Y618">
        <v>38.6</v>
      </c>
      <c r="Z618" t="s">
        <v>11802</v>
      </c>
      <c r="AA618">
        <v>14.2</v>
      </c>
      <c r="AB618" t="s">
        <v>12221</v>
      </c>
      <c r="AC618">
        <v>2.7</v>
      </c>
      <c r="AD618" t="s">
        <v>11421</v>
      </c>
      <c r="AE618" t="s">
        <v>12371</v>
      </c>
    </row>
    <row r="619" spans="1:31">
      <c r="A619" t="s">
        <v>12243</v>
      </c>
      <c r="B619" t="s">
        <v>1361</v>
      </c>
      <c r="C619" t="s">
        <v>1362</v>
      </c>
      <c r="D619" t="s">
        <v>1361</v>
      </c>
      <c r="E619">
        <v>29</v>
      </c>
      <c r="F619" t="s">
        <v>8157</v>
      </c>
      <c r="G619" t="s">
        <v>194</v>
      </c>
      <c r="H619" t="s">
        <v>11387</v>
      </c>
      <c r="I619" t="s">
        <v>11388</v>
      </c>
      <c r="J619" t="s">
        <v>11384</v>
      </c>
      <c r="K619">
        <v>5</v>
      </c>
      <c r="L619" t="s">
        <v>11389</v>
      </c>
      <c r="M619">
        <v>14.4</v>
      </c>
      <c r="N619" t="s">
        <v>12156</v>
      </c>
      <c r="O619">
        <v>4.3</v>
      </c>
      <c r="P619" t="s">
        <v>11735</v>
      </c>
      <c r="Q619">
        <v>82.8</v>
      </c>
      <c r="R619" t="s">
        <v>11753</v>
      </c>
      <c r="S619">
        <v>6.9</v>
      </c>
      <c r="T619" t="s">
        <v>11421</v>
      </c>
      <c r="U619" t="s">
        <v>9</v>
      </c>
      <c r="V619" t="s">
        <v>9</v>
      </c>
      <c r="W619">
        <v>9.8</v>
      </c>
      <c r="X619" t="s">
        <v>11421</v>
      </c>
      <c r="Y619">
        <v>73.4</v>
      </c>
      <c r="Z619" t="s">
        <v>11548</v>
      </c>
      <c r="AA619">
        <v>7.6</v>
      </c>
      <c r="AB619" t="s">
        <v>11421</v>
      </c>
      <c r="AC619">
        <v>5.8</v>
      </c>
      <c r="AD619" t="s">
        <v>11421</v>
      </c>
      <c r="AE619" t="s">
        <v>12371</v>
      </c>
    </row>
    <row r="620" spans="1:31">
      <c r="A620" t="s">
        <v>12306</v>
      </c>
      <c r="B620" t="s">
        <v>1361</v>
      </c>
      <c r="C620" t="s">
        <v>2162</v>
      </c>
      <c r="D620" t="s">
        <v>1361</v>
      </c>
      <c r="E620">
        <v>27</v>
      </c>
      <c r="F620" t="s">
        <v>11595</v>
      </c>
      <c r="G620" t="s">
        <v>641</v>
      </c>
      <c r="H620" t="s">
        <v>11383</v>
      </c>
      <c r="I620" t="s">
        <v>7032</v>
      </c>
      <c r="J620" t="s">
        <v>11384</v>
      </c>
      <c r="K620">
        <v>4</v>
      </c>
      <c r="L620" t="s">
        <v>11389</v>
      </c>
      <c r="M620">
        <v>21.5</v>
      </c>
      <c r="N620" t="s">
        <v>11883</v>
      </c>
      <c r="O620">
        <v>27.1</v>
      </c>
      <c r="P620" t="s">
        <v>12071</v>
      </c>
      <c r="Q620">
        <v>23</v>
      </c>
      <c r="R620" t="s">
        <v>12272</v>
      </c>
      <c r="S620">
        <v>17.8</v>
      </c>
      <c r="T620" t="s">
        <v>11746</v>
      </c>
      <c r="U620">
        <v>12.9</v>
      </c>
      <c r="V620" t="s">
        <v>11421</v>
      </c>
      <c r="W620">
        <v>9.1</v>
      </c>
      <c r="X620" t="s">
        <v>11421</v>
      </c>
      <c r="Y620">
        <v>2.1</v>
      </c>
      <c r="Z620" t="s">
        <v>11421</v>
      </c>
      <c r="AA620">
        <v>6.5</v>
      </c>
      <c r="AB620" t="s">
        <v>11421</v>
      </c>
      <c r="AC620">
        <v>30.2</v>
      </c>
      <c r="AD620" t="s">
        <v>12275</v>
      </c>
      <c r="AE620" t="s">
        <v>12371</v>
      </c>
    </row>
    <row r="621" spans="1:31">
      <c r="A621" t="s">
        <v>12228</v>
      </c>
      <c r="B621" t="s">
        <v>1361</v>
      </c>
      <c r="C621" t="s">
        <v>1648</v>
      </c>
      <c r="D621" t="s">
        <v>1361</v>
      </c>
      <c r="E621">
        <v>20</v>
      </c>
      <c r="F621" t="s">
        <v>11497</v>
      </c>
      <c r="G621" t="s">
        <v>417</v>
      </c>
      <c r="H621" t="s">
        <v>11387</v>
      </c>
      <c r="I621" t="s">
        <v>11388</v>
      </c>
      <c r="J621" t="s">
        <v>11384</v>
      </c>
      <c r="K621">
        <v>4</v>
      </c>
      <c r="L621" t="s">
        <v>11389</v>
      </c>
      <c r="M621">
        <v>23</v>
      </c>
      <c r="N621" t="s">
        <v>737</v>
      </c>
      <c r="O621">
        <v>18.5</v>
      </c>
      <c r="P621" t="s">
        <v>11658</v>
      </c>
      <c r="Q621">
        <v>38</v>
      </c>
      <c r="R621" t="s">
        <v>11587</v>
      </c>
      <c r="S621">
        <v>17.1</v>
      </c>
      <c r="T621" t="s">
        <v>12156</v>
      </c>
      <c r="U621">
        <v>10.4</v>
      </c>
      <c r="V621" t="s">
        <v>11421</v>
      </c>
      <c r="W621">
        <v>12.4</v>
      </c>
      <c r="X621" t="s">
        <v>11813</v>
      </c>
      <c r="Y621">
        <v>7.9</v>
      </c>
      <c r="Z621" t="s">
        <v>11421</v>
      </c>
      <c r="AA621">
        <v>13.3</v>
      </c>
      <c r="AB621" t="s">
        <v>12318</v>
      </c>
      <c r="AC621">
        <v>8.1</v>
      </c>
      <c r="AD621" t="s">
        <v>11421</v>
      </c>
      <c r="AE621" t="s">
        <v>12371</v>
      </c>
    </row>
    <row r="622" spans="1:31">
      <c r="A622" t="s">
        <v>12121</v>
      </c>
      <c r="B622" t="s">
        <v>1361</v>
      </c>
      <c r="C622" t="s">
        <v>10226</v>
      </c>
      <c r="D622" t="s">
        <v>1361</v>
      </c>
      <c r="E622">
        <v>37</v>
      </c>
      <c r="F622" t="s">
        <v>11459</v>
      </c>
      <c r="G622" t="s">
        <v>284</v>
      </c>
      <c r="H622" t="s">
        <v>11425</v>
      </c>
      <c r="I622" t="s">
        <v>11398</v>
      </c>
      <c r="J622" t="s">
        <v>11384</v>
      </c>
      <c r="K622">
        <v>4</v>
      </c>
      <c r="L622" t="s">
        <v>11389</v>
      </c>
      <c r="M622">
        <v>11.5</v>
      </c>
      <c r="N622" t="s">
        <v>11735</v>
      </c>
      <c r="O622">
        <v>5.8</v>
      </c>
      <c r="P622" t="s">
        <v>11735</v>
      </c>
      <c r="Q622">
        <v>100</v>
      </c>
      <c r="R622" t="s">
        <v>59</v>
      </c>
      <c r="S622">
        <v>18.2</v>
      </c>
      <c r="T622" t="s">
        <v>12136</v>
      </c>
      <c r="U622">
        <v>3.5</v>
      </c>
      <c r="V622" t="s">
        <v>11421</v>
      </c>
      <c r="W622">
        <v>15.3</v>
      </c>
      <c r="X622" t="s">
        <v>12245</v>
      </c>
      <c r="Y622">
        <v>1.2</v>
      </c>
      <c r="Z622" t="s">
        <v>11421</v>
      </c>
      <c r="AA622">
        <v>8</v>
      </c>
      <c r="AB622" t="s">
        <v>11421</v>
      </c>
      <c r="AC622">
        <v>1.1</v>
      </c>
      <c r="AD622" t="s">
        <v>11421</v>
      </c>
      <c r="AE622" t="s">
        <v>12371</v>
      </c>
    </row>
    <row r="623" spans="1:31">
      <c r="A623" t="s">
        <v>12133</v>
      </c>
      <c r="B623" t="s">
        <v>1361</v>
      </c>
      <c r="C623" t="s">
        <v>10328</v>
      </c>
      <c r="D623" t="s">
        <v>1361</v>
      </c>
      <c r="E623">
        <v>14</v>
      </c>
      <c r="F623" t="s">
        <v>12029</v>
      </c>
      <c r="G623" t="s">
        <v>627</v>
      </c>
      <c r="H623" t="s">
        <v>11387</v>
      </c>
      <c r="I623" t="s">
        <v>11388</v>
      </c>
      <c r="J623" t="s">
        <v>11384</v>
      </c>
      <c r="K623">
        <v>4</v>
      </c>
      <c r="L623" t="s">
        <v>11389</v>
      </c>
      <c r="M623">
        <v>15.6</v>
      </c>
      <c r="N623" t="s">
        <v>12076</v>
      </c>
      <c r="O623">
        <v>8.7</v>
      </c>
      <c r="P623" t="s">
        <v>11735</v>
      </c>
      <c r="Q623">
        <v>32.8</v>
      </c>
      <c r="R623" t="s">
        <v>11698</v>
      </c>
      <c r="S623">
        <v>18.7</v>
      </c>
      <c r="T623" t="s">
        <v>11858</v>
      </c>
      <c r="U623">
        <v>19.4</v>
      </c>
      <c r="V623" t="s">
        <v>12049</v>
      </c>
      <c r="W623">
        <v>18</v>
      </c>
      <c r="X623" t="s">
        <v>12032</v>
      </c>
      <c r="Y623">
        <v>52.7</v>
      </c>
      <c r="Z623" t="s">
        <v>815</v>
      </c>
      <c r="AA623">
        <v>10.2</v>
      </c>
      <c r="AB623" t="s">
        <v>11421</v>
      </c>
      <c r="AC623">
        <v>27.6</v>
      </c>
      <c r="AD623" t="s">
        <v>11814</v>
      </c>
      <c r="AE623" t="s">
        <v>12371</v>
      </c>
    </row>
    <row r="624" spans="1:31">
      <c r="A624" t="s">
        <v>9</v>
      </c>
      <c r="B624" t="s">
        <v>602</v>
      </c>
      <c r="C624" t="s">
        <v>12378</v>
      </c>
      <c r="D624" t="s">
        <v>602</v>
      </c>
      <c r="E624">
        <v>48</v>
      </c>
      <c r="F624" t="s">
        <v>11585</v>
      </c>
      <c r="G624" t="s">
        <v>757</v>
      </c>
      <c r="H624" t="s">
        <v>11425</v>
      </c>
      <c r="I624" t="s">
        <v>11398</v>
      </c>
      <c r="J624" t="s">
        <v>11384</v>
      </c>
      <c r="K624">
        <v>2</v>
      </c>
      <c r="L624" t="s">
        <v>12073</v>
      </c>
      <c r="M624">
        <v>6.4</v>
      </c>
      <c r="N624" t="s">
        <v>11735</v>
      </c>
      <c r="O624">
        <v>8.6</v>
      </c>
      <c r="P624" t="s">
        <v>11735</v>
      </c>
      <c r="Q624">
        <v>57.8</v>
      </c>
      <c r="R624" t="s">
        <v>1644</v>
      </c>
      <c r="S624">
        <v>1.5</v>
      </c>
      <c r="T624" t="s">
        <v>11421</v>
      </c>
      <c r="U624">
        <v>89.8</v>
      </c>
      <c r="V624" t="s">
        <v>11489</v>
      </c>
      <c r="W624">
        <v>100</v>
      </c>
      <c r="X624" t="s">
        <v>75</v>
      </c>
      <c r="Y624">
        <v>1</v>
      </c>
      <c r="Z624" t="s">
        <v>11421</v>
      </c>
      <c r="AA624">
        <v>9.4</v>
      </c>
      <c r="AB624" t="s">
        <v>11421</v>
      </c>
      <c r="AC624">
        <v>1</v>
      </c>
      <c r="AD624" t="s">
        <v>11421</v>
      </c>
      <c r="AE624" t="s">
        <v>12371</v>
      </c>
    </row>
    <row r="625" spans="1:31">
      <c r="A625" t="s">
        <v>12190</v>
      </c>
      <c r="B625" t="s">
        <v>602</v>
      </c>
      <c r="C625" t="s">
        <v>2467</v>
      </c>
      <c r="D625" t="s">
        <v>602</v>
      </c>
      <c r="E625">
        <v>18</v>
      </c>
      <c r="F625" t="s">
        <v>11595</v>
      </c>
      <c r="G625" t="s">
        <v>641</v>
      </c>
      <c r="H625" t="s">
        <v>11383</v>
      </c>
      <c r="I625" t="s">
        <v>11398</v>
      </c>
      <c r="J625" t="s">
        <v>11384</v>
      </c>
      <c r="K625">
        <v>3</v>
      </c>
      <c r="L625" t="s">
        <v>11385</v>
      </c>
      <c r="M625">
        <v>5.7</v>
      </c>
      <c r="N625" t="s">
        <v>11735</v>
      </c>
      <c r="O625">
        <v>4.6</v>
      </c>
      <c r="P625" t="s">
        <v>11735</v>
      </c>
      <c r="Q625">
        <v>70</v>
      </c>
      <c r="R625" t="s">
        <v>11430</v>
      </c>
      <c r="S625">
        <v>43</v>
      </c>
      <c r="T625" t="s">
        <v>11675</v>
      </c>
      <c r="U625">
        <v>4.3</v>
      </c>
      <c r="V625" t="s">
        <v>11421</v>
      </c>
      <c r="W625">
        <v>4.7</v>
      </c>
      <c r="X625" t="s">
        <v>11421</v>
      </c>
      <c r="Y625">
        <v>1.4</v>
      </c>
      <c r="Z625" t="s">
        <v>11421</v>
      </c>
      <c r="AA625">
        <v>7.9</v>
      </c>
      <c r="AB625" t="s">
        <v>11421</v>
      </c>
      <c r="AC625">
        <v>4.1</v>
      </c>
      <c r="AD625" t="s">
        <v>11421</v>
      </c>
      <c r="AE625" t="s">
        <v>12371</v>
      </c>
    </row>
    <row r="626" spans="1:31">
      <c r="A626" t="s">
        <v>12308</v>
      </c>
      <c r="B626" t="s">
        <v>602</v>
      </c>
      <c r="C626" t="s">
        <v>12379</v>
      </c>
      <c r="D626" t="s">
        <v>602</v>
      </c>
      <c r="E626">
        <v>43</v>
      </c>
      <c r="F626" t="s">
        <v>32</v>
      </c>
      <c r="G626" t="s">
        <v>2055</v>
      </c>
      <c r="H626" t="s">
        <v>11387</v>
      </c>
      <c r="I626" t="s">
        <v>11510</v>
      </c>
      <c r="J626" t="s">
        <v>9</v>
      </c>
      <c r="K626">
        <v>2</v>
      </c>
      <c r="L626" t="s">
        <v>11389</v>
      </c>
      <c r="M626">
        <v>15.3</v>
      </c>
      <c r="N626" t="s">
        <v>11550</v>
      </c>
      <c r="O626">
        <v>41</v>
      </c>
      <c r="P626" t="s">
        <v>11479</v>
      </c>
      <c r="Q626">
        <v>36.9</v>
      </c>
      <c r="R626" t="s">
        <v>11460</v>
      </c>
      <c r="S626">
        <v>1.7</v>
      </c>
      <c r="T626" t="s">
        <v>11421</v>
      </c>
      <c r="U626">
        <v>43.1</v>
      </c>
      <c r="V626" t="s">
        <v>12004</v>
      </c>
      <c r="W626">
        <v>5.2</v>
      </c>
      <c r="X626" t="s">
        <v>11421</v>
      </c>
      <c r="Y626">
        <v>1</v>
      </c>
      <c r="Z626" t="s">
        <v>11421</v>
      </c>
      <c r="AA626">
        <v>14.5</v>
      </c>
      <c r="AB626" t="s">
        <v>12100</v>
      </c>
      <c r="AC626">
        <v>26.3</v>
      </c>
      <c r="AD626" t="s">
        <v>12021</v>
      </c>
      <c r="AE626" t="s">
        <v>12371</v>
      </c>
    </row>
    <row r="627" spans="1:31">
      <c r="A627" t="s">
        <v>12228</v>
      </c>
      <c r="B627" t="s">
        <v>602</v>
      </c>
      <c r="C627" t="s">
        <v>12380</v>
      </c>
      <c r="D627" t="s">
        <v>602</v>
      </c>
      <c r="E627">
        <v>30</v>
      </c>
      <c r="F627" t="s">
        <v>11585</v>
      </c>
      <c r="G627" t="s">
        <v>757</v>
      </c>
      <c r="H627" t="s">
        <v>11425</v>
      </c>
      <c r="I627" t="s">
        <v>11398</v>
      </c>
      <c r="J627" t="s">
        <v>11384</v>
      </c>
      <c r="K627">
        <v>2</v>
      </c>
      <c r="L627" t="s">
        <v>12073</v>
      </c>
      <c r="M627">
        <v>12.4</v>
      </c>
      <c r="N627" t="s">
        <v>11735</v>
      </c>
      <c r="O627">
        <v>12.2</v>
      </c>
      <c r="P627" t="s">
        <v>11735</v>
      </c>
      <c r="Q627">
        <v>33.5</v>
      </c>
      <c r="R627" t="s">
        <v>12075</v>
      </c>
      <c r="S627">
        <v>1.6</v>
      </c>
      <c r="T627" t="s">
        <v>11421</v>
      </c>
      <c r="U627">
        <v>90.5</v>
      </c>
      <c r="V627" t="s">
        <v>11776</v>
      </c>
      <c r="W627">
        <v>94.1</v>
      </c>
      <c r="X627" t="s">
        <v>11619</v>
      </c>
      <c r="Y627">
        <v>1</v>
      </c>
      <c r="Z627" t="s">
        <v>11421</v>
      </c>
      <c r="AA627">
        <v>10.1</v>
      </c>
      <c r="AB627" t="s">
        <v>11421</v>
      </c>
      <c r="AC627">
        <v>1</v>
      </c>
      <c r="AD627" t="s">
        <v>11421</v>
      </c>
      <c r="AE627" t="s">
        <v>12371</v>
      </c>
    </row>
    <row r="628" spans="1:31">
      <c r="A628" t="s">
        <v>12195</v>
      </c>
      <c r="B628" t="s">
        <v>602</v>
      </c>
      <c r="C628" t="s">
        <v>692</v>
      </c>
      <c r="D628" t="s">
        <v>602</v>
      </c>
      <c r="E628">
        <v>35</v>
      </c>
      <c r="F628" t="s">
        <v>11432</v>
      </c>
      <c r="G628" t="s">
        <v>11433</v>
      </c>
      <c r="H628" t="s">
        <v>11402</v>
      </c>
      <c r="I628" t="s">
        <v>7032</v>
      </c>
      <c r="J628" t="s">
        <v>11384</v>
      </c>
      <c r="K628">
        <v>4</v>
      </c>
      <c r="L628" t="s">
        <v>11389</v>
      </c>
      <c r="M628">
        <v>5.9</v>
      </c>
      <c r="N628" t="s">
        <v>11735</v>
      </c>
      <c r="O628">
        <v>2.5</v>
      </c>
      <c r="P628" t="s">
        <v>11735</v>
      </c>
      <c r="Q628">
        <v>46</v>
      </c>
      <c r="R628" t="s">
        <v>11531</v>
      </c>
      <c r="S628">
        <v>53.6</v>
      </c>
      <c r="T628" t="s">
        <v>11895</v>
      </c>
      <c r="U628">
        <v>13.9</v>
      </c>
      <c r="V628" t="s">
        <v>12055</v>
      </c>
      <c r="W628">
        <v>4.8</v>
      </c>
      <c r="X628" t="s">
        <v>11421</v>
      </c>
      <c r="Y628">
        <v>6.1</v>
      </c>
      <c r="Z628" t="s">
        <v>11421</v>
      </c>
      <c r="AA628">
        <v>10.1</v>
      </c>
      <c r="AB628" t="s">
        <v>11421</v>
      </c>
      <c r="AC628">
        <v>3.2</v>
      </c>
      <c r="AD628" t="s">
        <v>11421</v>
      </c>
      <c r="AE628" t="s">
        <v>12371</v>
      </c>
    </row>
    <row r="629" spans="1:31">
      <c r="A629" t="s">
        <v>12308</v>
      </c>
      <c r="B629" t="s">
        <v>602</v>
      </c>
      <c r="C629" t="s">
        <v>2348</v>
      </c>
      <c r="D629" t="s">
        <v>602</v>
      </c>
      <c r="E629">
        <v>29</v>
      </c>
      <c r="F629" t="s">
        <v>11382</v>
      </c>
      <c r="G629" t="s">
        <v>5</v>
      </c>
      <c r="H629" t="s">
        <v>11383</v>
      </c>
      <c r="I629" t="s">
        <v>7032</v>
      </c>
      <c r="J629" t="s">
        <v>11384</v>
      </c>
      <c r="K629">
        <v>5</v>
      </c>
      <c r="L629" t="s">
        <v>11385</v>
      </c>
      <c r="M629">
        <v>2.7</v>
      </c>
      <c r="N629" t="s">
        <v>11735</v>
      </c>
      <c r="O629">
        <v>2.9</v>
      </c>
      <c r="P629" t="s">
        <v>11735</v>
      </c>
      <c r="Q629">
        <v>4.7</v>
      </c>
      <c r="R629" t="s">
        <v>11421</v>
      </c>
      <c r="S629">
        <v>52.4</v>
      </c>
      <c r="T629" t="s">
        <v>11767</v>
      </c>
      <c r="U629">
        <v>37.5</v>
      </c>
      <c r="V629" t="s">
        <v>11516</v>
      </c>
      <c r="W629">
        <v>91.4</v>
      </c>
      <c r="X629" t="s">
        <v>11391</v>
      </c>
      <c r="Y629">
        <v>1.2</v>
      </c>
      <c r="Z629" t="s">
        <v>11421</v>
      </c>
      <c r="AA629">
        <v>12.2</v>
      </c>
      <c r="AB629" t="s">
        <v>11421</v>
      </c>
      <c r="AC629">
        <v>1.1</v>
      </c>
      <c r="AD629" t="s">
        <v>11421</v>
      </c>
      <c r="AE629" t="s">
        <v>12371</v>
      </c>
    </row>
    <row r="630" spans="1:31">
      <c r="A630" t="s">
        <v>12236</v>
      </c>
      <c r="B630" t="s">
        <v>602</v>
      </c>
      <c r="C630" t="s">
        <v>2046</v>
      </c>
      <c r="D630" t="s">
        <v>602</v>
      </c>
      <c r="E630">
        <v>22</v>
      </c>
      <c r="F630" t="s">
        <v>11819</v>
      </c>
      <c r="G630" t="s">
        <v>274</v>
      </c>
      <c r="H630" t="s">
        <v>11387</v>
      </c>
      <c r="I630" t="s">
        <v>7032</v>
      </c>
      <c r="J630" t="s">
        <v>7069</v>
      </c>
      <c r="K630">
        <v>3</v>
      </c>
      <c r="L630" t="s">
        <v>11385</v>
      </c>
      <c r="M630">
        <v>10.4</v>
      </c>
      <c r="N630" t="s">
        <v>11735</v>
      </c>
      <c r="O630">
        <v>43.7</v>
      </c>
      <c r="P630" t="s">
        <v>950</v>
      </c>
      <c r="Q630">
        <v>6.3</v>
      </c>
      <c r="R630" t="s">
        <v>11421</v>
      </c>
      <c r="S630">
        <v>8.5</v>
      </c>
      <c r="T630" t="s">
        <v>11421</v>
      </c>
      <c r="U630">
        <v>94.7</v>
      </c>
      <c r="V630" t="s">
        <v>385</v>
      </c>
      <c r="W630">
        <v>32.2</v>
      </c>
      <c r="X630" t="s">
        <v>12009</v>
      </c>
      <c r="Y630">
        <v>2.4</v>
      </c>
      <c r="Z630" t="s">
        <v>11421</v>
      </c>
      <c r="AA630">
        <v>15.6</v>
      </c>
      <c r="AB630" t="s">
        <v>12135</v>
      </c>
      <c r="AC630">
        <v>1.4</v>
      </c>
      <c r="AD630" t="s">
        <v>11421</v>
      </c>
      <c r="AE630" t="s">
        <v>12371</v>
      </c>
    </row>
    <row r="631" spans="1:31">
      <c r="A631" t="s">
        <v>12315</v>
      </c>
      <c r="B631" t="s">
        <v>602</v>
      </c>
      <c r="C631" t="s">
        <v>1029</v>
      </c>
      <c r="D631" t="s">
        <v>602</v>
      </c>
      <c r="E631">
        <v>19</v>
      </c>
      <c r="F631" t="s">
        <v>11870</v>
      </c>
      <c r="G631" t="s">
        <v>367</v>
      </c>
      <c r="H631" t="s">
        <v>11387</v>
      </c>
      <c r="I631" t="s">
        <v>11388</v>
      </c>
      <c r="J631" t="s">
        <v>11384</v>
      </c>
      <c r="K631">
        <v>4</v>
      </c>
      <c r="L631" t="s">
        <v>11389</v>
      </c>
      <c r="M631">
        <v>12.9</v>
      </c>
      <c r="N631" t="s">
        <v>11735</v>
      </c>
      <c r="O631">
        <v>11.8</v>
      </c>
      <c r="P631" t="s">
        <v>11735</v>
      </c>
      <c r="Q631">
        <v>6.5</v>
      </c>
      <c r="R631" t="s">
        <v>11421</v>
      </c>
      <c r="S631">
        <v>22.8</v>
      </c>
      <c r="T631" t="s">
        <v>12249</v>
      </c>
      <c r="U631">
        <v>25.1</v>
      </c>
      <c r="V631" t="s">
        <v>11965</v>
      </c>
      <c r="W631">
        <v>1.9</v>
      </c>
      <c r="X631" t="s">
        <v>11421</v>
      </c>
      <c r="Y631">
        <v>78.1</v>
      </c>
      <c r="Z631" t="s">
        <v>11403</v>
      </c>
      <c r="AA631">
        <v>28</v>
      </c>
      <c r="AB631" t="s">
        <v>11823</v>
      </c>
      <c r="AC631">
        <v>37.8</v>
      </c>
      <c r="AD631" t="s">
        <v>12183</v>
      </c>
      <c r="AE631" t="s">
        <v>12371</v>
      </c>
    </row>
    <row r="632" spans="1:31">
      <c r="A632" t="s">
        <v>12228</v>
      </c>
      <c r="B632" t="s">
        <v>602</v>
      </c>
      <c r="C632" t="s">
        <v>1230</v>
      </c>
      <c r="D632" t="s">
        <v>602</v>
      </c>
      <c r="E632">
        <v>19</v>
      </c>
      <c r="F632" t="s">
        <v>12381</v>
      </c>
      <c r="G632" t="s">
        <v>1229</v>
      </c>
      <c r="H632" t="s">
        <v>11402</v>
      </c>
      <c r="I632" t="s">
        <v>11388</v>
      </c>
      <c r="J632" t="s">
        <v>11384</v>
      </c>
      <c r="K632">
        <v>5</v>
      </c>
      <c r="L632" t="s">
        <v>11389</v>
      </c>
      <c r="M632">
        <v>20</v>
      </c>
      <c r="N632" t="s">
        <v>11780</v>
      </c>
      <c r="O632">
        <v>9.5</v>
      </c>
      <c r="P632" t="s">
        <v>11735</v>
      </c>
      <c r="Q632">
        <v>35.6</v>
      </c>
      <c r="R632" t="s">
        <v>11956</v>
      </c>
      <c r="S632">
        <v>6.3</v>
      </c>
      <c r="T632" t="s">
        <v>11421</v>
      </c>
      <c r="U632">
        <v>4.5</v>
      </c>
      <c r="V632" t="s">
        <v>11421</v>
      </c>
      <c r="W632">
        <v>10.7</v>
      </c>
      <c r="X632" t="s">
        <v>11421</v>
      </c>
      <c r="Y632">
        <v>59.3</v>
      </c>
      <c r="Z632" t="s">
        <v>1644</v>
      </c>
      <c r="AA632">
        <v>48.9</v>
      </c>
      <c r="AB632" t="s">
        <v>267</v>
      </c>
      <c r="AC632">
        <v>17.2</v>
      </c>
      <c r="AD632" t="s">
        <v>12085</v>
      </c>
      <c r="AE632" t="s">
        <v>12371</v>
      </c>
    </row>
    <row r="633" spans="1:31">
      <c r="A633" t="s">
        <v>12308</v>
      </c>
      <c r="B633" t="s">
        <v>602</v>
      </c>
      <c r="C633" t="s">
        <v>10305</v>
      </c>
      <c r="D633" t="s">
        <v>602</v>
      </c>
      <c r="E633">
        <v>27</v>
      </c>
      <c r="F633" t="s">
        <v>11819</v>
      </c>
      <c r="G633" t="s">
        <v>274</v>
      </c>
      <c r="H633" t="s">
        <v>11402</v>
      </c>
      <c r="I633" t="s">
        <v>7032</v>
      </c>
      <c r="J633" t="s">
        <v>11384</v>
      </c>
      <c r="K633">
        <v>3</v>
      </c>
      <c r="L633" t="s">
        <v>11389</v>
      </c>
      <c r="M633">
        <v>19.4</v>
      </c>
      <c r="N633" t="s">
        <v>12053</v>
      </c>
      <c r="O633">
        <v>6.4</v>
      </c>
      <c r="P633" t="s">
        <v>11735</v>
      </c>
      <c r="Q633">
        <v>34.7</v>
      </c>
      <c r="R633" t="s">
        <v>11790</v>
      </c>
      <c r="S633">
        <v>17.4</v>
      </c>
      <c r="T633" t="s">
        <v>12260</v>
      </c>
      <c r="U633">
        <v>2.5</v>
      </c>
      <c r="V633" t="s">
        <v>11421</v>
      </c>
      <c r="W633">
        <v>3.8</v>
      </c>
      <c r="X633" t="s">
        <v>11421</v>
      </c>
      <c r="Y633">
        <v>73.6</v>
      </c>
      <c r="Z633" t="s">
        <v>11586</v>
      </c>
      <c r="AA633">
        <v>7</v>
      </c>
      <c r="AB633" t="s">
        <v>11421</v>
      </c>
      <c r="AC633">
        <v>21.2</v>
      </c>
      <c r="AD633" t="s">
        <v>12070</v>
      </c>
      <c r="AE633" t="s">
        <v>12371</v>
      </c>
    </row>
    <row r="634" spans="1:31">
      <c r="A634" t="s">
        <v>12315</v>
      </c>
      <c r="B634" t="s">
        <v>602</v>
      </c>
      <c r="C634" t="s">
        <v>601</v>
      </c>
      <c r="D634" t="s">
        <v>602</v>
      </c>
      <c r="E634">
        <v>15</v>
      </c>
      <c r="F634" t="s">
        <v>11432</v>
      </c>
      <c r="G634" t="s">
        <v>11433</v>
      </c>
      <c r="H634" t="s">
        <v>11402</v>
      </c>
      <c r="I634" t="s">
        <v>11388</v>
      </c>
      <c r="J634" t="s">
        <v>11384</v>
      </c>
      <c r="K634">
        <v>4</v>
      </c>
      <c r="L634" t="s">
        <v>11389</v>
      </c>
      <c r="M634">
        <v>5.4</v>
      </c>
      <c r="N634" t="s">
        <v>11735</v>
      </c>
      <c r="O634">
        <v>19.7</v>
      </c>
      <c r="P634" t="s">
        <v>12077</v>
      </c>
      <c r="Q634">
        <v>4.7</v>
      </c>
      <c r="R634" t="s">
        <v>11421</v>
      </c>
      <c r="S634">
        <v>65.6</v>
      </c>
      <c r="T634" t="s">
        <v>346</v>
      </c>
      <c r="U634" t="s">
        <v>9</v>
      </c>
      <c r="V634" t="s">
        <v>9</v>
      </c>
      <c r="W634">
        <v>2.5</v>
      </c>
      <c r="X634" t="s">
        <v>11421</v>
      </c>
      <c r="Y634">
        <v>4.4</v>
      </c>
      <c r="Z634" t="s">
        <v>11421</v>
      </c>
      <c r="AA634">
        <v>6.7</v>
      </c>
      <c r="AB634" t="s">
        <v>11421</v>
      </c>
      <c r="AC634">
        <v>3.2</v>
      </c>
      <c r="AD634" t="s">
        <v>11421</v>
      </c>
      <c r="AE634" t="s">
        <v>12371</v>
      </c>
    </row>
    <row r="635" spans="1:31">
      <c r="A635" t="s">
        <v>12166</v>
      </c>
      <c r="B635" t="s">
        <v>1033</v>
      </c>
      <c r="C635" t="s">
        <v>2551</v>
      </c>
      <c r="D635" t="s">
        <v>1033</v>
      </c>
      <c r="E635">
        <v>13</v>
      </c>
      <c r="F635" t="s">
        <v>11497</v>
      </c>
      <c r="G635" t="s">
        <v>417</v>
      </c>
      <c r="H635" t="s">
        <v>11383</v>
      </c>
      <c r="I635" t="s">
        <v>11388</v>
      </c>
      <c r="J635" t="s">
        <v>11384</v>
      </c>
      <c r="K635">
        <v>4</v>
      </c>
      <c r="L635" t="s">
        <v>11385</v>
      </c>
      <c r="M635">
        <v>15.5</v>
      </c>
      <c r="N635" t="s">
        <v>12074</v>
      </c>
      <c r="O635">
        <v>15.4</v>
      </c>
      <c r="P635" t="s">
        <v>12135</v>
      </c>
      <c r="Q635">
        <v>65.1</v>
      </c>
      <c r="R635" t="s">
        <v>1306</v>
      </c>
      <c r="S635">
        <v>17.4</v>
      </c>
      <c r="T635" t="s">
        <v>12246</v>
      </c>
      <c r="U635">
        <v>6.2</v>
      </c>
      <c r="V635" t="s">
        <v>11421</v>
      </c>
      <c r="W635">
        <v>13.7</v>
      </c>
      <c r="X635" t="s">
        <v>12373</v>
      </c>
      <c r="Y635">
        <v>1.1</v>
      </c>
      <c r="Z635" t="s">
        <v>11421</v>
      </c>
      <c r="AA635">
        <v>8.3</v>
      </c>
      <c r="AB635" t="s">
        <v>11421</v>
      </c>
      <c r="AC635">
        <v>5</v>
      </c>
      <c r="AD635" t="s">
        <v>11421</v>
      </c>
      <c r="AE635" t="s">
        <v>12371</v>
      </c>
    </row>
    <row r="636" spans="1:31">
      <c r="A636" t="s">
        <v>12259</v>
      </c>
      <c r="B636" t="s">
        <v>1033</v>
      </c>
      <c r="C636" t="s">
        <v>1310</v>
      </c>
      <c r="D636" t="s">
        <v>1033</v>
      </c>
      <c r="E636">
        <v>12</v>
      </c>
      <c r="F636" t="s">
        <v>11382</v>
      </c>
      <c r="G636" t="s">
        <v>5</v>
      </c>
      <c r="H636" t="s">
        <v>11387</v>
      </c>
      <c r="I636" t="s">
        <v>7032</v>
      </c>
      <c r="J636" t="s">
        <v>11384</v>
      </c>
      <c r="K636">
        <v>5</v>
      </c>
      <c r="L636" t="s">
        <v>11385</v>
      </c>
      <c r="M636">
        <v>20.5</v>
      </c>
      <c r="N636" t="s">
        <v>2059</v>
      </c>
      <c r="O636">
        <v>12.9</v>
      </c>
      <c r="P636" t="s">
        <v>11735</v>
      </c>
      <c r="Q636">
        <v>19.3</v>
      </c>
      <c r="R636" t="s">
        <v>12145</v>
      </c>
      <c r="S636">
        <v>21.5</v>
      </c>
      <c r="T636" t="s">
        <v>12135</v>
      </c>
      <c r="U636">
        <v>12</v>
      </c>
      <c r="V636" t="s">
        <v>11421</v>
      </c>
      <c r="W636">
        <v>18.3</v>
      </c>
      <c r="X636" t="s">
        <v>12022</v>
      </c>
      <c r="Y636">
        <v>9.1</v>
      </c>
      <c r="Z636" t="s">
        <v>11627</v>
      </c>
      <c r="AA636">
        <v>38.4</v>
      </c>
      <c r="AB636" t="s">
        <v>11481</v>
      </c>
      <c r="AC636">
        <v>15.9</v>
      </c>
      <c r="AD636" t="s">
        <v>12340</v>
      </c>
      <c r="AE636" t="s">
        <v>12371</v>
      </c>
    </row>
    <row r="637" spans="1:31">
      <c r="A637" t="s">
        <v>12308</v>
      </c>
      <c r="B637" t="s">
        <v>1033</v>
      </c>
      <c r="C637" t="s">
        <v>12382</v>
      </c>
      <c r="D637" t="s">
        <v>1033</v>
      </c>
      <c r="E637">
        <v>20</v>
      </c>
      <c r="F637" t="s">
        <v>11432</v>
      </c>
      <c r="G637" t="s">
        <v>11433</v>
      </c>
      <c r="H637" t="s">
        <v>11402</v>
      </c>
      <c r="I637" t="s">
        <v>11388</v>
      </c>
      <c r="J637" t="s">
        <v>11384</v>
      </c>
      <c r="K637">
        <v>4</v>
      </c>
      <c r="L637" t="s">
        <v>11389</v>
      </c>
      <c r="M637">
        <v>5.6</v>
      </c>
      <c r="N637" t="s">
        <v>11735</v>
      </c>
      <c r="O637">
        <v>2.1</v>
      </c>
      <c r="P637" t="s">
        <v>11735</v>
      </c>
      <c r="Q637">
        <v>9.4</v>
      </c>
      <c r="R637" t="s">
        <v>11421</v>
      </c>
      <c r="S637">
        <v>42.9</v>
      </c>
      <c r="T637" t="s">
        <v>11643</v>
      </c>
      <c r="U637">
        <v>36.7</v>
      </c>
      <c r="V637" t="s">
        <v>12126</v>
      </c>
      <c r="W637">
        <v>85.2</v>
      </c>
      <c r="X637" t="s">
        <v>11609</v>
      </c>
      <c r="Y637">
        <v>9.6</v>
      </c>
      <c r="Z637" t="s">
        <v>12383</v>
      </c>
      <c r="AA637">
        <v>7.3</v>
      </c>
      <c r="AB637" t="s">
        <v>11421</v>
      </c>
      <c r="AC637">
        <v>5</v>
      </c>
      <c r="AD637" t="s">
        <v>11421</v>
      </c>
      <c r="AE637" t="s">
        <v>12371</v>
      </c>
    </row>
    <row r="638" spans="1:31">
      <c r="A638" t="s">
        <v>12236</v>
      </c>
      <c r="B638" t="s">
        <v>1033</v>
      </c>
      <c r="C638" t="s">
        <v>1562</v>
      </c>
      <c r="D638" t="s">
        <v>1033</v>
      </c>
      <c r="E638">
        <v>19</v>
      </c>
      <c r="F638" t="s">
        <v>12020</v>
      </c>
      <c r="G638" t="s">
        <v>690</v>
      </c>
      <c r="H638" t="s">
        <v>11387</v>
      </c>
      <c r="I638" t="s">
        <v>11398</v>
      </c>
      <c r="J638" t="s">
        <v>11384</v>
      </c>
      <c r="K638">
        <v>5</v>
      </c>
      <c r="L638" t="s">
        <v>11389</v>
      </c>
      <c r="M638">
        <v>15</v>
      </c>
      <c r="N638" t="s">
        <v>12091</v>
      </c>
      <c r="O638">
        <v>17.9</v>
      </c>
      <c r="P638" t="s">
        <v>11435</v>
      </c>
      <c r="Q638">
        <v>29.6</v>
      </c>
      <c r="R638" t="s">
        <v>12172</v>
      </c>
      <c r="S638">
        <v>8.6</v>
      </c>
      <c r="T638" t="s">
        <v>11421</v>
      </c>
      <c r="U638">
        <v>33.3</v>
      </c>
      <c r="V638" t="s">
        <v>11491</v>
      </c>
      <c r="W638">
        <v>19.5</v>
      </c>
      <c r="X638" t="s">
        <v>11830</v>
      </c>
      <c r="Y638">
        <v>54</v>
      </c>
      <c r="Z638" t="s">
        <v>11472</v>
      </c>
      <c r="AA638">
        <v>9.5</v>
      </c>
      <c r="AB638" t="s">
        <v>11421</v>
      </c>
      <c r="AC638">
        <v>23.7</v>
      </c>
      <c r="AD638" t="s">
        <v>12157</v>
      </c>
      <c r="AE638" t="s">
        <v>12371</v>
      </c>
    </row>
    <row r="639" spans="1:31">
      <c r="A639" t="s">
        <v>12308</v>
      </c>
      <c r="B639" t="s">
        <v>1033</v>
      </c>
      <c r="C639" t="s">
        <v>3229</v>
      </c>
      <c r="D639" t="s">
        <v>1033</v>
      </c>
      <c r="E639">
        <v>18</v>
      </c>
      <c r="F639" t="s">
        <v>11459</v>
      </c>
      <c r="G639" t="s">
        <v>284</v>
      </c>
      <c r="H639" t="s">
        <v>11402</v>
      </c>
      <c r="I639" t="s">
        <v>7032</v>
      </c>
      <c r="J639" t="s">
        <v>7069</v>
      </c>
      <c r="K639">
        <v>5</v>
      </c>
      <c r="L639" t="s">
        <v>11385</v>
      </c>
      <c r="M639">
        <v>15.2</v>
      </c>
      <c r="N639" t="s">
        <v>12155</v>
      </c>
      <c r="O639">
        <v>68.4</v>
      </c>
      <c r="P639" t="s">
        <v>11527</v>
      </c>
      <c r="Q639">
        <v>8.1</v>
      </c>
      <c r="R639" t="s">
        <v>11421</v>
      </c>
      <c r="S639">
        <v>3.8</v>
      </c>
      <c r="T639" t="s">
        <v>11421</v>
      </c>
      <c r="U639">
        <v>24.7</v>
      </c>
      <c r="V639" t="s">
        <v>11640</v>
      </c>
      <c r="W639">
        <v>10.2</v>
      </c>
      <c r="X639" t="s">
        <v>11421</v>
      </c>
      <c r="Y639">
        <v>2</v>
      </c>
      <c r="Z639" t="s">
        <v>11421</v>
      </c>
      <c r="AA639">
        <v>8.7</v>
      </c>
      <c r="AB639" t="s">
        <v>11421</v>
      </c>
      <c r="AC639">
        <v>2.2</v>
      </c>
      <c r="AD639" t="s">
        <v>11421</v>
      </c>
      <c r="AE639" t="s">
        <v>12371</v>
      </c>
    </row>
    <row r="640" spans="1:31">
      <c r="A640" t="s">
        <v>12254</v>
      </c>
      <c r="B640" t="s">
        <v>1033</v>
      </c>
      <c r="C640" t="s">
        <v>12384</v>
      </c>
      <c r="D640" t="s">
        <v>1033</v>
      </c>
      <c r="E640">
        <v>35</v>
      </c>
      <c r="F640" t="s">
        <v>11982</v>
      </c>
      <c r="G640" t="s">
        <v>977</v>
      </c>
      <c r="H640" t="s">
        <v>11383</v>
      </c>
      <c r="I640" t="s">
        <v>11388</v>
      </c>
      <c r="J640" t="s">
        <v>7069</v>
      </c>
      <c r="K640">
        <v>5</v>
      </c>
      <c r="L640" t="s">
        <v>11385</v>
      </c>
      <c r="M640">
        <v>9.2</v>
      </c>
      <c r="N640" t="s">
        <v>11735</v>
      </c>
      <c r="O640">
        <v>27.6</v>
      </c>
      <c r="P640" t="s">
        <v>11434</v>
      </c>
      <c r="Q640">
        <v>46.8</v>
      </c>
      <c r="R640" t="s">
        <v>1269</v>
      </c>
      <c r="S640">
        <v>2.5</v>
      </c>
      <c r="T640" t="s">
        <v>11421</v>
      </c>
      <c r="U640">
        <v>90.8</v>
      </c>
      <c r="V640" t="s">
        <v>11586</v>
      </c>
      <c r="W640">
        <v>19.7</v>
      </c>
      <c r="X640" t="s">
        <v>12035</v>
      </c>
      <c r="Y640">
        <v>1</v>
      </c>
      <c r="Z640" t="s">
        <v>11421</v>
      </c>
      <c r="AA640">
        <v>13</v>
      </c>
      <c r="AB640" t="s">
        <v>12205</v>
      </c>
      <c r="AC640">
        <v>9.7</v>
      </c>
      <c r="AD640" t="s">
        <v>12385</v>
      </c>
      <c r="AE640" t="s">
        <v>12371</v>
      </c>
    </row>
    <row r="641" spans="1:31">
      <c r="A641" t="s">
        <v>12308</v>
      </c>
      <c r="B641" t="s">
        <v>1033</v>
      </c>
      <c r="C641" t="s">
        <v>12386</v>
      </c>
      <c r="D641" t="s">
        <v>1033</v>
      </c>
      <c r="E641">
        <v>29</v>
      </c>
      <c r="F641" t="s">
        <v>12358</v>
      </c>
      <c r="G641" t="s">
        <v>12359</v>
      </c>
      <c r="H641" t="s">
        <v>11402</v>
      </c>
      <c r="I641" t="s">
        <v>11388</v>
      </c>
      <c r="J641" t="s">
        <v>6952</v>
      </c>
      <c r="K641">
        <v>5</v>
      </c>
      <c r="L641" t="s">
        <v>11389</v>
      </c>
      <c r="M641">
        <v>23.1</v>
      </c>
      <c r="N641" t="s">
        <v>2027</v>
      </c>
      <c r="O641">
        <v>58.4</v>
      </c>
      <c r="P641" t="s">
        <v>267</v>
      </c>
      <c r="Q641">
        <v>21</v>
      </c>
      <c r="R641" t="s">
        <v>12373</v>
      </c>
      <c r="S641">
        <v>1.1</v>
      </c>
      <c r="T641" t="s">
        <v>11421</v>
      </c>
      <c r="U641" t="s">
        <v>9</v>
      </c>
      <c r="V641" t="s">
        <v>9</v>
      </c>
      <c r="W641" t="s">
        <v>9</v>
      </c>
      <c r="X641" t="s">
        <v>9</v>
      </c>
      <c r="Y641">
        <v>1.2</v>
      </c>
      <c r="Z641" t="s">
        <v>11421</v>
      </c>
      <c r="AA641">
        <v>14.3</v>
      </c>
      <c r="AB641" t="s">
        <v>11826</v>
      </c>
      <c r="AC641">
        <v>1.1</v>
      </c>
      <c r="AD641" t="s">
        <v>11421</v>
      </c>
      <c r="AE641" t="s">
        <v>12371</v>
      </c>
    </row>
    <row r="642" spans="1:31">
      <c r="A642" t="s">
        <v>12342</v>
      </c>
      <c r="B642" t="s">
        <v>1033</v>
      </c>
      <c r="C642" t="s">
        <v>1034</v>
      </c>
      <c r="D642" t="s">
        <v>1033</v>
      </c>
      <c r="E642">
        <v>18</v>
      </c>
      <c r="F642" t="s">
        <v>11448</v>
      </c>
      <c r="G642" t="s">
        <v>175</v>
      </c>
      <c r="H642" t="s">
        <v>11402</v>
      </c>
      <c r="I642" t="s">
        <v>11398</v>
      </c>
      <c r="J642" t="s">
        <v>11384</v>
      </c>
      <c r="K642">
        <v>1</v>
      </c>
      <c r="L642" t="s">
        <v>11389</v>
      </c>
      <c r="M642">
        <v>25.3</v>
      </c>
      <c r="N642" t="s">
        <v>11588</v>
      </c>
      <c r="O642">
        <v>4.2</v>
      </c>
      <c r="P642" t="s">
        <v>11735</v>
      </c>
      <c r="Q642">
        <v>4.4</v>
      </c>
      <c r="R642" t="s">
        <v>11421</v>
      </c>
      <c r="S642">
        <v>14.6</v>
      </c>
      <c r="T642" t="s">
        <v>12318</v>
      </c>
      <c r="U642">
        <v>16.8</v>
      </c>
      <c r="V642" t="s">
        <v>11692</v>
      </c>
      <c r="W642">
        <v>17.6</v>
      </c>
      <c r="X642" t="s">
        <v>12136</v>
      </c>
      <c r="Y642">
        <v>86.3</v>
      </c>
      <c r="Z642" t="s">
        <v>615</v>
      </c>
      <c r="AA642">
        <v>7</v>
      </c>
      <c r="AB642" t="s">
        <v>11421</v>
      </c>
      <c r="AC642">
        <v>17.2</v>
      </c>
      <c r="AD642" t="s">
        <v>12085</v>
      </c>
      <c r="AE642" t="s">
        <v>12371</v>
      </c>
    </row>
    <row r="643" spans="1:31">
      <c r="A643" t="s">
        <v>12308</v>
      </c>
      <c r="B643" t="s">
        <v>1033</v>
      </c>
      <c r="C643" t="s">
        <v>8918</v>
      </c>
      <c r="D643" t="s">
        <v>1033</v>
      </c>
      <c r="E643">
        <v>19</v>
      </c>
      <c r="F643" t="s">
        <v>11382</v>
      </c>
      <c r="G643" t="s">
        <v>5</v>
      </c>
      <c r="H643" t="s">
        <v>11387</v>
      </c>
      <c r="I643" t="s">
        <v>11388</v>
      </c>
      <c r="J643" t="s">
        <v>11384</v>
      </c>
      <c r="K643">
        <v>5</v>
      </c>
      <c r="L643" t="s">
        <v>11389</v>
      </c>
      <c r="M643">
        <v>11.6</v>
      </c>
      <c r="N643" t="s">
        <v>11735</v>
      </c>
      <c r="O643">
        <v>13.9</v>
      </c>
      <c r="P643" t="s">
        <v>11821</v>
      </c>
      <c r="Q643">
        <v>38.3</v>
      </c>
      <c r="R643" t="s">
        <v>11852</v>
      </c>
      <c r="S643">
        <v>16.4</v>
      </c>
      <c r="T643" t="s">
        <v>12110</v>
      </c>
      <c r="U643">
        <v>15.7</v>
      </c>
      <c r="V643" t="s">
        <v>11633</v>
      </c>
      <c r="W643">
        <v>4</v>
      </c>
      <c r="X643" t="s">
        <v>11421</v>
      </c>
      <c r="Y643">
        <v>57.5</v>
      </c>
      <c r="Z643" t="s">
        <v>2856</v>
      </c>
      <c r="AA643">
        <v>9.3</v>
      </c>
      <c r="AB643" t="s">
        <v>11421</v>
      </c>
      <c r="AC643">
        <v>33.8</v>
      </c>
      <c r="AD643" t="s">
        <v>12118</v>
      </c>
      <c r="AE643" t="s">
        <v>12371</v>
      </c>
    </row>
    <row r="644" spans="1:31">
      <c r="A644" t="s">
        <v>12251</v>
      </c>
      <c r="B644" t="s">
        <v>1071</v>
      </c>
      <c r="C644" t="s">
        <v>3251</v>
      </c>
      <c r="D644" t="s">
        <v>1071</v>
      </c>
      <c r="E644">
        <v>29</v>
      </c>
      <c r="F644" t="s">
        <v>11649</v>
      </c>
      <c r="G644" t="s">
        <v>833</v>
      </c>
      <c r="H644" t="s">
        <v>11387</v>
      </c>
      <c r="I644" t="s">
        <v>7032</v>
      </c>
      <c r="J644" t="s">
        <v>7069</v>
      </c>
      <c r="K644">
        <v>5</v>
      </c>
      <c r="L644" t="s">
        <v>11389</v>
      </c>
      <c r="M644">
        <v>10.6</v>
      </c>
      <c r="N644" t="s">
        <v>11735</v>
      </c>
      <c r="O644">
        <v>3.5</v>
      </c>
      <c r="P644" t="s">
        <v>11735</v>
      </c>
      <c r="Q644">
        <v>94.9</v>
      </c>
      <c r="R644" t="s">
        <v>110</v>
      </c>
      <c r="S644">
        <v>1.8</v>
      </c>
      <c r="T644" t="s">
        <v>11421</v>
      </c>
      <c r="U644">
        <v>14.1</v>
      </c>
      <c r="V644" t="s">
        <v>12230</v>
      </c>
      <c r="W644">
        <v>66.1</v>
      </c>
      <c r="X644" t="s">
        <v>11479</v>
      </c>
      <c r="Y644">
        <v>5.1</v>
      </c>
      <c r="Z644" t="s">
        <v>11421</v>
      </c>
      <c r="AA644">
        <v>8.2</v>
      </c>
      <c r="AB644" t="s">
        <v>11421</v>
      </c>
      <c r="AC644">
        <v>1.2</v>
      </c>
      <c r="AD644" t="s">
        <v>11421</v>
      </c>
      <c r="AE644" t="s">
        <v>12371</v>
      </c>
    </row>
    <row r="645" spans="1:31">
      <c r="A645" t="s">
        <v>12308</v>
      </c>
      <c r="B645" t="s">
        <v>1071</v>
      </c>
      <c r="C645" t="s">
        <v>2048</v>
      </c>
      <c r="D645" t="s">
        <v>1071</v>
      </c>
      <c r="E645">
        <v>27</v>
      </c>
      <c r="F645" t="s">
        <v>11754</v>
      </c>
      <c r="G645" t="s">
        <v>404</v>
      </c>
      <c r="H645" t="s">
        <v>11425</v>
      </c>
      <c r="I645" t="s">
        <v>11398</v>
      </c>
      <c r="J645" t="s">
        <v>11384</v>
      </c>
      <c r="K645">
        <v>3</v>
      </c>
      <c r="L645" t="s">
        <v>11389</v>
      </c>
      <c r="M645">
        <v>5</v>
      </c>
      <c r="N645" t="s">
        <v>11735</v>
      </c>
      <c r="O645">
        <v>1.5</v>
      </c>
      <c r="P645" t="s">
        <v>11735</v>
      </c>
      <c r="Q645">
        <v>11</v>
      </c>
      <c r="R645" t="s">
        <v>11421</v>
      </c>
      <c r="S645">
        <v>47.6</v>
      </c>
      <c r="T645" t="s">
        <v>11572</v>
      </c>
      <c r="U645">
        <v>74.8</v>
      </c>
      <c r="V645" t="s">
        <v>11943</v>
      </c>
      <c r="W645">
        <v>26.3</v>
      </c>
      <c r="X645" t="s">
        <v>11910</v>
      </c>
      <c r="Y645">
        <v>11.1</v>
      </c>
      <c r="Z645" t="s">
        <v>11898</v>
      </c>
      <c r="AA645">
        <v>8</v>
      </c>
      <c r="AB645" t="s">
        <v>11421</v>
      </c>
      <c r="AC645">
        <v>1.9</v>
      </c>
      <c r="AD645" t="s">
        <v>11421</v>
      </c>
      <c r="AE645" t="s">
        <v>12371</v>
      </c>
    </row>
    <row r="646" spans="1:31">
      <c r="A646" t="s">
        <v>12209</v>
      </c>
      <c r="B646" t="s">
        <v>1071</v>
      </c>
      <c r="C646" t="s">
        <v>12387</v>
      </c>
      <c r="D646" t="s">
        <v>1071</v>
      </c>
      <c r="E646">
        <v>29</v>
      </c>
      <c r="F646" t="s">
        <v>11991</v>
      </c>
      <c r="G646" t="s">
        <v>2570</v>
      </c>
      <c r="H646" t="s">
        <v>11383</v>
      </c>
      <c r="I646" t="s">
        <v>11510</v>
      </c>
      <c r="J646" t="s">
        <v>9</v>
      </c>
      <c r="K646">
        <v>4</v>
      </c>
      <c r="L646" t="s">
        <v>11389</v>
      </c>
      <c r="M646">
        <v>17.4</v>
      </c>
      <c r="N646" t="s">
        <v>11848</v>
      </c>
      <c r="O646">
        <v>13.1</v>
      </c>
      <c r="P646" t="s">
        <v>11735</v>
      </c>
      <c r="Q646">
        <v>79.8</v>
      </c>
      <c r="R646" t="s">
        <v>267</v>
      </c>
      <c r="S646">
        <v>1.1</v>
      </c>
      <c r="T646" t="s">
        <v>11421</v>
      </c>
      <c r="U646">
        <v>20.2</v>
      </c>
      <c r="V646" t="s">
        <v>12301</v>
      </c>
      <c r="W646">
        <v>24.3</v>
      </c>
      <c r="X646" t="s">
        <v>12224</v>
      </c>
      <c r="Y646">
        <v>1</v>
      </c>
      <c r="Z646" t="s">
        <v>11421</v>
      </c>
      <c r="AA646">
        <v>11.8</v>
      </c>
      <c r="AB646" t="s">
        <v>11421</v>
      </c>
      <c r="AC646">
        <v>1.1</v>
      </c>
      <c r="AD646" t="s">
        <v>11421</v>
      </c>
      <c r="AE646" t="s">
        <v>12371</v>
      </c>
    </row>
    <row r="647" spans="1:31">
      <c r="A647" t="s">
        <v>12228</v>
      </c>
      <c r="B647" t="s">
        <v>1071</v>
      </c>
      <c r="C647" t="s">
        <v>12388</v>
      </c>
      <c r="D647" t="s">
        <v>1071</v>
      </c>
      <c r="E647">
        <v>25</v>
      </c>
      <c r="F647" t="s">
        <v>11456</v>
      </c>
      <c r="G647" t="s">
        <v>11457</v>
      </c>
      <c r="H647" t="s">
        <v>11425</v>
      </c>
      <c r="I647" t="s">
        <v>11510</v>
      </c>
      <c r="J647" t="s">
        <v>9</v>
      </c>
      <c r="K647">
        <v>2</v>
      </c>
      <c r="L647" t="s">
        <v>11389</v>
      </c>
      <c r="M647">
        <v>9.3</v>
      </c>
      <c r="N647" t="s">
        <v>11735</v>
      </c>
      <c r="O647">
        <v>5.5</v>
      </c>
      <c r="P647" t="s">
        <v>11735</v>
      </c>
      <c r="Q647">
        <v>14.6</v>
      </c>
      <c r="R647" t="s">
        <v>11421</v>
      </c>
      <c r="S647">
        <v>16.3</v>
      </c>
      <c r="T647" t="s">
        <v>12083</v>
      </c>
      <c r="U647">
        <v>100</v>
      </c>
      <c r="V647" t="s">
        <v>186</v>
      </c>
      <c r="W647">
        <v>95</v>
      </c>
      <c r="X647" t="s">
        <v>182</v>
      </c>
      <c r="Y647">
        <v>1.1</v>
      </c>
      <c r="Z647" t="s">
        <v>11421</v>
      </c>
      <c r="AA647">
        <v>8</v>
      </c>
      <c r="AB647" t="s">
        <v>11421</v>
      </c>
      <c r="AC647">
        <v>1.1</v>
      </c>
      <c r="AD647" t="s">
        <v>11421</v>
      </c>
      <c r="AE647" t="s">
        <v>12371</v>
      </c>
    </row>
    <row r="648" spans="1:31">
      <c r="A648" t="s">
        <v>12342</v>
      </c>
      <c r="B648" t="s">
        <v>1071</v>
      </c>
      <c r="C648" t="s">
        <v>1675</v>
      </c>
      <c r="D648" t="s">
        <v>1071</v>
      </c>
      <c r="E648">
        <v>25</v>
      </c>
      <c r="F648" t="s">
        <v>6875</v>
      </c>
      <c r="G648" t="s">
        <v>17</v>
      </c>
      <c r="H648" t="s">
        <v>11387</v>
      </c>
      <c r="I648" t="s">
        <v>11388</v>
      </c>
      <c r="J648" t="s">
        <v>7069</v>
      </c>
      <c r="K648">
        <v>4</v>
      </c>
      <c r="L648" t="s">
        <v>11389</v>
      </c>
      <c r="M648">
        <v>7</v>
      </c>
      <c r="N648" t="s">
        <v>11735</v>
      </c>
      <c r="O648">
        <v>4.6</v>
      </c>
      <c r="P648" t="s">
        <v>11735</v>
      </c>
      <c r="Q648">
        <v>11</v>
      </c>
      <c r="R648" t="s">
        <v>11421</v>
      </c>
      <c r="S648">
        <v>28.5</v>
      </c>
      <c r="T648" t="s">
        <v>11642</v>
      </c>
      <c r="U648">
        <v>25.3</v>
      </c>
      <c r="V648" t="s">
        <v>1143</v>
      </c>
      <c r="W648">
        <v>71.9</v>
      </c>
      <c r="X648" t="s">
        <v>719</v>
      </c>
      <c r="Y648">
        <v>36.5</v>
      </c>
      <c r="Z648" t="s">
        <v>11745</v>
      </c>
      <c r="AA648">
        <v>11.8</v>
      </c>
      <c r="AB648" t="s">
        <v>11421</v>
      </c>
      <c r="AC648">
        <v>31</v>
      </c>
      <c r="AD648" t="s">
        <v>11565</v>
      </c>
      <c r="AE648" t="s">
        <v>12371</v>
      </c>
    </row>
    <row r="649" spans="1:31">
      <c r="A649" t="s">
        <v>12236</v>
      </c>
      <c r="B649" t="s">
        <v>1071</v>
      </c>
      <c r="C649" t="s">
        <v>12389</v>
      </c>
      <c r="D649" t="s">
        <v>1071</v>
      </c>
      <c r="E649">
        <v>32</v>
      </c>
      <c r="F649" t="s">
        <v>11382</v>
      </c>
      <c r="G649" t="s">
        <v>5</v>
      </c>
      <c r="H649" t="s">
        <v>11383</v>
      </c>
      <c r="I649" t="s">
        <v>7032</v>
      </c>
      <c r="J649" t="s">
        <v>11384</v>
      </c>
      <c r="K649">
        <v>5</v>
      </c>
      <c r="L649" t="s">
        <v>11389</v>
      </c>
      <c r="M649">
        <v>3.9</v>
      </c>
      <c r="N649" t="s">
        <v>11735</v>
      </c>
      <c r="O649">
        <v>6.1</v>
      </c>
      <c r="P649" t="s">
        <v>11735</v>
      </c>
      <c r="Q649">
        <v>14</v>
      </c>
      <c r="R649" t="s">
        <v>11421</v>
      </c>
      <c r="S649">
        <v>27.5</v>
      </c>
      <c r="T649" t="s">
        <v>11957</v>
      </c>
      <c r="U649">
        <v>84.5</v>
      </c>
      <c r="V649" t="s">
        <v>1306</v>
      </c>
      <c r="W649">
        <v>69.9</v>
      </c>
      <c r="X649" t="s">
        <v>1306</v>
      </c>
      <c r="Y649">
        <v>1.9</v>
      </c>
      <c r="Z649" t="s">
        <v>11421</v>
      </c>
      <c r="AA649">
        <v>9.9</v>
      </c>
      <c r="AB649" t="s">
        <v>11421</v>
      </c>
      <c r="AC649">
        <v>20.5</v>
      </c>
      <c r="AD649" t="s">
        <v>12215</v>
      </c>
      <c r="AE649" t="s">
        <v>12371</v>
      </c>
    </row>
    <row r="650" spans="1:31">
      <c r="A650" t="s">
        <v>9975</v>
      </c>
      <c r="B650" t="s">
        <v>1071</v>
      </c>
      <c r="C650" t="s">
        <v>12390</v>
      </c>
      <c r="D650" t="s">
        <v>1071</v>
      </c>
      <c r="E650">
        <v>48</v>
      </c>
      <c r="F650" t="s">
        <v>12123</v>
      </c>
      <c r="G650" t="s">
        <v>774</v>
      </c>
      <c r="H650" t="s">
        <v>11425</v>
      </c>
      <c r="I650" t="s">
        <v>11398</v>
      </c>
      <c r="J650" t="s">
        <v>11384</v>
      </c>
      <c r="K650">
        <v>3</v>
      </c>
      <c r="L650" t="s">
        <v>11389</v>
      </c>
      <c r="M650">
        <v>5.5</v>
      </c>
      <c r="N650" t="s">
        <v>11735</v>
      </c>
      <c r="O650">
        <v>9.5</v>
      </c>
      <c r="P650" t="s">
        <v>11735</v>
      </c>
      <c r="Q650">
        <v>76.6</v>
      </c>
      <c r="R650" t="s">
        <v>11476</v>
      </c>
      <c r="S650">
        <v>34.4</v>
      </c>
      <c r="T650" t="s">
        <v>11764</v>
      </c>
      <c r="U650" t="s">
        <v>9</v>
      </c>
      <c r="V650" t="s">
        <v>9</v>
      </c>
      <c r="W650">
        <v>1</v>
      </c>
      <c r="X650" t="s">
        <v>11421</v>
      </c>
      <c r="Y650">
        <v>1.1</v>
      </c>
      <c r="Z650" t="s">
        <v>11421</v>
      </c>
      <c r="AA650">
        <v>10.9</v>
      </c>
      <c r="AB650" t="s">
        <v>11421</v>
      </c>
      <c r="AC650">
        <v>1</v>
      </c>
      <c r="AD650" t="s">
        <v>11421</v>
      </c>
      <c r="AE650" t="s">
        <v>12371</v>
      </c>
    </row>
    <row r="651" spans="1:31">
      <c r="A651" t="s">
        <v>12233</v>
      </c>
      <c r="B651" t="s">
        <v>1071</v>
      </c>
      <c r="C651" t="s">
        <v>8870</v>
      </c>
      <c r="D651" t="s">
        <v>1071</v>
      </c>
      <c r="E651">
        <v>13</v>
      </c>
      <c r="F651" t="s">
        <v>11382</v>
      </c>
      <c r="G651" t="s">
        <v>5</v>
      </c>
      <c r="H651" t="s">
        <v>11383</v>
      </c>
      <c r="I651" t="s">
        <v>11398</v>
      </c>
      <c r="J651" t="s">
        <v>11384</v>
      </c>
      <c r="K651">
        <v>5</v>
      </c>
      <c r="L651" t="s">
        <v>11385</v>
      </c>
      <c r="M651">
        <v>15.9</v>
      </c>
      <c r="N651" t="s">
        <v>12107</v>
      </c>
      <c r="O651">
        <v>14.9</v>
      </c>
      <c r="P651" t="s">
        <v>11976</v>
      </c>
      <c r="Q651">
        <v>44.3</v>
      </c>
      <c r="R651" t="s">
        <v>11458</v>
      </c>
      <c r="S651">
        <v>2.8</v>
      </c>
      <c r="T651" t="s">
        <v>11421</v>
      </c>
      <c r="U651">
        <v>6</v>
      </c>
      <c r="V651" t="s">
        <v>11421</v>
      </c>
      <c r="W651">
        <v>91.7</v>
      </c>
      <c r="X651" t="s">
        <v>11465</v>
      </c>
      <c r="Y651">
        <v>1.2</v>
      </c>
      <c r="Z651" t="s">
        <v>11421</v>
      </c>
      <c r="AA651">
        <v>24.7</v>
      </c>
      <c r="AB651" t="s">
        <v>12012</v>
      </c>
      <c r="AC651">
        <v>1.1</v>
      </c>
      <c r="AD651" t="s">
        <v>11421</v>
      </c>
      <c r="AE651" t="s">
        <v>12371</v>
      </c>
    </row>
    <row r="652" spans="1:31">
      <c r="A652" t="s">
        <v>12297</v>
      </c>
      <c r="B652" t="s">
        <v>1071</v>
      </c>
      <c r="C652" t="s">
        <v>12391</v>
      </c>
      <c r="D652" t="s">
        <v>1071</v>
      </c>
      <c r="E652">
        <v>21</v>
      </c>
      <c r="F652" t="s">
        <v>12392</v>
      </c>
      <c r="G652" t="s">
        <v>3683</v>
      </c>
      <c r="H652" t="s">
        <v>11387</v>
      </c>
      <c r="I652" t="s">
        <v>7032</v>
      </c>
      <c r="J652" t="s">
        <v>7069</v>
      </c>
      <c r="K652">
        <v>5</v>
      </c>
      <c r="L652" t="s">
        <v>11389</v>
      </c>
      <c r="M652">
        <v>19.5</v>
      </c>
      <c r="N652" t="s">
        <v>11957</v>
      </c>
      <c r="O652">
        <v>17.3</v>
      </c>
      <c r="P652" t="s">
        <v>11699</v>
      </c>
      <c r="Q652">
        <v>72.9</v>
      </c>
      <c r="R652" t="s">
        <v>11645</v>
      </c>
      <c r="S652">
        <v>1.6</v>
      </c>
      <c r="T652" t="s">
        <v>11421</v>
      </c>
      <c r="U652">
        <v>1.9</v>
      </c>
      <c r="V652" t="s">
        <v>11421</v>
      </c>
      <c r="W652">
        <v>4</v>
      </c>
      <c r="X652" t="s">
        <v>11421</v>
      </c>
      <c r="Y652">
        <v>1.2</v>
      </c>
      <c r="Z652" t="s">
        <v>11421</v>
      </c>
      <c r="AA652">
        <v>35.3</v>
      </c>
      <c r="AB652" t="s">
        <v>1292</v>
      </c>
      <c r="AC652">
        <v>1.2</v>
      </c>
      <c r="AD652" t="s">
        <v>11421</v>
      </c>
      <c r="AE652" t="s">
        <v>12371</v>
      </c>
    </row>
    <row r="653" spans="1:31">
      <c r="A653" t="s">
        <v>12308</v>
      </c>
      <c r="B653" t="s">
        <v>1071</v>
      </c>
      <c r="C653" t="s">
        <v>2600</v>
      </c>
      <c r="D653" t="s">
        <v>1071</v>
      </c>
      <c r="E653">
        <v>17</v>
      </c>
      <c r="F653" t="s">
        <v>11386</v>
      </c>
      <c r="G653" t="s">
        <v>10</v>
      </c>
      <c r="H653" t="s">
        <v>11383</v>
      </c>
      <c r="I653" t="s">
        <v>7032</v>
      </c>
      <c r="J653" t="s">
        <v>11384</v>
      </c>
      <c r="K653">
        <v>4</v>
      </c>
      <c r="L653" t="s">
        <v>11389</v>
      </c>
      <c r="M653">
        <v>8.7</v>
      </c>
      <c r="N653" t="s">
        <v>11735</v>
      </c>
      <c r="O653">
        <v>7.3</v>
      </c>
      <c r="P653" t="s">
        <v>11735</v>
      </c>
      <c r="Q653">
        <v>8.2</v>
      </c>
      <c r="R653" t="s">
        <v>11421</v>
      </c>
      <c r="S653">
        <v>18.1</v>
      </c>
      <c r="T653" t="s">
        <v>11821</v>
      </c>
      <c r="U653">
        <v>63.8</v>
      </c>
      <c r="V653" t="s">
        <v>11779</v>
      </c>
      <c r="W653">
        <v>93.2</v>
      </c>
      <c r="X653" t="s">
        <v>11482</v>
      </c>
      <c r="Y653">
        <v>20.1</v>
      </c>
      <c r="Z653" t="s">
        <v>11710</v>
      </c>
      <c r="AA653">
        <v>21.6</v>
      </c>
      <c r="AB653" t="s">
        <v>12063</v>
      </c>
      <c r="AC653">
        <v>3.4</v>
      </c>
      <c r="AD653" t="s">
        <v>11421</v>
      </c>
      <c r="AE653" t="s">
        <v>12371</v>
      </c>
    </row>
    <row r="654" spans="1:31">
      <c r="A654" t="s">
        <v>12342</v>
      </c>
      <c r="B654" t="s">
        <v>1071</v>
      </c>
      <c r="C654" t="s">
        <v>1070</v>
      </c>
      <c r="D654" t="s">
        <v>1071</v>
      </c>
      <c r="E654">
        <v>17</v>
      </c>
      <c r="F654" t="s">
        <v>11382</v>
      </c>
      <c r="G654" t="s">
        <v>5</v>
      </c>
      <c r="H654" t="s">
        <v>11402</v>
      </c>
      <c r="I654" t="s">
        <v>7032</v>
      </c>
      <c r="J654" t="s">
        <v>11384</v>
      </c>
      <c r="K654">
        <v>4</v>
      </c>
      <c r="L654" t="s">
        <v>11389</v>
      </c>
      <c r="M654">
        <v>13.9</v>
      </c>
      <c r="N654" t="s">
        <v>11735</v>
      </c>
      <c r="O654">
        <v>10.9</v>
      </c>
      <c r="P654" t="s">
        <v>11735</v>
      </c>
      <c r="Q654">
        <v>4.5</v>
      </c>
      <c r="R654" t="s">
        <v>11421</v>
      </c>
      <c r="S654">
        <v>34</v>
      </c>
      <c r="T654" t="s">
        <v>11883</v>
      </c>
      <c r="U654">
        <v>8.5</v>
      </c>
      <c r="V654" t="s">
        <v>11421</v>
      </c>
      <c r="W654">
        <v>9.3</v>
      </c>
      <c r="X654" t="s">
        <v>11421</v>
      </c>
      <c r="Y654">
        <v>34</v>
      </c>
      <c r="Z654" t="s">
        <v>2059</v>
      </c>
      <c r="AA654">
        <v>29.2</v>
      </c>
      <c r="AB654" t="s">
        <v>11727</v>
      </c>
      <c r="AC654">
        <v>27.8</v>
      </c>
      <c r="AD654" t="s">
        <v>12393</v>
      </c>
      <c r="AE654" t="s">
        <v>12371</v>
      </c>
    </row>
    <row r="655" spans="1:31">
      <c r="A655" t="s">
        <v>12315</v>
      </c>
      <c r="B655" t="s">
        <v>1071</v>
      </c>
      <c r="C655" t="s">
        <v>10184</v>
      </c>
      <c r="D655" t="s">
        <v>1071</v>
      </c>
      <c r="E655">
        <v>30</v>
      </c>
      <c r="F655" t="s">
        <v>11754</v>
      </c>
      <c r="G655" t="s">
        <v>404</v>
      </c>
      <c r="H655" t="s">
        <v>11387</v>
      </c>
      <c r="I655" t="s">
        <v>11388</v>
      </c>
      <c r="J655" t="s">
        <v>11384</v>
      </c>
      <c r="K655">
        <v>5</v>
      </c>
      <c r="L655" t="s">
        <v>11389</v>
      </c>
      <c r="M655">
        <v>8.7</v>
      </c>
      <c r="N655" t="s">
        <v>11735</v>
      </c>
      <c r="O655">
        <v>3.2</v>
      </c>
      <c r="P655" t="s">
        <v>11735</v>
      </c>
      <c r="Q655">
        <v>2.3</v>
      </c>
      <c r="R655" t="s">
        <v>11421</v>
      </c>
      <c r="S655">
        <v>50.3</v>
      </c>
      <c r="T655" t="s">
        <v>1189</v>
      </c>
      <c r="U655">
        <v>3.9</v>
      </c>
      <c r="V655" t="s">
        <v>11421</v>
      </c>
      <c r="W655">
        <v>3.8</v>
      </c>
      <c r="X655" t="s">
        <v>11421</v>
      </c>
      <c r="Y655">
        <v>21.4</v>
      </c>
      <c r="Z655" t="s">
        <v>12173</v>
      </c>
      <c r="AA655">
        <v>13.9</v>
      </c>
      <c r="AB655" t="s">
        <v>11789</v>
      </c>
      <c r="AC655">
        <v>57.4</v>
      </c>
      <c r="AD655" t="s">
        <v>12028</v>
      </c>
      <c r="AE655" t="s">
        <v>12371</v>
      </c>
    </row>
    <row r="656" spans="1:31">
      <c r="A656" t="s">
        <v>12308</v>
      </c>
      <c r="B656" t="s">
        <v>1071</v>
      </c>
      <c r="C656" t="s">
        <v>8638</v>
      </c>
      <c r="D656" t="s">
        <v>1071</v>
      </c>
      <c r="E656">
        <v>17</v>
      </c>
      <c r="F656" t="s">
        <v>11382</v>
      </c>
      <c r="G656" t="s">
        <v>5</v>
      </c>
      <c r="H656" t="s">
        <v>11387</v>
      </c>
      <c r="I656" t="s">
        <v>11388</v>
      </c>
      <c r="J656" t="s">
        <v>11384</v>
      </c>
      <c r="K656">
        <v>5</v>
      </c>
      <c r="L656" t="s">
        <v>11389</v>
      </c>
      <c r="M656">
        <v>9.6</v>
      </c>
      <c r="N656" t="s">
        <v>11735</v>
      </c>
      <c r="O656">
        <v>10.6</v>
      </c>
      <c r="P656" t="s">
        <v>11735</v>
      </c>
      <c r="Q656">
        <v>16.3</v>
      </c>
      <c r="R656" t="s">
        <v>11421</v>
      </c>
      <c r="S656">
        <v>34.3</v>
      </c>
      <c r="T656" t="s">
        <v>11672</v>
      </c>
      <c r="U656">
        <v>34.5</v>
      </c>
      <c r="V656" t="s">
        <v>1435</v>
      </c>
      <c r="W656">
        <v>5.1</v>
      </c>
      <c r="X656" t="s">
        <v>11421</v>
      </c>
      <c r="Y656">
        <v>17.9</v>
      </c>
      <c r="Z656" t="s">
        <v>12076</v>
      </c>
      <c r="AA656">
        <v>17.2</v>
      </c>
      <c r="AB656" t="s">
        <v>11798</v>
      </c>
      <c r="AC656">
        <v>33.5</v>
      </c>
      <c r="AD656" t="s">
        <v>12146</v>
      </c>
      <c r="AE656" t="s">
        <v>12371</v>
      </c>
    </row>
    <row r="657" spans="1:31">
      <c r="A657" t="s">
        <v>12342</v>
      </c>
      <c r="B657" t="s">
        <v>1071</v>
      </c>
      <c r="C657" t="s">
        <v>2469</v>
      </c>
      <c r="D657" t="s">
        <v>1071</v>
      </c>
      <c r="E657">
        <v>19</v>
      </c>
      <c r="F657" t="s">
        <v>6875</v>
      </c>
      <c r="G657" t="s">
        <v>17</v>
      </c>
      <c r="H657" t="s">
        <v>11387</v>
      </c>
      <c r="I657" t="s">
        <v>7032</v>
      </c>
      <c r="J657" t="s">
        <v>11384</v>
      </c>
      <c r="K657">
        <v>5</v>
      </c>
      <c r="L657" t="s">
        <v>11389</v>
      </c>
      <c r="M657">
        <v>3.6</v>
      </c>
      <c r="N657" t="s">
        <v>11735</v>
      </c>
      <c r="O657">
        <v>4.8</v>
      </c>
      <c r="P657" t="s">
        <v>11735</v>
      </c>
      <c r="Q657">
        <v>2.3</v>
      </c>
      <c r="R657" t="s">
        <v>11421</v>
      </c>
      <c r="S657">
        <v>33.1</v>
      </c>
      <c r="T657">
        <v>411</v>
      </c>
      <c r="U657">
        <v>87.6</v>
      </c>
      <c r="V657">
        <v>195</v>
      </c>
      <c r="W657">
        <v>75.1</v>
      </c>
      <c r="X657">
        <v>184</v>
      </c>
      <c r="Y657">
        <v>6.1</v>
      </c>
      <c r="Z657" t="s">
        <v>11421</v>
      </c>
      <c r="AA657">
        <v>20.4</v>
      </c>
      <c r="AB657">
        <v>409</v>
      </c>
      <c r="AC657">
        <v>6.4</v>
      </c>
      <c r="AD657" t="s">
        <v>11421</v>
      </c>
      <c r="AE657" t="s">
        <v>12371</v>
      </c>
    </row>
    <row r="658" spans="1:31">
      <c r="A658" t="s">
        <v>156</v>
      </c>
      <c r="B658" t="s">
        <v>1580</v>
      </c>
      <c r="C658" t="s">
        <v>10245</v>
      </c>
      <c r="D658" t="s">
        <v>1580</v>
      </c>
      <c r="E658">
        <v>23</v>
      </c>
      <c r="F658" t="s">
        <v>12123</v>
      </c>
      <c r="G658" t="s">
        <v>774</v>
      </c>
      <c r="H658" t="s">
        <v>11402</v>
      </c>
      <c r="I658" t="s">
        <v>7032</v>
      </c>
      <c r="J658" t="s">
        <v>11384</v>
      </c>
      <c r="K658">
        <v>2</v>
      </c>
      <c r="L658" t="s">
        <v>11389</v>
      </c>
      <c r="M658">
        <v>10.4</v>
      </c>
      <c r="N658" t="s">
        <v>11735</v>
      </c>
      <c r="O658">
        <v>29.2</v>
      </c>
      <c r="P658" t="s">
        <v>12037</v>
      </c>
      <c r="Q658">
        <v>14.4</v>
      </c>
      <c r="R658" t="s">
        <v>11421</v>
      </c>
      <c r="S658">
        <v>13.9</v>
      </c>
      <c r="T658" t="s">
        <v>11633</v>
      </c>
      <c r="U658">
        <v>1.6</v>
      </c>
      <c r="V658" t="s">
        <v>11421</v>
      </c>
      <c r="W658">
        <v>1.6</v>
      </c>
      <c r="X658" t="s">
        <v>11421</v>
      </c>
      <c r="Y658">
        <v>62.6</v>
      </c>
      <c r="Z658" t="s">
        <v>11696</v>
      </c>
      <c r="AA658">
        <v>8.1</v>
      </c>
      <c r="AB658" t="s">
        <v>11421</v>
      </c>
      <c r="AC658">
        <v>50.9</v>
      </c>
      <c r="AD658" t="s">
        <v>12025</v>
      </c>
      <c r="AE658" t="s">
        <v>12371</v>
      </c>
    </row>
    <row r="659" spans="1:31">
      <c r="A659" t="s">
        <v>12342</v>
      </c>
      <c r="B659" t="s">
        <v>1580</v>
      </c>
      <c r="C659" t="s">
        <v>12394</v>
      </c>
      <c r="D659" t="s">
        <v>1580</v>
      </c>
      <c r="E659">
        <v>34</v>
      </c>
      <c r="F659" t="s">
        <v>11671</v>
      </c>
      <c r="G659" t="s">
        <v>1090</v>
      </c>
      <c r="H659" t="s">
        <v>11425</v>
      </c>
      <c r="I659" t="s">
        <v>11398</v>
      </c>
      <c r="J659" t="s">
        <v>7069</v>
      </c>
      <c r="K659">
        <v>4</v>
      </c>
      <c r="L659" t="s">
        <v>11385</v>
      </c>
      <c r="M659">
        <v>15.5</v>
      </c>
      <c r="N659" t="s">
        <v>11877</v>
      </c>
      <c r="O659">
        <v>35.1</v>
      </c>
      <c r="P659" t="s">
        <v>11772</v>
      </c>
      <c r="Q659">
        <v>11.7</v>
      </c>
      <c r="R659" t="s">
        <v>11421</v>
      </c>
      <c r="S659">
        <v>1.8</v>
      </c>
      <c r="T659" t="s">
        <v>11421</v>
      </c>
      <c r="U659">
        <v>65.6</v>
      </c>
      <c r="V659" t="s">
        <v>11429</v>
      </c>
      <c r="W659">
        <v>1.5</v>
      </c>
      <c r="X659" t="s">
        <v>11421</v>
      </c>
      <c r="Y659">
        <v>1</v>
      </c>
      <c r="Z659" t="s">
        <v>11421</v>
      </c>
      <c r="AA659">
        <v>64.9</v>
      </c>
      <c r="AB659" t="s">
        <v>182</v>
      </c>
      <c r="AC659">
        <v>1.2</v>
      </c>
      <c r="AD659" t="s">
        <v>11421</v>
      </c>
      <c r="AE659" t="s">
        <v>12371</v>
      </c>
    </row>
    <row r="660" spans="1:31">
      <c r="A660" t="s">
        <v>12308</v>
      </c>
      <c r="B660" t="s">
        <v>1580</v>
      </c>
      <c r="C660" t="s">
        <v>2421</v>
      </c>
      <c r="D660" t="s">
        <v>1580</v>
      </c>
      <c r="E660">
        <v>24</v>
      </c>
      <c r="F660" t="s">
        <v>8337</v>
      </c>
      <c r="G660" t="s">
        <v>130</v>
      </c>
      <c r="H660" t="s">
        <v>11383</v>
      </c>
      <c r="I660" t="s">
        <v>7032</v>
      </c>
      <c r="J660" t="s">
        <v>11384</v>
      </c>
      <c r="K660">
        <v>2</v>
      </c>
      <c r="L660" t="s">
        <v>11389</v>
      </c>
      <c r="M660">
        <v>4.7</v>
      </c>
      <c r="N660" t="s">
        <v>11735</v>
      </c>
      <c r="O660">
        <v>3.4</v>
      </c>
      <c r="P660" t="s">
        <v>11735</v>
      </c>
      <c r="Q660">
        <v>3.2</v>
      </c>
      <c r="R660" t="s">
        <v>11421</v>
      </c>
      <c r="S660">
        <v>38.6</v>
      </c>
      <c r="T660" t="s">
        <v>11561</v>
      </c>
      <c r="U660">
        <v>71.2</v>
      </c>
      <c r="V660" t="s">
        <v>11511</v>
      </c>
      <c r="W660">
        <v>66.2</v>
      </c>
      <c r="X660" t="s">
        <v>11441</v>
      </c>
      <c r="Y660">
        <v>9.3</v>
      </c>
      <c r="Z660" t="s">
        <v>11594</v>
      </c>
      <c r="AA660">
        <v>6.9</v>
      </c>
      <c r="AB660" t="s">
        <v>11421</v>
      </c>
      <c r="AC660">
        <v>11</v>
      </c>
      <c r="AD660" t="s">
        <v>12395</v>
      </c>
      <c r="AE660" t="s">
        <v>12371</v>
      </c>
    </row>
    <row r="661" spans="1:31">
      <c r="A661" t="s">
        <v>12308</v>
      </c>
      <c r="B661" t="s">
        <v>1580</v>
      </c>
      <c r="C661" t="s">
        <v>12396</v>
      </c>
      <c r="D661" t="s">
        <v>1580</v>
      </c>
      <c r="E661">
        <v>32</v>
      </c>
      <c r="F661" t="s">
        <v>12177</v>
      </c>
      <c r="G661" t="s">
        <v>665</v>
      </c>
      <c r="H661" t="s">
        <v>11383</v>
      </c>
      <c r="I661" t="s">
        <v>11398</v>
      </c>
      <c r="J661" t="s">
        <v>11384</v>
      </c>
      <c r="K661">
        <v>5</v>
      </c>
      <c r="L661" t="s">
        <v>11389</v>
      </c>
      <c r="M661">
        <v>12.9</v>
      </c>
      <c r="N661" t="s">
        <v>11735</v>
      </c>
      <c r="O661">
        <v>11.4</v>
      </c>
      <c r="P661" t="s">
        <v>11735</v>
      </c>
      <c r="Q661">
        <v>27.6</v>
      </c>
      <c r="R661" t="s">
        <v>12122</v>
      </c>
      <c r="S661">
        <v>9.6</v>
      </c>
      <c r="T661" t="s">
        <v>11421</v>
      </c>
      <c r="U661">
        <v>49.5</v>
      </c>
      <c r="V661" t="s">
        <v>12082</v>
      </c>
      <c r="W661">
        <v>25</v>
      </c>
      <c r="X661" t="s">
        <v>11658</v>
      </c>
      <c r="Y661">
        <v>48.5</v>
      </c>
      <c r="Z661" t="s">
        <v>11581</v>
      </c>
      <c r="AA661">
        <v>32</v>
      </c>
      <c r="AB661" t="s">
        <v>11895</v>
      </c>
      <c r="AC661">
        <v>3.5</v>
      </c>
      <c r="AD661" t="s">
        <v>11421</v>
      </c>
      <c r="AE661" t="s">
        <v>12371</v>
      </c>
    </row>
    <row r="662" spans="1:31">
      <c r="A662" t="s">
        <v>12258</v>
      </c>
      <c r="B662" t="s">
        <v>1580</v>
      </c>
      <c r="C662" t="s">
        <v>12397</v>
      </c>
      <c r="D662" t="s">
        <v>1580</v>
      </c>
      <c r="E662">
        <v>22</v>
      </c>
      <c r="F662" t="s">
        <v>12398</v>
      </c>
      <c r="G662" t="s">
        <v>2071</v>
      </c>
      <c r="H662" t="s">
        <v>11425</v>
      </c>
      <c r="I662" t="s">
        <v>11388</v>
      </c>
      <c r="J662" t="s">
        <v>6952</v>
      </c>
      <c r="K662">
        <v>3</v>
      </c>
      <c r="L662" t="s">
        <v>11385</v>
      </c>
      <c r="M662">
        <v>18.6</v>
      </c>
      <c r="N662" t="s">
        <v>866</v>
      </c>
      <c r="O662">
        <v>13.5</v>
      </c>
      <c r="P662" t="s">
        <v>12156</v>
      </c>
      <c r="Q662">
        <v>80.2</v>
      </c>
      <c r="R662" t="s">
        <v>11583</v>
      </c>
      <c r="S662">
        <v>1.1</v>
      </c>
      <c r="T662" t="s">
        <v>11421</v>
      </c>
      <c r="U662">
        <v>23.7</v>
      </c>
      <c r="V662" t="s">
        <v>12131</v>
      </c>
      <c r="W662">
        <v>3.3</v>
      </c>
      <c r="X662" t="s">
        <v>11421</v>
      </c>
      <c r="Y662">
        <v>1</v>
      </c>
      <c r="Z662" t="s">
        <v>11421</v>
      </c>
      <c r="AA662">
        <v>18.8</v>
      </c>
      <c r="AB662" t="s">
        <v>11741</v>
      </c>
      <c r="AC662" t="s">
        <v>9</v>
      </c>
      <c r="AD662" t="s">
        <v>9</v>
      </c>
      <c r="AE662" t="s">
        <v>12371</v>
      </c>
    </row>
    <row r="663" spans="1:31">
      <c r="A663" t="s">
        <v>12308</v>
      </c>
      <c r="B663" t="s">
        <v>1580</v>
      </c>
      <c r="C663" t="s">
        <v>1579</v>
      </c>
      <c r="D663" t="s">
        <v>1580</v>
      </c>
      <c r="E663">
        <v>15</v>
      </c>
      <c r="F663" t="s">
        <v>6890</v>
      </c>
      <c r="G663" t="s">
        <v>424</v>
      </c>
      <c r="H663" t="s">
        <v>11387</v>
      </c>
      <c r="I663" t="s">
        <v>11398</v>
      </c>
      <c r="J663" t="s">
        <v>11384</v>
      </c>
      <c r="K663">
        <v>4</v>
      </c>
      <c r="L663" t="s">
        <v>11389</v>
      </c>
      <c r="M663">
        <v>13.1</v>
      </c>
      <c r="N663" t="s">
        <v>11735</v>
      </c>
      <c r="O663">
        <v>7.4</v>
      </c>
      <c r="P663" t="s">
        <v>11735</v>
      </c>
      <c r="Q663">
        <v>19.6</v>
      </c>
      <c r="R663" t="s">
        <v>11926</v>
      </c>
      <c r="S663">
        <v>30.1</v>
      </c>
      <c r="T663" t="s">
        <v>12185</v>
      </c>
      <c r="U663">
        <v>14.2</v>
      </c>
      <c r="V663" t="s">
        <v>11893</v>
      </c>
      <c r="W663">
        <v>3.9</v>
      </c>
      <c r="X663" t="s">
        <v>11421</v>
      </c>
      <c r="Y663">
        <v>13.5</v>
      </c>
      <c r="Z663" t="s">
        <v>12272</v>
      </c>
      <c r="AA663">
        <v>14.1</v>
      </c>
      <c r="AB663" t="s">
        <v>11638</v>
      </c>
      <c r="AC663">
        <v>51.8</v>
      </c>
      <c r="AD663" t="s">
        <v>12223</v>
      </c>
      <c r="AE663" t="s">
        <v>12371</v>
      </c>
    </row>
    <row r="664" spans="1:31">
      <c r="A664" t="s">
        <v>12315</v>
      </c>
      <c r="B664" t="s">
        <v>1580</v>
      </c>
      <c r="C664" t="s">
        <v>10129</v>
      </c>
      <c r="D664" t="s">
        <v>1580</v>
      </c>
      <c r="E664">
        <v>17</v>
      </c>
      <c r="F664" t="s">
        <v>8157</v>
      </c>
      <c r="G664" t="s">
        <v>194</v>
      </c>
      <c r="H664" t="s">
        <v>11383</v>
      </c>
      <c r="I664" t="s">
        <v>11510</v>
      </c>
      <c r="J664" t="s">
        <v>9</v>
      </c>
      <c r="K664">
        <v>5</v>
      </c>
      <c r="L664" t="s">
        <v>11389</v>
      </c>
      <c r="M664">
        <v>9.8</v>
      </c>
      <c r="N664" t="s">
        <v>11735</v>
      </c>
      <c r="O664">
        <v>5.3</v>
      </c>
      <c r="P664" t="s">
        <v>11735</v>
      </c>
      <c r="Q664">
        <v>10</v>
      </c>
      <c r="R664" t="s">
        <v>11421</v>
      </c>
      <c r="S664">
        <v>39.4</v>
      </c>
      <c r="T664" t="s">
        <v>12042</v>
      </c>
      <c r="U664">
        <v>26.4</v>
      </c>
      <c r="V664" t="s">
        <v>12265</v>
      </c>
      <c r="W664">
        <v>24.2</v>
      </c>
      <c r="X664" t="s">
        <v>12021</v>
      </c>
      <c r="Y664">
        <v>36.3</v>
      </c>
      <c r="Z664" t="s">
        <v>11963</v>
      </c>
      <c r="AA664">
        <v>8.8</v>
      </c>
      <c r="AB664" t="s">
        <v>11421</v>
      </c>
      <c r="AC664">
        <v>15</v>
      </c>
      <c r="AD664" t="s">
        <v>12334</v>
      </c>
      <c r="AE664" t="s">
        <v>12371</v>
      </c>
    </row>
    <row r="665" spans="1:31">
      <c r="A665" t="s">
        <v>12236</v>
      </c>
      <c r="B665" t="s">
        <v>1443</v>
      </c>
      <c r="C665" t="s">
        <v>2295</v>
      </c>
      <c r="D665" t="s">
        <v>1443</v>
      </c>
      <c r="E665">
        <v>19</v>
      </c>
      <c r="F665" t="s">
        <v>11386</v>
      </c>
      <c r="G665" t="s">
        <v>10</v>
      </c>
      <c r="H665" t="s">
        <v>11383</v>
      </c>
      <c r="I665" t="s">
        <v>7032</v>
      </c>
      <c r="J665" t="s">
        <v>11384</v>
      </c>
      <c r="K665">
        <v>5</v>
      </c>
      <c r="L665" t="s">
        <v>11389</v>
      </c>
      <c r="M665">
        <v>9.5</v>
      </c>
      <c r="N665" t="s">
        <v>11735</v>
      </c>
      <c r="O665">
        <v>6.4</v>
      </c>
      <c r="P665" t="s">
        <v>11735</v>
      </c>
      <c r="Q665">
        <v>19.5</v>
      </c>
      <c r="R665" t="s">
        <v>12346</v>
      </c>
      <c r="S665">
        <v>23.5</v>
      </c>
      <c r="T665" t="s">
        <v>12033</v>
      </c>
      <c r="U665">
        <v>46.1</v>
      </c>
      <c r="V665" t="s">
        <v>2027</v>
      </c>
      <c r="W665">
        <v>49.5</v>
      </c>
      <c r="X665" t="s">
        <v>2075</v>
      </c>
      <c r="Y665">
        <v>27.1</v>
      </c>
      <c r="Z665" t="s">
        <v>11985</v>
      </c>
      <c r="AA665">
        <v>10.5</v>
      </c>
      <c r="AB665" t="s">
        <v>11421</v>
      </c>
      <c r="AC665">
        <v>9.6</v>
      </c>
      <c r="AD665" t="s">
        <v>12175</v>
      </c>
      <c r="AE665" t="s">
        <v>12371</v>
      </c>
    </row>
    <row r="666" spans="1:31">
      <c r="A666" t="s">
        <v>11846</v>
      </c>
      <c r="B666" t="s">
        <v>1443</v>
      </c>
      <c r="C666" t="s">
        <v>1442</v>
      </c>
      <c r="D666" t="s">
        <v>1443</v>
      </c>
      <c r="E666">
        <v>17</v>
      </c>
      <c r="F666" t="s">
        <v>11382</v>
      </c>
      <c r="G666" t="s">
        <v>5</v>
      </c>
      <c r="H666" t="s">
        <v>11383</v>
      </c>
      <c r="I666" t="s">
        <v>7032</v>
      </c>
      <c r="J666" t="s">
        <v>11384</v>
      </c>
      <c r="K666">
        <v>4</v>
      </c>
      <c r="L666" t="s">
        <v>11385</v>
      </c>
      <c r="M666">
        <v>9.8</v>
      </c>
      <c r="N666" t="s">
        <v>11735</v>
      </c>
      <c r="O666">
        <v>4.3</v>
      </c>
      <c r="P666" t="s">
        <v>11735</v>
      </c>
      <c r="Q666">
        <v>49.9</v>
      </c>
      <c r="R666" t="s">
        <v>11677</v>
      </c>
      <c r="S666">
        <v>16.3</v>
      </c>
      <c r="T666" t="s">
        <v>12081</v>
      </c>
      <c r="U666">
        <v>26.2</v>
      </c>
      <c r="V666" t="s">
        <v>11427</v>
      </c>
      <c r="W666">
        <v>70.6</v>
      </c>
      <c r="X666" t="s">
        <v>272</v>
      </c>
      <c r="Y666">
        <v>1.4</v>
      </c>
      <c r="Z666" t="s">
        <v>11421</v>
      </c>
      <c r="AA666">
        <v>17.4</v>
      </c>
      <c r="AB666" t="s">
        <v>11463</v>
      </c>
      <c r="AC666">
        <v>1.5</v>
      </c>
      <c r="AD666" t="s">
        <v>11421</v>
      </c>
      <c r="AE666" t="s">
        <v>12371</v>
      </c>
    </row>
    <row r="667" spans="1:31">
      <c r="A667" t="s">
        <v>12315</v>
      </c>
      <c r="B667" t="s">
        <v>1443</v>
      </c>
      <c r="C667" t="s">
        <v>12399</v>
      </c>
      <c r="D667" t="s">
        <v>1443</v>
      </c>
      <c r="E667">
        <v>25</v>
      </c>
      <c r="F667" t="s">
        <v>11754</v>
      </c>
      <c r="G667" t="s">
        <v>404</v>
      </c>
      <c r="H667" t="s">
        <v>11387</v>
      </c>
      <c r="I667" t="s">
        <v>11398</v>
      </c>
      <c r="J667" t="s">
        <v>11384</v>
      </c>
      <c r="K667">
        <v>5</v>
      </c>
      <c r="L667" t="s">
        <v>11389</v>
      </c>
      <c r="M667">
        <v>18.8</v>
      </c>
      <c r="N667" t="s">
        <v>11724</v>
      </c>
      <c r="O667">
        <v>14.8</v>
      </c>
      <c r="P667" t="s">
        <v>11933</v>
      </c>
      <c r="Q667">
        <v>4.9</v>
      </c>
      <c r="R667" t="s">
        <v>11421</v>
      </c>
      <c r="S667">
        <v>14.2</v>
      </c>
      <c r="T667" t="s">
        <v>11988</v>
      </c>
      <c r="U667">
        <v>35.1</v>
      </c>
      <c r="V667" t="s">
        <v>11957</v>
      </c>
      <c r="W667">
        <v>8.2</v>
      </c>
      <c r="X667" t="s">
        <v>11421</v>
      </c>
      <c r="Y667">
        <v>15.5</v>
      </c>
      <c r="Z667" t="s">
        <v>11826</v>
      </c>
      <c r="AA667">
        <v>10.8</v>
      </c>
      <c r="AB667" t="s">
        <v>11421</v>
      </c>
      <c r="AC667">
        <v>62.8</v>
      </c>
      <c r="AD667" t="s">
        <v>12054</v>
      </c>
      <c r="AE667" t="s">
        <v>12371</v>
      </c>
    </row>
    <row r="668" spans="1:31">
      <c r="A668" t="s">
        <v>12299</v>
      </c>
      <c r="B668" t="s">
        <v>1443</v>
      </c>
      <c r="C668" t="s">
        <v>12400</v>
      </c>
      <c r="D668" t="s">
        <v>1443</v>
      </c>
      <c r="E668">
        <v>27</v>
      </c>
      <c r="F668" t="s">
        <v>11982</v>
      </c>
      <c r="G668" t="s">
        <v>977</v>
      </c>
      <c r="H668" t="s">
        <v>11383</v>
      </c>
      <c r="I668" t="s">
        <v>11388</v>
      </c>
      <c r="J668" t="s">
        <v>6952</v>
      </c>
      <c r="K668">
        <v>4</v>
      </c>
      <c r="L668" t="s">
        <v>11385</v>
      </c>
      <c r="M668">
        <v>6</v>
      </c>
      <c r="N668" t="s">
        <v>11735</v>
      </c>
      <c r="O668">
        <v>12</v>
      </c>
      <c r="P668" t="s">
        <v>11735</v>
      </c>
      <c r="Q668">
        <v>60.6</v>
      </c>
      <c r="R668" t="s">
        <v>11418</v>
      </c>
      <c r="S668">
        <v>2</v>
      </c>
      <c r="T668" t="s">
        <v>11421</v>
      </c>
      <c r="U668">
        <v>99</v>
      </c>
      <c r="V668" t="s">
        <v>242</v>
      </c>
      <c r="W668">
        <v>38.3</v>
      </c>
      <c r="X668" t="s">
        <v>12071</v>
      </c>
      <c r="Y668">
        <v>1</v>
      </c>
      <c r="Z668" t="s">
        <v>11421</v>
      </c>
      <c r="AA668">
        <v>9.5</v>
      </c>
      <c r="AB668" t="s">
        <v>11421</v>
      </c>
      <c r="AC668">
        <v>2.6</v>
      </c>
      <c r="AD668" t="s">
        <v>11421</v>
      </c>
      <c r="AE668" t="s">
        <v>12371</v>
      </c>
    </row>
    <row r="669" spans="1:31">
      <c r="A669" t="s">
        <v>12236</v>
      </c>
      <c r="B669" t="s">
        <v>1443</v>
      </c>
      <c r="C669" t="s">
        <v>12401</v>
      </c>
      <c r="D669" t="s">
        <v>1443</v>
      </c>
      <c r="E669">
        <v>25</v>
      </c>
      <c r="F669" t="s">
        <v>11773</v>
      </c>
      <c r="G669" t="s">
        <v>575</v>
      </c>
      <c r="H669" t="s">
        <v>11387</v>
      </c>
      <c r="I669" t="s">
        <v>7032</v>
      </c>
      <c r="J669" t="s">
        <v>11384</v>
      </c>
      <c r="K669">
        <v>5</v>
      </c>
      <c r="L669" t="s">
        <v>11389</v>
      </c>
      <c r="M669">
        <v>21.3</v>
      </c>
      <c r="N669" t="s">
        <v>11962</v>
      </c>
      <c r="O669">
        <v>9.5</v>
      </c>
      <c r="P669" t="s">
        <v>11735</v>
      </c>
      <c r="Q669">
        <v>12.3</v>
      </c>
      <c r="R669" t="s">
        <v>11421</v>
      </c>
      <c r="S669">
        <v>10.9</v>
      </c>
      <c r="T669" t="s">
        <v>11421</v>
      </c>
      <c r="U669">
        <v>46.9</v>
      </c>
      <c r="V669" t="s">
        <v>11765</v>
      </c>
      <c r="W669">
        <v>28.4</v>
      </c>
      <c r="X669" t="s">
        <v>11780</v>
      </c>
      <c r="Y669">
        <v>15.2</v>
      </c>
      <c r="Z669" t="s">
        <v>12049</v>
      </c>
      <c r="AA669">
        <v>18.3</v>
      </c>
      <c r="AB669" t="s">
        <v>11507</v>
      </c>
      <c r="AC669">
        <v>19.2</v>
      </c>
      <c r="AD669" t="s">
        <v>11912</v>
      </c>
      <c r="AE669" t="s">
        <v>12371</v>
      </c>
    </row>
    <row r="670" spans="1:31">
      <c r="A670" t="s">
        <v>12228</v>
      </c>
      <c r="B670" t="s">
        <v>1443</v>
      </c>
      <c r="C670" t="s">
        <v>1737</v>
      </c>
      <c r="D670" t="s">
        <v>1443</v>
      </c>
      <c r="E670">
        <v>25</v>
      </c>
      <c r="F670" t="s">
        <v>11982</v>
      </c>
      <c r="G670" t="s">
        <v>977</v>
      </c>
      <c r="H670" t="s">
        <v>11383</v>
      </c>
      <c r="I670" t="s">
        <v>11388</v>
      </c>
      <c r="J670" t="s">
        <v>7069</v>
      </c>
      <c r="K670">
        <v>4</v>
      </c>
      <c r="L670" t="s">
        <v>11385</v>
      </c>
      <c r="M670">
        <v>10.5</v>
      </c>
      <c r="N670" t="s">
        <v>11735</v>
      </c>
      <c r="O670">
        <v>28.2</v>
      </c>
      <c r="P670" t="s">
        <v>11694</v>
      </c>
      <c r="Q670">
        <v>35.5</v>
      </c>
      <c r="R670" t="s">
        <v>12164</v>
      </c>
      <c r="S670">
        <v>3.2</v>
      </c>
      <c r="T670" t="s">
        <v>11421</v>
      </c>
      <c r="U670">
        <v>78.9</v>
      </c>
      <c r="V670" t="s">
        <v>12047</v>
      </c>
      <c r="W670">
        <v>26.4</v>
      </c>
      <c r="X670" t="s">
        <v>12053</v>
      </c>
      <c r="Y670">
        <v>1</v>
      </c>
      <c r="Z670" t="s">
        <v>11421</v>
      </c>
      <c r="AA670">
        <v>10.4</v>
      </c>
      <c r="AB670" t="s">
        <v>11421</v>
      </c>
      <c r="AC670">
        <v>7.8</v>
      </c>
      <c r="AD670" t="s">
        <v>11421</v>
      </c>
      <c r="AE670" t="s">
        <v>12371</v>
      </c>
    </row>
    <row r="671" spans="1:31">
      <c r="A671" t="s">
        <v>12342</v>
      </c>
      <c r="B671" t="s">
        <v>1443</v>
      </c>
      <c r="C671" t="s">
        <v>2514</v>
      </c>
      <c r="D671" t="s">
        <v>1443</v>
      </c>
      <c r="E671">
        <v>18</v>
      </c>
      <c r="F671" t="s">
        <v>11386</v>
      </c>
      <c r="G671" t="s">
        <v>10</v>
      </c>
      <c r="H671" t="s">
        <v>11387</v>
      </c>
      <c r="I671" t="s">
        <v>7032</v>
      </c>
      <c r="J671" t="s">
        <v>7069</v>
      </c>
      <c r="K671">
        <v>4</v>
      </c>
      <c r="L671" t="s">
        <v>11389</v>
      </c>
      <c r="M671">
        <v>5.6</v>
      </c>
      <c r="N671" t="s">
        <v>11735</v>
      </c>
      <c r="O671">
        <v>4.8</v>
      </c>
      <c r="P671" t="s">
        <v>11735</v>
      </c>
      <c r="Q671">
        <v>8.3</v>
      </c>
      <c r="R671" t="s">
        <v>11421</v>
      </c>
      <c r="S671">
        <v>14.3</v>
      </c>
      <c r="T671" t="s">
        <v>12240</v>
      </c>
      <c r="U671">
        <v>85.1</v>
      </c>
      <c r="V671" t="s">
        <v>11948</v>
      </c>
      <c r="W671">
        <v>99.6</v>
      </c>
      <c r="X671" t="s">
        <v>163</v>
      </c>
      <c r="Y671">
        <v>20.6</v>
      </c>
      <c r="Z671" t="s">
        <v>11640</v>
      </c>
      <c r="AA671">
        <v>15.8</v>
      </c>
      <c r="AB671" t="s">
        <v>1143</v>
      </c>
      <c r="AC671">
        <v>8.6</v>
      </c>
      <c r="AD671" t="s">
        <v>12312</v>
      </c>
      <c r="AE671" t="s">
        <v>12371</v>
      </c>
    </row>
    <row r="672" spans="1:31">
      <c r="A672" t="s">
        <v>12236</v>
      </c>
      <c r="B672" t="s">
        <v>1443</v>
      </c>
      <c r="C672" t="s">
        <v>2817</v>
      </c>
      <c r="D672" t="s">
        <v>1443</v>
      </c>
      <c r="E672">
        <v>28</v>
      </c>
      <c r="F672" t="s">
        <v>11595</v>
      </c>
      <c r="G672" t="s">
        <v>641</v>
      </c>
      <c r="H672" t="s">
        <v>11387</v>
      </c>
      <c r="I672" t="s">
        <v>7032</v>
      </c>
      <c r="J672" t="s">
        <v>11384</v>
      </c>
      <c r="K672">
        <v>4</v>
      </c>
      <c r="L672" t="s">
        <v>11389</v>
      </c>
      <c r="M672">
        <v>20.2</v>
      </c>
      <c r="N672" t="s">
        <v>11648</v>
      </c>
      <c r="O672">
        <v>24.1</v>
      </c>
      <c r="P672" t="s">
        <v>11752</v>
      </c>
      <c r="Q672">
        <v>27.6</v>
      </c>
      <c r="R672" t="s">
        <v>12035</v>
      </c>
      <c r="S672">
        <v>11.8</v>
      </c>
      <c r="T672" t="s">
        <v>11421</v>
      </c>
      <c r="U672">
        <v>7.9</v>
      </c>
      <c r="V672" t="s">
        <v>11421</v>
      </c>
      <c r="W672">
        <v>5.6</v>
      </c>
      <c r="X672" t="s">
        <v>11421</v>
      </c>
      <c r="Y672">
        <v>2.2</v>
      </c>
      <c r="Z672" t="s">
        <v>11421</v>
      </c>
      <c r="AA672">
        <v>20.4</v>
      </c>
      <c r="AB672" t="s">
        <v>11963</v>
      </c>
      <c r="AC672">
        <v>20.1</v>
      </c>
      <c r="AD672" t="s">
        <v>11977</v>
      </c>
      <c r="AE672" t="s">
        <v>12371</v>
      </c>
    </row>
    <row r="673" spans="1:31">
      <c r="A673" t="s">
        <v>12308</v>
      </c>
      <c r="B673" t="s">
        <v>1443</v>
      </c>
      <c r="C673" t="s">
        <v>1863</v>
      </c>
      <c r="D673" t="s">
        <v>1443</v>
      </c>
      <c r="E673">
        <v>38</v>
      </c>
      <c r="F673" t="s">
        <v>11805</v>
      </c>
      <c r="G673" t="s">
        <v>260</v>
      </c>
      <c r="H673" t="s">
        <v>11387</v>
      </c>
      <c r="I673" t="s">
        <v>7032</v>
      </c>
      <c r="J673" t="s">
        <v>7069</v>
      </c>
      <c r="K673">
        <v>4</v>
      </c>
      <c r="L673" t="s">
        <v>11389</v>
      </c>
      <c r="M673">
        <v>16.6</v>
      </c>
      <c r="N673" t="s">
        <v>12173</v>
      </c>
      <c r="O673">
        <v>16.5</v>
      </c>
      <c r="P673" t="s">
        <v>11840</v>
      </c>
      <c r="Q673">
        <v>19.4</v>
      </c>
      <c r="R673" t="s">
        <v>11722</v>
      </c>
      <c r="S673">
        <v>1.9</v>
      </c>
      <c r="T673" t="s">
        <v>11421</v>
      </c>
      <c r="U673">
        <v>92.5</v>
      </c>
      <c r="V673" t="s">
        <v>11569</v>
      </c>
      <c r="W673">
        <v>47.7</v>
      </c>
      <c r="X673" t="s">
        <v>11882</v>
      </c>
      <c r="Y673">
        <v>6.3</v>
      </c>
      <c r="Z673" t="s">
        <v>11421</v>
      </c>
      <c r="AA673">
        <v>8.2</v>
      </c>
      <c r="AB673" t="s">
        <v>11421</v>
      </c>
      <c r="AC673">
        <v>2.5</v>
      </c>
      <c r="AD673" t="s">
        <v>11421</v>
      </c>
      <c r="AE673" t="s">
        <v>12371</v>
      </c>
    </row>
    <row r="674" spans="1:31">
      <c r="A674" t="s">
        <v>12315</v>
      </c>
      <c r="B674" t="s">
        <v>1443</v>
      </c>
      <c r="C674" t="s">
        <v>2698</v>
      </c>
      <c r="D674" t="s">
        <v>1443</v>
      </c>
      <c r="E674">
        <v>26</v>
      </c>
      <c r="F674" t="s">
        <v>11459</v>
      </c>
      <c r="G674" t="s">
        <v>284</v>
      </c>
      <c r="H674" t="s">
        <v>11387</v>
      </c>
      <c r="I674" t="s">
        <v>11398</v>
      </c>
      <c r="J674" t="s">
        <v>11384</v>
      </c>
      <c r="K674">
        <v>4</v>
      </c>
      <c r="L674" t="s">
        <v>11385</v>
      </c>
      <c r="M674">
        <v>11</v>
      </c>
      <c r="N674" t="s">
        <v>11735</v>
      </c>
      <c r="O674">
        <v>54.8</v>
      </c>
      <c r="P674" t="s">
        <v>11453</v>
      </c>
      <c r="Q674">
        <v>10.6</v>
      </c>
      <c r="R674" t="s">
        <v>11421</v>
      </c>
      <c r="S674">
        <v>11.7</v>
      </c>
      <c r="T674" t="s">
        <v>11421</v>
      </c>
      <c r="U674">
        <v>13.3</v>
      </c>
      <c r="V674" t="s">
        <v>11867</v>
      </c>
      <c r="W674">
        <v>3.8</v>
      </c>
      <c r="X674" t="s">
        <v>11421</v>
      </c>
      <c r="Y674">
        <v>1.2</v>
      </c>
      <c r="Z674" t="s">
        <v>11421</v>
      </c>
      <c r="AA674">
        <v>29.8</v>
      </c>
      <c r="AB674" t="s">
        <v>11655</v>
      </c>
      <c r="AC674">
        <v>7</v>
      </c>
      <c r="AD674" t="s">
        <v>11421</v>
      </c>
      <c r="AE674" t="s">
        <v>12371</v>
      </c>
    </row>
    <row r="675" spans="1:31">
      <c r="A675" t="s">
        <v>12283</v>
      </c>
      <c r="B675" t="s">
        <v>1443</v>
      </c>
      <c r="C675" t="s">
        <v>10731</v>
      </c>
      <c r="D675" t="s">
        <v>1443</v>
      </c>
      <c r="E675">
        <v>23</v>
      </c>
      <c r="F675" t="s">
        <v>11671</v>
      </c>
      <c r="G675" t="s">
        <v>1090</v>
      </c>
      <c r="H675" t="s">
        <v>11387</v>
      </c>
      <c r="I675" t="s">
        <v>11398</v>
      </c>
      <c r="J675" t="s">
        <v>7069</v>
      </c>
      <c r="K675">
        <v>4</v>
      </c>
      <c r="L675" t="s">
        <v>11385</v>
      </c>
      <c r="M675">
        <v>8.7</v>
      </c>
      <c r="N675" t="s">
        <v>11735</v>
      </c>
      <c r="O675">
        <v>22</v>
      </c>
      <c r="P675" t="s">
        <v>11460</v>
      </c>
      <c r="Q675">
        <v>81.5</v>
      </c>
      <c r="R675" t="s">
        <v>11484</v>
      </c>
      <c r="S675">
        <v>1.2</v>
      </c>
      <c r="T675" t="s">
        <v>11421</v>
      </c>
      <c r="U675">
        <v>10.5</v>
      </c>
      <c r="V675" t="s">
        <v>11421</v>
      </c>
      <c r="W675">
        <v>2.5</v>
      </c>
      <c r="X675" t="s">
        <v>11421</v>
      </c>
      <c r="Y675">
        <v>1.2</v>
      </c>
      <c r="Z675" t="s">
        <v>11421</v>
      </c>
      <c r="AA675">
        <v>49.4</v>
      </c>
      <c r="AB675" t="s">
        <v>11625</v>
      </c>
      <c r="AC675">
        <v>1</v>
      </c>
      <c r="AD675" t="s">
        <v>11421</v>
      </c>
      <c r="AE675" t="s">
        <v>12371</v>
      </c>
    </row>
    <row r="676" spans="1:31">
      <c r="A676" t="s">
        <v>12315</v>
      </c>
      <c r="B676" t="s">
        <v>1443</v>
      </c>
      <c r="C676" t="s">
        <v>12402</v>
      </c>
      <c r="D676" t="s">
        <v>1443</v>
      </c>
      <c r="E676">
        <v>27</v>
      </c>
      <c r="F676" t="s">
        <v>11754</v>
      </c>
      <c r="G676" t="s">
        <v>404</v>
      </c>
      <c r="H676" t="s">
        <v>11387</v>
      </c>
      <c r="I676" t="s">
        <v>11388</v>
      </c>
      <c r="J676" t="s">
        <v>11384</v>
      </c>
      <c r="K676">
        <v>5</v>
      </c>
      <c r="L676" t="s">
        <v>11389</v>
      </c>
      <c r="M676">
        <v>9.3</v>
      </c>
      <c r="N676" t="s">
        <v>11735</v>
      </c>
      <c r="O676">
        <v>2.3</v>
      </c>
      <c r="P676" t="s">
        <v>11735</v>
      </c>
      <c r="Q676">
        <v>3.6</v>
      </c>
      <c r="R676" t="s">
        <v>11421</v>
      </c>
      <c r="S676">
        <v>42.4</v>
      </c>
      <c r="T676" t="s">
        <v>1046</v>
      </c>
      <c r="U676">
        <v>6.9</v>
      </c>
      <c r="V676" t="s">
        <v>11421</v>
      </c>
      <c r="W676">
        <v>5.9</v>
      </c>
      <c r="X676" t="s">
        <v>11421</v>
      </c>
      <c r="Y676">
        <v>27.3</v>
      </c>
      <c r="Z676" t="s">
        <v>11463</v>
      </c>
      <c r="AA676">
        <v>6</v>
      </c>
      <c r="AB676" t="s">
        <v>11421</v>
      </c>
      <c r="AC676">
        <v>66</v>
      </c>
      <c r="AD676" t="s">
        <v>11809</v>
      </c>
      <c r="AE676" t="s">
        <v>12371</v>
      </c>
    </row>
    <row r="677" spans="1:31">
      <c r="A677" t="s">
        <v>12342</v>
      </c>
      <c r="B677" t="s">
        <v>1443</v>
      </c>
      <c r="C677" t="s">
        <v>3137</v>
      </c>
      <c r="D677" t="s">
        <v>1443</v>
      </c>
      <c r="E677">
        <v>13</v>
      </c>
      <c r="F677" t="s">
        <v>32</v>
      </c>
      <c r="G677" t="s">
        <v>2055</v>
      </c>
      <c r="H677" t="s">
        <v>11402</v>
      </c>
      <c r="I677" t="s">
        <v>11398</v>
      </c>
      <c r="J677" t="s">
        <v>11384</v>
      </c>
      <c r="K677">
        <v>4</v>
      </c>
      <c r="L677" t="s">
        <v>11389</v>
      </c>
      <c r="M677">
        <v>16.8</v>
      </c>
      <c r="N677" t="s">
        <v>11748</v>
      </c>
      <c r="O677">
        <v>34</v>
      </c>
      <c r="P677" t="s">
        <v>11823</v>
      </c>
      <c r="Q677">
        <v>36.6</v>
      </c>
      <c r="R677" t="s">
        <v>12185</v>
      </c>
      <c r="S677">
        <v>1.4</v>
      </c>
      <c r="T677" t="s">
        <v>11421</v>
      </c>
      <c r="U677">
        <v>24</v>
      </c>
      <c r="V677" t="s">
        <v>12107</v>
      </c>
      <c r="W677">
        <v>1.7</v>
      </c>
      <c r="X677" t="s">
        <v>11421</v>
      </c>
      <c r="Y677">
        <v>1.2</v>
      </c>
      <c r="Z677" t="s">
        <v>11421</v>
      </c>
      <c r="AA677">
        <v>22</v>
      </c>
      <c r="AB677" t="s">
        <v>12001</v>
      </c>
      <c r="AC677">
        <v>24.8</v>
      </c>
      <c r="AD677" t="s">
        <v>12206</v>
      </c>
      <c r="AE677" t="s">
        <v>12371</v>
      </c>
    </row>
    <row r="678" spans="1:31">
      <c r="A678" t="s">
        <v>12342</v>
      </c>
      <c r="B678" t="s">
        <v>1443</v>
      </c>
      <c r="C678" t="s">
        <v>1586</v>
      </c>
      <c r="D678" t="s">
        <v>1443</v>
      </c>
      <c r="E678">
        <v>24</v>
      </c>
      <c r="F678" t="s">
        <v>11819</v>
      </c>
      <c r="G678" t="s">
        <v>274</v>
      </c>
      <c r="H678" t="s">
        <v>11387</v>
      </c>
      <c r="I678" t="s">
        <v>11388</v>
      </c>
      <c r="J678" t="s">
        <v>7069</v>
      </c>
      <c r="K678">
        <v>3</v>
      </c>
      <c r="L678" t="s">
        <v>11389</v>
      </c>
      <c r="M678">
        <v>6.7</v>
      </c>
      <c r="N678" t="s">
        <v>11735</v>
      </c>
      <c r="O678">
        <v>2</v>
      </c>
      <c r="P678" t="s">
        <v>11735</v>
      </c>
      <c r="Q678">
        <v>16.6</v>
      </c>
      <c r="R678" t="s">
        <v>11421</v>
      </c>
      <c r="S678">
        <v>37.4</v>
      </c>
      <c r="T678" t="s">
        <v>12001</v>
      </c>
      <c r="U678">
        <v>7.6</v>
      </c>
      <c r="V678" t="s">
        <v>11421</v>
      </c>
      <c r="W678">
        <v>22.5</v>
      </c>
      <c r="X678" t="s">
        <v>12033</v>
      </c>
      <c r="Y678">
        <v>38.6</v>
      </c>
      <c r="Z678" t="s">
        <v>11462</v>
      </c>
      <c r="AA678">
        <v>7.5</v>
      </c>
      <c r="AB678" t="s">
        <v>11421</v>
      </c>
      <c r="AC678">
        <v>47.2</v>
      </c>
      <c r="AD678" t="s">
        <v>11540</v>
      </c>
      <c r="AE678" t="s">
        <v>12371</v>
      </c>
    </row>
    <row r="679" spans="1:31">
      <c r="A679" t="s">
        <v>12308</v>
      </c>
      <c r="B679" t="s">
        <v>1064</v>
      </c>
      <c r="C679" t="s">
        <v>12403</v>
      </c>
      <c r="D679" t="s">
        <v>1064</v>
      </c>
      <c r="E679">
        <v>35</v>
      </c>
      <c r="F679" t="s">
        <v>12404</v>
      </c>
      <c r="G679" t="s">
        <v>2066</v>
      </c>
      <c r="H679" t="s">
        <v>11383</v>
      </c>
      <c r="I679" t="s">
        <v>11510</v>
      </c>
      <c r="J679" t="s">
        <v>9</v>
      </c>
      <c r="K679">
        <v>2</v>
      </c>
      <c r="L679" t="s">
        <v>12073</v>
      </c>
      <c r="M679">
        <v>17.7</v>
      </c>
      <c r="N679" t="s">
        <v>11797</v>
      </c>
      <c r="O679">
        <v>18</v>
      </c>
      <c r="P679" t="s">
        <v>11713</v>
      </c>
      <c r="Q679">
        <v>17.8</v>
      </c>
      <c r="R679" t="s">
        <v>11421</v>
      </c>
      <c r="S679">
        <v>3.3</v>
      </c>
      <c r="T679" t="s">
        <v>11421</v>
      </c>
      <c r="U679">
        <v>100</v>
      </c>
      <c r="V679" t="s">
        <v>82</v>
      </c>
      <c r="W679">
        <v>25</v>
      </c>
      <c r="X679" t="s">
        <v>11724</v>
      </c>
      <c r="Y679">
        <v>1.3</v>
      </c>
      <c r="Z679" t="s">
        <v>11421</v>
      </c>
      <c r="AA679">
        <v>12.7</v>
      </c>
      <c r="AB679" t="s">
        <v>12346</v>
      </c>
      <c r="AC679">
        <v>1.1</v>
      </c>
      <c r="AD679" t="s">
        <v>11421</v>
      </c>
      <c r="AE679" t="s">
        <v>12371</v>
      </c>
    </row>
    <row r="680" spans="1:31">
      <c r="A680" t="s">
        <v>12228</v>
      </c>
      <c r="B680" t="s">
        <v>1064</v>
      </c>
      <c r="C680" t="s">
        <v>1456</v>
      </c>
      <c r="D680" t="s">
        <v>1064</v>
      </c>
      <c r="E680">
        <v>18</v>
      </c>
      <c r="F680" t="s">
        <v>6875</v>
      </c>
      <c r="G680" t="s">
        <v>17</v>
      </c>
      <c r="H680" t="s">
        <v>11387</v>
      </c>
      <c r="I680" t="s">
        <v>7032</v>
      </c>
      <c r="J680" t="s">
        <v>11384</v>
      </c>
      <c r="K680">
        <v>4</v>
      </c>
      <c r="L680" t="s">
        <v>11389</v>
      </c>
      <c r="M680">
        <v>10.9</v>
      </c>
      <c r="N680" t="s">
        <v>11735</v>
      </c>
      <c r="O680">
        <v>13.9</v>
      </c>
      <c r="P680" t="s">
        <v>11866</v>
      </c>
      <c r="Q680">
        <v>3.1</v>
      </c>
      <c r="R680" t="s">
        <v>11421</v>
      </c>
      <c r="S680">
        <v>21.8</v>
      </c>
      <c r="T680" t="s">
        <v>11714</v>
      </c>
      <c r="U680">
        <v>21.6</v>
      </c>
      <c r="V680" t="s">
        <v>12032</v>
      </c>
      <c r="W680">
        <v>46</v>
      </c>
      <c r="X680" t="s">
        <v>11781</v>
      </c>
      <c r="Y680">
        <v>16.8</v>
      </c>
      <c r="Z680" t="s">
        <v>11667</v>
      </c>
      <c r="AA680">
        <v>28.5</v>
      </c>
      <c r="AB680" t="s">
        <v>11719</v>
      </c>
      <c r="AC680">
        <v>35.8</v>
      </c>
      <c r="AD680" t="s">
        <v>12151</v>
      </c>
      <c r="AE680" t="s">
        <v>12371</v>
      </c>
    </row>
    <row r="681" spans="1:31">
      <c r="A681" t="s">
        <v>12209</v>
      </c>
      <c r="B681" t="s">
        <v>1064</v>
      </c>
      <c r="C681" t="s">
        <v>1979</v>
      </c>
      <c r="D681" t="s">
        <v>1064</v>
      </c>
      <c r="E681">
        <v>15</v>
      </c>
      <c r="F681" t="s">
        <v>11497</v>
      </c>
      <c r="G681" t="s">
        <v>417</v>
      </c>
      <c r="H681" t="s">
        <v>11387</v>
      </c>
      <c r="I681" t="s">
        <v>11388</v>
      </c>
      <c r="J681" t="s">
        <v>7069</v>
      </c>
      <c r="K681">
        <v>4</v>
      </c>
      <c r="L681" t="s">
        <v>11385</v>
      </c>
      <c r="M681">
        <v>10.4</v>
      </c>
      <c r="N681" t="s">
        <v>11735</v>
      </c>
      <c r="O681">
        <v>11.5</v>
      </c>
      <c r="P681" t="s">
        <v>11735</v>
      </c>
      <c r="Q681">
        <v>88.5</v>
      </c>
      <c r="R681" t="s">
        <v>294</v>
      </c>
      <c r="S681">
        <v>8.5</v>
      </c>
      <c r="T681" t="s">
        <v>11421</v>
      </c>
      <c r="U681">
        <v>8.5</v>
      </c>
      <c r="V681" t="s">
        <v>11421</v>
      </c>
      <c r="W681">
        <v>23.4</v>
      </c>
      <c r="X681" t="s">
        <v>12248</v>
      </c>
      <c r="Y681">
        <v>2.8</v>
      </c>
      <c r="Z681" t="s">
        <v>11421</v>
      </c>
      <c r="AA681">
        <v>4.9</v>
      </c>
      <c r="AB681" t="s">
        <v>11421</v>
      </c>
      <c r="AC681">
        <v>1.6</v>
      </c>
      <c r="AD681" t="s">
        <v>11421</v>
      </c>
      <c r="AE681" t="s">
        <v>12371</v>
      </c>
    </row>
    <row r="682" spans="1:31">
      <c r="A682" t="s">
        <v>12236</v>
      </c>
      <c r="B682" t="s">
        <v>1064</v>
      </c>
      <c r="C682" t="s">
        <v>1989</v>
      </c>
      <c r="D682" t="s">
        <v>1064</v>
      </c>
      <c r="E682">
        <v>21</v>
      </c>
      <c r="F682" t="s">
        <v>8527</v>
      </c>
      <c r="G682" t="s">
        <v>1197</v>
      </c>
      <c r="H682" t="s">
        <v>11387</v>
      </c>
      <c r="I682" t="s">
        <v>11388</v>
      </c>
      <c r="J682" t="s">
        <v>7069</v>
      </c>
      <c r="K682">
        <v>5</v>
      </c>
      <c r="L682" t="s">
        <v>11389</v>
      </c>
      <c r="M682">
        <v>17.3</v>
      </c>
      <c r="N682" t="s">
        <v>12265</v>
      </c>
      <c r="O682">
        <v>10.3</v>
      </c>
      <c r="P682" t="s">
        <v>11735</v>
      </c>
      <c r="Q682">
        <v>30.4</v>
      </c>
      <c r="R682" t="s">
        <v>12249</v>
      </c>
      <c r="S682">
        <v>3.7</v>
      </c>
      <c r="T682" t="s">
        <v>11421</v>
      </c>
      <c r="U682">
        <v>10.6</v>
      </c>
      <c r="V682" t="s">
        <v>11421</v>
      </c>
      <c r="W682">
        <v>68</v>
      </c>
      <c r="X682" t="s">
        <v>680</v>
      </c>
      <c r="Y682">
        <v>39.6</v>
      </c>
      <c r="Z682" t="s">
        <v>1261</v>
      </c>
      <c r="AA682">
        <v>16.9</v>
      </c>
      <c r="AB682" t="s">
        <v>11791</v>
      </c>
      <c r="AC682">
        <v>3.5</v>
      </c>
      <c r="AD682" t="s">
        <v>11421</v>
      </c>
      <c r="AE682" t="s">
        <v>12371</v>
      </c>
    </row>
    <row r="683" spans="1:31">
      <c r="A683" t="s">
        <v>12315</v>
      </c>
      <c r="B683" t="s">
        <v>1064</v>
      </c>
      <c r="C683" t="s">
        <v>2128</v>
      </c>
      <c r="D683" t="s">
        <v>1064</v>
      </c>
      <c r="E683">
        <v>19</v>
      </c>
      <c r="F683" t="s">
        <v>11386</v>
      </c>
      <c r="G683" t="s">
        <v>10</v>
      </c>
      <c r="H683" t="s">
        <v>11387</v>
      </c>
      <c r="I683" t="s">
        <v>7032</v>
      </c>
      <c r="J683" t="s">
        <v>7069</v>
      </c>
      <c r="K683">
        <v>3</v>
      </c>
      <c r="L683" t="s">
        <v>11389</v>
      </c>
      <c r="M683">
        <v>4.5</v>
      </c>
      <c r="N683" t="s">
        <v>11735</v>
      </c>
      <c r="O683">
        <v>4.2</v>
      </c>
      <c r="P683" t="s">
        <v>11735</v>
      </c>
      <c r="Q683">
        <v>4.6</v>
      </c>
      <c r="R683" t="s">
        <v>11421</v>
      </c>
      <c r="S683">
        <v>10.6</v>
      </c>
      <c r="T683" t="s">
        <v>11421</v>
      </c>
      <c r="U683">
        <v>91.9</v>
      </c>
      <c r="V683" t="s">
        <v>11645</v>
      </c>
      <c r="W683">
        <v>100</v>
      </c>
      <c r="X683" t="s">
        <v>120</v>
      </c>
      <c r="Y683">
        <v>41.1</v>
      </c>
      <c r="Z683" t="s">
        <v>12181</v>
      </c>
      <c r="AA683">
        <v>12.8</v>
      </c>
      <c r="AB683" t="s">
        <v>11810</v>
      </c>
      <c r="AC683">
        <v>12.7</v>
      </c>
      <c r="AD683" t="s">
        <v>12405</v>
      </c>
      <c r="AE683" t="s">
        <v>12371</v>
      </c>
    </row>
    <row r="684" spans="1:31">
      <c r="A684" t="s">
        <v>12236</v>
      </c>
      <c r="B684" t="s">
        <v>1064</v>
      </c>
      <c r="C684" t="s">
        <v>1063</v>
      </c>
      <c r="D684" t="s">
        <v>1064</v>
      </c>
      <c r="E684">
        <v>21</v>
      </c>
      <c r="F684" t="s">
        <v>6875</v>
      </c>
      <c r="G684" t="s">
        <v>17</v>
      </c>
      <c r="H684" t="s">
        <v>11402</v>
      </c>
      <c r="I684" t="s">
        <v>11388</v>
      </c>
      <c r="J684" t="s">
        <v>11384</v>
      </c>
      <c r="K684">
        <v>5</v>
      </c>
      <c r="L684" t="s">
        <v>11389</v>
      </c>
      <c r="M684">
        <v>14.5</v>
      </c>
      <c r="N684" t="s">
        <v>12049</v>
      </c>
      <c r="O684">
        <v>12</v>
      </c>
      <c r="P684" t="s">
        <v>11735</v>
      </c>
      <c r="Q684">
        <v>36.3</v>
      </c>
      <c r="R684" t="s">
        <v>11525</v>
      </c>
      <c r="S684">
        <v>10</v>
      </c>
      <c r="T684" t="s">
        <v>11421</v>
      </c>
      <c r="U684" t="s">
        <v>9</v>
      </c>
      <c r="V684" t="s">
        <v>9</v>
      </c>
      <c r="W684">
        <v>27.8</v>
      </c>
      <c r="X684" t="s">
        <v>11836</v>
      </c>
      <c r="Y684">
        <v>29.3</v>
      </c>
      <c r="Z684" t="s">
        <v>12077</v>
      </c>
      <c r="AA684">
        <v>24.1</v>
      </c>
      <c r="AB684" t="s">
        <v>12042</v>
      </c>
      <c r="AC684">
        <v>32.9</v>
      </c>
      <c r="AD684" t="s">
        <v>11935</v>
      </c>
      <c r="AE684" t="s">
        <v>12371</v>
      </c>
    </row>
    <row r="685" spans="1:31">
      <c r="A685" t="s">
        <v>12253</v>
      </c>
      <c r="B685" t="s">
        <v>957</v>
      </c>
      <c r="C685" t="s">
        <v>11024</v>
      </c>
      <c r="D685" t="s">
        <v>957</v>
      </c>
      <c r="E685">
        <v>25</v>
      </c>
      <c r="F685" t="s">
        <v>11991</v>
      </c>
      <c r="G685" t="s">
        <v>2570</v>
      </c>
      <c r="H685" t="s">
        <v>11387</v>
      </c>
      <c r="I685" t="s">
        <v>7032</v>
      </c>
      <c r="J685" t="s">
        <v>6952</v>
      </c>
      <c r="K685">
        <v>4</v>
      </c>
      <c r="L685" t="s">
        <v>11389</v>
      </c>
      <c r="M685">
        <v>23.2</v>
      </c>
      <c r="N685" t="s">
        <v>11795</v>
      </c>
      <c r="O685">
        <v>17</v>
      </c>
      <c r="P685" t="s">
        <v>11848</v>
      </c>
      <c r="Q685">
        <v>47.8</v>
      </c>
      <c r="R685" t="s">
        <v>11522</v>
      </c>
      <c r="S685">
        <v>1.2</v>
      </c>
      <c r="T685" t="s">
        <v>11421</v>
      </c>
      <c r="U685">
        <v>38</v>
      </c>
      <c r="V685" t="s">
        <v>11613</v>
      </c>
      <c r="W685">
        <v>2.8</v>
      </c>
      <c r="X685" t="s">
        <v>11421</v>
      </c>
      <c r="Y685">
        <v>1</v>
      </c>
      <c r="Z685" t="s">
        <v>11421</v>
      </c>
      <c r="AA685">
        <v>12.1</v>
      </c>
      <c r="AB685" t="s">
        <v>11421</v>
      </c>
      <c r="AC685">
        <v>1</v>
      </c>
      <c r="AD685" t="s">
        <v>11421</v>
      </c>
      <c r="AE685" t="s">
        <v>12371</v>
      </c>
    </row>
    <row r="686" spans="1:31">
      <c r="A686" t="s">
        <v>12238</v>
      </c>
      <c r="B686" t="s">
        <v>957</v>
      </c>
      <c r="C686" t="s">
        <v>12406</v>
      </c>
      <c r="D686" t="s">
        <v>957</v>
      </c>
      <c r="E686">
        <v>10</v>
      </c>
      <c r="F686" t="s">
        <v>11671</v>
      </c>
      <c r="G686" t="s">
        <v>1090</v>
      </c>
      <c r="H686" t="s">
        <v>11425</v>
      </c>
      <c r="I686" t="s">
        <v>11398</v>
      </c>
      <c r="J686" t="s">
        <v>7069</v>
      </c>
      <c r="K686">
        <v>4</v>
      </c>
      <c r="L686" t="s">
        <v>11389</v>
      </c>
      <c r="M686">
        <v>15.6</v>
      </c>
      <c r="N686" t="s">
        <v>12187</v>
      </c>
      <c r="O686">
        <v>3.1</v>
      </c>
      <c r="P686" t="s">
        <v>11735</v>
      </c>
      <c r="Q686">
        <v>100</v>
      </c>
      <c r="R686" t="s">
        <v>52</v>
      </c>
      <c r="S686">
        <v>1.6</v>
      </c>
      <c r="T686" t="s">
        <v>11421</v>
      </c>
      <c r="U686">
        <v>9.1</v>
      </c>
      <c r="V686" t="s">
        <v>11421</v>
      </c>
      <c r="W686">
        <v>18</v>
      </c>
      <c r="X686" t="s">
        <v>11667</v>
      </c>
      <c r="Y686">
        <v>1</v>
      </c>
      <c r="Z686" t="s">
        <v>11421</v>
      </c>
      <c r="AA686">
        <v>7.7</v>
      </c>
      <c r="AB686" t="s">
        <v>11421</v>
      </c>
      <c r="AC686">
        <v>1</v>
      </c>
      <c r="AD686" t="s">
        <v>11421</v>
      </c>
      <c r="AE686" t="s">
        <v>12371</v>
      </c>
    </row>
    <row r="687" spans="1:31">
      <c r="A687" t="s">
        <v>12315</v>
      </c>
      <c r="B687" t="s">
        <v>957</v>
      </c>
      <c r="C687" t="s">
        <v>10477</v>
      </c>
      <c r="D687" t="s">
        <v>957</v>
      </c>
      <c r="E687">
        <v>22</v>
      </c>
      <c r="F687" t="s">
        <v>12229</v>
      </c>
      <c r="G687" t="s">
        <v>1182</v>
      </c>
      <c r="H687" t="s">
        <v>11387</v>
      </c>
      <c r="I687" t="s">
        <v>7032</v>
      </c>
      <c r="J687" t="s">
        <v>7069</v>
      </c>
      <c r="K687">
        <v>4</v>
      </c>
      <c r="L687" t="s">
        <v>11385</v>
      </c>
      <c r="M687">
        <v>21</v>
      </c>
      <c r="N687" t="s">
        <v>11935</v>
      </c>
      <c r="O687">
        <v>45.1</v>
      </c>
      <c r="P687" t="s">
        <v>11632</v>
      </c>
      <c r="Q687">
        <v>10.5</v>
      </c>
      <c r="R687" t="s">
        <v>11421</v>
      </c>
      <c r="S687">
        <v>4.2</v>
      </c>
      <c r="T687" t="s">
        <v>11421</v>
      </c>
      <c r="U687">
        <v>2</v>
      </c>
      <c r="V687" t="s">
        <v>11421</v>
      </c>
      <c r="W687">
        <v>2.7</v>
      </c>
      <c r="X687" t="s">
        <v>11421</v>
      </c>
      <c r="Y687">
        <v>1.3</v>
      </c>
      <c r="Z687" t="s">
        <v>11421</v>
      </c>
      <c r="AA687">
        <v>35.6</v>
      </c>
      <c r="AB687" t="s">
        <v>1057</v>
      </c>
      <c r="AC687">
        <v>5.6</v>
      </c>
      <c r="AD687" t="s">
        <v>11421</v>
      </c>
      <c r="AE687" t="s">
        <v>12371</v>
      </c>
    </row>
    <row r="688" spans="1:31">
      <c r="A688" t="s">
        <v>12228</v>
      </c>
      <c r="B688" t="s">
        <v>957</v>
      </c>
      <c r="C688" t="s">
        <v>10381</v>
      </c>
      <c r="D688" t="s">
        <v>957</v>
      </c>
      <c r="E688">
        <v>39</v>
      </c>
      <c r="F688" t="s">
        <v>11432</v>
      </c>
      <c r="G688" t="s">
        <v>11433</v>
      </c>
      <c r="H688" t="s">
        <v>11387</v>
      </c>
      <c r="I688" t="s">
        <v>7032</v>
      </c>
      <c r="J688" t="s">
        <v>11384</v>
      </c>
      <c r="K688">
        <v>4</v>
      </c>
      <c r="L688" t="s">
        <v>11389</v>
      </c>
      <c r="M688">
        <v>7.5</v>
      </c>
      <c r="N688" t="s">
        <v>11735</v>
      </c>
      <c r="O688">
        <v>2.6</v>
      </c>
      <c r="P688" t="s">
        <v>11735</v>
      </c>
      <c r="Q688">
        <v>13</v>
      </c>
      <c r="R688" t="s">
        <v>11421</v>
      </c>
      <c r="S688">
        <v>61.4</v>
      </c>
      <c r="T688" t="s">
        <v>11603</v>
      </c>
      <c r="U688">
        <v>2.7</v>
      </c>
      <c r="V688" t="s">
        <v>11421</v>
      </c>
      <c r="W688">
        <v>1.8</v>
      </c>
      <c r="X688" t="s">
        <v>11421</v>
      </c>
      <c r="Y688">
        <v>2.8</v>
      </c>
      <c r="Z688" t="s">
        <v>11421</v>
      </c>
      <c r="AA688">
        <v>11.7</v>
      </c>
      <c r="AB688" t="s">
        <v>11421</v>
      </c>
      <c r="AC688">
        <v>3.6</v>
      </c>
      <c r="AD688" t="s">
        <v>11421</v>
      </c>
      <c r="AE688" t="s">
        <v>12371</v>
      </c>
    </row>
    <row r="689" spans="1:31">
      <c r="A689" t="s">
        <v>12342</v>
      </c>
      <c r="B689" t="s">
        <v>957</v>
      </c>
      <c r="C689" t="s">
        <v>12407</v>
      </c>
      <c r="D689" t="s">
        <v>957</v>
      </c>
      <c r="E689">
        <v>29</v>
      </c>
      <c r="F689" t="s">
        <v>11773</v>
      </c>
      <c r="G689" t="s">
        <v>575</v>
      </c>
      <c r="H689" t="s">
        <v>11383</v>
      </c>
      <c r="I689" t="s">
        <v>7032</v>
      </c>
      <c r="J689" t="s">
        <v>11384</v>
      </c>
      <c r="K689">
        <v>5</v>
      </c>
      <c r="L689" t="s">
        <v>11389</v>
      </c>
      <c r="M689">
        <v>9.4</v>
      </c>
      <c r="N689" t="s">
        <v>11735</v>
      </c>
      <c r="O689">
        <v>2.3</v>
      </c>
      <c r="P689" t="s">
        <v>11735</v>
      </c>
      <c r="Q689">
        <v>13</v>
      </c>
      <c r="R689" t="s">
        <v>11421</v>
      </c>
      <c r="S689">
        <v>8</v>
      </c>
      <c r="T689" t="s">
        <v>11421</v>
      </c>
      <c r="U689">
        <v>95.1</v>
      </c>
      <c r="V689" t="s">
        <v>11732</v>
      </c>
      <c r="W689">
        <v>97.5</v>
      </c>
      <c r="X689" t="s">
        <v>411</v>
      </c>
      <c r="Y689">
        <v>13.3</v>
      </c>
      <c r="Z689" t="s">
        <v>11915</v>
      </c>
      <c r="AA689">
        <v>12</v>
      </c>
      <c r="AB689" t="s">
        <v>11421</v>
      </c>
      <c r="AC689">
        <v>6.3</v>
      </c>
      <c r="AD689" t="s">
        <v>11421</v>
      </c>
      <c r="AE689" t="s">
        <v>12371</v>
      </c>
    </row>
    <row r="690" spans="1:31">
      <c r="A690" t="s">
        <v>12342</v>
      </c>
      <c r="B690" t="s">
        <v>957</v>
      </c>
      <c r="C690" t="s">
        <v>2523</v>
      </c>
      <c r="D690" t="s">
        <v>957</v>
      </c>
      <c r="E690">
        <v>31</v>
      </c>
      <c r="F690" t="s">
        <v>11701</v>
      </c>
      <c r="G690" t="s">
        <v>931</v>
      </c>
      <c r="H690" t="s">
        <v>11387</v>
      </c>
      <c r="I690" t="s">
        <v>7032</v>
      </c>
      <c r="J690" t="s">
        <v>11384</v>
      </c>
      <c r="K690">
        <v>4</v>
      </c>
      <c r="L690" t="s">
        <v>11385</v>
      </c>
      <c r="M690">
        <v>27.3</v>
      </c>
      <c r="N690" t="s">
        <v>11537</v>
      </c>
      <c r="O690">
        <v>39.6</v>
      </c>
      <c r="P690" t="s">
        <v>11895</v>
      </c>
      <c r="Q690">
        <v>4.9</v>
      </c>
      <c r="R690" t="s">
        <v>11421</v>
      </c>
      <c r="S690">
        <v>6.6</v>
      </c>
      <c r="T690" t="s">
        <v>11421</v>
      </c>
      <c r="U690">
        <v>10.4</v>
      </c>
      <c r="V690" t="s">
        <v>11421</v>
      </c>
      <c r="W690">
        <v>1.6</v>
      </c>
      <c r="X690" t="s">
        <v>11421</v>
      </c>
      <c r="Y690">
        <v>5.3</v>
      </c>
      <c r="Z690" t="s">
        <v>11421</v>
      </c>
      <c r="AA690">
        <v>8.7</v>
      </c>
      <c r="AB690" t="s">
        <v>11421</v>
      </c>
      <c r="AC690">
        <v>1.8</v>
      </c>
      <c r="AD690" t="s">
        <v>11421</v>
      </c>
      <c r="AE690" t="s">
        <v>12371</v>
      </c>
    </row>
    <row r="691" spans="1:31">
      <c r="A691" t="s">
        <v>12342</v>
      </c>
      <c r="B691" t="s">
        <v>957</v>
      </c>
      <c r="C691" t="s">
        <v>2028</v>
      </c>
      <c r="D691" t="s">
        <v>957</v>
      </c>
      <c r="E691">
        <v>15</v>
      </c>
      <c r="F691" t="s">
        <v>12148</v>
      </c>
      <c r="G691" t="s">
        <v>12149</v>
      </c>
      <c r="H691" t="s">
        <v>11387</v>
      </c>
      <c r="I691" t="s">
        <v>7032</v>
      </c>
      <c r="J691" t="s">
        <v>11384</v>
      </c>
      <c r="K691">
        <v>4</v>
      </c>
      <c r="L691" t="s">
        <v>11389</v>
      </c>
      <c r="M691">
        <v>5.7</v>
      </c>
      <c r="N691" t="s">
        <v>11735</v>
      </c>
      <c r="O691">
        <v>10.4</v>
      </c>
      <c r="P691" t="s">
        <v>11735</v>
      </c>
      <c r="Q691">
        <v>5.1</v>
      </c>
      <c r="R691" t="s">
        <v>11421</v>
      </c>
      <c r="S691">
        <v>54.9</v>
      </c>
      <c r="T691" t="s">
        <v>11418</v>
      </c>
      <c r="U691">
        <v>1.2</v>
      </c>
      <c r="V691" t="s">
        <v>11421</v>
      </c>
      <c r="W691">
        <v>1.8</v>
      </c>
      <c r="X691" t="s">
        <v>11421</v>
      </c>
      <c r="Y691">
        <v>6.4</v>
      </c>
      <c r="Z691" t="s">
        <v>11421</v>
      </c>
      <c r="AA691">
        <v>13.4</v>
      </c>
      <c r="AB691" t="s">
        <v>11438</v>
      </c>
      <c r="AC691">
        <v>27.6</v>
      </c>
      <c r="AD691" t="s">
        <v>11814</v>
      </c>
      <c r="AE691" t="s">
        <v>12371</v>
      </c>
    </row>
    <row r="692" spans="1:31">
      <c r="A692" t="s">
        <v>12236</v>
      </c>
      <c r="B692" t="s">
        <v>957</v>
      </c>
      <c r="C692" t="s">
        <v>836</v>
      </c>
      <c r="D692" t="s">
        <v>957</v>
      </c>
      <c r="E692">
        <v>14</v>
      </c>
      <c r="F692" t="s">
        <v>11432</v>
      </c>
      <c r="G692" t="s">
        <v>11433</v>
      </c>
      <c r="H692" t="s">
        <v>11402</v>
      </c>
      <c r="I692" t="s">
        <v>7032</v>
      </c>
      <c r="J692" t="s">
        <v>11384</v>
      </c>
      <c r="K692">
        <v>3</v>
      </c>
      <c r="L692" t="s">
        <v>11389</v>
      </c>
      <c r="M692">
        <v>6.2</v>
      </c>
      <c r="N692" t="s">
        <v>11735</v>
      </c>
      <c r="O692">
        <v>2.3</v>
      </c>
      <c r="P692" t="s">
        <v>11735</v>
      </c>
      <c r="Q692">
        <v>16.8</v>
      </c>
      <c r="R692" t="s">
        <v>11421</v>
      </c>
      <c r="S692">
        <v>58.5</v>
      </c>
      <c r="T692" t="s">
        <v>680</v>
      </c>
      <c r="U692">
        <v>6.7</v>
      </c>
      <c r="V692" t="s">
        <v>11421</v>
      </c>
      <c r="W692">
        <v>2.7</v>
      </c>
      <c r="X692" t="s">
        <v>11421</v>
      </c>
      <c r="Y692">
        <v>10.4</v>
      </c>
      <c r="Z692" t="s">
        <v>11787</v>
      </c>
      <c r="AA692">
        <v>11.1</v>
      </c>
      <c r="AB692" t="s">
        <v>11421</v>
      </c>
      <c r="AC692">
        <v>3.8</v>
      </c>
      <c r="AD692" t="s">
        <v>11421</v>
      </c>
      <c r="AE692" t="s">
        <v>12371</v>
      </c>
    </row>
    <row r="693" spans="1:31">
      <c r="A693" t="s">
        <v>12236</v>
      </c>
      <c r="B693" t="s">
        <v>957</v>
      </c>
      <c r="C693" t="s">
        <v>2821</v>
      </c>
      <c r="D693" t="s">
        <v>957</v>
      </c>
      <c r="E693">
        <v>35</v>
      </c>
      <c r="F693" t="s">
        <v>12408</v>
      </c>
      <c r="G693" t="s">
        <v>2819</v>
      </c>
      <c r="H693" t="s">
        <v>11387</v>
      </c>
      <c r="I693" t="s">
        <v>7032</v>
      </c>
      <c r="J693" t="s">
        <v>11384</v>
      </c>
      <c r="K693">
        <v>5</v>
      </c>
      <c r="L693" t="s">
        <v>11389</v>
      </c>
      <c r="M693">
        <v>19.2</v>
      </c>
      <c r="N693" t="s">
        <v>11851</v>
      </c>
      <c r="O693">
        <v>38.6</v>
      </c>
      <c r="P693" t="s">
        <v>11979</v>
      </c>
      <c r="Q693">
        <v>33.4</v>
      </c>
      <c r="R693" t="s">
        <v>11463</v>
      </c>
      <c r="S693">
        <v>2.3</v>
      </c>
      <c r="T693" t="s">
        <v>11421</v>
      </c>
      <c r="U693">
        <v>1.5</v>
      </c>
      <c r="V693" t="s">
        <v>11421</v>
      </c>
      <c r="W693">
        <v>5.1</v>
      </c>
      <c r="X693" t="s">
        <v>11421</v>
      </c>
      <c r="Y693">
        <v>2.9</v>
      </c>
      <c r="Z693" t="s">
        <v>11421</v>
      </c>
      <c r="AA693">
        <v>28</v>
      </c>
      <c r="AB693" t="s">
        <v>11466</v>
      </c>
      <c r="AC693">
        <v>1.9</v>
      </c>
      <c r="AD693" t="s">
        <v>11421</v>
      </c>
      <c r="AE693" t="s">
        <v>12371</v>
      </c>
    </row>
    <row r="694" spans="1:31">
      <c r="A694" t="s">
        <v>12297</v>
      </c>
      <c r="B694" t="s">
        <v>957</v>
      </c>
      <c r="C694" t="s">
        <v>12409</v>
      </c>
      <c r="D694" t="s">
        <v>957</v>
      </c>
      <c r="E694">
        <v>52</v>
      </c>
      <c r="F694" t="s">
        <v>11649</v>
      </c>
      <c r="G694" t="s">
        <v>833</v>
      </c>
      <c r="H694" t="s">
        <v>11383</v>
      </c>
      <c r="I694" t="s">
        <v>11510</v>
      </c>
      <c r="J694" t="s">
        <v>9</v>
      </c>
      <c r="K694">
        <v>2</v>
      </c>
      <c r="L694" t="s">
        <v>11389</v>
      </c>
      <c r="M694">
        <v>6.5</v>
      </c>
      <c r="N694" t="s">
        <v>11735</v>
      </c>
      <c r="O694">
        <v>8</v>
      </c>
      <c r="P694" t="s">
        <v>11735</v>
      </c>
      <c r="Q694">
        <v>75.5</v>
      </c>
      <c r="R694" t="s">
        <v>303</v>
      </c>
      <c r="S694">
        <v>14.7</v>
      </c>
      <c r="T694" t="s">
        <v>12168</v>
      </c>
      <c r="U694">
        <v>7.9</v>
      </c>
      <c r="V694" t="s">
        <v>11421</v>
      </c>
      <c r="W694">
        <v>49.9</v>
      </c>
      <c r="X694" t="s">
        <v>11758</v>
      </c>
      <c r="Y694">
        <v>3.6</v>
      </c>
      <c r="Z694" t="s">
        <v>11421</v>
      </c>
      <c r="AA694">
        <v>9.8</v>
      </c>
      <c r="AB694" t="s">
        <v>11421</v>
      </c>
      <c r="AC694">
        <v>1.1</v>
      </c>
      <c r="AD694" t="s">
        <v>11421</v>
      </c>
      <c r="AE694" t="s">
        <v>12371</v>
      </c>
    </row>
    <row r="695" spans="1:31">
      <c r="A695" t="s">
        <v>12308</v>
      </c>
      <c r="B695" t="s">
        <v>957</v>
      </c>
      <c r="C695" t="s">
        <v>956</v>
      </c>
      <c r="D695" t="s">
        <v>957</v>
      </c>
      <c r="E695">
        <v>20</v>
      </c>
      <c r="F695" t="s">
        <v>11382</v>
      </c>
      <c r="G695" t="s">
        <v>5</v>
      </c>
      <c r="H695" t="s">
        <v>11387</v>
      </c>
      <c r="I695" t="s">
        <v>11388</v>
      </c>
      <c r="J695" t="s">
        <v>11384</v>
      </c>
      <c r="K695">
        <v>5</v>
      </c>
      <c r="L695" t="s">
        <v>11389</v>
      </c>
      <c r="M695">
        <v>10.9</v>
      </c>
      <c r="N695" t="s">
        <v>11735</v>
      </c>
      <c r="O695">
        <v>11.5</v>
      </c>
      <c r="P695" t="s">
        <v>11735</v>
      </c>
      <c r="Q695">
        <v>18.9</v>
      </c>
      <c r="R695" t="s">
        <v>11867</v>
      </c>
      <c r="S695">
        <v>26.1</v>
      </c>
      <c r="T695" t="s">
        <v>11676</v>
      </c>
      <c r="U695">
        <v>20.9</v>
      </c>
      <c r="V695" t="s">
        <v>11866</v>
      </c>
      <c r="W695">
        <v>3.7</v>
      </c>
      <c r="X695" t="s">
        <v>11421</v>
      </c>
      <c r="Y695">
        <v>40.6</v>
      </c>
      <c r="Z695" t="s">
        <v>11538</v>
      </c>
      <c r="AA695">
        <v>13.6</v>
      </c>
      <c r="AB695" t="s">
        <v>11555</v>
      </c>
      <c r="AC695">
        <v>24.1</v>
      </c>
      <c r="AD695" t="s">
        <v>11879</v>
      </c>
      <c r="AE695" t="s">
        <v>12371</v>
      </c>
    </row>
    <row r="696" spans="1:31">
      <c r="A696" t="s">
        <v>12306</v>
      </c>
      <c r="B696" t="s">
        <v>1100</v>
      </c>
      <c r="C696" t="s">
        <v>12410</v>
      </c>
      <c r="D696" t="s">
        <v>1100</v>
      </c>
      <c r="E696">
        <v>27</v>
      </c>
      <c r="F696" t="s">
        <v>6870</v>
      </c>
      <c r="G696" t="s">
        <v>1450</v>
      </c>
      <c r="H696" t="s">
        <v>11425</v>
      </c>
      <c r="I696" t="s">
        <v>7032</v>
      </c>
      <c r="J696" t="s">
        <v>11384</v>
      </c>
      <c r="K696">
        <v>2</v>
      </c>
      <c r="L696" t="s">
        <v>11389</v>
      </c>
      <c r="M696">
        <v>5.1</v>
      </c>
      <c r="N696" t="s">
        <v>11735</v>
      </c>
      <c r="O696">
        <v>2.7</v>
      </c>
      <c r="P696" t="s">
        <v>11735</v>
      </c>
      <c r="Q696">
        <v>16.6</v>
      </c>
      <c r="R696" t="s">
        <v>11421</v>
      </c>
      <c r="S696">
        <v>64.3</v>
      </c>
      <c r="T696" t="s">
        <v>11501</v>
      </c>
      <c r="U696">
        <v>1.2</v>
      </c>
      <c r="V696" t="s">
        <v>11421</v>
      </c>
      <c r="W696">
        <v>1.1</v>
      </c>
      <c r="X696" t="s">
        <v>11421</v>
      </c>
      <c r="Y696">
        <v>1</v>
      </c>
      <c r="Z696" t="s">
        <v>11421</v>
      </c>
      <c r="AA696">
        <v>8.2</v>
      </c>
      <c r="AB696" t="s">
        <v>11421</v>
      </c>
      <c r="AC696">
        <v>2.6</v>
      </c>
      <c r="AD696" t="s">
        <v>11421</v>
      </c>
      <c r="AE696" t="s">
        <v>12371</v>
      </c>
    </row>
    <row r="697" spans="1:31">
      <c r="A697" t="s">
        <v>12254</v>
      </c>
      <c r="B697" t="s">
        <v>1100</v>
      </c>
      <c r="C697" t="s">
        <v>2525</v>
      </c>
      <c r="D697" t="s">
        <v>1100</v>
      </c>
      <c r="E697">
        <v>15</v>
      </c>
      <c r="F697" t="s">
        <v>11497</v>
      </c>
      <c r="G697" t="s">
        <v>417</v>
      </c>
      <c r="H697" t="s">
        <v>11387</v>
      </c>
      <c r="I697" t="s">
        <v>11388</v>
      </c>
      <c r="J697" t="s">
        <v>11384</v>
      </c>
      <c r="K697">
        <v>4</v>
      </c>
      <c r="L697" t="s">
        <v>11385</v>
      </c>
      <c r="M697">
        <v>10.9</v>
      </c>
      <c r="N697" t="s">
        <v>11735</v>
      </c>
      <c r="O697">
        <v>15.3</v>
      </c>
      <c r="P697" t="s">
        <v>12016</v>
      </c>
      <c r="Q697">
        <v>72.9</v>
      </c>
      <c r="R697" t="s">
        <v>11411</v>
      </c>
      <c r="S697">
        <v>11.7</v>
      </c>
      <c r="T697" t="s">
        <v>11421</v>
      </c>
      <c r="U697">
        <v>8.8</v>
      </c>
      <c r="V697" t="s">
        <v>11421</v>
      </c>
      <c r="W697">
        <v>14.4</v>
      </c>
      <c r="X697" t="s">
        <v>11555</v>
      </c>
      <c r="Y697">
        <v>1.4</v>
      </c>
      <c r="Z697" t="s">
        <v>11421</v>
      </c>
      <c r="AA697">
        <v>12.4</v>
      </c>
      <c r="AB697" t="s">
        <v>12041</v>
      </c>
      <c r="AC697">
        <v>3</v>
      </c>
      <c r="AD697" t="s">
        <v>11421</v>
      </c>
      <c r="AE697" t="s">
        <v>12371</v>
      </c>
    </row>
    <row r="698" spans="1:31">
      <c r="A698" t="s">
        <v>12308</v>
      </c>
      <c r="B698" t="s">
        <v>1100</v>
      </c>
      <c r="C698" t="s">
        <v>12411</v>
      </c>
      <c r="D698" t="s">
        <v>1100</v>
      </c>
      <c r="E698">
        <v>29</v>
      </c>
      <c r="F698" t="s">
        <v>11671</v>
      </c>
      <c r="G698" t="s">
        <v>1090</v>
      </c>
      <c r="H698" t="s">
        <v>11387</v>
      </c>
      <c r="I698" t="s">
        <v>11388</v>
      </c>
      <c r="J698" t="s">
        <v>6952</v>
      </c>
      <c r="K698">
        <v>4</v>
      </c>
      <c r="L698" t="s">
        <v>11385</v>
      </c>
      <c r="M698">
        <v>19.1</v>
      </c>
      <c r="N698" t="s">
        <v>12061</v>
      </c>
      <c r="O698">
        <v>31.1</v>
      </c>
      <c r="P698" t="s">
        <v>12062</v>
      </c>
      <c r="Q698">
        <v>31.6</v>
      </c>
      <c r="R698" t="s">
        <v>12059</v>
      </c>
      <c r="S698">
        <v>1.3</v>
      </c>
      <c r="T698" t="s">
        <v>11421</v>
      </c>
      <c r="U698">
        <v>5.5</v>
      </c>
      <c r="V698" t="s">
        <v>11421</v>
      </c>
      <c r="W698">
        <v>2.4</v>
      </c>
      <c r="X698" t="s">
        <v>11421</v>
      </c>
      <c r="Y698">
        <v>1</v>
      </c>
      <c r="Z698" t="s">
        <v>11421</v>
      </c>
      <c r="AA698">
        <v>51.4</v>
      </c>
      <c r="AB698" t="s">
        <v>11470</v>
      </c>
      <c r="AC698">
        <v>7.4</v>
      </c>
      <c r="AD698" t="s">
        <v>11421</v>
      </c>
      <c r="AE698" t="s">
        <v>12371</v>
      </c>
    </row>
    <row r="699" spans="1:31">
      <c r="A699" t="s">
        <v>12308</v>
      </c>
      <c r="B699" t="s">
        <v>1100</v>
      </c>
      <c r="C699" t="s">
        <v>1298</v>
      </c>
      <c r="D699" t="s">
        <v>1100</v>
      </c>
      <c r="E699">
        <v>39</v>
      </c>
      <c r="F699" t="s">
        <v>11646</v>
      </c>
      <c r="G699" t="s">
        <v>397</v>
      </c>
      <c r="H699" t="s">
        <v>11402</v>
      </c>
      <c r="I699" t="s">
        <v>11388</v>
      </c>
      <c r="J699" t="s">
        <v>11384</v>
      </c>
      <c r="K699">
        <v>5</v>
      </c>
      <c r="L699" t="s">
        <v>11389</v>
      </c>
      <c r="M699">
        <v>32.7</v>
      </c>
      <c r="N699" t="s">
        <v>11729</v>
      </c>
      <c r="O699">
        <v>5.7</v>
      </c>
      <c r="P699" t="s">
        <v>11735</v>
      </c>
      <c r="Q699">
        <v>12.4</v>
      </c>
      <c r="R699" t="s">
        <v>11421</v>
      </c>
      <c r="S699">
        <v>7.6</v>
      </c>
      <c r="T699" t="s">
        <v>11421</v>
      </c>
      <c r="U699">
        <v>7.1</v>
      </c>
      <c r="V699" t="s">
        <v>11421</v>
      </c>
      <c r="W699">
        <v>1.8</v>
      </c>
      <c r="X699" t="s">
        <v>11421</v>
      </c>
      <c r="Y699">
        <v>24.7</v>
      </c>
      <c r="Z699" t="s">
        <v>11699</v>
      </c>
      <c r="AA699">
        <v>25.6</v>
      </c>
      <c r="AB699" t="s">
        <v>11843</v>
      </c>
      <c r="AC699">
        <v>13.7</v>
      </c>
      <c r="AD699" t="s">
        <v>12038</v>
      </c>
      <c r="AE699" t="s">
        <v>12371</v>
      </c>
    </row>
    <row r="700" spans="1:31">
      <c r="A700" t="s">
        <v>12342</v>
      </c>
      <c r="B700" t="s">
        <v>1100</v>
      </c>
      <c r="C700" t="s">
        <v>1101</v>
      </c>
      <c r="D700" t="s">
        <v>1100</v>
      </c>
      <c r="E700">
        <v>35</v>
      </c>
      <c r="F700" t="s">
        <v>11646</v>
      </c>
      <c r="G700" t="s">
        <v>397</v>
      </c>
      <c r="H700" t="s">
        <v>11402</v>
      </c>
      <c r="I700" t="s">
        <v>11388</v>
      </c>
      <c r="J700" t="s">
        <v>11384</v>
      </c>
      <c r="K700">
        <v>5</v>
      </c>
      <c r="L700" t="s">
        <v>11389</v>
      </c>
      <c r="M700">
        <v>28.6</v>
      </c>
      <c r="N700" t="s">
        <v>11882</v>
      </c>
      <c r="O700">
        <v>3.8</v>
      </c>
      <c r="P700" t="s">
        <v>11735</v>
      </c>
      <c r="Q700">
        <v>10.9</v>
      </c>
      <c r="R700" t="s">
        <v>11421</v>
      </c>
      <c r="S700">
        <v>10.1</v>
      </c>
      <c r="T700" t="s">
        <v>11421</v>
      </c>
      <c r="U700">
        <v>2.2</v>
      </c>
      <c r="V700" t="s">
        <v>11421</v>
      </c>
      <c r="W700">
        <v>1.6</v>
      </c>
      <c r="X700" t="s">
        <v>11421</v>
      </c>
      <c r="Y700">
        <v>36</v>
      </c>
      <c r="Z700" t="s">
        <v>11852</v>
      </c>
      <c r="AA700">
        <v>9.5</v>
      </c>
      <c r="AB700" t="s">
        <v>11421</v>
      </c>
      <c r="AC700">
        <v>46.3</v>
      </c>
      <c r="AD700" t="s">
        <v>11488</v>
      </c>
      <c r="AE700" t="s">
        <v>12371</v>
      </c>
    </row>
    <row r="701" spans="1:31">
      <c r="A701" t="s">
        <v>12308</v>
      </c>
      <c r="B701" t="s">
        <v>1100</v>
      </c>
      <c r="C701" t="s">
        <v>8720</v>
      </c>
      <c r="D701" t="s">
        <v>1100</v>
      </c>
      <c r="E701">
        <v>21</v>
      </c>
      <c r="F701" t="s">
        <v>11382</v>
      </c>
      <c r="G701" t="s">
        <v>5</v>
      </c>
      <c r="H701" t="s">
        <v>11402</v>
      </c>
      <c r="I701" t="s">
        <v>11388</v>
      </c>
      <c r="J701" t="s">
        <v>11384</v>
      </c>
      <c r="K701">
        <v>5</v>
      </c>
      <c r="L701" t="s">
        <v>11389</v>
      </c>
      <c r="M701">
        <v>12.3</v>
      </c>
      <c r="N701" t="s">
        <v>11735</v>
      </c>
      <c r="O701">
        <v>7.6</v>
      </c>
      <c r="P701" t="s">
        <v>11735</v>
      </c>
      <c r="Q701">
        <v>21</v>
      </c>
      <c r="R701" t="s">
        <v>11723</v>
      </c>
      <c r="S701">
        <v>25.8</v>
      </c>
      <c r="T701" t="s">
        <v>11574</v>
      </c>
      <c r="U701">
        <v>6</v>
      </c>
      <c r="V701" t="s">
        <v>11421</v>
      </c>
      <c r="W701">
        <v>10.8</v>
      </c>
      <c r="X701" t="s">
        <v>12310</v>
      </c>
      <c r="Y701">
        <v>32.1</v>
      </c>
      <c r="Z701" t="s">
        <v>11956</v>
      </c>
      <c r="AA701">
        <v>20</v>
      </c>
      <c r="AB701" t="s">
        <v>11681</v>
      </c>
      <c r="AC701">
        <v>31.3</v>
      </c>
      <c r="AD701" t="s">
        <v>12050</v>
      </c>
      <c r="AE701" t="s">
        <v>12371</v>
      </c>
    </row>
    <row r="702" spans="1:31">
      <c r="A702" t="s">
        <v>12315</v>
      </c>
      <c r="B702" t="s">
        <v>1100</v>
      </c>
      <c r="C702" t="s">
        <v>1365</v>
      </c>
      <c r="D702" t="s">
        <v>1100</v>
      </c>
      <c r="E702">
        <v>16</v>
      </c>
      <c r="F702" t="s">
        <v>12412</v>
      </c>
      <c r="G702" t="s">
        <v>1364</v>
      </c>
      <c r="H702" t="s">
        <v>11402</v>
      </c>
      <c r="I702" t="s">
        <v>11388</v>
      </c>
      <c r="J702" t="s">
        <v>6952</v>
      </c>
      <c r="K702">
        <v>5</v>
      </c>
      <c r="L702" t="s">
        <v>11389</v>
      </c>
      <c r="M702">
        <v>21.3</v>
      </c>
      <c r="N702" t="s">
        <v>11807</v>
      </c>
      <c r="O702">
        <v>44.9</v>
      </c>
      <c r="P702" t="s">
        <v>236</v>
      </c>
      <c r="Q702">
        <v>11.7</v>
      </c>
      <c r="R702" t="s">
        <v>11421</v>
      </c>
      <c r="S702">
        <v>2.6</v>
      </c>
      <c r="T702" t="s">
        <v>11421</v>
      </c>
      <c r="U702">
        <v>1.7</v>
      </c>
      <c r="V702" t="s">
        <v>11421</v>
      </c>
      <c r="W702">
        <v>1</v>
      </c>
      <c r="X702" t="s">
        <v>11421</v>
      </c>
      <c r="Y702">
        <v>2.1</v>
      </c>
      <c r="Z702" t="s">
        <v>11421</v>
      </c>
      <c r="AA702">
        <v>30.3</v>
      </c>
      <c r="AB702" t="s">
        <v>11761</v>
      </c>
      <c r="AC702">
        <v>11.6</v>
      </c>
      <c r="AD702" t="s">
        <v>12413</v>
      </c>
      <c r="AE702" t="s">
        <v>12371</v>
      </c>
    </row>
    <row r="703" spans="1:31">
      <c r="A703" t="s">
        <v>12308</v>
      </c>
      <c r="B703" t="s">
        <v>1100</v>
      </c>
      <c r="C703" t="s">
        <v>2051</v>
      </c>
      <c r="D703" t="s">
        <v>1100</v>
      </c>
      <c r="E703">
        <v>18</v>
      </c>
      <c r="F703" t="s">
        <v>11566</v>
      </c>
      <c r="G703" t="s">
        <v>198</v>
      </c>
      <c r="H703" t="s">
        <v>11383</v>
      </c>
      <c r="I703" t="s">
        <v>7032</v>
      </c>
      <c r="J703" t="s">
        <v>11384</v>
      </c>
      <c r="K703">
        <v>2</v>
      </c>
      <c r="L703" t="s">
        <v>11389</v>
      </c>
      <c r="M703">
        <v>6.7</v>
      </c>
      <c r="N703" t="s">
        <v>11735</v>
      </c>
      <c r="O703">
        <v>13</v>
      </c>
      <c r="P703" t="s">
        <v>11735</v>
      </c>
      <c r="Q703">
        <v>3.1</v>
      </c>
      <c r="R703" t="s">
        <v>11421</v>
      </c>
      <c r="S703">
        <v>40.3</v>
      </c>
      <c r="T703" t="s">
        <v>12127</v>
      </c>
      <c r="U703">
        <v>35.9</v>
      </c>
      <c r="V703" t="s">
        <v>11995</v>
      </c>
      <c r="W703">
        <v>43.6</v>
      </c>
      <c r="X703" t="s">
        <v>11547</v>
      </c>
      <c r="Y703">
        <v>5.2</v>
      </c>
      <c r="Z703" t="s">
        <v>11421</v>
      </c>
      <c r="AA703">
        <v>11.3</v>
      </c>
      <c r="AB703" t="s">
        <v>11421</v>
      </c>
      <c r="AC703">
        <v>1.8</v>
      </c>
      <c r="AD703" t="s">
        <v>11421</v>
      </c>
      <c r="AE703" t="s">
        <v>12371</v>
      </c>
    </row>
    <row r="704" spans="1:31">
      <c r="A704" t="s">
        <v>12308</v>
      </c>
      <c r="B704" t="s">
        <v>1100</v>
      </c>
      <c r="C704" t="s">
        <v>1146</v>
      </c>
      <c r="D704" t="s">
        <v>1100</v>
      </c>
      <c r="E704">
        <v>21</v>
      </c>
      <c r="F704" t="s">
        <v>11754</v>
      </c>
      <c r="G704" t="s">
        <v>404</v>
      </c>
      <c r="H704" t="s">
        <v>11387</v>
      </c>
      <c r="I704" t="s">
        <v>11388</v>
      </c>
      <c r="J704" t="s">
        <v>7069</v>
      </c>
      <c r="K704">
        <v>4</v>
      </c>
      <c r="L704" t="s">
        <v>11389</v>
      </c>
      <c r="M704">
        <v>11.9</v>
      </c>
      <c r="N704" t="s">
        <v>11735</v>
      </c>
      <c r="O704">
        <v>3.6</v>
      </c>
      <c r="P704" t="s">
        <v>11735</v>
      </c>
      <c r="Q704">
        <v>4</v>
      </c>
      <c r="R704" t="s">
        <v>11421</v>
      </c>
      <c r="S704">
        <v>45.5</v>
      </c>
      <c r="T704" t="s">
        <v>815</v>
      </c>
      <c r="U704">
        <v>6.4</v>
      </c>
      <c r="V704" t="s">
        <v>11421</v>
      </c>
      <c r="W704">
        <v>7.6</v>
      </c>
      <c r="X704" t="s">
        <v>11421</v>
      </c>
      <c r="Y704">
        <v>37.6</v>
      </c>
      <c r="Z704" t="s">
        <v>11672</v>
      </c>
      <c r="AA704">
        <v>12.9</v>
      </c>
      <c r="AB704" t="s">
        <v>12078</v>
      </c>
      <c r="AC704">
        <v>4</v>
      </c>
      <c r="AD704" t="s">
        <v>11421</v>
      </c>
      <c r="AE704" t="s">
        <v>12371</v>
      </c>
    </row>
    <row r="705" spans="1:31">
      <c r="A705" t="s">
        <v>12283</v>
      </c>
      <c r="B705" t="s">
        <v>1100</v>
      </c>
      <c r="C705" t="s">
        <v>12414</v>
      </c>
      <c r="D705" t="s">
        <v>1100</v>
      </c>
      <c r="E705">
        <v>34</v>
      </c>
      <c r="F705" t="s">
        <v>12408</v>
      </c>
      <c r="G705" t="s">
        <v>2819</v>
      </c>
      <c r="H705" t="s">
        <v>11387</v>
      </c>
      <c r="I705" t="s">
        <v>11388</v>
      </c>
      <c r="J705" t="s">
        <v>7069</v>
      </c>
      <c r="K705">
        <v>5</v>
      </c>
      <c r="L705" t="s">
        <v>11389</v>
      </c>
      <c r="M705">
        <v>12.6</v>
      </c>
      <c r="N705" t="s">
        <v>11735</v>
      </c>
      <c r="O705">
        <v>17.9</v>
      </c>
      <c r="P705" t="s">
        <v>11801</v>
      </c>
      <c r="Q705">
        <v>66</v>
      </c>
      <c r="R705" t="s">
        <v>11666</v>
      </c>
      <c r="S705">
        <v>1.4</v>
      </c>
      <c r="T705" t="s">
        <v>11421</v>
      </c>
      <c r="U705">
        <v>3.1</v>
      </c>
      <c r="V705" t="s">
        <v>11421</v>
      </c>
      <c r="W705">
        <v>58.8</v>
      </c>
      <c r="X705" t="s">
        <v>11899</v>
      </c>
      <c r="Y705">
        <v>1.6</v>
      </c>
      <c r="Z705" t="s">
        <v>11421</v>
      </c>
      <c r="AA705">
        <v>9.9</v>
      </c>
      <c r="AB705" t="s">
        <v>11421</v>
      </c>
      <c r="AC705">
        <v>1.1</v>
      </c>
      <c r="AD705" t="s">
        <v>11421</v>
      </c>
      <c r="AE705" t="s">
        <v>12371</v>
      </c>
    </row>
    <row r="706" spans="1:31">
      <c r="A706" t="s">
        <v>12233</v>
      </c>
      <c r="B706" t="s">
        <v>1193</v>
      </c>
      <c r="C706" t="s">
        <v>10449</v>
      </c>
      <c r="D706" t="s">
        <v>1193</v>
      </c>
      <c r="E706">
        <v>19</v>
      </c>
      <c r="F706" t="s">
        <v>11649</v>
      </c>
      <c r="G706" t="s">
        <v>833</v>
      </c>
      <c r="H706" t="s">
        <v>11383</v>
      </c>
      <c r="I706" t="s">
        <v>11398</v>
      </c>
      <c r="J706" t="s">
        <v>11384</v>
      </c>
      <c r="K706">
        <v>4</v>
      </c>
      <c r="L706" t="s">
        <v>11389</v>
      </c>
      <c r="M706">
        <v>10</v>
      </c>
      <c r="N706" t="s">
        <v>11735</v>
      </c>
      <c r="O706">
        <v>3.7</v>
      </c>
      <c r="P706" t="s">
        <v>11735</v>
      </c>
      <c r="Q706">
        <v>84.4</v>
      </c>
      <c r="R706" t="s">
        <v>11391</v>
      </c>
      <c r="S706">
        <v>1.4</v>
      </c>
      <c r="T706" t="s">
        <v>11421</v>
      </c>
      <c r="U706">
        <v>6.7</v>
      </c>
      <c r="V706" t="s">
        <v>11421</v>
      </c>
      <c r="W706">
        <v>69.9</v>
      </c>
      <c r="X706" t="s">
        <v>1292</v>
      </c>
      <c r="Y706">
        <v>1</v>
      </c>
      <c r="Z706" t="s">
        <v>11421</v>
      </c>
      <c r="AA706">
        <v>7.6</v>
      </c>
      <c r="AB706" t="s">
        <v>11421</v>
      </c>
      <c r="AC706">
        <v>6.1</v>
      </c>
      <c r="AD706" t="s">
        <v>11421</v>
      </c>
      <c r="AE706" t="s">
        <v>12371</v>
      </c>
    </row>
    <row r="707" spans="1:31">
      <c r="A707" t="s">
        <v>12206</v>
      </c>
      <c r="B707" t="s">
        <v>1193</v>
      </c>
      <c r="C707" t="s">
        <v>1973</v>
      </c>
      <c r="D707" t="s">
        <v>1193</v>
      </c>
      <c r="E707">
        <v>13</v>
      </c>
      <c r="F707" t="s">
        <v>11459</v>
      </c>
      <c r="G707" t="s">
        <v>284</v>
      </c>
      <c r="H707" t="s">
        <v>11387</v>
      </c>
      <c r="I707" t="s">
        <v>11388</v>
      </c>
      <c r="J707" t="s">
        <v>11384</v>
      </c>
      <c r="K707">
        <v>4</v>
      </c>
      <c r="L707" t="s">
        <v>11389</v>
      </c>
      <c r="M707">
        <v>16.8</v>
      </c>
      <c r="N707" t="s">
        <v>11871</v>
      </c>
      <c r="O707">
        <v>8.4</v>
      </c>
      <c r="P707" t="s">
        <v>11735</v>
      </c>
      <c r="Q707">
        <v>62.3</v>
      </c>
      <c r="R707" t="s">
        <v>11441</v>
      </c>
      <c r="S707">
        <v>10.9</v>
      </c>
      <c r="T707" t="s">
        <v>11421</v>
      </c>
      <c r="U707">
        <v>7.5</v>
      </c>
      <c r="V707" t="s">
        <v>11421</v>
      </c>
      <c r="W707">
        <v>5.2</v>
      </c>
      <c r="X707" t="s">
        <v>11421</v>
      </c>
      <c r="Y707">
        <v>2.5</v>
      </c>
      <c r="Z707" t="s">
        <v>11421</v>
      </c>
      <c r="AA707">
        <v>8.6</v>
      </c>
      <c r="AB707" t="s">
        <v>11421</v>
      </c>
      <c r="AC707">
        <v>18.8</v>
      </c>
      <c r="AD707" t="s">
        <v>11678</v>
      </c>
      <c r="AE707" t="s">
        <v>12371</v>
      </c>
    </row>
    <row r="708" spans="1:31">
      <c r="A708" t="s">
        <v>12315</v>
      </c>
      <c r="B708" t="s">
        <v>1193</v>
      </c>
      <c r="C708" t="s">
        <v>12415</v>
      </c>
      <c r="D708" t="s">
        <v>1193</v>
      </c>
      <c r="E708">
        <v>33</v>
      </c>
      <c r="F708" t="s">
        <v>12020</v>
      </c>
      <c r="G708" t="s">
        <v>690</v>
      </c>
      <c r="H708" t="s">
        <v>11387</v>
      </c>
      <c r="I708" t="s">
        <v>11398</v>
      </c>
      <c r="J708" t="s">
        <v>11384</v>
      </c>
      <c r="K708">
        <v>5</v>
      </c>
      <c r="L708" t="s">
        <v>11389</v>
      </c>
      <c r="M708">
        <v>11</v>
      </c>
      <c r="N708" t="s">
        <v>11735</v>
      </c>
      <c r="O708">
        <v>8.8</v>
      </c>
      <c r="P708" t="s">
        <v>11735</v>
      </c>
      <c r="Q708">
        <v>9.2</v>
      </c>
      <c r="R708" t="s">
        <v>11421</v>
      </c>
      <c r="S708">
        <v>9.5</v>
      </c>
      <c r="T708" t="s">
        <v>11421</v>
      </c>
      <c r="U708">
        <v>26.6</v>
      </c>
      <c r="V708" t="s">
        <v>12119</v>
      </c>
      <c r="W708">
        <v>64.5</v>
      </c>
      <c r="X708" t="s">
        <v>12047</v>
      </c>
      <c r="Y708">
        <v>54.7</v>
      </c>
      <c r="Z708" t="s">
        <v>11466</v>
      </c>
      <c r="AA708">
        <v>9.4</v>
      </c>
      <c r="AB708" t="s">
        <v>11421</v>
      </c>
      <c r="AC708">
        <v>35.8</v>
      </c>
      <c r="AD708" t="s">
        <v>12151</v>
      </c>
      <c r="AE708" t="s">
        <v>12371</v>
      </c>
    </row>
    <row r="709" spans="1:31">
      <c r="A709" t="s">
        <v>12308</v>
      </c>
      <c r="B709" t="s">
        <v>1193</v>
      </c>
      <c r="C709" t="s">
        <v>1199</v>
      </c>
      <c r="D709" t="s">
        <v>1193</v>
      </c>
      <c r="E709">
        <v>20</v>
      </c>
      <c r="F709" t="s">
        <v>8527</v>
      </c>
      <c r="G709" t="s">
        <v>1197</v>
      </c>
      <c r="H709" t="s">
        <v>11387</v>
      </c>
      <c r="I709" t="s">
        <v>7032</v>
      </c>
      <c r="J709" t="s">
        <v>11384</v>
      </c>
      <c r="K709">
        <v>5</v>
      </c>
      <c r="L709" t="s">
        <v>11389</v>
      </c>
      <c r="M709">
        <v>23.9</v>
      </c>
      <c r="N709" t="s">
        <v>11825</v>
      </c>
      <c r="O709">
        <v>16.8</v>
      </c>
      <c r="P709" t="s">
        <v>12265</v>
      </c>
      <c r="Q709">
        <v>13.2</v>
      </c>
      <c r="R709" t="s">
        <v>11421</v>
      </c>
      <c r="S709">
        <v>7.8</v>
      </c>
      <c r="T709" t="s">
        <v>11421</v>
      </c>
      <c r="U709">
        <v>5</v>
      </c>
      <c r="V709" t="s">
        <v>11421</v>
      </c>
      <c r="W709">
        <v>11.3</v>
      </c>
      <c r="X709" t="s">
        <v>12230</v>
      </c>
      <c r="Y709">
        <v>31.1</v>
      </c>
      <c r="Z709" t="s">
        <v>12225</v>
      </c>
      <c r="AA709">
        <v>30.8</v>
      </c>
      <c r="AB709" t="s">
        <v>11664</v>
      </c>
      <c r="AC709">
        <v>10.2</v>
      </c>
      <c r="AD709" t="s">
        <v>12216</v>
      </c>
      <c r="AE709" t="s">
        <v>12371</v>
      </c>
    </row>
    <row r="710" spans="1:31">
      <c r="A710" t="s">
        <v>12236</v>
      </c>
      <c r="B710" t="s">
        <v>1193</v>
      </c>
      <c r="C710" t="s">
        <v>1898</v>
      </c>
      <c r="D710" t="s">
        <v>1193</v>
      </c>
      <c r="E710">
        <v>23</v>
      </c>
      <c r="F710" t="s">
        <v>7032</v>
      </c>
      <c r="G710" t="s">
        <v>1095</v>
      </c>
      <c r="H710" t="s">
        <v>11402</v>
      </c>
      <c r="I710" t="s">
        <v>11388</v>
      </c>
      <c r="J710" t="s">
        <v>7069</v>
      </c>
      <c r="K710">
        <v>5</v>
      </c>
      <c r="L710" t="s">
        <v>11389</v>
      </c>
      <c r="M710">
        <v>31</v>
      </c>
      <c r="N710" t="s">
        <v>11719</v>
      </c>
      <c r="O710">
        <v>33.9</v>
      </c>
      <c r="P710" t="s">
        <v>11466</v>
      </c>
      <c r="Q710">
        <v>4.2</v>
      </c>
      <c r="R710" t="s">
        <v>11421</v>
      </c>
      <c r="S710">
        <v>4.3</v>
      </c>
      <c r="T710" t="s">
        <v>11421</v>
      </c>
      <c r="U710">
        <v>3.9</v>
      </c>
      <c r="V710" t="s">
        <v>11421</v>
      </c>
      <c r="W710">
        <v>1.3</v>
      </c>
      <c r="X710" t="s">
        <v>11421</v>
      </c>
      <c r="Y710">
        <v>3.9</v>
      </c>
      <c r="Z710" t="s">
        <v>11421</v>
      </c>
      <c r="AA710">
        <v>9.6</v>
      </c>
      <c r="AB710" t="s">
        <v>11421</v>
      </c>
      <c r="AC710">
        <v>5.2</v>
      </c>
      <c r="AD710" t="s">
        <v>11421</v>
      </c>
      <c r="AE710" t="s">
        <v>12371</v>
      </c>
    </row>
    <row r="711" spans="1:31">
      <c r="A711" t="s">
        <v>12342</v>
      </c>
      <c r="B711" t="s">
        <v>1193</v>
      </c>
      <c r="C711" t="s">
        <v>1284</v>
      </c>
      <c r="D711" t="s">
        <v>1193</v>
      </c>
      <c r="E711">
        <v>34</v>
      </c>
      <c r="F711" t="s">
        <v>11819</v>
      </c>
      <c r="G711" t="s">
        <v>274</v>
      </c>
      <c r="H711" t="s">
        <v>11387</v>
      </c>
      <c r="I711" t="s">
        <v>7032</v>
      </c>
      <c r="J711" t="s">
        <v>11384</v>
      </c>
      <c r="K711">
        <v>5</v>
      </c>
      <c r="L711" t="s">
        <v>11389</v>
      </c>
      <c r="M711">
        <v>23.5</v>
      </c>
      <c r="N711" t="s">
        <v>12181</v>
      </c>
      <c r="O711">
        <v>10.3</v>
      </c>
      <c r="P711" t="s">
        <v>11735</v>
      </c>
      <c r="Q711">
        <v>13</v>
      </c>
      <c r="R711" t="s">
        <v>11421</v>
      </c>
      <c r="S711">
        <v>16.1</v>
      </c>
      <c r="T711" t="s">
        <v>11812</v>
      </c>
      <c r="U711">
        <v>2.8</v>
      </c>
      <c r="V711" t="s">
        <v>11421</v>
      </c>
      <c r="W711">
        <v>6</v>
      </c>
      <c r="X711" t="s">
        <v>11421</v>
      </c>
      <c r="Y711">
        <v>38</v>
      </c>
      <c r="Z711" t="s">
        <v>12309</v>
      </c>
      <c r="AA711">
        <v>8.1</v>
      </c>
      <c r="AB711" t="s">
        <v>11421</v>
      </c>
      <c r="AC711">
        <v>23.2</v>
      </c>
      <c r="AD711" t="s">
        <v>11841</v>
      </c>
      <c r="AE711" t="s">
        <v>12371</v>
      </c>
    </row>
    <row r="712" spans="1:31">
      <c r="A712" t="s">
        <v>11917</v>
      </c>
      <c r="B712" t="s">
        <v>1193</v>
      </c>
      <c r="C712" t="s">
        <v>1192</v>
      </c>
      <c r="D712" t="s">
        <v>1193</v>
      </c>
      <c r="E712">
        <v>19</v>
      </c>
      <c r="F712" t="s">
        <v>11382</v>
      </c>
      <c r="G712" t="s">
        <v>5</v>
      </c>
      <c r="H712" t="s">
        <v>11383</v>
      </c>
      <c r="I712" t="s">
        <v>11388</v>
      </c>
      <c r="J712" t="s">
        <v>11384</v>
      </c>
      <c r="K712">
        <v>5</v>
      </c>
      <c r="L712" t="s">
        <v>11385</v>
      </c>
      <c r="M712">
        <v>5.4</v>
      </c>
      <c r="N712" t="s">
        <v>11735</v>
      </c>
      <c r="O712">
        <v>6.1</v>
      </c>
      <c r="P712" t="s">
        <v>11735</v>
      </c>
      <c r="Q712">
        <v>100</v>
      </c>
      <c r="R712" t="s">
        <v>80</v>
      </c>
      <c r="S712">
        <v>11</v>
      </c>
      <c r="T712" t="s">
        <v>11421</v>
      </c>
      <c r="U712">
        <v>5.4</v>
      </c>
      <c r="V712" t="s">
        <v>11421</v>
      </c>
      <c r="W712">
        <v>13.5</v>
      </c>
      <c r="X712" t="s">
        <v>11702</v>
      </c>
      <c r="Y712">
        <v>5.5</v>
      </c>
      <c r="Z712" t="s">
        <v>11421</v>
      </c>
      <c r="AA712">
        <v>16.5</v>
      </c>
      <c r="AB712" t="s">
        <v>12119</v>
      </c>
      <c r="AC712">
        <v>2.3</v>
      </c>
      <c r="AD712" t="s">
        <v>11421</v>
      </c>
      <c r="AE712" t="s">
        <v>12371</v>
      </c>
    </row>
    <row r="713" spans="1:31">
      <c r="A713" t="s">
        <v>12308</v>
      </c>
      <c r="B713" t="s">
        <v>1193</v>
      </c>
      <c r="C713" t="s">
        <v>1564</v>
      </c>
      <c r="D713" t="s">
        <v>1193</v>
      </c>
      <c r="E713">
        <v>15</v>
      </c>
      <c r="F713" t="s">
        <v>11994</v>
      </c>
      <c r="G713" t="s">
        <v>704</v>
      </c>
      <c r="H713" t="s">
        <v>11383</v>
      </c>
      <c r="I713" t="s">
        <v>7032</v>
      </c>
      <c r="J713" t="s">
        <v>7069</v>
      </c>
      <c r="K713">
        <v>3</v>
      </c>
      <c r="L713" t="s">
        <v>11389</v>
      </c>
      <c r="M713">
        <v>14.5</v>
      </c>
      <c r="N713" t="s">
        <v>12221</v>
      </c>
      <c r="O713">
        <v>17.3</v>
      </c>
      <c r="P713" t="s">
        <v>11850</v>
      </c>
      <c r="Q713">
        <v>22</v>
      </c>
      <c r="R713" t="s">
        <v>11890</v>
      </c>
      <c r="S713">
        <v>6.3</v>
      </c>
      <c r="T713" t="s">
        <v>11421</v>
      </c>
      <c r="U713">
        <v>100</v>
      </c>
      <c r="V713" t="s">
        <v>80</v>
      </c>
      <c r="W713">
        <v>2</v>
      </c>
      <c r="X713" t="s">
        <v>11421</v>
      </c>
      <c r="Y713">
        <v>8.3</v>
      </c>
      <c r="Z713" t="s">
        <v>11421</v>
      </c>
      <c r="AA713">
        <v>17</v>
      </c>
      <c r="AB713" t="s">
        <v>11983</v>
      </c>
      <c r="AC713">
        <v>2.8</v>
      </c>
      <c r="AD713" t="s">
        <v>11421</v>
      </c>
      <c r="AE713" t="s">
        <v>12371</v>
      </c>
    </row>
    <row r="714" spans="1:31">
      <c r="A714" t="s">
        <v>12315</v>
      </c>
      <c r="B714" t="s">
        <v>1232</v>
      </c>
      <c r="C714" t="s">
        <v>12416</v>
      </c>
      <c r="D714" t="s">
        <v>1232</v>
      </c>
      <c r="E714">
        <v>21</v>
      </c>
      <c r="F714" t="s">
        <v>11982</v>
      </c>
      <c r="G714" t="s">
        <v>977</v>
      </c>
      <c r="H714" t="s">
        <v>11425</v>
      </c>
      <c r="I714" t="s">
        <v>11388</v>
      </c>
      <c r="J714" t="s">
        <v>7069</v>
      </c>
      <c r="K714">
        <v>4</v>
      </c>
      <c r="L714" t="s">
        <v>11385</v>
      </c>
      <c r="M714">
        <v>13.4</v>
      </c>
      <c r="N714" t="s">
        <v>11735</v>
      </c>
      <c r="O714">
        <v>18.8</v>
      </c>
      <c r="P714" t="s">
        <v>11724</v>
      </c>
      <c r="Q714">
        <v>16.5</v>
      </c>
      <c r="R714" t="s">
        <v>11421</v>
      </c>
      <c r="S714">
        <v>2.7</v>
      </c>
      <c r="T714" t="s">
        <v>11421</v>
      </c>
      <c r="U714">
        <v>80.1</v>
      </c>
      <c r="V714" t="s">
        <v>11733</v>
      </c>
      <c r="W714">
        <v>51.3</v>
      </c>
      <c r="X714" t="s">
        <v>11719</v>
      </c>
      <c r="Y714">
        <v>1.1</v>
      </c>
      <c r="Z714" t="s">
        <v>11421</v>
      </c>
      <c r="AA714">
        <v>18.2</v>
      </c>
      <c r="AB714" t="s">
        <v>11910</v>
      </c>
      <c r="AC714">
        <v>1.1</v>
      </c>
      <c r="AD714" t="s">
        <v>11421</v>
      </c>
      <c r="AE714" t="s">
        <v>12371</v>
      </c>
    </row>
    <row r="715" spans="1:31">
      <c r="A715" t="s">
        <v>12283</v>
      </c>
      <c r="B715" t="s">
        <v>1232</v>
      </c>
      <c r="C715" t="s">
        <v>1231</v>
      </c>
      <c r="D715" t="s">
        <v>1232</v>
      </c>
      <c r="E715">
        <v>23</v>
      </c>
      <c r="F715" t="s">
        <v>11432</v>
      </c>
      <c r="G715" t="s">
        <v>11433</v>
      </c>
      <c r="H715" t="s">
        <v>11387</v>
      </c>
      <c r="I715" t="s">
        <v>7032</v>
      </c>
      <c r="J715" t="s">
        <v>11384</v>
      </c>
      <c r="K715">
        <v>3</v>
      </c>
      <c r="L715" t="s">
        <v>11389</v>
      </c>
      <c r="M715">
        <v>3.8</v>
      </c>
      <c r="N715" t="s">
        <v>11735</v>
      </c>
      <c r="O715">
        <v>1.5</v>
      </c>
      <c r="P715" t="s">
        <v>11735</v>
      </c>
      <c r="Q715">
        <v>9.8</v>
      </c>
      <c r="R715" t="s">
        <v>11421</v>
      </c>
      <c r="S715">
        <v>64.8</v>
      </c>
      <c r="T715" t="s">
        <v>11586</v>
      </c>
      <c r="U715">
        <v>1.5</v>
      </c>
      <c r="V715" t="s">
        <v>11421</v>
      </c>
      <c r="W715">
        <v>3.2</v>
      </c>
      <c r="X715" t="s">
        <v>11421</v>
      </c>
      <c r="Y715">
        <v>1.2</v>
      </c>
      <c r="Z715" t="s">
        <v>11421</v>
      </c>
      <c r="AA715">
        <v>17.1</v>
      </c>
      <c r="AB715" t="s">
        <v>12314</v>
      </c>
      <c r="AC715">
        <v>2.5</v>
      </c>
      <c r="AD715" t="s">
        <v>11421</v>
      </c>
      <c r="AE715" t="s">
        <v>12371</v>
      </c>
    </row>
    <row r="716" spans="1:31">
      <c r="A716" t="s">
        <v>12236</v>
      </c>
      <c r="B716" t="s">
        <v>1232</v>
      </c>
      <c r="C716" t="s">
        <v>12417</v>
      </c>
      <c r="D716" t="s">
        <v>1232</v>
      </c>
      <c r="E716">
        <v>39</v>
      </c>
      <c r="F716" t="s">
        <v>11585</v>
      </c>
      <c r="G716" t="s">
        <v>757</v>
      </c>
      <c r="H716" t="s">
        <v>11387</v>
      </c>
      <c r="I716" t="s">
        <v>11388</v>
      </c>
      <c r="J716" t="s">
        <v>7069</v>
      </c>
      <c r="K716">
        <v>3</v>
      </c>
      <c r="L716" t="s">
        <v>11389</v>
      </c>
      <c r="M716">
        <v>22.8</v>
      </c>
      <c r="N716" t="s">
        <v>12043</v>
      </c>
      <c r="O716">
        <v>17.2</v>
      </c>
      <c r="P716" t="s">
        <v>11711</v>
      </c>
      <c r="Q716">
        <v>14.2</v>
      </c>
      <c r="R716" t="s">
        <v>11421</v>
      </c>
      <c r="S716">
        <v>2.9</v>
      </c>
      <c r="T716" t="s">
        <v>11421</v>
      </c>
      <c r="U716">
        <v>24</v>
      </c>
      <c r="V716" t="s">
        <v>11629</v>
      </c>
      <c r="W716">
        <v>60.2</v>
      </c>
      <c r="X716" t="s">
        <v>11767</v>
      </c>
      <c r="Y716">
        <v>12.2</v>
      </c>
      <c r="Z716" t="s">
        <v>11849</v>
      </c>
      <c r="AA716">
        <v>7.2</v>
      </c>
      <c r="AB716" t="s">
        <v>11421</v>
      </c>
      <c r="AC716">
        <v>3</v>
      </c>
      <c r="AD716" t="s">
        <v>11421</v>
      </c>
      <c r="AE716" t="s">
        <v>12371</v>
      </c>
    </row>
    <row r="717" spans="1:31">
      <c r="A717" t="s">
        <v>12315</v>
      </c>
      <c r="B717" t="s">
        <v>1232</v>
      </c>
      <c r="C717" t="s">
        <v>1752</v>
      </c>
      <c r="D717" t="s">
        <v>1232</v>
      </c>
      <c r="E717">
        <v>17</v>
      </c>
      <c r="F717" t="s">
        <v>12153</v>
      </c>
      <c r="G717" t="s">
        <v>489</v>
      </c>
      <c r="H717" t="s">
        <v>11402</v>
      </c>
      <c r="I717" t="s">
        <v>11388</v>
      </c>
      <c r="J717" t="s">
        <v>7069</v>
      </c>
      <c r="K717">
        <v>5</v>
      </c>
      <c r="L717" t="s">
        <v>11389</v>
      </c>
      <c r="M717">
        <v>26.4</v>
      </c>
      <c r="N717" t="s">
        <v>12037</v>
      </c>
      <c r="O717">
        <v>19.1</v>
      </c>
      <c r="P717" t="s">
        <v>11859</v>
      </c>
      <c r="Q717">
        <v>3</v>
      </c>
      <c r="R717" t="s">
        <v>11421</v>
      </c>
      <c r="S717">
        <v>4.2</v>
      </c>
      <c r="T717" t="s">
        <v>11421</v>
      </c>
      <c r="U717">
        <v>6.4</v>
      </c>
      <c r="V717" t="s">
        <v>11421</v>
      </c>
      <c r="W717">
        <v>15.7</v>
      </c>
      <c r="X717" t="s">
        <v>12089</v>
      </c>
      <c r="Y717">
        <v>36.1</v>
      </c>
      <c r="Z717" t="s">
        <v>12141</v>
      </c>
      <c r="AA717">
        <v>34.7</v>
      </c>
      <c r="AB717" t="s">
        <v>11567</v>
      </c>
      <c r="AC717">
        <v>3.4</v>
      </c>
      <c r="AD717" t="s">
        <v>11421</v>
      </c>
      <c r="AE717" t="s">
        <v>12371</v>
      </c>
    </row>
    <row r="718" spans="1:31">
      <c r="A718" t="s">
        <v>12283</v>
      </c>
      <c r="B718" t="s">
        <v>1232</v>
      </c>
      <c r="C718" t="s">
        <v>3261</v>
      </c>
      <c r="D718" t="s">
        <v>1232</v>
      </c>
      <c r="E718">
        <v>29</v>
      </c>
      <c r="F718" t="s">
        <v>6870</v>
      </c>
      <c r="G718" t="s">
        <v>1450</v>
      </c>
      <c r="H718" t="s">
        <v>11383</v>
      </c>
      <c r="I718" t="s">
        <v>7032</v>
      </c>
      <c r="J718" t="s">
        <v>11384</v>
      </c>
      <c r="K718">
        <v>4</v>
      </c>
      <c r="L718" t="s">
        <v>11389</v>
      </c>
      <c r="M718">
        <v>7.8</v>
      </c>
      <c r="N718" t="s">
        <v>11735</v>
      </c>
      <c r="O718">
        <v>11.3</v>
      </c>
      <c r="P718" t="s">
        <v>11735</v>
      </c>
      <c r="Q718">
        <v>55.1</v>
      </c>
      <c r="R718" t="s">
        <v>11772</v>
      </c>
      <c r="S718">
        <v>30.4</v>
      </c>
      <c r="T718" t="s">
        <v>11683</v>
      </c>
      <c r="U718">
        <v>1.2</v>
      </c>
      <c r="V718" t="s">
        <v>11421</v>
      </c>
      <c r="W718">
        <v>3.3</v>
      </c>
      <c r="X718" t="s">
        <v>11421</v>
      </c>
      <c r="Y718">
        <v>3</v>
      </c>
      <c r="Z718" t="s">
        <v>11421</v>
      </c>
      <c r="AA718">
        <v>7.2</v>
      </c>
      <c r="AB718" t="s">
        <v>11421</v>
      </c>
      <c r="AC718">
        <v>4.9</v>
      </c>
      <c r="AD718" t="s">
        <v>11421</v>
      </c>
      <c r="AE718" t="s">
        <v>12371</v>
      </c>
    </row>
    <row r="719" spans="1:31">
      <c r="A719" t="s">
        <v>12342</v>
      </c>
      <c r="B719" t="s">
        <v>1232</v>
      </c>
      <c r="C719" t="s">
        <v>3029</v>
      </c>
      <c r="D719" t="s">
        <v>1232</v>
      </c>
      <c r="E719">
        <v>20</v>
      </c>
      <c r="F719" t="s">
        <v>7032</v>
      </c>
      <c r="G719" t="s">
        <v>1095</v>
      </c>
      <c r="H719" t="s">
        <v>11383</v>
      </c>
      <c r="I719" t="s">
        <v>11398</v>
      </c>
      <c r="J719" t="s">
        <v>11384</v>
      </c>
      <c r="K719">
        <v>5</v>
      </c>
      <c r="L719" t="s">
        <v>11385</v>
      </c>
      <c r="M719">
        <v>14.4</v>
      </c>
      <c r="N719" t="s">
        <v>11735</v>
      </c>
      <c r="O719">
        <v>43.4</v>
      </c>
      <c r="P719" t="s">
        <v>559</v>
      </c>
      <c r="Q719">
        <v>21</v>
      </c>
      <c r="R719" t="s">
        <v>11703</v>
      </c>
      <c r="S719">
        <v>2.7</v>
      </c>
      <c r="T719" t="s">
        <v>11421</v>
      </c>
      <c r="U719">
        <v>9.5</v>
      </c>
      <c r="V719" t="s">
        <v>11421</v>
      </c>
      <c r="W719">
        <v>2.4</v>
      </c>
      <c r="X719" t="s">
        <v>11421</v>
      </c>
      <c r="Y719">
        <v>1.1</v>
      </c>
      <c r="Z719" t="s">
        <v>11421</v>
      </c>
      <c r="AA719">
        <v>27.5</v>
      </c>
      <c r="AB719" t="s">
        <v>11758</v>
      </c>
      <c r="AC719">
        <v>22.5</v>
      </c>
      <c r="AD719" t="s">
        <v>12203</v>
      </c>
      <c r="AE719" t="s">
        <v>12371</v>
      </c>
    </row>
    <row r="720" spans="1:31">
      <c r="A720" t="s">
        <v>12315</v>
      </c>
      <c r="B720" t="s">
        <v>1232</v>
      </c>
      <c r="C720" t="s">
        <v>12418</v>
      </c>
      <c r="D720" t="s">
        <v>1232</v>
      </c>
      <c r="E720">
        <v>40</v>
      </c>
      <c r="F720" t="s">
        <v>11448</v>
      </c>
      <c r="G720" t="s">
        <v>175</v>
      </c>
      <c r="H720" t="s">
        <v>11387</v>
      </c>
      <c r="I720" t="s">
        <v>11398</v>
      </c>
      <c r="J720" t="s">
        <v>11384</v>
      </c>
      <c r="K720">
        <v>5</v>
      </c>
      <c r="L720" t="s">
        <v>11389</v>
      </c>
      <c r="M720">
        <v>15.8</v>
      </c>
      <c r="N720" t="s">
        <v>12134</v>
      </c>
      <c r="O720">
        <v>4</v>
      </c>
      <c r="P720" t="s">
        <v>11735</v>
      </c>
      <c r="Q720">
        <v>12.2</v>
      </c>
      <c r="R720" t="s">
        <v>11421</v>
      </c>
      <c r="S720">
        <v>25</v>
      </c>
      <c r="T720" t="s">
        <v>11713</v>
      </c>
      <c r="U720">
        <v>12.6</v>
      </c>
      <c r="V720" t="s">
        <v>11421</v>
      </c>
      <c r="W720">
        <v>12.1</v>
      </c>
      <c r="X720" t="s">
        <v>12383</v>
      </c>
      <c r="Y720">
        <v>57.3</v>
      </c>
      <c r="Z720" t="s">
        <v>11731</v>
      </c>
      <c r="AA720">
        <v>7.4</v>
      </c>
      <c r="AB720" t="s">
        <v>11421</v>
      </c>
      <c r="AC720">
        <v>13.4</v>
      </c>
      <c r="AD720" t="s">
        <v>11651</v>
      </c>
      <c r="AE720" t="s">
        <v>12371</v>
      </c>
    </row>
    <row r="721" spans="1:31">
      <c r="A721" t="s">
        <v>12315</v>
      </c>
      <c r="B721" t="s">
        <v>1232</v>
      </c>
      <c r="C721" t="s">
        <v>1965</v>
      </c>
      <c r="D721" t="s">
        <v>1232</v>
      </c>
      <c r="E721">
        <v>33</v>
      </c>
      <c r="F721" t="s">
        <v>11382</v>
      </c>
      <c r="G721" t="s">
        <v>5</v>
      </c>
      <c r="H721" t="s">
        <v>11383</v>
      </c>
      <c r="I721" t="s">
        <v>11388</v>
      </c>
      <c r="J721" t="s">
        <v>11384</v>
      </c>
      <c r="K721">
        <v>4</v>
      </c>
      <c r="L721" t="s">
        <v>11389</v>
      </c>
      <c r="M721">
        <v>10.6</v>
      </c>
      <c r="N721" t="s">
        <v>11735</v>
      </c>
      <c r="O721">
        <v>13.1</v>
      </c>
      <c r="P721" t="s">
        <v>11735</v>
      </c>
      <c r="Q721">
        <v>13.4</v>
      </c>
      <c r="R721" t="s">
        <v>11421</v>
      </c>
      <c r="S721">
        <v>18.1</v>
      </c>
      <c r="T721" t="s">
        <v>11750</v>
      </c>
      <c r="U721">
        <v>59.4</v>
      </c>
      <c r="V721" t="s">
        <v>1046</v>
      </c>
      <c r="W721">
        <v>15.9</v>
      </c>
      <c r="X721" t="s">
        <v>11638</v>
      </c>
      <c r="Y721">
        <v>6.2</v>
      </c>
      <c r="Z721" t="s">
        <v>11421</v>
      </c>
      <c r="AA721">
        <v>10.8</v>
      </c>
      <c r="AB721" t="s">
        <v>11421</v>
      </c>
      <c r="AC721">
        <v>38.7</v>
      </c>
      <c r="AD721" t="s">
        <v>12201</v>
      </c>
      <c r="AE721" t="s">
        <v>12371</v>
      </c>
    </row>
    <row r="722" spans="1:31">
      <c r="A722" t="s">
        <v>12308</v>
      </c>
      <c r="B722" t="s">
        <v>1232</v>
      </c>
      <c r="C722" t="s">
        <v>2030</v>
      </c>
      <c r="D722" t="s">
        <v>1232</v>
      </c>
      <c r="E722">
        <v>23</v>
      </c>
      <c r="F722" t="s">
        <v>6875</v>
      </c>
      <c r="G722" t="s">
        <v>17</v>
      </c>
      <c r="H722" t="s">
        <v>11383</v>
      </c>
      <c r="I722" t="s">
        <v>7032</v>
      </c>
      <c r="J722" t="s">
        <v>11384</v>
      </c>
      <c r="K722">
        <v>5</v>
      </c>
      <c r="L722" t="s">
        <v>11389</v>
      </c>
      <c r="M722">
        <v>4.6</v>
      </c>
      <c r="N722" t="s">
        <v>11735</v>
      </c>
      <c r="O722">
        <v>6.9</v>
      </c>
      <c r="P722" t="s">
        <v>11735</v>
      </c>
      <c r="Q722">
        <v>23</v>
      </c>
      <c r="R722" t="s">
        <v>11812</v>
      </c>
      <c r="S722">
        <v>24.9</v>
      </c>
      <c r="T722" t="s">
        <v>11803</v>
      </c>
      <c r="U722">
        <v>63.8</v>
      </c>
      <c r="V722" t="s">
        <v>11578</v>
      </c>
      <c r="W722">
        <v>24.8</v>
      </c>
      <c r="X722" t="s">
        <v>12075</v>
      </c>
      <c r="Y722">
        <v>5.9</v>
      </c>
      <c r="Z722" t="s">
        <v>11421</v>
      </c>
      <c r="AA722">
        <v>14.4</v>
      </c>
      <c r="AB722" t="s">
        <v>12091</v>
      </c>
      <c r="AC722">
        <v>32.7</v>
      </c>
      <c r="AD722" t="s">
        <v>12287</v>
      </c>
      <c r="AE722" t="s">
        <v>12371</v>
      </c>
    </row>
    <row r="723" spans="1:31">
      <c r="A723" t="s">
        <v>12308</v>
      </c>
      <c r="B723" t="s">
        <v>1232</v>
      </c>
      <c r="C723" t="s">
        <v>3262</v>
      </c>
      <c r="D723" t="s">
        <v>1232</v>
      </c>
      <c r="E723">
        <v>9</v>
      </c>
      <c r="F723" t="s">
        <v>11386</v>
      </c>
      <c r="G723" t="s">
        <v>10</v>
      </c>
      <c r="H723" t="s">
        <v>11387</v>
      </c>
      <c r="I723" t="s">
        <v>7032</v>
      </c>
      <c r="J723" t="s">
        <v>7069</v>
      </c>
      <c r="K723">
        <v>3</v>
      </c>
      <c r="L723" t="s">
        <v>11389</v>
      </c>
      <c r="M723">
        <v>12.9</v>
      </c>
      <c r="N723" t="s">
        <v>11735</v>
      </c>
      <c r="O723">
        <v>6.7</v>
      </c>
      <c r="P723" t="s">
        <v>11735</v>
      </c>
      <c r="Q723">
        <v>5.9</v>
      </c>
      <c r="R723" t="s">
        <v>11421</v>
      </c>
      <c r="S723">
        <v>6</v>
      </c>
      <c r="T723" t="s">
        <v>11421</v>
      </c>
      <c r="U723">
        <v>78.4</v>
      </c>
      <c r="V723" t="s">
        <v>1859</v>
      </c>
      <c r="W723">
        <v>100</v>
      </c>
      <c r="X723" t="s">
        <v>140</v>
      </c>
      <c r="Y723">
        <v>1.9</v>
      </c>
      <c r="Z723" t="s">
        <v>11421</v>
      </c>
      <c r="AA723">
        <v>16.3</v>
      </c>
      <c r="AB723" t="s">
        <v>12265</v>
      </c>
      <c r="AC723">
        <v>1.9</v>
      </c>
      <c r="AD723" t="s">
        <v>11421</v>
      </c>
      <c r="AE723" t="s">
        <v>12371</v>
      </c>
    </row>
    <row r="724" spans="1:31">
      <c r="A724" t="s">
        <v>12308</v>
      </c>
      <c r="B724" t="s">
        <v>1232</v>
      </c>
      <c r="C724" t="s">
        <v>1677</v>
      </c>
      <c r="D724" t="s">
        <v>1232</v>
      </c>
      <c r="E724">
        <v>18</v>
      </c>
      <c r="F724" t="s">
        <v>8337</v>
      </c>
      <c r="G724" t="s">
        <v>130</v>
      </c>
      <c r="H724" t="s">
        <v>11387</v>
      </c>
      <c r="I724" t="s">
        <v>7032</v>
      </c>
      <c r="J724" t="s">
        <v>7069</v>
      </c>
      <c r="K724">
        <v>3</v>
      </c>
      <c r="L724" t="s">
        <v>11389</v>
      </c>
      <c r="M724">
        <v>7.6</v>
      </c>
      <c r="N724" t="s">
        <v>11735</v>
      </c>
      <c r="O724">
        <v>6.5</v>
      </c>
      <c r="P724" t="s">
        <v>11735</v>
      </c>
      <c r="Q724">
        <v>2.4</v>
      </c>
      <c r="R724" t="s">
        <v>11421</v>
      </c>
      <c r="S724">
        <v>34.6</v>
      </c>
      <c r="T724" t="s">
        <v>11939</v>
      </c>
      <c r="U724">
        <v>34.1</v>
      </c>
      <c r="V724" t="s">
        <v>11790</v>
      </c>
      <c r="W724">
        <v>57.6</v>
      </c>
      <c r="X724" t="s">
        <v>395</v>
      </c>
      <c r="Y724">
        <v>15</v>
      </c>
      <c r="Z724" t="s">
        <v>12003</v>
      </c>
      <c r="AA724">
        <v>12.3</v>
      </c>
      <c r="AB724" t="s">
        <v>11421</v>
      </c>
      <c r="AC724">
        <v>4.1</v>
      </c>
      <c r="AD724" t="s">
        <v>11421</v>
      </c>
      <c r="AE724" t="s">
        <v>12371</v>
      </c>
    </row>
    <row r="725" spans="1:31">
      <c r="A725" t="s">
        <v>12315</v>
      </c>
      <c r="B725" t="s">
        <v>696</v>
      </c>
      <c r="C725" t="s">
        <v>1036</v>
      </c>
      <c r="D725" t="s">
        <v>696</v>
      </c>
      <c r="E725">
        <v>18</v>
      </c>
      <c r="F725" t="s">
        <v>12196</v>
      </c>
      <c r="G725" t="s">
        <v>731</v>
      </c>
      <c r="H725" t="s">
        <v>11402</v>
      </c>
      <c r="I725" t="s">
        <v>11388</v>
      </c>
      <c r="J725" t="s">
        <v>11384</v>
      </c>
      <c r="K725">
        <v>4</v>
      </c>
      <c r="L725" t="s">
        <v>11389</v>
      </c>
      <c r="M725">
        <v>22.4</v>
      </c>
      <c r="N725" t="s">
        <v>12309</v>
      </c>
      <c r="O725">
        <v>25.4</v>
      </c>
      <c r="P725" t="s">
        <v>11534</v>
      </c>
      <c r="Q725">
        <v>10.2</v>
      </c>
      <c r="R725" t="s">
        <v>11421</v>
      </c>
      <c r="S725">
        <v>1.9</v>
      </c>
      <c r="T725" t="s">
        <v>11421</v>
      </c>
      <c r="U725">
        <v>25</v>
      </c>
      <c r="V725" t="s">
        <v>12281</v>
      </c>
      <c r="W725">
        <v>5.6</v>
      </c>
      <c r="X725" t="s">
        <v>11421</v>
      </c>
      <c r="Y725">
        <v>22.2</v>
      </c>
      <c r="Z725" t="s">
        <v>12008</v>
      </c>
      <c r="AA725">
        <v>30.2</v>
      </c>
      <c r="AB725" t="s">
        <v>484</v>
      </c>
      <c r="AC725">
        <v>7</v>
      </c>
      <c r="AD725" t="s">
        <v>11421</v>
      </c>
      <c r="AE725" t="s">
        <v>12371</v>
      </c>
    </row>
    <row r="726" spans="1:31">
      <c r="A726" t="s">
        <v>12233</v>
      </c>
      <c r="B726" t="s">
        <v>696</v>
      </c>
      <c r="C726" t="s">
        <v>882</v>
      </c>
      <c r="D726" t="s">
        <v>696</v>
      </c>
      <c r="E726">
        <v>36</v>
      </c>
      <c r="F726" t="s">
        <v>11432</v>
      </c>
      <c r="G726" t="s">
        <v>11433</v>
      </c>
      <c r="H726" t="s">
        <v>11402</v>
      </c>
      <c r="I726" t="s">
        <v>7032</v>
      </c>
      <c r="J726" t="s">
        <v>11384</v>
      </c>
      <c r="K726">
        <v>4</v>
      </c>
      <c r="L726" t="s">
        <v>11389</v>
      </c>
      <c r="M726">
        <v>4.8</v>
      </c>
      <c r="N726" t="s">
        <v>11735</v>
      </c>
      <c r="O726">
        <v>1.8</v>
      </c>
      <c r="P726" t="s">
        <v>11735</v>
      </c>
      <c r="Q726">
        <v>15.6</v>
      </c>
      <c r="R726" t="s">
        <v>11421</v>
      </c>
      <c r="S726">
        <v>62.7</v>
      </c>
      <c r="T726" t="s">
        <v>11582</v>
      </c>
      <c r="U726" t="s">
        <v>9</v>
      </c>
      <c r="V726" t="s">
        <v>9</v>
      </c>
      <c r="W726" t="s">
        <v>9</v>
      </c>
      <c r="X726" t="s">
        <v>9</v>
      </c>
      <c r="Y726">
        <v>2</v>
      </c>
      <c r="Z726" t="s">
        <v>11421</v>
      </c>
      <c r="AA726">
        <v>5.9</v>
      </c>
      <c r="AB726" t="s">
        <v>11421</v>
      </c>
      <c r="AC726">
        <v>1.4</v>
      </c>
      <c r="AD726" t="s">
        <v>11421</v>
      </c>
      <c r="AE726" t="s">
        <v>12371</v>
      </c>
    </row>
    <row r="727" spans="1:31">
      <c r="A727" t="s">
        <v>12195</v>
      </c>
      <c r="B727" t="s">
        <v>696</v>
      </c>
      <c r="C727" t="s">
        <v>2017</v>
      </c>
      <c r="D727" t="s">
        <v>696</v>
      </c>
      <c r="E727">
        <v>23</v>
      </c>
      <c r="F727" t="s">
        <v>11497</v>
      </c>
      <c r="G727" t="s">
        <v>417</v>
      </c>
      <c r="H727" t="s">
        <v>11387</v>
      </c>
      <c r="I727" t="s">
        <v>11388</v>
      </c>
      <c r="J727" t="s">
        <v>11384</v>
      </c>
      <c r="K727">
        <v>4</v>
      </c>
      <c r="L727" t="s">
        <v>11389</v>
      </c>
      <c r="M727">
        <v>16.7</v>
      </c>
      <c r="N727" t="s">
        <v>11714</v>
      </c>
      <c r="O727">
        <v>10.7</v>
      </c>
      <c r="P727" t="s">
        <v>11735</v>
      </c>
      <c r="Q727">
        <v>65.8</v>
      </c>
      <c r="R727" t="s">
        <v>272</v>
      </c>
      <c r="S727">
        <v>9.7</v>
      </c>
      <c r="T727" t="s">
        <v>11421</v>
      </c>
      <c r="U727">
        <v>8.2</v>
      </c>
      <c r="V727" t="s">
        <v>11421</v>
      </c>
      <c r="W727">
        <v>7.4</v>
      </c>
      <c r="X727" t="s">
        <v>11421</v>
      </c>
      <c r="Y727">
        <v>2.9</v>
      </c>
      <c r="Z727" t="s">
        <v>11421</v>
      </c>
      <c r="AA727">
        <v>5.1</v>
      </c>
      <c r="AB727" t="s">
        <v>11421</v>
      </c>
      <c r="AC727">
        <v>3.1</v>
      </c>
      <c r="AD727" t="s">
        <v>11421</v>
      </c>
      <c r="AE727" t="s">
        <v>12371</v>
      </c>
    </row>
    <row r="728" spans="1:31">
      <c r="A728" t="s">
        <v>12342</v>
      </c>
      <c r="B728" t="s">
        <v>696</v>
      </c>
      <c r="C728" t="s">
        <v>876</v>
      </c>
      <c r="D728" t="s">
        <v>696</v>
      </c>
      <c r="E728">
        <v>15</v>
      </c>
      <c r="F728" t="s">
        <v>11382</v>
      </c>
      <c r="G728" t="s">
        <v>5</v>
      </c>
      <c r="H728" t="s">
        <v>11387</v>
      </c>
      <c r="I728" t="s">
        <v>11388</v>
      </c>
      <c r="J728" t="s">
        <v>11384</v>
      </c>
      <c r="K728">
        <v>5</v>
      </c>
      <c r="L728" t="s">
        <v>11389</v>
      </c>
      <c r="M728">
        <v>12.5</v>
      </c>
      <c r="N728" t="s">
        <v>11735</v>
      </c>
      <c r="O728">
        <v>7.9</v>
      </c>
      <c r="P728" t="s">
        <v>11735</v>
      </c>
      <c r="Q728">
        <v>26.4</v>
      </c>
      <c r="R728" t="s">
        <v>11877</v>
      </c>
      <c r="S728">
        <v>18.8</v>
      </c>
      <c r="T728" t="s">
        <v>11550</v>
      </c>
      <c r="U728">
        <v>3.4</v>
      </c>
      <c r="V728" t="s">
        <v>11421</v>
      </c>
      <c r="W728">
        <v>5.7</v>
      </c>
      <c r="X728" t="s">
        <v>11421</v>
      </c>
      <c r="Y728">
        <v>48.1</v>
      </c>
      <c r="Z728" t="s">
        <v>11769</v>
      </c>
      <c r="AA728">
        <v>18.3</v>
      </c>
      <c r="AB728" t="s">
        <v>11475</v>
      </c>
      <c r="AC728">
        <v>23</v>
      </c>
      <c r="AD728" t="s">
        <v>12124</v>
      </c>
      <c r="AE728" t="s">
        <v>12371</v>
      </c>
    </row>
    <row r="729" spans="1:31">
      <c r="A729" t="s">
        <v>156</v>
      </c>
      <c r="B729" t="s">
        <v>696</v>
      </c>
      <c r="C729" t="s">
        <v>695</v>
      </c>
      <c r="D729" t="s">
        <v>696</v>
      </c>
      <c r="E729">
        <v>17</v>
      </c>
      <c r="F729" t="s">
        <v>12316</v>
      </c>
      <c r="G729" t="s">
        <v>694</v>
      </c>
      <c r="H729" t="s">
        <v>11387</v>
      </c>
      <c r="I729" t="s">
        <v>11398</v>
      </c>
      <c r="J729" t="s">
        <v>11384</v>
      </c>
      <c r="K729">
        <v>3</v>
      </c>
      <c r="L729" t="s">
        <v>11385</v>
      </c>
      <c r="M729">
        <v>4.2</v>
      </c>
      <c r="N729" t="s">
        <v>11735</v>
      </c>
      <c r="O729">
        <v>10.2</v>
      </c>
      <c r="P729" t="s">
        <v>11735</v>
      </c>
      <c r="Q729">
        <v>5.1</v>
      </c>
      <c r="R729" t="s">
        <v>11421</v>
      </c>
      <c r="S729">
        <v>34.6</v>
      </c>
      <c r="T729" t="s">
        <v>12309</v>
      </c>
      <c r="U729">
        <v>18.4</v>
      </c>
      <c r="V729" t="s">
        <v>12419</v>
      </c>
      <c r="W729">
        <v>1.6</v>
      </c>
      <c r="X729" t="s">
        <v>11421</v>
      </c>
      <c r="Y729">
        <v>84.9</v>
      </c>
      <c r="Z729" t="s">
        <v>337</v>
      </c>
      <c r="AA729">
        <v>11.8</v>
      </c>
      <c r="AB729" t="s">
        <v>11421</v>
      </c>
      <c r="AC729">
        <v>6.8</v>
      </c>
      <c r="AD729" t="s">
        <v>11421</v>
      </c>
      <c r="AE729" t="s">
        <v>12371</v>
      </c>
    </row>
    <row r="730" spans="1:31">
      <c r="A730" t="s">
        <v>12315</v>
      </c>
      <c r="B730" t="s">
        <v>696</v>
      </c>
      <c r="C730" t="s">
        <v>12420</v>
      </c>
      <c r="D730" t="s">
        <v>696</v>
      </c>
      <c r="E730">
        <v>30</v>
      </c>
      <c r="F730" t="s">
        <v>11754</v>
      </c>
      <c r="G730" t="s">
        <v>404</v>
      </c>
      <c r="H730" t="s">
        <v>11383</v>
      </c>
      <c r="I730" t="s">
        <v>11398</v>
      </c>
      <c r="J730" t="s">
        <v>11384</v>
      </c>
      <c r="K730">
        <v>4</v>
      </c>
      <c r="L730" t="s">
        <v>11389</v>
      </c>
      <c r="M730">
        <v>6</v>
      </c>
      <c r="N730" t="s">
        <v>11735</v>
      </c>
      <c r="O730">
        <v>2.8</v>
      </c>
      <c r="P730" t="s">
        <v>11735</v>
      </c>
      <c r="Q730">
        <v>11</v>
      </c>
      <c r="R730" t="s">
        <v>11421</v>
      </c>
      <c r="S730">
        <v>49.1</v>
      </c>
      <c r="T730" t="s">
        <v>11727</v>
      </c>
      <c r="U730">
        <v>3.9</v>
      </c>
      <c r="V730" t="s">
        <v>11421</v>
      </c>
      <c r="W730">
        <v>4.8</v>
      </c>
      <c r="X730" t="s">
        <v>11421</v>
      </c>
      <c r="Y730">
        <v>40.9</v>
      </c>
      <c r="Z730" t="s">
        <v>11765</v>
      </c>
      <c r="AA730">
        <v>6.9</v>
      </c>
      <c r="AB730" t="s">
        <v>11421</v>
      </c>
      <c r="AC730">
        <v>6.5</v>
      </c>
      <c r="AD730" t="s">
        <v>11421</v>
      </c>
      <c r="AE730" t="s">
        <v>12371</v>
      </c>
    </row>
    <row r="731" spans="1:31">
      <c r="A731" t="s">
        <v>12342</v>
      </c>
      <c r="B731" t="s">
        <v>696</v>
      </c>
      <c r="C731" t="s">
        <v>944</v>
      </c>
      <c r="D731" t="s">
        <v>696</v>
      </c>
      <c r="E731">
        <v>17</v>
      </c>
      <c r="F731" t="s">
        <v>11448</v>
      </c>
      <c r="G731" t="s">
        <v>175</v>
      </c>
      <c r="H731" t="s">
        <v>11402</v>
      </c>
      <c r="I731" t="s">
        <v>11388</v>
      </c>
      <c r="J731" t="s">
        <v>11384</v>
      </c>
      <c r="K731">
        <v>1</v>
      </c>
      <c r="L731" t="s">
        <v>11389</v>
      </c>
      <c r="M731">
        <v>15.8</v>
      </c>
      <c r="N731" t="s">
        <v>11976</v>
      </c>
      <c r="O731">
        <v>3</v>
      </c>
      <c r="P731" t="s">
        <v>11735</v>
      </c>
      <c r="Q731">
        <v>5.2</v>
      </c>
      <c r="R731" t="s">
        <v>11421</v>
      </c>
      <c r="S731">
        <v>21.8</v>
      </c>
      <c r="T731" t="s">
        <v>12269</v>
      </c>
      <c r="U731">
        <v>32.8</v>
      </c>
      <c r="V731" t="s">
        <v>11851</v>
      </c>
      <c r="W731">
        <v>39.7</v>
      </c>
      <c r="X731" t="s">
        <v>12065</v>
      </c>
      <c r="Y731">
        <v>42.6</v>
      </c>
      <c r="Z731" t="s">
        <v>11599</v>
      </c>
      <c r="AA731">
        <v>7.8</v>
      </c>
      <c r="AB731" t="s">
        <v>11421</v>
      </c>
      <c r="AC731">
        <v>5.6</v>
      </c>
      <c r="AD731" t="s">
        <v>11421</v>
      </c>
      <c r="AE731" t="s">
        <v>12371</v>
      </c>
    </row>
    <row r="732" spans="1:31">
      <c r="A732" t="s">
        <v>12315</v>
      </c>
      <c r="B732" t="s">
        <v>696</v>
      </c>
      <c r="C732" t="s">
        <v>1138</v>
      </c>
      <c r="D732" t="s">
        <v>696</v>
      </c>
      <c r="E732">
        <v>21</v>
      </c>
      <c r="F732" t="s">
        <v>11448</v>
      </c>
      <c r="G732" t="s">
        <v>175</v>
      </c>
      <c r="H732" t="s">
        <v>11402</v>
      </c>
      <c r="I732" t="s">
        <v>11398</v>
      </c>
      <c r="J732" t="s">
        <v>11384</v>
      </c>
      <c r="K732">
        <v>5</v>
      </c>
      <c r="L732" t="s">
        <v>11389</v>
      </c>
      <c r="M732">
        <v>13.7</v>
      </c>
      <c r="N732" t="s">
        <v>11735</v>
      </c>
      <c r="O732">
        <v>3.6</v>
      </c>
      <c r="P732" t="s">
        <v>11735</v>
      </c>
      <c r="Q732">
        <v>6.4</v>
      </c>
      <c r="R732" t="s">
        <v>11421</v>
      </c>
      <c r="S732">
        <v>11.4</v>
      </c>
      <c r="T732" t="s">
        <v>11421</v>
      </c>
      <c r="U732">
        <v>28.9</v>
      </c>
      <c r="V732" t="s">
        <v>12059</v>
      </c>
      <c r="W732">
        <v>28.4</v>
      </c>
      <c r="X732" t="s">
        <v>11525</v>
      </c>
      <c r="Y732">
        <v>93.1</v>
      </c>
      <c r="Z732" t="s">
        <v>67</v>
      </c>
      <c r="AA732">
        <v>10.2</v>
      </c>
      <c r="AB732" t="s">
        <v>11421</v>
      </c>
      <c r="AC732">
        <v>17.2</v>
      </c>
      <c r="AD732" t="s">
        <v>12085</v>
      </c>
      <c r="AE732" t="s">
        <v>12371</v>
      </c>
    </row>
    <row r="733" spans="1:31">
      <c r="A733" t="s">
        <v>156</v>
      </c>
      <c r="B733" t="s">
        <v>696</v>
      </c>
      <c r="C733" t="s">
        <v>1118</v>
      </c>
      <c r="D733" t="s">
        <v>696</v>
      </c>
      <c r="E733">
        <v>19</v>
      </c>
      <c r="F733" t="s">
        <v>12421</v>
      </c>
      <c r="G733" t="s">
        <v>1117</v>
      </c>
      <c r="H733" t="s">
        <v>11402</v>
      </c>
      <c r="I733" t="s">
        <v>11388</v>
      </c>
      <c r="J733" t="s">
        <v>11384</v>
      </c>
      <c r="K733">
        <v>5</v>
      </c>
      <c r="L733" t="s">
        <v>11389</v>
      </c>
      <c r="M733">
        <v>17.8</v>
      </c>
      <c r="N733" t="s">
        <v>11699</v>
      </c>
      <c r="O733">
        <v>5.2</v>
      </c>
      <c r="P733" t="s">
        <v>11735</v>
      </c>
      <c r="Q733">
        <v>4.3</v>
      </c>
      <c r="R733" t="s">
        <v>11421</v>
      </c>
      <c r="S733">
        <v>5.3</v>
      </c>
      <c r="T733" t="s">
        <v>11421</v>
      </c>
      <c r="U733">
        <v>2.9</v>
      </c>
      <c r="V733" t="s">
        <v>11421</v>
      </c>
      <c r="W733">
        <v>4.3</v>
      </c>
      <c r="X733" t="s">
        <v>11421</v>
      </c>
      <c r="Y733">
        <v>95.4</v>
      </c>
      <c r="Z733" t="s">
        <v>256</v>
      </c>
      <c r="AA733">
        <v>56.7</v>
      </c>
      <c r="AB733" t="s">
        <v>11391</v>
      </c>
      <c r="AC733">
        <v>16.1</v>
      </c>
      <c r="AD733" t="s">
        <v>12270</v>
      </c>
      <c r="AE733" t="s">
        <v>12371</v>
      </c>
    </row>
    <row r="734" spans="1:31">
      <c r="A734" t="s">
        <v>12050</v>
      </c>
      <c r="B734" t="s">
        <v>696</v>
      </c>
      <c r="C734" t="s">
        <v>12422</v>
      </c>
      <c r="D734" t="s">
        <v>696</v>
      </c>
      <c r="E734">
        <v>26</v>
      </c>
      <c r="F734" t="s">
        <v>11382</v>
      </c>
      <c r="G734" t="s">
        <v>5</v>
      </c>
      <c r="H734" t="s">
        <v>11387</v>
      </c>
      <c r="I734" t="s">
        <v>11388</v>
      </c>
      <c r="J734" t="s">
        <v>7069</v>
      </c>
      <c r="K734">
        <v>5</v>
      </c>
      <c r="L734" t="s">
        <v>11389</v>
      </c>
      <c r="M734">
        <v>8.4</v>
      </c>
      <c r="N734" t="s">
        <v>11735</v>
      </c>
      <c r="O734">
        <v>6.3</v>
      </c>
      <c r="P734" t="s">
        <v>11735</v>
      </c>
      <c r="Q734">
        <v>100</v>
      </c>
      <c r="R734" t="s">
        <v>82</v>
      </c>
      <c r="S734">
        <v>4.9</v>
      </c>
      <c r="T734" t="s">
        <v>11421</v>
      </c>
      <c r="U734">
        <v>3.6</v>
      </c>
      <c r="V734" t="s">
        <v>11421</v>
      </c>
      <c r="W734">
        <v>9</v>
      </c>
      <c r="X734" t="s">
        <v>11421</v>
      </c>
      <c r="Y734">
        <v>2.3</v>
      </c>
      <c r="Z734" t="s">
        <v>11421</v>
      </c>
      <c r="AA734">
        <v>8.4</v>
      </c>
      <c r="AB734" t="s">
        <v>11421</v>
      </c>
      <c r="AC734">
        <v>15.2</v>
      </c>
      <c r="AD734" t="s">
        <v>12293</v>
      </c>
      <c r="AE734" t="s">
        <v>12371</v>
      </c>
    </row>
    <row r="735" spans="1:31">
      <c r="A735" t="s">
        <v>12308</v>
      </c>
      <c r="B735" t="s">
        <v>696</v>
      </c>
      <c r="C735" t="s">
        <v>1009</v>
      </c>
      <c r="D735" t="s">
        <v>696</v>
      </c>
      <c r="E735">
        <v>20</v>
      </c>
      <c r="F735" t="s">
        <v>11382</v>
      </c>
      <c r="G735" t="s">
        <v>5</v>
      </c>
      <c r="H735" t="s">
        <v>11387</v>
      </c>
      <c r="I735" t="s">
        <v>7032</v>
      </c>
      <c r="J735" t="s">
        <v>11384</v>
      </c>
      <c r="K735">
        <v>5</v>
      </c>
      <c r="L735" t="s">
        <v>11389</v>
      </c>
      <c r="M735">
        <v>17.7</v>
      </c>
      <c r="N735" t="s">
        <v>11850</v>
      </c>
      <c r="O735">
        <v>8.6</v>
      </c>
      <c r="P735" t="s">
        <v>11735</v>
      </c>
      <c r="Q735">
        <v>11.2</v>
      </c>
      <c r="R735" t="s">
        <v>11421</v>
      </c>
      <c r="S735">
        <v>24</v>
      </c>
      <c r="T735" t="s">
        <v>11904</v>
      </c>
      <c r="U735">
        <v>12.5</v>
      </c>
      <c r="V735" t="s">
        <v>11421</v>
      </c>
      <c r="W735">
        <v>4.5</v>
      </c>
      <c r="X735" t="s">
        <v>11421</v>
      </c>
      <c r="Y735">
        <v>8.9</v>
      </c>
      <c r="Z735" t="s">
        <v>11857</v>
      </c>
      <c r="AA735">
        <v>18.3</v>
      </c>
      <c r="AB735" t="s">
        <v>12053</v>
      </c>
      <c r="AC735">
        <v>30.7</v>
      </c>
      <c r="AD735" t="s">
        <v>11917</v>
      </c>
      <c r="AE735" t="s">
        <v>12371</v>
      </c>
    </row>
    <row r="736" spans="1:31">
      <c r="A736" t="s">
        <v>12315</v>
      </c>
      <c r="B736" t="s">
        <v>1399</v>
      </c>
      <c r="C736" t="s">
        <v>10359</v>
      </c>
      <c r="D736" t="s">
        <v>1399</v>
      </c>
      <c r="E736">
        <v>24</v>
      </c>
      <c r="F736" t="s">
        <v>12046</v>
      </c>
      <c r="G736" t="s">
        <v>997</v>
      </c>
      <c r="H736" t="s">
        <v>11387</v>
      </c>
      <c r="I736" t="s">
        <v>7032</v>
      </c>
      <c r="J736" t="s">
        <v>11384</v>
      </c>
      <c r="K736">
        <v>5</v>
      </c>
      <c r="L736" t="s">
        <v>11389</v>
      </c>
      <c r="M736">
        <v>15.8</v>
      </c>
      <c r="N736" t="s">
        <v>11933</v>
      </c>
      <c r="O736">
        <v>8.7</v>
      </c>
      <c r="P736" t="s">
        <v>11735</v>
      </c>
      <c r="Q736">
        <v>29.7</v>
      </c>
      <c r="R736" t="s">
        <v>11950</v>
      </c>
      <c r="S736">
        <v>5</v>
      </c>
      <c r="T736" t="s">
        <v>11421</v>
      </c>
      <c r="U736">
        <v>7</v>
      </c>
      <c r="V736" t="s">
        <v>11421</v>
      </c>
      <c r="W736">
        <v>7</v>
      </c>
      <c r="X736" t="s">
        <v>11421</v>
      </c>
      <c r="Y736">
        <v>59.5</v>
      </c>
      <c r="Z736" t="s">
        <v>11874</v>
      </c>
      <c r="AA736">
        <v>12.6</v>
      </c>
      <c r="AB736" t="s">
        <v>11959</v>
      </c>
      <c r="AC736">
        <v>38.4</v>
      </c>
      <c r="AD736" t="s">
        <v>11964</v>
      </c>
      <c r="AE736" t="s">
        <v>12371</v>
      </c>
    </row>
    <row r="737" spans="1:31">
      <c r="A737" t="s">
        <v>12236</v>
      </c>
      <c r="B737" t="s">
        <v>1399</v>
      </c>
      <c r="C737" t="s">
        <v>1512</v>
      </c>
      <c r="D737" t="s">
        <v>1399</v>
      </c>
      <c r="E737">
        <v>19</v>
      </c>
      <c r="F737" t="s">
        <v>11805</v>
      </c>
      <c r="G737" t="s">
        <v>260</v>
      </c>
      <c r="H737" t="s">
        <v>11425</v>
      </c>
      <c r="I737" t="s">
        <v>11398</v>
      </c>
      <c r="J737" t="s">
        <v>11384</v>
      </c>
      <c r="K737">
        <v>2</v>
      </c>
      <c r="L737" t="s">
        <v>11385</v>
      </c>
      <c r="M737">
        <v>3.9</v>
      </c>
      <c r="N737" t="s">
        <v>11735</v>
      </c>
      <c r="O737">
        <v>3.2</v>
      </c>
      <c r="P737" t="s">
        <v>11735</v>
      </c>
      <c r="Q737">
        <v>23.9</v>
      </c>
      <c r="R737" t="s">
        <v>11616</v>
      </c>
      <c r="S737">
        <v>10.7</v>
      </c>
      <c r="T737" t="s">
        <v>11421</v>
      </c>
      <c r="U737">
        <v>100</v>
      </c>
      <c r="V737" t="s">
        <v>107</v>
      </c>
      <c r="W737">
        <v>89.4</v>
      </c>
      <c r="X737" t="s">
        <v>196</v>
      </c>
      <c r="Y737">
        <v>1.1</v>
      </c>
      <c r="Z737" t="s">
        <v>11421</v>
      </c>
      <c r="AA737">
        <v>9.2</v>
      </c>
      <c r="AB737" t="s">
        <v>11421</v>
      </c>
      <c r="AC737">
        <v>1.2</v>
      </c>
      <c r="AD737" t="s">
        <v>11421</v>
      </c>
      <c r="AE737" t="s">
        <v>12371</v>
      </c>
    </row>
    <row r="738" spans="1:31">
      <c r="A738" t="s">
        <v>12315</v>
      </c>
      <c r="B738" t="s">
        <v>1399</v>
      </c>
      <c r="C738" t="s">
        <v>1567</v>
      </c>
      <c r="D738" t="s">
        <v>1399</v>
      </c>
      <c r="E738">
        <v>18</v>
      </c>
      <c r="F738" t="s">
        <v>11386</v>
      </c>
      <c r="G738" t="s">
        <v>10</v>
      </c>
      <c r="H738" t="s">
        <v>11387</v>
      </c>
      <c r="I738" t="s">
        <v>7032</v>
      </c>
      <c r="J738" t="s">
        <v>7069</v>
      </c>
      <c r="K738">
        <v>3</v>
      </c>
      <c r="L738" t="s">
        <v>11389</v>
      </c>
      <c r="M738">
        <v>5.7</v>
      </c>
      <c r="N738" t="s">
        <v>11735</v>
      </c>
      <c r="O738">
        <v>8.3</v>
      </c>
      <c r="P738" t="s">
        <v>11735</v>
      </c>
      <c r="Q738">
        <v>6.1</v>
      </c>
      <c r="R738" t="s">
        <v>11421</v>
      </c>
      <c r="S738">
        <v>17.4</v>
      </c>
      <c r="T738" t="s">
        <v>11616</v>
      </c>
      <c r="U738">
        <v>81.2</v>
      </c>
      <c r="V738" t="s">
        <v>568</v>
      </c>
      <c r="W738">
        <v>50.1</v>
      </c>
      <c r="X738" t="s">
        <v>11429</v>
      </c>
      <c r="Y738">
        <v>23.3</v>
      </c>
      <c r="Z738" t="s">
        <v>12265</v>
      </c>
      <c r="AA738">
        <v>10</v>
      </c>
      <c r="AB738" t="s">
        <v>11421</v>
      </c>
      <c r="AC738">
        <v>18.4</v>
      </c>
      <c r="AD738" t="s">
        <v>12180</v>
      </c>
      <c r="AE738" t="s">
        <v>12371</v>
      </c>
    </row>
    <row r="739" spans="1:31">
      <c r="A739" t="s">
        <v>12315</v>
      </c>
      <c r="B739" t="s">
        <v>1399</v>
      </c>
      <c r="C739" t="s">
        <v>10396</v>
      </c>
      <c r="D739" t="s">
        <v>1399</v>
      </c>
      <c r="E739">
        <v>35</v>
      </c>
      <c r="F739" t="s">
        <v>6870</v>
      </c>
      <c r="G739" t="s">
        <v>1450</v>
      </c>
      <c r="H739" t="s">
        <v>11425</v>
      </c>
      <c r="I739" t="s">
        <v>11398</v>
      </c>
      <c r="J739" t="s">
        <v>11384</v>
      </c>
      <c r="K739">
        <v>2</v>
      </c>
      <c r="L739" t="s">
        <v>11389</v>
      </c>
      <c r="M739">
        <v>3.8</v>
      </c>
      <c r="N739" t="s">
        <v>11735</v>
      </c>
      <c r="O739">
        <v>3.4</v>
      </c>
      <c r="P739" t="s">
        <v>11735</v>
      </c>
      <c r="Q739">
        <v>12</v>
      </c>
      <c r="R739" t="s">
        <v>11421</v>
      </c>
      <c r="S739">
        <v>63.3</v>
      </c>
      <c r="T739" t="s">
        <v>903</v>
      </c>
      <c r="U739">
        <v>1.6</v>
      </c>
      <c r="V739" t="s">
        <v>11421</v>
      </c>
      <c r="W739">
        <v>1</v>
      </c>
      <c r="X739" t="s">
        <v>11421</v>
      </c>
      <c r="Y739">
        <v>1</v>
      </c>
      <c r="Z739" t="s">
        <v>11421</v>
      </c>
      <c r="AA739">
        <v>8.2</v>
      </c>
      <c r="AB739" t="s">
        <v>11421</v>
      </c>
      <c r="AC739">
        <v>1</v>
      </c>
      <c r="AD739" t="s">
        <v>11421</v>
      </c>
      <c r="AE739" t="s">
        <v>12371</v>
      </c>
    </row>
    <row r="740" spans="1:31">
      <c r="A740" t="s">
        <v>12315</v>
      </c>
      <c r="B740" t="s">
        <v>1399</v>
      </c>
      <c r="C740" t="s">
        <v>1582</v>
      </c>
      <c r="D740" t="s">
        <v>1399</v>
      </c>
      <c r="E740">
        <v>31</v>
      </c>
      <c r="F740" t="s">
        <v>12307</v>
      </c>
      <c r="G740" t="s">
        <v>1096</v>
      </c>
      <c r="H740" t="s">
        <v>11387</v>
      </c>
      <c r="I740" t="s">
        <v>7032</v>
      </c>
      <c r="J740" t="s">
        <v>7069</v>
      </c>
      <c r="K740">
        <v>3</v>
      </c>
      <c r="L740" t="s">
        <v>11389</v>
      </c>
      <c r="M740">
        <v>18.5</v>
      </c>
      <c r="N740" t="s">
        <v>1862</v>
      </c>
      <c r="O740">
        <v>24.5</v>
      </c>
      <c r="P740" t="s">
        <v>11716</v>
      </c>
      <c r="Q740">
        <v>16.4</v>
      </c>
      <c r="R740" t="s">
        <v>11421</v>
      </c>
      <c r="S740">
        <v>4.7</v>
      </c>
      <c r="T740" t="s">
        <v>11421</v>
      </c>
      <c r="U740">
        <v>13.9</v>
      </c>
      <c r="V740" t="s">
        <v>11594</v>
      </c>
      <c r="W740">
        <v>31.6</v>
      </c>
      <c r="X740" t="s">
        <v>11913</v>
      </c>
      <c r="Y740">
        <v>9.9</v>
      </c>
      <c r="Z740" t="s">
        <v>11512</v>
      </c>
      <c r="AA740">
        <v>9.8</v>
      </c>
      <c r="AB740" t="s">
        <v>11421</v>
      </c>
      <c r="AC740">
        <v>22</v>
      </c>
      <c r="AD740" t="s">
        <v>11950</v>
      </c>
      <c r="AE740" t="s">
        <v>12371</v>
      </c>
    </row>
    <row r="741" spans="1:31">
      <c r="A741" t="s">
        <v>12308</v>
      </c>
      <c r="B741" t="s">
        <v>1399</v>
      </c>
      <c r="C741" t="s">
        <v>12423</v>
      </c>
      <c r="D741" t="s">
        <v>1399</v>
      </c>
      <c r="E741">
        <v>61</v>
      </c>
      <c r="F741" t="s">
        <v>12408</v>
      </c>
      <c r="G741" t="s">
        <v>2819</v>
      </c>
      <c r="H741" t="s">
        <v>11387</v>
      </c>
      <c r="I741" t="s">
        <v>11398</v>
      </c>
      <c r="J741" t="s">
        <v>11384</v>
      </c>
      <c r="K741">
        <v>5</v>
      </c>
      <c r="L741" t="s">
        <v>11389</v>
      </c>
      <c r="M741">
        <v>16.1</v>
      </c>
      <c r="N741" t="s">
        <v>11977</v>
      </c>
      <c r="O741">
        <v>33.7</v>
      </c>
      <c r="P741" t="s">
        <v>11472</v>
      </c>
      <c r="Q741">
        <v>47</v>
      </c>
      <c r="R741" t="s">
        <v>12037</v>
      </c>
      <c r="S741">
        <v>1.5</v>
      </c>
      <c r="T741" t="s">
        <v>11421</v>
      </c>
      <c r="U741">
        <v>1.1</v>
      </c>
      <c r="V741" t="s">
        <v>11421</v>
      </c>
      <c r="W741">
        <v>2.5</v>
      </c>
      <c r="X741" t="s">
        <v>11421</v>
      </c>
      <c r="Y741">
        <v>1.4</v>
      </c>
      <c r="Z741" t="s">
        <v>11421</v>
      </c>
      <c r="AA741">
        <v>18.9</v>
      </c>
      <c r="AB741" t="s">
        <v>12060</v>
      </c>
      <c r="AC741">
        <v>1.4</v>
      </c>
      <c r="AD741" t="s">
        <v>11421</v>
      </c>
      <c r="AE741" t="s">
        <v>12371</v>
      </c>
    </row>
    <row r="742" spans="1:31">
      <c r="A742" t="s">
        <v>12315</v>
      </c>
      <c r="B742" t="s">
        <v>1399</v>
      </c>
      <c r="C742" t="s">
        <v>12424</v>
      </c>
      <c r="D742" t="s">
        <v>1399</v>
      </c>
      <c r="E742">
        <v>16</v>
      </c>
      <c r="F742" t="s">
        <v>7032</v>
      </c>
      <c r="G742" t="s">
        <v>1095</v>
      </c>
      <c r="H742" t="s">
        <v>11387</v>
      </c>
      <c r="I742" t="s">
        <v>7032</v>
      </c>
      <c r="J742" t="s">
        <v>6952</v>
      </c>
      <c r="K742">
        <v>4</v>
      </c>
      <c r="L742" t="s">
        <v>11385</v>
      </c>
      <c r="M742">
        <v>13.1</v>
      </c>
      <c r="N742" t="s">
        <v>11735</v>
      </c>
      <c r="O742">
        <v>61.5</v>
      </c>
      <c r="P742" t="s">
        <v>379</v>
      </c>
      <c r="Q742">
        <v>4.5</v>
      </c>
      <c r="R742" t="s">
        <v>11421</v>
      </c>
      <c r="S742">
        <v>2.3</v>
      </c>
      <c r="T742" t="s">
        <v>11421</v>
      </c>
      <c r="U742">
        <v>4.6</v>
      </c>
      <c r="V742" t="s">
        <v>11421</v>
      </c>
      <c r="W742">
        <v>1.6</v>
      </c>
      <c r="X742" t="s">
        <v>11421</v>
      </c>
      <c r="Y742">
        <v>1</v>
      </c>
      <c r="Z742" t="s">
        <v>11421</v>
      </c>
      <c r="AA742">
        <v>35.1</v>
      </c>
      <c r="AB742" t="s">
        <v>1473</v>
      </c>
      <c r="AC742">
        <v>1.1</v>
      </c>
      <c r="AD742" t="s">
        <v>11421</v>
      </c>
      <c r="AE742" t="s">
        <v>12371</v>
      </c>
    </row>
    <row r="743" spans="1:31">
      <c r="A743" t="s">
        <v>12367</v>
      </c>
      <c r="B743" t="s">
        <v>1399</v>
      </c>
      <c r="C743" t="s">
        <v>12425</v>
      </c>
      <c r="D743" t="s">
        <v>1399</v>
      </c>
      <c r="E743">
        <v>28</v>
      </c>
      <c r="F743" t="s">
        <v>11646</v>
      </c>
      <c r="G743" t="s">
        <v>397</v>
      </c>
      <c r="H743" t="s">
        <v>11387</v>
      </c>
      <c r="I743" t="s">
        <v>11388</v>
      </c>
      <c r="J743" t="s">
        <v>11384</v>
      </c>
      <c r="K743">
        <v>4</v>
      </c>
      <c r="L743" t="s">
        <v>11389</v>
      </c>
      <c r="M743">
        <v>11.4</v>
      </c>
      <c r="N743" t="s">
        <v>11735</v>
      </c>
      <c r="O743">
        <v>4.3</v>
      </c>
      <c r="P743" t="s">
        <v>11735</v>
      </c>
      <c r="Q743">
        <v>97</v>
      </c>
      <c r="R743" t="s">
        <v>189</v>
      </c>
      <c r="S743">
        <v>6.3</v>
      </c>
      <c r="T743" t="s">
        <v>11421</v>
      </c>
      <c r="U743">
        <v>5</v>
      </c>
      <c r="V743" t="s">
        <v>11421</v>
      </c>
      <c r="W743">
        <v>1.5</v>
      </c>
      <c r="X743" t="s">
        <v>11421</v>
      </c>
      <c r="Y743">
        <v>7.2</v>
      </c>
      <c r="Z743" t="s">
        <v>11421</v>
      </c>
      <c r="AA743">
        <v>4.7</v>
      </c>
      <c r="AB743" t="s">
        <v>11421</v>
      </c>
      <c r="AC743">
        <v>4.5</v>
      </c>
      <c r="AD743" t="s">
        <v>11421</v>
      </c>
      <c r="AE743" t="s">
        <v>12371</v>
      </c>
    </row>
    <row r="744" spans="1:31">
      <c r="A744" t="s">
        <v>12342</v>
      </c>
      <c r="B744" t="s">
        <v>1399</v>
      </c>
      <c r="C744" t="s">
        <v>1398</v>
      </c>
      <c r="D744" t="s">
        <v>1399</v>
      </c>
      <c r="E744">
        <v>19</v>
      </c>
      <c r="F744" t="s">
        <v>11754</v>
      </c>
      <c r="G744" t="s">
        <v>404</v>
      </c>
      <c r="H744" t="s">
        <v>11387</v>
      </c>
      <c r="I744" t="s">
        <v>11388</v>
      </c>
      <c r="J744" t="s">
        <v>7069</v>
      </c>
      <c r="K744">
        <v>5</v>
      </c>
      <c r="L744" t="s">
        <v>11389</v>
      </c>
      <c r="M744">
        <v>12.5</v>
      </c>
      <c r="N744" t="s">
        <v>11735</v>
      </c>
      <c r="O744">
        <v>2.6</v>
      </c>
      <c r="P744" t="s">
        <v>11735</v>
      </c>
      <c r="Q744">
        <v>8.6</v>
      </c>
      <c r="R744" t="s">
        <v>11421</v>
      </c>
      <c r="S744">
        <v>33.2</v>
      </c>
      <c r="T744" t="s">
        <v>12141</v>
      </c>
      <c r="U744">
        <v>2.1</v>
      </c>
      <c r="V744" t="s">
        <v>11421</v>
      </c>
      <c r="W744">
        <v>15.1</v>
      </c>
      <c r="X744" t="s">
        <v>12272</v>
      </c>
      <c r="Y744">
        <v>16</v>
      </c>
      <c r="Z744" t="s">
        <v>11975</v>
      </c>
      <c r="AA744">
        <v>8.3</v>
      </c>
      <c r="AB744" t="s">
        <v>11421</v>
      </c>
      <c r="AC744">
        <v>49.4</v>
      </c>
      <c r="AD744" t="s">
        <v>11875</v>
      </c>
      <c r="AE744" t="s">
        <v>12371</v>
      </c>
    </row>
    <row r="745" spans="1:31">
      <c r="A745" t="s">
        <v>12315</v>
      </c>
      <c r="B745" t="s">
        <v>1458</v>
      </c>
      <c r="C745" t="s">
        <v>10463</v>
      </c>
      <c r="D745" t="s">
        <v>1458</v>
      </c>
      <c r="E745">
        <v>37</v>
      </c>
      <c r="F745" t="s">
        <v>8527</v>
      </c>
      <c r="G745" t="s">
        <v>1197</v>
      </c>
      <c r="H745" t="s">
        <v>11387</v>
      </c>
      <c r="I745" t="s">
        <v>11398</v>
      </c>
      <c r="J745" t="s">
        <v>11384</v>
      </c>
      <c r="K745">
        <v>5</v>
      </c>
      <c r="L745" t="s">
        <v>11389</v>
      </c>
      <c r="M745">
        <v>14.3</v>
      </c>
      <c r="N745" t="s">
        <v>11735</v>
      </c>
      <c r="O745">
        <v>19.4</v>
      </c>
      <c r="P745" t="s">
        <v>645</v>
      </c>
      <c r="Q745">
        <v>15.2</v>
      </c>
      <c r="R745" t="s">
        <v>11421</v>
      </c>
      <c r="S745">
        <v>8.9</v>
      </c>
      <c r="T745" t="s">
        <v>11421</v>
      </c>
      <c r="U745">
        <v>2.5</v>
      </c>
      <c r="V745" t="s">
        <v>11421</v>
      </c>
      <c r="W745">
        <v>18.8</v>
      </c>
      <c r="X745" t="s">
        <v>12076</v>
      </c>
      <c r="Y745">
        <v>25.4</v>
      </c>
      <c r="Z745" t="s">
        <v>12314</v>
      </c>
      <c r="AA745">
        <v>25</v>
      </c>
      <c r="AB745" t="s">
        <v>11936</v>
      </c>
      <c r="AC745">
        <v>40.8</v>
      </c>
      <c r="AD745" t="s">
        <v>12084</v>
      </c>
      <c r="AE745" t="s">
        <v>12371</v>
      </c>
    </row>
    <row r="746" spans="1:31">
      <c r="A746" t="s">
        <v>12342</v>
      </c>
      <c r="B746" t="s">
        <v>1458</v>
      </c>
      <c r="C746" t="s">
        <v>10676</v>
      </c>
      <c r="D746" t="s">
        <v>1458</v>
      </c>
      <c r="E746">
        <v>24</v>
      </c>
      <c r="F746" t="s">
        <v>11671</v>
      </c>
      <c r="G746" t="s">
        <v>1090</v>
      </c>
      <c r="H746" t="s">
        <v>11402</v>
      </c>
      <c r="I746" t="s">
        <v>11398</v>
      </c>
      <c r="J746" t="s">
        <v>11384</v>
      </c>
      <c r="K746">
        <v>4</v>
      </c>
      <c r="L746" t="s">
        <v>11389</v>
      </c>
      <c r="M746">
        <v>20.4</v>
      </c>
      <c r="N746" t="s">
        <v>11824</v>
      </c>
      <c r="O746">
        <v>40.2</v>
      </c>
      <c r="P746" t="s">
        <v>1859</v>
      </c>
      <c r="Q746">
        <v>8.7</v>
      </c>
      <c r="R746" t="s">
        <v>11421</v>
      </c>
      <c r="S746">
        <v>2.1</v>
      </c>
      <c r="T746" t="s">
        <v>11421</v>
      </c>
      <c r="U746">
        <v>2.6</v>
      </c>
      <c r="V746" t="s">
        <v>11421</v>
      </c>
      <c r="W746">
        <v>1.1</v>
      </c>
      <c r="X746" t="s">
        <v>11421</v>
      </c>
      <c r="Y746">
        <v>6.9</v>
      </c>
      <c r="Z746" t="s">
        <v>11421</v>
      </c>
      <c r="AA746">
        <v>9.8</v>
      </c>
      <c r="AB746" t="s">
        <v>11421</v>
      </c>
      <c r="AC746">
        <v>33.5</v>
      </c>
      <c r="AD746" t="s">
        <v>12146</v>
      </c>
      <c r="AE746" t="s">
        <v>12371</v>
      </c>
    </row>
    <row r="747" spans="1:31">
      <c r="A747" t="s">
        <v>12308</v>
      </c>
      <c r="B747" t="s">
        <v>1458</v>
      </c>
      <c r="C747" t="s">
        <v>2561</v>
      </c>
      <c r="D747" t="s">
        <v>1458</v>
      </c>
      <c r="E747">
        <v>16</v>
      </c>
      <c r="F747" t="s">
        <v>6870</v>
      </c>
      <c r="G747" t="s">
        <v>1450</v>
      </c>
      <c r="H747" t="s">
        <v>11387</v>
      </c>
      <c r="I747" t="s">
        <v>7032</v>
      </c>
      <c r="J747" t="s">
        <v>11384</v>
      </c>
      <c r="K747">
        <v>5</v>
      </c>
      <c r="L747" t="s">
        <v>11389</v>
      </c>
      <c r="M747">
        <v>16.3</v>
      </c>
      <c r="N747" t="s">
        <v>11513</v>
      </c>
      <c r="O747">
        <v>5.1</v>
      </c>
      <c r="P747" t="s">
        <v>11735</v>
      </c>
      <c r="Q747">
        <v>8.3</v>
      </c>
      <c r="R747" t="s">
        <v>11421</v>
      </c>
      <c r="S747">
        <v>37.9</v>
      </c>
      <c r="T747" t="s">
        <v>12181</v>
      </c>
      <c r="U747" t="s">
        <v>9</v>
      </c>
      <c r="V747" t="s">
        <v>9</v>
      </c>
      <c r="W747">
        <v>1</v>
      </c>
      <c r="X747" t="s">
        <v>11421</v>
      </c>
      <c r="Y747">
        <v>3.1</v>
      </c>
      <c r="Z747" t="s">
        <v>11421</v>
      </c>
      <c r="AA747">
        <v>14.4</v>
      </c>
      <c r="AB747" t="s">
        <v>11650</v>
      </c>
      <c r="AC747">
        <v>21.2</v>
      </c>
      <c r="AD747" t="s">
        <v>12070</v>
      </c>
      <c r="AE747" t="s">
        <v>12371</v>
      </c>
    </row>
    <row r="748" spans="1:31">
      <c r="A748" t="s">
        <v>12259</v>
      </c>
      <c r="B748" t="s">
        <v>1458</v>
      </c>
      <c r="C748" t="s">
        <v>2385</v>
      </c>
      <c r="D748" t="s">
        <v>1458</v>
      </c>
      <c r="E748">
        <v>28</v>
      </c>
      <c r="F748" t="s">
        <v>12426</v>
      </c>
      <c r="G748" t="s">
        <v>2319</v>
      </c>
      <c r="H748" t="s">
        <v>11387</v>
      </c>
      <c r="I748" t="s">
        <v>7032</v>
      </c>
      <c r="J748" t="s">
        <v>7069</v>
      </c>
      <c r="K748">
        <v>5</v>
      </c>
      <c r="L748" t="s">
        <v>11389</v>
      </c>
      <c r="M748">
        <v>14.4</v>
      </c>
      <c r="N748" t="s">
        <v>12003</v>
      </c>
      <c r="O748">
        <v>16.3</v>
      </c>
      <c r="P748" t="s">
        <v>11950</v>
      </c>
      <c r="Q748">
        <v>54.1</v>
      </c>
      <c r="R748" t="s">
        <v>1346</v>
      </c>
      <c r="S748">
        <v>2.1</v>
      </c>
      <c r="T748" t="s">
        <v>11421</v>
      </c>
      <c r="U748">
        <v>3.1</v>
      </c>
      <c r="V748" t="s">
        <v>11421</v>
      </c>
      <c r="W748">
        <v>8.4</v>
      </c>
      <c r="X748" t="s">
        <v>11421</v>
      </c>
      <c r="Y748">
        <v>12.9</v>
      </c>
      <c r="Z748" t="s">
        <v>12303</v>
      </c>
      <c r="AA748">
        <v>27.3</v>
      </c>
      <c r="AB748" t="s">
        <v>912</v>
      </c>
      <c r="AC748">
        <v>16.7</v>
      </c>
      <c r="AD748" t="s">
        <v>12427</v>
      </c>
      <c r="AE748" t="s">
        <v>12371</v>
      </c>
    </row>
    <row r="749" spans="1:31">
      <c r="A749" t="s">
        <v>12152</v>
      </c>
      <c r="B749" t="s">
        <v>1458</v>
      </c>
      <c r="C749" t="s">
        <v>6972</v>
      </c>
      <c r="D749" t="s">
        <v>1458</v>
      </c>
      <c r="E749">
        <v>15</v>
      </c>
      <c r="F749" t="s">
        <v>11382</v>
      </c>
      <c r="G749" t="s">
        <v>5</v>
      </c>
      <c r="H749" t="s">
        <v>11425</v>
      </c>
      <c r="I749" t="s">
        <v>7032</v>
      </c>
      <c r="J749" t="s">
        <v>7069</v>
      </c>
      <c r="K749">
        <v>5</v>
      </c>
      <c r="L749" t="s">
        <v>11385</v>
      </c>
      <c r="M749">
        <v>3.4</v>
      </c>
      <c r="N749" t="s">
        <v>11735</v>
      </c>
      <c r="O749">
        <v>1.8</v>
      </c>
      <c r="P749" t="s">
        <v>11735</v>
      </c>
      <c r="Q749">
        <v>85.9</v>
      </c>
      <c r="R749" t="s">
        <v>264</v>
      </c>
      <c r="S749">
        <v>17</v>
      </c>
      <c r="T749" t="s">
        <v>11929</v>
      </c>
      <c r="U749">
        <v>5.4</v>
      </c>
      <c r="V749" t="s">
        <v>11421</v>
      </c>
      <c r="W749">
        <v>28.8</v>
      </c>
      <c r="X749" t="s">
        <v>11683</v>
      </c>
      <c r="Y749">
        <v>1</v>
      </c>
      <c r="Z749" t="s">
        <v>11421</v>
      </c>
      <c r="AA749">
        <v>18.5</v>
      </c>
      <c r="AB749" t="s">
        <v>12011</v>
      </c>
      <c r="AC749" t="s">
        <v>9</v>
      </c>
      <c r="AD749" t="s">
        <v>9</v>
      </c>
      <c r="AE749" t="s">
        <v>12371</v>
      </c>
    </row>
    <row r="750" spans="1:31">
      <c r="A750" t="s">
        <v>12306</v>
      </c>
      <c r="B750" t="s">
        <v>1458</v>
      </c>
      <c r="C750" t="s">
        <v>12428</v>
      </c>
      <c r="D750" t="s">
        <v>1458</v>
      </c>
      <c r="E750">
        <v>20</v>
      </c>
      <c r="F750" t="s">
        <v>8157</v>
      </c>
      <c r="G750" t="s">
        <v>194</v>
      </c>
      <c r="H750" t="s">
        <v>11387</v>
      </c>
      <c r="I750" t="s">
        <v>11398</v>
      </c>
      <c r="J750" t="s">
        <v>11384</v>
      </c>
      <c r="K750">
        <v>4</v>
      </c>
      <c r="L750" t="s">
        <v>11389</v>
      </c>
      <c r="M750">
        <v>11.2</v>
      </c>
      <c r="N750" t="s">
        <v>11735</v>
      </c>
      <c r="O750">
        <v>6.7</v>
      </c>
      <c r="P750" t="s">
        <v>11735</v>
      </c>
      <c r="Q750">
        <v>75.9</v>
      </c>
      <c r="R750" t="s">
        <v>11426</v>
      </c>
      <c r="S750">
        <v>7.2</v>
      </c>
      <c r="T750" t="s">
        <v>11421</v>
      </c>
      <c r="U750" t="s">
        <v>9</v>
      </c>
      <c r="V750" t="s">
        <v>9</v>
      </c>
      <c r="W750">
        <v>9.5</v>
      </c>
      <c r="X750" t="s">
        <v>11421</v>
      </c>
      <c r="Y750">
        <v>27.1</v>
      </c>
      <c r="Z750" t="s">
        <v>1862</v>
      </c>
      <c r="AA750">
        <v>14.1</v>
      </c>
      <c r="AB750" t="s">
        <v>12089</v>
      </c>
      <c r="AC750">
        <v>1.9</v>
      </c>
      <c r="AD750" t="s">
        <v>11421</v>
      </c>
      <c r="AE750" t="s">
        <v>12371</v>
      </c>
    </row>
    <row r="751" spans="1:31">
      <c r="A751" t="s">
        <v>156</v>
      </c>
      <c r="B751" t="s">
        <v>1458</v>
      </c>
      <c r="C751" t="s">
        <v>1459</v>
      </c>
      <c r="D751" t="s">
        <v>1458</v>
      </c>
      <c r="E751">
        <v>30</v>
      </c>
      <c r="F751" t="s">
        <v>12123</v>
      </c>
      <c r="G751" t="s">
        <v>774</v>
      </c>
      <c r="H751" t="s">
        <v>11402</v>
      </c>
      <c r="I751" t="s">
        <v>7032</v>
      </c>
      <c r="J751" t="s">
        <v>11384</v>
      </c>
      <c r="K751">
        <v>4</v>
      </c>
      <c r="L751" t="s">
        <v>11389</v>
      </c>
      <c r="M751">
        <v>5.8</v>
      </c>
      <c r="N751" t="s">
        <v>11735</v>
      </c>
      <c r="O751">
        <v>11.9</v>
      </c>
      <c r="P751" t="s">
        <v>11735</v>
      </c>
      <c r="Q751">
        <v>1.6</v>
      </c>
      <c r="R751" t="s">
        <v>11421</v>
      </c>
      <c r="S751">
        <v>49.5</v>
      </c>
      <c r="T751" t="s">
        <v>11729</v>
      </c>
      <c r="U751">
        <v>3.2</v>
      </c>
      <c r="V751" t="s">
        <v>11421</v>
      </c>
      <c r="W751">
        <v>1.1</v>
      </c>
      <c r="X751" t="s">
        <v>11421</v>
      </c>
      <c r="Y751">
        <v>19.1</v>
      </c>
      <c r="Z751" t="s">
        <v>12107</v>
      </c>
      <c r="AA751">
        <v>5.7</v>
      </c>
      <c r="AB751" t="s">
        <v>11421</v>
      </c>
      <c r="AC751">
        <v>21.6</v>
      </c>
      <c r="AD751" t="s">
        <v>11794</v>
      </c>
      <c r="AE751" t="s">
        <v>12371</v>
      </c>
    </row>
    <row r="752" spans="1:31">
      <c r="A752" t="s">
        <v>12315</v>
      </c>
      <c r="B752" t="s">
        <v>1458</v>
      </c>
      <c r="C752" t="s">
        <v>12429</v>
      </c>
      <c r="D752" t="s">
        <v>1458</v>
      </c>
      <c r="E752">
        <v>16</v>
      </c>
      <c r="F752" t="s">
        <v>11754</v>
      </c>
      <c r="G752" t="s">
        <v>404</v>
      </c>
      <c r="H752" t="s">
        <v>11402</v>
      </c>
      <c r="I752" t="s">
        <v>11388</v>
      </c>
      <c r="J752" t="s">
        <v>7069</v>
      </c>
      <c r="K752">
        <v>4</v>
      </c>
      <c r="L752" t="s">
        <v>11389</v>
      </c>
      <c r="M752">
        <v>12.8</v>
      </c>
      <c r="N752" t="s">
        <v>11735</v>
      </c>
      <c r="O752">
        <v>2.9</v>
      </c>
      <c r="P752" t="s">
        <v>11735</v>
      </c>
      <c r="Q752">
        <v>4.2</v>
      </c>
      <c r="R752" t="s">
        <v>11421</v>
      </c>
      <c r="S752">
        <v>27.8</v>
      </c>
      <c r="T752" t="s">
        <v>12225</v>
      </c>
      <c r="U752">
        <v>5</v>
      </c>
      <c r="V752" t="s">
        <v>11421</v>
      </c>
      <c r="W752">
        <v>2.2</v>
      </c>
      <c r="X752" t="s">
        <v>11421</v>
      </c>
      <c r="Y752">
        <v>64.5</v>
      </c>
      <c r="Z752" t="s">
        <v>11464</v>
      </c>
      <c r="AA752">
        <v>6.8</v>
      </c>
      <c r="AB752" t="s">
        <v>11421</v>
      </c>
      <c r="AC752">
        <v>37.5</v>
      </c>
      <c r="AD752" t="s">
        <v>11747</v>
      </c>
      <c r="AE752" t="s">
        <v>12371</v>
      </c>
    </row>
    <row r="753" spans="1:31">
      <c r="A753" t="s">
        <v>12315</v>
      </c>
      <c r="B753" t="s">
        <v>1458</v>
      </c>
      <c r="C753" t="s">
        <v>10342</v>
      </c>
      <c r="D753" t="s">
        <v>1458</v>
      </c>
      <c r="E753">
        <v>21</v>
      </c>
      <c r="F753" t="s">
        <v>12123</v>
      </c>
      <c r="G753" t="s">
        <v>774</v>
      </c>
      <c r="H753" t="s">
        <v>11387</v>
      </c>
      <c r="I753" t="s">
        <v>7032</v>
      </c>
      <c r="J753" t="s">
        <v>11384</v>
      </c>
      <c r="K753">
        <v>5</v>
      </c>
      <c r="L753" t="s">
        <v>11389</v>
      </c>
      <c r="M753">
        <v>14.2</v>
      </c>
      <c r="N753" t="s">
        <v>11735</v>
      </c>
      <c r="O753">
        <v>52.3</v>
      </c>
      <c r="P753" t="s">
        <v>11404</v>
      </c>
      <c r="Q753">
        <v>5.3</v>
      </c>
      <c r="R753" t="s">
        <v>11421</v>
      </c>
      <c r="S753">
        <v>9.8</v>
      </c>
      <c r="T753" t="s">
        <v>11421</v>
      </c>
      <c r="U753">
        <v>2.9</v>
      </c>
      <c r="V753" t="s">
        <v>11421</v>
      </c>
      <c r="W753">
        <v>1.3</v>
      </c>
      <c r="X753" t="s">
        <v>11421</v>
      </c>
      <c r="Y753">
        <v>5.2</v>
      </c>
      <c r="Z753" t="s">
        <v>11421</v>
      </c>
      <c r="AA753">
        <v>14.6</v>
      </c>
      <c r="AB753" t="s">
        <v>11854</v>
      </c>
      <c r="AC753">
        <v>4.9</v>
      </c>
      <c r="AD753" t="s">
        <v>11421</v>
      </c>
      <c r="AE753" t="s">
        <v>12371</v>
      </c>
    </row>
    <row r="754" spans="1:31">
      <c r="A754" t="s">
        <v>12315</v>
      </c>
      <c r="B754" t="s">
        <v>1458</v>
      </c>
      <c r="C754" t="s">
        <v>2125</v>
      </c>
      <c r="D754" t="s">
        <v>1458</v>
      </c>
      <c r="E754">
        <v>31</v>
      </c>
      <c r="F754" t="s">
        <v>11386</v>
      </c>
      <c r="G754" t="s">
        <v>10</v>
      </c>
      <c r="H754" t="s">
        <v>11402</v>
      </c>
      <c r="I754" t="s">
        <v>7032</v>
      </c>
      <c r="J754" t="s">
        <v>7069</v>
      </c>
      <c r="K754">
        <v>3</v>
      </c>
      <c r="L754" t="s">
        <v>11389</v>
      </c>
      <c r="M754">
        <v>9.2</v>
      </c>
      <c r="N754" t="s">
        <v>11735</v>
      </c>
      <c r="O754">
        <v>9.4</v>
      </c>
      <c r="P754" t="s">
        <v>11735</v>
      </c>
      <c r="Q754">
        <v>8.4</v>
      </c>
      <c r="R754" t="s">
        <v>11421</v>
      </c>
      <c r="S754">
        <v>10.8</v>
      </c>
      <c r="T754" t="s">
        <v>11421</v>
      </c>
      <c r="U754">
        <v>48.4</v>
      </c>
      <c r="V754" t="s">
        <v>11717</v>
      </c>
      <c r="W754">
        <v>75.8</v>
      </c>
      <c r="X754" t="s">
        <v>493</v>
      </c>
      <c r="Y754">
        <v>24.8</v>
      </c>
      <c r="Z754" t="s">
        <v>11983</v>
      </c>
      <c r="AA754">
        <v>8.9</v>
      </c>
      <c r="AB754" t="s">
        <v>11421</v>
      </c>
      <c r="AC754">
        <v>21.6</v>
      </c>
      <c r="AD754" t="s">
        <v>11794</v>
      </c>
      <c r="AE754" t="s">
        <v>12371</v>
      </c>
    </row>
    <row r="755" spans="1:31">
      <c r="A755" t="s">
        <v>12236</v>
      </c>
      <c r="B755" t="s">
        <v>1168</v>
      </c>
      <c r="C755" t="s">
        <v>12430</v>
      </c>
      <c r="D755" t="s">
        <v>1168</v>
      </c>
      <c r="E755">
        <v>16</v>
      </c>
      <c r="F755" t="s">
        <v>12355</v>
      </c>
      <c r="G755" t="s">
        <v>12356</v>
      </c>
      <c r="H755" t="s">
        <v>11425</v>
      </c>
      <c r="I755" t="s">
        <v>11398</v>
      </c>
      <c r="J755" t="s">
        <v>7069</v>
      </c>
      <c r="K755">
        <v>2</v>
      </c>
      <c r="L755" t="s">
        <v>11385</v>
      </c>
      <c r="M755">
        <v>12.8</v>
      </c>
      <c r="N755" t="s">
        <v>11735</v>
      </c>
      <c r="O755">
        <v>8</v>
      </c>
      <c r="P755" t="s">
        <v>11735</v>
      </c>
      <c r="Q755">
        <v>31.7</v>
      </c>
      <c r="R755" t="s">
        <v>12248</v>
      </c>
      <c r="S755">
        <v>3</v>
      </c>
      <c r="T755" t="s">
        <v>11421</v>
      </c>
      <c r="U755">
        <v>100</v>
      </c>
      <c r="V755" t="s">
        <v>11865</v>
      </c>
      <c r="W755">
        <v>31</v>
      </c>
      <c r="X755" t="s">
        <v>12141</v>
      </c>
      <c r="Y755">
        <v>1</v>
      </c>
      <c r="Z755" t="s">
        <v>11421</v>
      </c>
      <c r="AA755">
        <v>8.3</v>
      </c>
      <c r="AB755" t="s">
        <v>11421</v>
      </c>
      <c r="AC755">
        <v>1</v>
      </c>
      <c r="AD755" t="s">
        <v>11421</v>
      </c>
      <c r="AE755" t="s">
        <v>12371</v>
      </c>
    </row>
    <row r="756" spans="1:31">
      <c r="A756" t="s">
        <v>9</v>
      </c>
      <c r="B756" t="s">
        <v>1168</v>
      </c>
      <c r="C756" t="s">
        <v>12431</v>
      </c>
      <c r="D756" t="s">
        <v>1168</v>
      </c>
      <c r="E756">
        <v>38</v>
      </c>
      <c r="F756" t="s">
        <v>12029</v>
      </c>
      <c r="G756" t="s">
        <v>627</v>
      </c>
      <c r="H756" t="s">
        <v>11387</v>
      </c>
      <c r="I756" t="s">
        <v>11398</v>
      </c>
      <c r="J756" t="s">
        <v>11384</v>
      </c>
      <c r="K756" t="s">
        <v>9</v>
      </c>
      <c r="L756" t="s">
        <v>11389</v>
      </c>
      <c r="M756">
        <v>7</v>
      </c>
      <c r="N756" t="s">
        <v>11735</v>
      </c>
      <c r="O756">
        <v>6.2</v>
      </c>
      <c r="P756" t="s">
        <v>11735</v>
      </c>
      <c r="Q756">
        <v>1.4</v>
      </c>
      <c r="R756" t="s">
        <v>11421</v>
      </c>
      <c r="S756">
        <v>59.2</v>
      </c>
      <c r="T756" t="s">
        <v>1306</v>
      </c>
      <c r="U756" t="s">
        <v>9</v>
      </c>
      <c r="V756" t="s">
        <v>9</v>
      </c>
      <c r="W756" t="s">
        <v>9</v>
      </c>
      <c r="X756" t="s">
        <v>9</v>
      </c>
      <c r="Y756">
        <v>8.1</v>
      </c>
      <c r="Z756" t="s">
        <v>11421</v>
      </c>
      <c r="AA756">
        <v>10</v>
      </c>
      <c r="AB756" t="s">
        <v>11421</v>
      </c>
      <c r="AC756" t="s">
        <v>9</v>
      </c>
      <c r="AD756" t="s">
        <v>9</v>
      </c>
      <c r="AE756" t="s">
        <v>12371</v>
      </c>
    </row>
    <row r="757" spans="1:31">
      <c r="A757" t="s">
        <v>12315</v>
      </c>
      <c r="B757" t="s">
        <v>1168</v>
      </c>
      <c r="C757" t="s">
        <v>2747</v>
      </c>
      <c r="D757" t="s">
        <v>1168</v>
      </c>
      <c r="E757">
        <v>19</v>
      </c>
      <c r="F757" t="s">
        <v>11954</v>
      </c>
      <c r="G757" t="s">
        <v>1304</v>
      </c>
      <c r="H757" t="s">
        <v>11402</v>
      </c>
      <c r="I757" t="s">
        <v>7032</v>
      </c>
      <c r="J757" t="s">
        <v>11384</v>
      </c>
      <c r="K757">
        <v>4</v>
      </c>
      <c r="L757" t="s">
        <v>11389</v>
      </c>
      <c r="M757">
        <v>24.3</v>
      </c>
      <c r="N757" t="s">
        <v>11599</v>
      </c>
      <c r="O757">
        <v>21.8</v>
      </c>
      <c r="P757" t="s">
        <v>11485</v>
      </c>
      <c r="Q757">
        <v>6.2</v>
      </c>
      <c r="R757" t="s">
        <v>11421</v>
      </c>
      <c r="S757">
        <v>2.5</v>
      </c>
      <c r="T757" t="s">
        <v>11421</v>
      </c>
      <c r="U757">
        <v>4.8</v>
      </c>
      <c r="V757" t="s">
        <v>11421</v>
      </c>
      <c r="W757">
        <v>1.3</v>
      </c>
      <c r="X757" t="s">
        <v>11421</v>
      </c>
      <c r="Y757">
        <v>5.2</v>
      </c>
      <c r="Z757" t="s">
        <v>11421</v>
      </c>
      <c r="AA757">
        <v>19.3</v>
      </c>
      <c r="AB757" t="s">
        <v>11461</v>
      </c>
      <c r="AC757">
        <v>51.5</v>
      </c>
      <c r="AD757" t="s">
        <v>9964</v>
      </c>
      <c r="AE757" t="s">
        <v>12371</v>
      </c>
    </row>
    <row r="758" spans="1:31">
      <c r="A758" t="s">
        <v>12315</v>
      </c>
      <c r="B758" t="s">
        <v>1168</v>
      </c>
      <c r="C758" t="s">
        <v>1379</v>
      </c>
      <c r="D758" t="s">
        <v>1168</v>
      </c>
      <c r="E758">
        <v>21</v>
      </c>
      <c r="F758" t="s">
        <v>11386</v>
      </c>
      <c r="G758" t="s">
        <v>10</v>
      </c>
      <c r="H758" t="s">
        <v>11387</v>
      </c>
      <c r="I758" t="s">
        <v>7032</v>
      </c>
      <c r="J758" t="s">
        <v>11384</v>
      </c>
      <c r="K758">
        <v>3</v>
      </c>
      <c r="L758" t="s">
        <v>11389</v>
      </c>
      <c r="M758">
        <v>9.9</v>
      </c>
      <c r="N758" t="s">
        <v>11735</v>
      </c>
      <c r="O758">
        <v>6.8</v>
      </c>
      <c r="P758" t="s">
        <v>11735</v>
      </c>
      <c r="Q758">
        <v>8.4</v>
      </c>
      <c r="R758" t="s">
        <v>11421</v>
      </c>
      <c r="S758">
        <v>14.5</v>
      </c>
      <c r="T758" t="s">
        <v>11703</v>
      </c>
      <c r="U758">
        <v>48.1</v>
      </c>
      <c r="V758" t="s">
        <v>11652</v>
      </c>
      <c r="W758">
        <v>24.4</v>
      </c>
      <c r="X758" t="s">
        <v>1862</v>
      </c>
      <c r="Y758">
        <v>56.2</v>
      </c>
      <c r="Z758" t="s">
        <v>11556</v>
      </c>
      <c r="AA758">
        <v>10.4</v>
      </c>
      <c r="AB758" t="s">
        <v>11421</v>
      </c>
      <c r="AC758">
        <v>24.4</v>
      </c>
      <c r="AD758" t="s">
        <v>11846</v>
      </c>
      <c r="AE758" t="s">
        <v>12371</v>
      </c>
    </row>
    <row r="759" spans="1:31">
      <c r="A759" t="s">
        <v>12342</v>
      </c>
      <c r="B759" t="s">
        <v>1168</v>
      </c>
      <c r="C759" t="s">
        <v>2676</v>
      </c>
      <c r="D759" t="s">
        <v>1168</v>
      </c>
      <c r="E759">
        <v>23</v>
      </c>
      <c r="F759" t="s">
        <v>12432</v>
      </c>
      <c r="G759" t="s">
        <v>2497</v>
      </c>
      <c r="H759" t="s">
        <v>11383</v>
      </c>
      <c r="I759" t="s">
        <v>7032</v>
      </c>
      <c r="J759" t="s">
        <v>11384</v>
      </c>
      <c r="K759">
        <v>5</v>
      </c>
      <c r="L759" t="s">
        <v>11389</v>
      </c>
      <c r="M759">
        <v>11.4</v>
      </c>
      <c r="N759" t="s">
        <v>11735</v>
      </c>
      <c r="O759">
        <v>28.2</v>
      </c>
      <c r="P759" t="s">
        <v>12127</v>
      </c>
      <c r="Q759">
        <v>19.7</v>
      </c>
      <c r="R759" t="s">
        <v>12433</v>
      </c>
      <c r="S759">
        <v>2.9</v>
      </c>
      <c r="T759" t="s">
        <v>11421</v>
      </c>
      <c r="U759">
        <v>16.4</v>
      </c>
      <c r="V759" t="s">
        <v>12338</v>
      </c>
      <c r="W759">
        <v>59.9</v>
      </c>
      <c r="X759" t="s">
        <v>11664</v>
      </c>
      <c r="Y759">
        <v>1.4</v>
      </c>
      <c r="Z759" t="s">
        <v>11421</v>
      </c>
      <c r="AA759">
        <v>18.5</v>
      </c>
      <c r="AB759" t="s">
        <v>12225</v>
      </c>
      <c r="AC759">
        <v>15.2</v>
      </c>
      <c r="AD759" t="s">
        <v>12293</v>
      </c>
      <c r="AE759" t="s">
        <v>12371</v>
      </c>
    </row>
    <row r="760" spans="1:31">
      <c r="A760" t="s">
        <v>12228</v>
      </c>
      <c r="B760" t="s">
        <v>1168</v>
      </c>
      <c r="C760" t="s">
        <v>12434</v>
      </c>
      <c r="D760" t="s">
        <v>1168</v>
      </c>
      <c r="E760">
        <v>33</v>
      </c>
      <c r="F760" t="s">
        <v>8157</v>
      </c>
      <c r="G760" t="s">
        <v>194</v>
      </c>
      <c r="H760" t="s">
        <v>11387</v>
      </c>
      <c r="I760" t="s">
        <v>7032</v>
      </c>
      <c r="J760" t="s">
        <v>11384</v>
      </c>
      <c r="K760">
        <v>5</v>
      </c>
      <c r="L760" t="s">
        <v>11389</v>
      </c>
      <c r="M760">
        <v>11</v>
      </c>
      <c r="N760" t="s">
        <v>11735</v>
      </c>
      <c r="O760">
        <v>14.5</v>
      </c>
      <c r="P760" t="s">
        <v>12103</v>
      </c>
      <c r="Q760">
        <v>58.8</v>
      </c>
      <c r="R760" t="s">
        <v>863</v>
      </c>
      <c r="S760">
        <v>6.3</v>
      </c>
      <c r="T760" t="s">
        <v>11421</v>
      </c>
      <c r="U760" t="s">
        <v>9</v>
      </c>
      <c r="V760" t="s">
        <v>9</v>
      </c>
      <c r="W760">
        <v>26.8</v>
      </c>
      <c r="X760" t="s">
        <v>11995</v>
      </c>
      <c r="Y760">
        <v>20.2</v>
      </c>
      <c r="Z760" t="s">
        <v>11997</v>
      </c>
      <c r="AA760">
        <v>12</v>
      </c>
      <c r="AB760" t="s">
        <v>11421</v>
      </c>
      <c r="AC760">
        <v>4.8</v>
      </c>
      <c r="AD760" t="s">
        <v>11421</v>
      </c>
      <c r="AE760" t="s">
        <v>12371</v>
      </c>
    </row>
    <row r="761" spans="1:31">
      <c r="A761" t="s">
        <v>12236</v>
      </c>
      <c r="B761" t="s">
        <v>1168</v>
      </c>
      <c r="C761" t="s">
        <v>12435</v>
      </c>
      <c r="D761" t="s">
        <v>1168</v>
      </c>
      <c r="E761">
        <v>25</v>
      </c>
      <c r="F761" t="s">
        <v>7032</v>
      </c>
      <c r="G761" t="s">
        <v>1095</v>
      </c>
      <c r="H761" t="s">
        <v>11387</v>
      </c>
      <c r="I761" t="s">
        <v>11398</v>
      </c>
      <c r="J761" t="s">
        <v>6952</v>
      </c>
      <c r="K761">
        <v>5</v>
      </c>
      <c r="L761" t="s">
        <v>11385</v>
      </c>
      <c r="M761">
        <v>14</v>
      </c>
      <c r="N761" t="s">
        <v>11735</v>
      </c>
      <c r="O761">
        <v>43.7</v>
      </c>
      <c r="P761" t="s">
        <v>11948</v>
      </c>
      <c r="Q761">
        <v>31.2</v>
      </c>
      <c r="R761" t="s">
        <v>11711</v>
      </c>
      <c r="S761">
        <v>1.1</v>
      </c>
      <c r="T761" t="s">
        <v>11421</v>
      </c>
      <c r="U761">
        <v>11.3</v>
      </c>
      <c r="V761" t="s">
        <v>11421</v>
      </c>
      <c r="W761">
        <v>1.6</v>
      </c>
      <c r="X761" t="s">
        <v>11421</v>
      </c>
      <c r="Y761">
        <v>1</v>
      </c>
      <c r="Z761" t="s">
        <v>11421</v>
      </c>
      <c r="AA761">
        <v>18.8</v>
      </c>
      <c r="AB761" t="s">
        <v>11473</v>
      </c>
      <c r="AC761">
        <v>1</v>
      </c>
      <c r="AD761" t="s">
        <v>11421</v>
      </c>
      <c r="AE761" t="s">
        <v>12371</v>
      </c>
    </row>
    <row r="762" spans="1:31">
      <c r="A762" t="s">
        <v>12299</v>
      </c>
      <c r="B762" t="s">
        <v>1168</v>
      </c>
      <c r="C762" t="s">
        <v>10284</v>
      </c>
      <c r="D762" t="s">
        <v>1168</v>
      </c>
      <c r="E762">
        <v>17</v>
      </c>
      <c r="F762" t="s">
        <v>6875</v>
      </c>
      <c r="G762" t="s">
        <v>17</v>
      </c>
      <c r="H762" t="s">
        <v>11402</v>
      </c>
      <c r="I762" t="s">
        <v>11388</v>
      </c>
      <c r="J762" t="s">
        <v>7069</v>
      </c>
      <c r="K762">
        <v>4</v>
      </c>
      <c r="L762" t="s">
        <v>11389</v>
      </c>
      <c r="M762">
        <v>17.3</v>
      </c>
      <c r="N762" t="s">
        <v>12249</v>
      </c>
      <c r="O762">
        <v>11.8</v>
      </c>
      <c r="P762" t="s">
        <v>11735</v>
      </c>
      <c r="Q762">
        <v>1.6</v>
      </c>
      <c r="R762" t="s">
        <v>11421</v>
      </c>
      <c r="S762">
        <v>16.3</v>
      </c>
      <c r="T762" t="s">
        <v>12419</v>
      </c>
      <c r="U762">
        <v>37.1</v>
      </c>
      <c r="V762" t="s">
        <v>11461</v>
      </c>
      <c r="W762">
        <v>11.6</v>
      </c>
      <c r="X762" t="s">
        <v>11722</v>
      </c>
      <c r="Y762">
        <v>19.7</v>
      </c>
      <c r="Z762" t="s">
        <v>11974</v>
      </c>
      <c r="AA762">
        <v>14.8</v>
      </c>
      <c r="AB762" t="s">
        <v>12074</v>
      </c>
      <c r="AC762">
        <v>27.3</v>
      </c>
      <c r="AD762" t="s">
        <v>12436</v>
      </c>
      <c r="AE762" t="s">
        <v>12371</v>
      </c>
    </row>
    <row r="763" spans="1:31">
      <c r="A763" t="s">
        <v>156</v>
      </c>
      <c r="B763" t="s">
        <v>1168</v>
      </c>
      <c r="C763" t="s">
        <v>6579</v>
      </c>
      <c r="D763" t="s">
        <v>1168</v>
      </c>
      <c r="E763">
        <v>17</v>
      </c>
      <c r="F763" t="s">
        <v>6870</v>
      </c>
      <c r="G763" t="s">
        <v>1450</v>
      </c>
      <c r="H763" t="s">
        <v>11383</v>
      </c>
      <c r="I763" t="s">
        <v>11388</v>
      </c>
      <c r="J763" t="s">
        <v>11384</v>
      </c>
      <c r="K763">
        <v>5</v>
      </c>
      <c r="L763" t="s">
        <v>11389</v>
      </c>
      <c r="M763">
        <v>8.1</v>
      </c>
      <c r="N763" t="s">
        <v>11735</v>
      </c>
      <c r="O763">
        <v>25</v>
      </c>
      <c r="P763" t="s">
        <v>12043</v>
      </c>
      <c r="Q763">
        <v>2.4</v>
      </c>
      <c r="R763" t="s">
        <v>11421</v>
      </c>
      <c r="S763">
        <v>25</v>
      </c>
      <c r="T763" t="s">
        <v>11798</v>
      </c>
      <c r="U763">
        <v>2</v>
      </c>
      <c r="V763" t="s">
        <v>11421</v>
      </c>
      <c r="W763">
        <v>3.5</v>
      </c>
      <c r="X763" t="s">
        <v>11421</v>
      </c>
      <c r="Y763">
        <v>1.1</v>
      </c>
      <c r="Z763" t="s">
        <v>11421</v>
      </c>
      <c r="AA763">
        <v>70.5</v>
      </c>
      <c r="AB763" t="s">
        <v>157</v>
      </c>
      <c r="AC763">
        <v>10.5</v>
      </c>
      <c r="AD763" t="s">
        <v>12128</v>
      </c>
      <c r="AE763" t="s">
        <v>12371</v>
      </c>
    </row>
    <row r="764" spans="1:31">
      <c r="A764" t="s">
        <v>12259</v>
      </c>
      <c r="B764" t="s">
        <v>1168</v>
      </c>
      <c r="C764" t="s">
        <v>1696</v>
      </c>
      <c r="D764" t="s">
        <v>1168</v>
      </c>
      <c r="E764">
        <v>18</v>
      </c>
      <c r="F764" t="s">
        <v>11497</v>
      </c>
      <c r="G764" t="s">
        <v>417</v>
      </c>
      <c r="H764" t="s">
        <v>11387</v>
      </c>
      <c r="I764" t="s">
        <v>11388</v>
      </c>
      <c r="J764" t="s">
        <v>11384</v>
      </c>
      <c r="K764">
        <v>3</v>
      </c>
      <c r="L764" t="s">
        <v>11385</v>
      </c>
      <c r="M764">
        <v>6.9</v>
      </c>
      <c r="N764" t="s">
        <v>11735</v>
      </c>
      <c r="O764">
        <v>2.5</v>
      </c>
      <c r="P764" t="s">
        <v>11735</v>
      </c>
      <c r="Q764">
        <v>57.8</v>
      </c>
      <c r="R764" t="s">
        <v>11907</v>
      </c>
      <c r="S764">
        <v>34.3</v>
      </c>
      <c r="T764" t="s">
        <v>12009</v>
      </c>
      <c r="U764">
        <v>2.5</v>
      </c>
      <c r="V764" t="s">
        <v>11421</v>
      </c>
      <c r="W764">
        <v>3.4</v>
      </c>
      <c r="X764" t="s">
        <v>11421</v>
      </c>
      <c r="Y764">
        <v>1.8</v>
      </c>
      <c r="Z764" t="s">
        <v>11421</v>
      </c>
      <c r="AA764">
        <v>6.9</v>
      </c>
      <c r="AB764" t="s">
        <v>11421</v>
      </c>
      <c r="AC764">
        <v>1.3</v>
      </c>
      <c r="AD764" t="s">
        <v>11421</v>
      </c>
      <c r="AE764" t="s">
        <v>12371</v>
      </c>
    </row>
    <row r="765" spans="1:31">
      <c r="A765" t="s">
        <v>12315</v>
      </c>
      <c r="B765" t="s">
        <v>1168</v>
      </c>
      <c r="C765" t="s">
        <v>1264</v>
      </c>
      <c r="D765" t="s">
        <v>1168</v>
      </c>
      <c r="E765">
        <v>16</v>
      </c>
      <c r="F765" t="s">
        <v>12437</v>
      </c>
      <c r="G765" t="s">
        <v>1263</v>
      </c>
      <c r="H765" t="s">
        <v>11402</v>
      </c>
      <c r="I765" t="s">
        <v>11388</v>
      </c>
      <c r="J765" t="s">
        <v>11384</v>
      </c>
      <c r="K765">
        <v>5</v>
      </c>
      <c r="L765" t="s">
        <v>11389</v>
      </c>
      <c r="M765">
        <v>16.2</v>
      </c>
      <c r="N765" t="s">
        <v>12016</v>
      </c>
      <c r="O765">
        <v>4.7</v>
      </c>
      <c r="P765" t="s">
        <v>11735</v>
      </c>
      <c r="Q765">
        <v>23.8</v>
      </c>
      <c r="R765" t="s">
        <v>12221</v>
      </c>
      <c r="S765">
        <v>4.2</v>
      </c>
      <c r="T765" t="s">
        <v>11421</v>
      </c>
      <c r="U765">
        <v>1.5</v>
      </c>
      <c r="V765" t="s">
        <v>11421</v>
      </c>
      <c r="W765">
        <v>2.7</v>
      </c>
      <c r="X765" t="s">
        <v>11421</v>
      </c>
      <c r="Y765">
        <v>74.2</v>
      </c>
      <c r="Z765" t="s">
        <v>11442</v>
      </c>
      <c r="AA765">
        <v>44.8</v>
      </c>
      <c r="AB765" t="s">
        <v>11770</v>
      </c>
      <c r="AC765">
        <v>19.2</v>
      </c>
      <c r="AD765" t="s">
        <v>11912</v>
      </c>
      <c r="AE765" t="s">
        <v>12371</v>
      </c>
    </row>
    <row r="766" spans="1:31">
      <c r="A766" t="s">
        <v>12228</v>
      </c>
      <c r="B766" t="s">
        <v>1168</v>
      </c>
      <c r="C766" t="s">
        <v>1167</v>
      </c>
      <c r="D766" t="s">
        <v>1168</v>
      </c>
      <c r="E766">
        <v>13</v>
      </c>
      <c r="F766" t="s">
        <v>11382</v>
      </c>
      <c r="G766" t="s">
        <v>5</v>
      </c>
      <c r="H766" t="s">
        <v>11387</v>
      </c>
      <c r="I766" t="s">
        <v>11388</v>
      </c>
      <c r="J766" t="s">
        <v>11384</v>
      </c>
      <c r="K766">
        <v>5</v>
      </c>
      <c r="L766" t="s">
        <v>11389</v>
      </c>
      <c r="M766">
        <v>7.8</v>
      </c>
      <c r="N766" t="s">
        <v>11735</v>
      </c>
      <c r="O766">
        <v>3.2</v>
      </c>
      <c r="P766" t="s">
        <v>11735</v>
      </c>
      <c r="Q766">
        <v>64.7</v>
      </c>
      <c r="R766" t="s">
        <v>1308</v>
      </c>
      <c r="S766">
        <v>12.3</v>
      </c>
      <c r="T766" t="s">
        <v>12312</v>
      </c>
      <c r="U766">
        <v>12.5</v>
      </c>
      <c r="V766" t="s">
        <v>11421</v>
      </c>
      <c r="W766">
        <v>4.8</v>
      </c>
      <c r="X766" t="s">
        <v>11421</v>
      </c>
      <c r="Y766">
        <v>41.9</v>
      </c>
      <c r="Z766" t="s">
        <v>11521</v>
      </c>
      <c r="AA766">
        <v>15.4</v>
      </c>
      <c r="AB766" t="s">
        <v>11974</v>
      </c>
      <c r="AC766">
        <v>6.4</v>
      </c>
      <c r="AD766" t="s">
        <v>11421</v>
      </c>
      <c r="AE766" t="s">
        <v>12371</v>
      </c>
    </row>
    <row r="767" spans="1:31">
      <c r="A767" t="s">
        <v>12315</v>
      </c>
      <c r="B767" t="s">
        <v>1039</v>
      </c>
      <c r="C767" t="s">
        <v>1525</v>
      </c>
      <c r="D767" t="s">
        <v>1039</v>
      </c>
      <c r="E767">
        <v>19</v>
      </c>
      <c r="F767" t="s">
        <v>12153</v>
      </c>
      <c r="G767" t="s">
        <v>489</v>
      </c>
      <c r="H767" t="s">
        <v>11387</v>
      </c>
      <c r="I767" t="s">
        <v>11388</v>
      </c>
      <c r="J767" t="s">
        <v>11384</v>
      </c>
      <c r="K767">
        <v>4</v>
      </c>
      <c r="L767" t="s">
        <v>11389</v>
      </c>
      <c r="M767">
        <v>20.4</v>
      </c>
      <c r="N767" t="s">
        <v>11460</v>
      </c>
      <c r="O767">
        <v>22.7</v>
      </c>
      <c r="P767" t="s">
        <v>11935</v>
      </c>
      <c r="Q767">
        <v>10.1</v>
      </c>
      <c r="R767" t="s">
        <v>11421</v>
      </c>
      <c r="S767">
        <v>6</v>
      </c>
      <c r="T767" t="s">
        <v>11421</v>
      </c>
      <c r="U767">
        <v>3.2</v>
      </c>
      <c r="V767" t="s">
        <v>11421</v>
      </c>
      <c r="W767">
        <v>3.4</v>
      </c>
      <c r="X767" t="s">
        <v>11421</v>
      </c>
      <c r="Y767">
        <v>27</v>
      </c>
      <c r="Z767" t="s">
        <v>11698</v>
      </c>
      <c r="AA767">
        <v>13.8</v>
      </c>
      <c r="AB767" t="s">
        <v>11597</v>
      </c>
      <c r="AC767">
        <v>31.6</v>
      </c>
      <c r="AD767" t="s">
        <v>12109</v>
      </c>
      <c r="AE767" t="s">
        <v>12371</v>
      </c>
    </row>
    <row r="768" spans="1:31">
      <c r="A768" t="s">
        <v>12308</v>
      </c>
      <c r="B768" t="s">
        <v>1039</v>
      </c>
      <c r="C768" t="s">
        <v>1140</v>
      </c>
      <c r="D768" t="s">
        <v>1039</v>
      </c>
      <c r="E768">
        <v>22</v>
      </c>
      <c r="F768" t="s">
        <v>11805</v>
      </c>
      <c r="G768" t="s">
        <v>260</v>
      </c>
      <c r="H768" t="s">
        <v>11402</v>
      </c>
      <c r="I768" t="s">
        <v>11388</v>
      </c>
      <c r="J768" t="s">
        <v>7069</v>
      </c>
      <c r="K768">
        <v>3</v>
      </c>
      <c r="L768" t="s">
        <v>11389</v>
      </c>
      <c r="M768">
        <v>12.8</v>
      </c>
      <c r="N768" t="s">
        <v>11735</v>
      </c>
      <c r="O768">
        <v>5.1</v>
      </c>
      <c r="P768" t="s">
        <v>11735</v>
      </c>
      <c r="Q768">
        <v>43</v>
      </c>
      <c r="R768" t="s">
        <v>11960</v>
      </c>
      <c r="S768">
        <v>2.2</v>
      </c>
      <c r="T768" t="s">
        <v>11421</v>
      </c>
      <c r="U768">
        <v>100</v>
      </c>
      <c r="V768" t="s">
        <v>192</v>
      </c>
      <c r="W768">
        <v>10.2</v>
      </c>
      <c r="X768" t="s">
        <v>11421</v>
      </c>
      <c r="Y768">
        <v>7.8</v>
      </c>
      <c r="Z768" t="s">
        <v>11421</v>
      </c>
      <c r="AA768">
        <v>7.8</v>
      </c>
      <c r="AB768" t="s">
        <v>11421</v>
      </c>
      <c r="AC768">
        <v>1.1</v>
      </c>
      <c r="AD768" t="s">
        <v>11421</v>
      </c>
      <c r="AE768" t="s">
        <v>12371</v>
      </c>
    </row>
    <row r="769" spans="1:31">
      <c r="A769" t="s">
        <v>12342</v>
      </c>
      <c r="B769" t="s">
        <v>1039</v>
      </c>
      <c r="C769" t="s">
        <v>1414</v>
      </c>
      <c r="D769" t="s">
        <v>1039</v>
      </c>
      <c r="E769">
        <v>22</v>
      </c>
      <c r="F769" t="s">
        <v>8157</v>
      </c>
      <c r="G769" t="s">
        <v>194</v>
      </c>
      <c r="H769" t="s">
        <v>11387</v>
      </c>
      <c r="I769" t="s">
        <v>11388</v>
      </c>
      <c r="J769" t="s">
        <v>7069</v>
      </c>
      <c r="K769">
        <v>5</v>
      </c>
      <c r="L769" t="s">
        <v>11389</v>
      </c>
      <c r="M769">
        <v>14</v>
      </c>
      <c r="N769" t="s">
        <v>11735</v>
      </c>
      <c r="O769">
        <v>7.5</v>
      </c>
      <c r="P769" t="s">
        <v>11735</v>
      </c>
      <c r="Q769">
        <v>5.5</v>
      </c>
      <c r="R769" t="s">
        <v>11421</v>
      </c>
      <c r="S769">
        <v>31.1</v>
      </c>
      <c r="T769" t="s">
        <v>11516</v>
      </c>
      <c r="U769">
        <v>16.8</v>
      </c>
      <c r="V769" t="s">
        <v>12096</v>
      </c>
      <c r="W769">
        <v>22.6</v>
      </c>
      <c r="X769" t="s">
        <v>11797</v>
      </c>
      <c r="Y769">
        <v>16.2</v>
      </c>
      <c r="Z769" t="s">
        <v>12091</v>
      </c>
      <c r="AA769">
        <v>9.1</v>
      </c>
      <c r="AB769" t="s">
        <v>11421</v>
      </c>
      <c r="AC769">
        <v>6.1</v>
      </c>
      <c r="AD769" t="s">
        <v>11421</v>
      </c>
      <c r="AE769" t="s">
        <v>12371</v>
      </c>
    </row>
    <row r="770" spans="1:31">
      <c r="A770" t="s">
        <v>12239</v>
      </c>
      <c r="B770" t="s">
        <v>1039</v>
      </c>
      <c r="C770" t="s">
        <v>12438</v>
      </c>
      <c r="D770" t="s">
        <v>1039</v>
      </c>
      <c r="E770">
        <v>15</v>
      </c>
      <c r="F770" t="s">
        <v>7037</v>
      </c>
      <c r="G770" t="s">
        <v>1131</v>
      </c>
      <c r="H770" t="s">
        <v>11383</v>
      </c>
      <c r="I770" t="s">
        <v>7032</v>
      </c>
      <c r="J770" t="s">
        <v>6952</v>
      </c>
      <c r="K770">
        <v>4</v>
      </c>
      <c r="L770" t="s">
        <v>11385</v>
      </c>
      <c r="M770">
        <v>9.9</v>
      </c>
      <c r="N770" t="s">
        <v>11735</v>
      </c>
      <c r="O770">
        <v>10.7</v>
      </c>
      <c r="P770" t="s">
        <v>11735</v>
      </c>
      <c r="Q770">
        <v>88.1</v>
      </c>
      <c r="R770" t="s">
        <v>11619</v>
      </c>
      <c r="S770">
        <v>1</v>
      </c>
      <c r="T770" t="s">
        <v>11421</v>
      </c>
      <c r="U770">
        <v>5.7</v>
      </c>
      <c r="V770" t="s">
        <v>11421</v>
      </c>
      <c r="W770">
        <v>26.3</v>
      </c>
      <c r="X770" t="s">
        <v>12112</v>
      </c>
      <c r="Y770">
        <v>1</v>
      </c>
      <c r="Z770" t="s">
        <v>11421</v>
      </c>
      <c r="AA770">
        <v>8.7</v>
      </c>
      <c r="AB770" t="s">
        <v>11421</v>
      </c>
      <c r="AC770" t="s">
        <v>9</v>
      </c>
      <c r="AD770" t="s">
        <v>9</v>
      </c>
      <c r="AE770" t="s">
        <v>12371</v>
      </c>
    </row>
    <row r="771" spans="1:31">
      <c r="A771" t="s">
        <v>12228</v>
      </c>
      <c r="B771" t="s">
        <v>1039</v>
      </c>
      <c r="C771" t="s">
        <v>12439</v>
      </c>
      <c r="D771" t="s">
        <v>1039</v>
      </c>
      <c r="E771">
        <v>17</v>
      </c>
      <c r="F771" t="s">
        <v>8157</v>
      </c>
      <c r="G771" t="s">
        <v>194</v>
      </c>
      <c r="H771" t="s">
        <v>11387</v>
      </c>
      <c r="I771" t="s">
        <v>11388</v>
      </c>
      <c r="J771" t="s">
        <v>7069</v>
      </c>
      <c r="K771">
        <v>5</v>
      </c>
      <c r="L771" t="s">
        <v>11389</v>
      </c>
      <c r="M771">
        <v>7.7</v>
      </c>
      <c r="N771" t="s">
        <v>11735</v>
      </c>
      <c r="O771">
        <v>3.2</v>
      </c>
      <c r="P771" t="s">
        <v>11735</v>
      </c>
      <c r="Q771">
        <v>79.4</v>
      </c>
      <c r="R771" t="s">
        <v>11415</v>
      </c>
      <c r="S771">
        <v>5.8</v>
      </c>
      <c r="T771" t="s">
        <v>11421</v>
      </c>
      <c r="U771" t="s">
        <v>9</v>
      </c>
      <c r="V771" t="s">
        <v>9</v>
      </c>
      <c r="W771">
        <v>14.7</v>
      </c>
      <c r="X771" t="s">
        <v>12274</v>
      </c>
      <c r="Y771">
        <v>47.6</v>
      </c>
      <c r="Z771" t="s">
        <v>11936</v>
      </c>
      <c r="AA771">
        <v>9.2</v>
      </c>
      <c r="AB771" t="s">
        <v>11421</v>
      </c>
      <c r="AC771">
        <v>2.8</v>
      </c>
      <c r="AD771" t="s">
        <v>11421</v>
      </c>
      <c r="AE771" t="s">
        <v>12371</v>
      </c>
    </row>
    <row r="772" spans="1:31">
      <c r="A772" t="s">
        <v>12308</v>
      </c>
      <c r="B772" t="s">
        <v>1039</v>
      </c>
      <c r="C772" t="s">
        <v>10351</v>
      </c>
      <c r="D772" t="s">
        <v>1039</v>
      </c>
      <c r="E772">
        <v>26</v>
      </c>
      <c r="F772" t="s">
        <v>11585</v>
      </c>
      <c r="G772" t="s">
        <v>757</v>
      </c>
      <c r="H772" t="s">
        <v>11425</v>
      </c>
      <c r="I772" t="s">
        <v>11510</v>
      </c>
      <c r="J772" t="s">
        <v>9</v>
      </c>
      <c r="K772">
        <v>3</v>
      </c>
      <c r="L772" t="s">
        <v>12073</v>
      </c>
      <c r="M772">
        <v>7.3</v>
      </c>
      <c r="N772" t="s">
        <v>11735</v>
      </c>
      <c r="O772">
        <v>13.8</v>
      </c>
      <c r="P772" t="s">
        <v>12301</v>
      </c>
      <c r="Q772">
        <v>49.1</v>
      </c>
      <c r="R772" t="s">
        <v>11689</v>
      </c>
      <c r="S772">
        <v>14.6</v>
      </c>
      <c r="T772" t="s">
        <v>12338</v>
      </c>
      <c r="U772">
        <v>5.7</v>
      </c>
      <c r="V772" t="s">
        <v>11421</v>
      </c>
      <c r="W772">
        <v>50.2</v>
      </c>
      <c r="X772" t="s">
        <v>527</v>
      </c>
      <c r="Y772">
        <v>3</v>
      </c>
      <c r="Z772" t="s">
        <v>11421</v>
      </c>
      <c r="AA772">
        <v>10.4</v>
      </c>
      <c r="AB772" t="s">
        <v>11421</v>
      </c>
      <c r="AC772">
        <v>1.8</v>
      </c>
      <c r="AD772" t="s">
        <v>11421</v>
      </c>
      <c r="AE772" t="s">
        <v>12371</v>
      </c>
    </row>
    <row r="773" spans="1:31">
      <c r="A773" t="s">
        <v>12308</v>
      </c>
      <c r="B773" t="s">
        <v>1039</v>
      </c>
      <c r="C773" t="s">
        <v>1038</v>
      </c>
      <c r="D773" t="s">
        <v>1039</v>
      </c>
      <c r="E773">
        <v>29</v>
      </c>
      <c r="F773" t="s">
        <v>11382</v>
      </c>
      <c r="G773" t="s">
        <v>5</v>
      </c>
      <c r="H773" t="s">
        <v>11387</v>
      </c>
      <c r="I773" t="s">
        <v>11388</v>
      </c>
      <c r="J773" t="s">
        <v>11384</v>
      </c>
      <c r="K773">
        <v>5</v>
      </c>
      <c r="L773" t="s">
        <v>11389</v>
      </c>
      <c r="M773">
        <v>6.7</v>
      </c>
      <c r="N773" t="s">
        <v>11735</v>
      </c>
      <c r="O773">
        <v>16.5</v>
      </c>
      <c r="P773" t="s">
        <v>11427</v>
      </c>
      <c r="Q773">
        <v>43.1</v>
      </c>
      <c r="R773" t="s">
        <v>11652</v>
      </c>
      <c r="S773">
        <v>13.7</v>
      </c>
      <c r="T773" t="s">
        <v>11552</v>
      </c>
      <c r="U773">
        <v>15.9</v>
      </c>
      <c r="V773" t="s">
        <v>11988</v>
      </c>
      <c r="W773">
        <v>3.2</v>
      </c>
      <c r="X773" t="s">
        <v>11421</v>
      </c>
      <c r="Y773">
        <v>39.2</v>
      </c>
      <c r="Z773" t="s">
        <v>12043</v>
      </c>
      <c r="AA773">
        <v>12.4</v>
      </c>
      <c r="AB773" t="s">
        <v>11421</v>
      </c>
      <c r="AC773">
        <v>12</v>
      </c>
      <c r="AD773" t="s">
        <v>12198</v>
      </c>
      <c r="AE773" t="s">
        <v>12371</v>
      </c>
    </row>
    <row r="774" spans="1:31">
      <c r="A774" t="s">
        <v>12315</v>
      </c>
      <c r="B774" t="s">
        <v>1484</v>
      </c>
      <c r="C774" t="s">
        <v>2357</v>
      </c>
      <c r="D774" t="s">
        <v>1484</v>
      </c>
      <c r="E774">
        <v>16</v>
      </c>
      <c r="F774" t="s">
        <v>6870</v>
      </c>
      <c r="G774" t="s">
        <v>1450</v>
      </c>
      <c r="H774" t="s">
        <v>11387</v>
      </c>
      <c r="I774" t="s">
        <v>11398</v>
      </c>
      <c r="J774" t="s">
        <v>11384</v>
      </c>
      <c r="K774">
        <v>2</v>
      </c>
      <c r="L774" t="s">
        <v>11385</v>
      </c>
      <c r="M774">
        <v>11.5</v>
      </c>
      <c r="N774" t="s">
        <v>11735</v>
      </c>
      <c r="O774">
        <v>43.4</v>
      </c>
      <c r="P774" t="s">
        <v>1292</v>
      </c>
      <c r="Q774">
        <v>21.1</v>
      </c>
      <c r="R774" t="s">
        <v>12168</v>
      </c>
      <c r="S774">
        <v>1.3</v>
      </c>
      <c r="T774" t="s">
        <v>11421</v>
      </c>
      <c r="U774">
        <v>34.1</v>
      </c>
      <c r="V774" t="s">
        <v>12112</v>
      </c>
      <c r="W774">
        <v>15.1</v>
      </c>
      <c r="X774" t="s">
        <v>11597</v>
      </c>
      <c r="Y774">
        <v>1.1</v>
      </c>
      <c r="Z774" t="s">
        <v>11421</v>
      </c>
      <c r="AA774">
        <v>8.1</v>
      </c>
      <c r="AB774" t="s">
        <v>11421</v>
      </c>
      <c r="AC774">
        <v>2.8</v>
      </c>
      <c r="AD774" t="s">
        <v>11421</v>
      </c>
      <c r="AE774" t="s">
        <v>12371</v>
      </c>
    </row>
    <row r="775" spans="1:31">
      <c r="A775" t="s">
        <v>12236</v>
      </c>
      <c r="B775" t="s">
        <v>1484</v>
      </c>
      <c r="C775" t="s">
        <v>1651</v>
      </c>
      <c r="D775" t="s">
        <v>1484</v>
      </c>
      <c r="E775">
        <v>25</v>
      </c>
      <c r="F775" t="s">
        <v>12440</v>
      </c>
      <c r="G775" t="s">
        <v>1650</v>
      </c>
      <c r="H775" t="s">
        <v>11387</v>
      </c>
      <c r="I775" t="s">
        <v>11388</v>
      </c>
      <c r="J775" t="s">
        <v>7069</v>
      </c>
      <c r="K775">
        <v>5</v>
      </c>
      <c r="L775" t="s">
        <v>11389</v>
      </c>
      <c r="M775">
        <v>14.1</v>
      </c>
      <c r="N775" t="s">
        <v>11735</v>
      </c>
      <c r="O775">
        <v>5.2</v>
      </c>
      <c r="P775" t="s">
        <v>11735</v>
      </c>
      <c r="Q775">
        <v>55.8</v>
      </c>
      <c r="R775" t="s">
        <v>11729</v>
      </c>
      <c r="S775">
        <v>3.4</v>
      </c>
      <c r="T775" t="s">
        <v>11421</v>
      </c>
      <c r="U775">
        <v>4.1</v>
      </c>
      <c r="V775" t="s">
        <v>11421</v>
      </c>
      <c r="W775">
        <v>30.5</v>
      </c>
      <c r="X775" t="s">
        <v>11935</v>
      </c>
      <c r="Y775">
        <v>13</v>
      </c>
      <c r="Z775" t="s">
        <v>12137</v>
      </c>
      <c r="AA775">
        <v>32.8</v>
      </c>
      <c r="AB775" t="s">
        <v>12047</v>
      </c>
      <c r="AC775">
        <v>4.1</v>
      </c>
      <c r="AD775" t="s">
        <v>11421</v>
      </c>
      <c r="AE775" t="s">
        <v>12371</v>
      </c>
    </row>
    <row r="776" spans="1:31">
      <c r="A776" t="s">
        <v>12315</v>
      </c>
      <c r="B776" t="s">
        <v>1484</v>
      </c>
      <c r="C776" t="s">
        <v>1485</v>
      </c>
      <c r="D776" t="s">
        <v>1484</v>
      </c>
      <c r="E776">
        <v>22</v>
      </c>
      <c r="F776" t="s">
        <v>11382</v>
      </c>
      <c r="G776" t="s">
        <v>5</v>
      </c>
      <c r="H776" t="s">
        <v>11383</v>
      </c>
      <c r="I776" t="s">
        <v>7032</v>
      </c>
      <c r="J776" t="s">
        <v>11384</v>
      </c>
      <c r="K776">
        <v>4</v>
      </c>
      <c r="L776" t="s">
        <v>11389</v>
      </c>
      <c r="M776">
        <v>11.1</v>
      </c>
      <c r="N776" t="s">
        <v>11735</v>
      </c>
      <c r="O776">
        <v>5.2</v>
      </c>
      <c r="P776" t="s">
        <v>11735</v>
      </c>
      <c r="Q776">
        <v>15.5</v>
      </c>
      <c r="R776" t="s">
        <v>11421</v>
      </c>
      <c r="S776">
        <v>19.3</v>
      </c>
      <c r="T776" t="s">
        <v>11785</v>
      </c>
      <c r="U776">
        <v>26.3</v>
      </c>
      <c r="V776" t="s">
        <v>11840</v>
      </c>
      <c r="W776">
        <v>46.8</v>
      </c>
      <c r="X776" t="s">
        <v>11677</v>
      </c>
      <c r="Y776">
        <v>2.2</v>
      </c>
      <c r="Z776" t="s">
        <v>11421</v>
      </c>
      <c r="AA776">
        <v>28.6</v>
      </c>
      <c r="AB776" t="s">
        <v>991</v>
      </c>
      <c r="AC776">
        <v>15.4</v>
      </c>
      <c r="AD776" t="s">
        <v>12036</v>
      </c>
      <c r="AE776" t="s">
        <v>12371</v>
      </c>
    </row>
    <row r="777" spans="1:31">
      <c r="A777" t="s">
        <v>12236</v>
      </c>
      <c r="B777" t="s">
        <v>1484</v>
      </c>
      <c r="C777" t="s">
        <v>10346</v>
      </c>
      <c r="D777" t="s">
        <v>1484</v>
      </c>
      <c r="E777">
        <v>18</v>
      </c>
      <c r="F777" t="s">
        <v>11649</v>
      </c>
      <c r="G777" t="s">
        <v>833</v>
      </c>
      <c r="H777" t="s">
        <v>11387</v>
      </c>
      <c r="I777" t="s">
        <v>11510</v>
      </c>
      <c r="J777" t="s">
        <v>9</v>
      </c>
      <c r="K777">
        <v>4</v>
      </c>
      <c r="L777" t="s">
        <v>11389</v>
      </c>
      <c r="M777">
        <v>5.8</v>
      </c>
      <c r="N777" t="s">
        <v>11735</v>
      </c>
      <c r="O777">
        <v>4.4</v>
      </c>
      <c r="P777" t="s">
        <v>11735</v>
      </c>
      <c r="Q777">
        <v>59.7</v>
      </c>
      <c r="R777" t="s">
        <v>11895</v>
      </c>
      <c r="S777">
        <v>3.4</v>
      </c>
      <c r="T777" t="s">
        <v>11421</v>
      </c>
      <c r="U777">
        <v>9.6</v>
      </c>
      <c r="V777" t="s">
        <v>11421</v>
      </c>
      <c r="W777">
        <v>66</v>
      </c>
      <c r="X777" t="s">
        <v>11733</v>
      </c>
      <c r="Y777">
        <v>46.5</v>
      </c>
      <c r="Z777" t="s">
        <v>1269</v>
      </c>
      <c r="AA777">
        <v>4.7</v>
      </c>
      <c r="AB777" t="s">
        <v>11421</v>
      </c>
      <c r="AC777">
        <v>1.1</v>
      </c>
      <c r="AD777" t="s">
        <v>11421</v>
      </c>
      <c r="AE777" t="s">
        <v>12371</v>
      </c>
    </row>
    <row r="778" spans="1:31">
      <c r="A778" t="s">
        <v>12315</v>
      </c>
      <c r="B778" t="s">
        <v>1484</v>
      </c>
      <c r="C778" t="s">
        <v>10169</v>
      </c>
      <c r="D778" t="s">
        <v>1484</v>
      </c>
      <c r="E778">
        <v>57</v>
      </c>
      <c r="F778" t="s">
        <v>6870</v>
      </c>
      <c r="G778" t="s">
        <v>1450</v>
      </c>
      <c r="H778" t="s">
        <v>11425</v>
      </c>
      <c r="I778" t="s">
        <v>7032</v>
      </c>
      <c r="J778" t="s">
        <v>11384</v>
      </c>
      <c r="K778">
        <v>2</v>
      </c>
      <c r="L778" t="s">
        <v>11385</v>
      </c>
      <c r="M778">
        <v>8.3</v>
      </c>
      <c r="N778" t="s">
        <v>11735</v>
      </c>
      <c r="O778">
        <v>12.6</v>
      </c>
      <c r="P778" t="s">
        <v>11735</v>
      </c>
      <c r="Q778">
        <v>7.3</v>
      </c>
      <c r="R778" t="s">
        <v>11421</v>
      </c>
      <c r="S778">
        <v>42.4</v>
      </c>
      <c r="T778" t="s">
        <v>11537</v>
      </c>
      <c r="U778">
        <v>24.2</v>
      </c>
      <c r="V778" t="s">
        <v>11974</v>
      </c>
      <c r="W778">
        <v>1.7</v>
      </c>
      <c r="X778" t="s">
        <v>11421</v>
      </c>
      <c r="Y778">
        <v>2.1</v>
      </c>
      <c r="Z778" t="s">
        <v>11421</v>
      </c>
      <c r="AA778">
        <v>8</v>
      </c>
      <c r="AB778" t="s">
        <v>11421</v>
      </c>
      <c r="AC778">
        <v>1</v>
      </c>
      <c r="AD778" t="s">
        <v>11421</v>
      </c>
      <c r="AE778" t="s">
        <v>12371</v>
      </c>
    </row>
    <row r="779" spans="1:31">
      <c r="A779" t="s">
        <v>12228</v>
      </c>
      <c r="B779" t="s">
        <v>1484</v>
      </c>
      <c r="C779" t="s">
        <v>12441</v>
      </c>
      <c r="D779" t="s">
        <v>1484</v>
      </c>
      <c r="E779">
        <v>15</v>
      </c>
      <c r="F779" t="s">
        <v>11671</v>
      </c>
      <c r="G779" t="s">
        <v>1090</v>
      </c>
      <c r="H779" t="s">
        <v>11387</v>
      </c>
      <c r="I779" t="s">
        <v>7032</v>
      </c>
      <c r="J779" t="s">
        <v>6952</v>
      </c>
      <c r="K779">
        <v>4</v>
      </c>
      <c r="L779" t="s">
        <v>11385</v>
      </c>
      <c r="M779">
        <v>13.4</v>
      </c>
      <c r="N779" t="s">
        <v>11735</v>
      </c>
      <c r="O779">
        <v>24.1</v>
      </c>
      <c r="P779" t="s">
        <v>12009</v>
      </c>
      <c r="Q779">
        <v>45.6</v>
      </c>
      <c r="R779" t="s">
        <v>11554</v>
      </c>
      <c r="S779">
        <v>1.1</v>
      </c>
      <c r="T779" t="s">
        <v>11421</v>
      </c>
      <c r="U779">
        <v>6.7</v>
      </c>
      <c r="V779" t="s">
        <v>11421</v>
      </c>
      <c r="W779">
        <v>3.7</v>
      </c>
      <c r="X779" t="s">
        <v>11421</v>
      </c>
      <c r="Y779">
        <v>1</v>
      </c>
      <c r="Z779" t="s">
        <v>11421</v>
      </c>
      <c r="AA779">
        <v>49.5</v>
      </c>
      <c r="AB779" t="s">
        <v>390</v>
      </c>
      <c r="AC779">
        <v>1.2</v>
      </c>
      <c r="AD779" t="s">
        <v>11421</v>
      </c>
      <c r="AE779" t="s">
        <v>12371</v>
      </c>
    </row>
    <row r="780" spans="1:31">
      <c r="A780" t="s">
        <v>12227</v>
      </c>
      <c r="B780" t="s">
        <v>1484</v>
      </c>
      <c r="C780" t="s">
        <v>12442</v>
      </c>
      <c r="D780" t="s">
        <v>1484</v>
      </c>
      <c r="E780">
        <v>20</v>
      </c>
      <c r="F780" t="s">
        <v>12398</v>
      </c>
      <c r="G780" t="s">
        <v>2071</v>
      </c>
      <c r="H780" t="s">
        <v>11425</v>
      </c>
      <c r="I780" t="s">
        <v>11398</v>
      </c>
      <c r="J780" t="s">
        <v>7069</v>
      </c>
      <c r="K780">
        <v>4</v>
      </c>
      <c r="L780" t="s">
        <v>11385</v>
      </c>
      <c r="M780">
        <v>11.8</v>
      </c>
      <c r="N780" t="s">
        <v>11735</v>
      </c>
      <c r="O780">
        <v>11.8</v>
      </c>
      <c r="P780" t="s">
        <v>11735</v>
      </c>
      <c r="Q780">
        <v>82.6</v>
      </c>
      <c r="R780" t="s">
        <v>11408</v>
      </c>
      <c r="S780">
        <v>1.2</v>
      </c>
      <c r="T780" t="s">
        <v>11421</v>
      </c>
      <c r="U780">
        <v>17.9</v>
      </c>
      <c r="V780" t="s">
        <v>12272</v>
      </c>
      <c r="W780">
        <v>1.9</v>
      </c>
      <c r="X780" t="s">
        <v>11421</v>
      </c>
      <c r="Y780">
        <v>1</v>
      </c>
      <c r="Z780" t="s">
        <v>11421</v>
      </c>
      <c r="AA780">
        <v>13</v>
      </c>
      <c r="AB780" t="s">
        <v>11552</v>
      </c>
      <c r="AC780">
        <v>1</v>
      </c>
      <c r="AD780" t="s">
        <v>11421</v>
      </c>
      <c r="AE780" t="s">
        <v>12371</v>
      </c>
    </row>
    <row r="781" spans="1:31">
      <c r="A781" t="s">
        <v>12315</v>
      </c>
      <c r="B781" t="s">
        <v>1484</v>
      </c>
      <c r="C781" t="s">
        <v>12443</v>
      </c>
      <c r="D781" t="s">
        <v>1484</v>
      </c>
      <c r="E781">
        <v>22</v>
      </c>
      <c r="F781" t="s">
        <v>8157</v>
      </c>
      <c r="G781" t="s">
        <v>194</v>
      </c>
      <c r="H781" t="s">
        <v>11402</v>
      </c>
      <c r="I781" t="s">
        <v>11388</v>
      </c>
      <c r="J781" t="s">
        <v>11384</v>
      </c>
      <c r="K781">
        <v>4</v>
      </c>
      <c r="L781" t="s">
        <v>11389</v>
      </c>
      <c r="M781">
        <v>11.5</v>
      </c>
      <c r="N781" t="s">
        <v>11735</v>
      </c>
      <c r="O781">
        <v>5.2</v>
      </c>
      <c r="P781" t="s">
        <v>11735</v>
      </c>
      <c r="Q781">
        <v>11.4</v>
      </c>
      <c r="R781" t="s">
        <v>11421</v>
      </c>
      <c r="S781">
        <v>11.8</v>
      </c>
      <c r="T781" t="s">
        <v>11421</v>
      </c>
      <c r="U781">
        <v>36.4</v>
      </c>
      <c r="V781" t="s">
        <v>11741</v>
      </c>
      <c r="W781">
        <v>42.2</v>
      </c>
      <c r="X781" t="s">
        <v>1269</v>
      </c>
      <c r="Y781">
        <v>54.9</v>
      </c>
      <c r="Z781" t="s">
        <v>11589</v>
      </c>
      <c r="AA781">
        <v>11.5</v>
      </c>
      <c r="AB781" t="s">
        <v>11421</v>
      </c>
      <c r="AC781">
        <v>9.2</v>
      </c>
      <c r="AD781" t="s">
        <v>12444</v>
      </c>
      <c r="AE781" t="s">
        <v>12371</v>
      </c>
    </row>
    <row r="782" spans="1:31">
      <c r="A782" t="s">
        <v>12315</v>
      </c>
      <c r="B782" t="s">
        <v>1484</v>
      </c>
      <c r="C782" t="s">
        <v>12445</v>
      </c>
      <c r="D782" t="s">
        <v>1484</v>
      </c>
      <c r="E782">
        <v>18</v>
      </c>
      <c r="F782" t="s">
        <v>11448</v>
      </c>
      <c r="G782" t="s">
        <v>175</v>
      </c>
      <c r="H782" t="s">
        <v>11402</v>
      </c>
      <c r="I782" t="s">
        <v>7032</v>
      </c>
      <c r="J782" t="s">
        <v>11384</v>
      </c>
      <c r="K782">
        <v>5</v>
      </c>
      <c r="L782" t="s">
        <v>11389</v>
      </c>
      <c r="M782">
        <v>10.3</v>
      </c>
      <c r="N782" t="s">
        <v>11735</v>
      </c>
      <c r="O782">
        <v>2.7</v>
      </c>
      <c r="P782" t="s">
        <v>11735</v>
      </c>
      <c r="Q782">
        <v>7.1</v>
      </c>
      <c r="R782" t="s">
        <v>11421</v>
      </c>
      <c r="S782">
        <v>23.6</v>
      </c>
      <c r="T782" t="s">
        <v>11996</v>
      </c>
      <c r="U782">
        <v>17.1</v>
      </c>
      <c r="V782" t="s">
        <v>12137</v>
      </c>
      <c r="W782">
        <v>13.9</v>
      </c>
      <c r="X782" t="s">
        <v>12168</v>
      </c>
      <c r="Y782">
        <v>77.3</v>
      </c>
      <c r="Z782" t="s">
        <v>11454</v>
      </c>
      <c r="AA782">
        <v>6.7</v>
      </c>
      <c r="AB782" t="s">
        <v>11421</v>
      </c>
      <c r="AC782">
        <v>15.6</v>
      </c>
      <c r="AD782" t="s">
        <v>12446</v>
      </c>
      <c r="AE782" t="s">
        <v>12371</v>
      </c>
    </row>
    <row r="783" spans="1:31">
      <c r="A783" t="s">
        <v>12315</v>
      </c>
      <c r="B783" t="s">
        <v>1484</v>
      </c>
      <c r="C783" t="s">
        <v>12447</v>
      </c>
      <c r="D783" t="s">
        <v>1484</v>
      </c>
      <c r="E783">
        <v>24</v>
      </c>
      <c r="F783" t="s">
        <v>11382</v>
      </c>
      <c r="G783" t="s">
        <v>5</v>
      </c>
      <c r="H783" t="s">
        <v>11387</v>
      </c>
      <c r="I783" t="s">
        <v>7032</v>
      </c>
      <c r="J783" t="s">
        <v>11384</v>
      </c>
      <c r="K783">
        <v>5</v>
      </c>
      <c r="L783" t="s">
        <v>11389</v>
      </c>
      <c r="M783">
        <v>8.6</v>
      </c>
      <c r="N783" t="s">
        <v>11735</v>
      </c>
      <c r="O783">
        <v>4.5</v>
      </c>
      <c r="P783" t="s">
        <v>11735</v>
      </c>
      <c r="Q783">
        <v>5.3</v>
      </c>
      <c r="R783" t="s">
        <v>11421</v>
      </c>
      <c r="S783">
        <v>41.8</v>
      </c>
      <c r="T783" t="s">
        <v>11880</v>
      </c>
      <c r="U783">
        <v>4.2</v>
      </c>
      <c r="V783" t="s">
        <v>11421</v>
      </c>
      <c r="W783">
        <v>6</v>
      </c>
      <c r="X783" t="s">
        <v>11421</v>
      </c>
      <c r="Y783">
        <v>23.2</v>
      </c>
      <c r="Z783" t="s">
        <v>11492</v>
      </c>
      <c r="AA783">
        <v>9.4</v>
      </c>
      <c r="AB783" t="s">
        <v>11421</v>
      </c>
      <c r="AC783">
        <v>23.9</v>
      </c>
      <c r="AD783" t="s">
        <v>11743</v>
      </c>
      <c r="AE783" t="s">
        <v>12371</v>
      </c>
    </row>
    <row r="784" spans="1:31">
      <c r="A784" t="s">
        <v>12315</v>
      </c>
      <c r="B784" t="s">
        <v>1484</v>
      </c>
      <c r="C784" t="s">
        <v>2129</v>
      </c>
      <c r="D784" t="s">
        <v>1484</v>
      </c>
      <c r="E784">
        <v>17</v>
      </c>
      <c r="F784" t="s">
        <v>11386</v>
      </c>
      <c r="G784" t="s">
        <v>10</v>
      </c>
      <c r="H784" t="s">
        <v>11387</v>
      </c>
      <c r="I784" t="s">
        <v>7032</v>
      </c>
      <c r="J784" t="s">
        <v>11384</v>
      </c>
      <c r="K784">
        <v>3</v>
      </c>
      <c r="L784" t="s">
        <v>11389</v>
      </c>
      <c r="M784">
        <v>8.4</v>
      </c>
      <c r="N784" t="s">
        <v>11735</v>
      </c>
      <c r="O784">
        <v>7</v>
      </c>
      <c r="P784" t="s">
        <v>11735</v>
      </c>
      <c r="Q784">
        <v>8.9</v>
      </c>
      <c r="R784" t="s">
        <v>11421</v>
      </c>
      <c r="S784">
        <v>15.8</v>
      </c>
      <c r="T784" t="s">
        <v>12208</v>
      </c>
      <c r="U784">
        <v>56.2</v>
      </c>
      <c r="V784" t="s">
        <v>11488</v>
      </c>
      <c r="W784">
        <v>54.2</v>
      </c>
      <c r="X784" t="s">
        <v>11511</v>
      </c>
      <c r="Y784">
        <v>27.6</v>
      </c>
      <c r="Z784" t="s">
        <v>12030</v>
      </c>
      <c r="AA784">
        <v>11.2</v>
      </c>
      <c r="AB784" t="s">
        <v>11421</v>
      </c>
      <c r="AC784">
        <v>9.1</v>
      </c>
      <c r="AD784" t="s">
        <v>11594</v>
      </c>
      <c r="AE784" t="s">
        <v>12371</v>
      </c>
    </row>
    <row r="785" spans="1:31">
      <c r="A785" t="s">
        <v>859</v>
      </c>
      <c r="B785" t="s">
        <v>884</v>
      </c>
      <c r="C785" t="s">
        <v>12448</v>
      </c>
      <c r="D785" t="s">
        <v>884</v>
      </c>
      <c r="E785">
        <v>35</v>
      </c>
      <c r="F785" t="s">
        <v>6875</v>
      </c>
      <c r="G785" t="s">
        <v>17</v>
      </c>
      <c r="H785" t="s">
        <v>11425</v>
      </c>
      <c r="I785" t="s">
        <v>7032</v>
      </c>
      <c r="J785" t="s">
        <v>11384</v>
      </c>
      <c r="K785" t="s">
        <v>9</v>
      </c>
      <c r="L785" t="s">
        <v>9</v>
      </c>
      <c r="M785">
        <v>3.8</v>
      </c>
      <c r="N785" t="s">
        <v>11735</v>
      </c>
      <c r="O785">
        <v>8.5</v>
      </c>
      <c r="P785" t="s">
        <v>11735</v>
      </c>
      <c r="Q785">
        <v>100</v>
      </c>
      <c r="R785">
        <v>1</v>
      </c>
      <c r="S785">
        <v>1.1</v>
      </c>
      <c r="T785" t="s">
        <v>11421</v>
      </c>
      <c r="U785" t="s">
        <v>9</v>
      </c>
      <c r="V785" t="s">
        <v>9</v>
      </c>
      <c r="W785" t="s">
        <v>9</v>
      </c>
      <c r="X785" t="s">
        <v>9</v>
      </c>
      <c r="Y785">
        <v>40.3</v>
      </c>
      <c r="Z785">
        <v>374</v>
      </c>
      <c r="AA785">
        <v>7.3</v>
      </c>
      <c r="AB785" t="s">
        <v>11421</v>
      </c>
      <c r="AC785" t="s">
        <v>9</v>
      </c>
      <c r="AD785" t="s">
        <v>9</v>
      </c>
      <c r="AE785" t="s">
        <v>12371</v>
      </c>
    </row>
    <row r="786" spans="1:31">
      <c r="A786" t="s">
        <v>12315</v>
      </c>
      <c r="B786" t="s">
        <v>884</v>
      </c>
      <c r="C786" t="s">
        <v>12449</v>
      </c>
      <c r="D786" t="s">
        <v>884</v>
      </c>
      <c r="E786">
        <v>33</v>
      </c>
      <c r="F786" t="s">
        <v>11432</v>
      </c>
      <c r="G786" t="s">
        <v>11433</v>
      </c>
      <c r="H786" t="s">
        <v>11387</v>
      </c>
      <c r="I786" t="s">
        <v>7032</v>
      </c>
      <c r="J786" t="s">
        <v>11384</v>
      </c>
      <c r="K786">
        <v>3</v>
      </c>
      <c r="L786" t="s">
        <v>11389</v>
      </c>
      <c r="M786">
        <v>3.7</v>
      </c>
      <c r="N786" t="s">
        <v>11735</v>
      </c>
      <c r="O786">
        <v>1.6</v>
      </c>
      <c r="P786" t="s">
        <v>11735</v>
      </c>
      <c r="Q786">
        <v>9.5</v>
      </c>
      <c r="R786" t="s">
        <v>11421</v>
      </c>
      <c r="S786">
        <v>60.5</v>
      </c>
      <c r="T786" t="s">
        <v>719</v>
      </c>
      <c r="U786" t="s">
        <v>9</v>
      </c>
      <c r="V786" t="s">
        <v>9</v>
      </c>
      <c r="W786" t="s">
        <v>9</v>
      </c>
      <c r="X786" t="s">
        <v>9</v>
      </c>
      <c r="Y786">
        <v>2.9</v>
      </c>
      <c r="Z786" t="s">
        <v>11421</v>
      </c>
      <c r="AA786">
        <v>9</v>
      </c>
      <c r="AB786" t="s">
        <v>11421</v>
      </c>
      <c r="AC786">
        <v>3</v>
      </c>
      <c r="AD786" t="s">
        <v>11421</v>
      </c>
      <c r="AE786" t="s">
        <v>12371</v>
      </c>
    </row>
    <row r="787" spans="1:31">
      <c r="A787" t="s">
        <v>12342</v>
      </c>
      <c r="B787" t="s">
        <v>884</v>
      </c>
      <c r="C787" t="s">
        <v>1991</v>
      </c>
      <c r="D787" t="s">
        <v>884</v>
      </c>
      <c r="E787">
        <v>15</v>
      </c>
      <c r="F787" t="s">
        <v>11386</v>
      </c>
      <c r="G787" t="s">
        <v>10</v>
      </c>
      <c r="H787" t="s">
        <v>11383</v>
      </c>
      <c r="I787" t="s">
        <v>11388</v>
      </c>
      <c r="J787" t="s">
        <v>11384</v>
      </c>
      <c r="K787">
        <v>4</v>
      </c>
      <c r="L787" t="s">
        <v>11389</v>
      </c>
      <c r="M787">
        <v>6.7</v>
      </c>
      <c r="N787" t="s">
        <v>11735</v>
      </c>
      <c r="O787">
        <v>4.3</v>
      </c>
      <c r="P787" t="s">
        <v>11735</v>
      </c>
      <c r="Q787">
        <v>15.2</v>
      </c>
      <c r="R787" t="s">
        <v>11421</v>
      </c>
      <c r="S787">
        <v>27.1</v>
      </c>
      <c r="T787" t="s">
        <v>11790</v>
      </c>
      <c r="U787">
        <v>53.1</v>
      </c>
      <c r="V787" t="s">
        <v>11554</v>
      </c>
      <c r="W787">
        <v>33.2</v>
      </c>
      <c r="X787" t="s">
        <v>11716</v>
      </c>
      <c r="Y787">
        <v>11.6</v>
      </c>
      <c r="Z787" t="s">
        <v>12168</v>
      </c>
      <c r="AA787">
        <v>10.5</v>
      </c>
      <c r="AB787" t="s">
        <v>11421</v>
      </c>
      <c r="AC787">
        <v>3.1</v>
      </c>
      <c r="AD787" t="s">
        <v>11421</v>
      </c>
      <c r="AE787" t="s">
        <v>12371</v>
      </c>
    </row>
    <row r="788" spans="1:31">
      <c r="A788" t="s">
        <v>12308</v>
      </c>
      <c r="B788" t="s">
        <v>884</v>
      </c>
      <c r="C788" t="s">
        <v>12450</v>
      </c>
      <c r="D788" t="s">
        <v>884</v>
      </c>
      <c r="E788">
        <v>50</v>
      </c>
      <c r="F788" t="s">
        <v>11991</v>
      </c>
      <c r="G788" t="s">
        <v>2570</v>
      </c>
      <c r="H788" t="s">
        <v>11383</v>
      </c>
      <c r="I788" t="s">
        <v>11388</v>
      </c>
      <c r="J788" t="s">
        <v>6952</v>
      </c>
      <c r="K788">
        <v>3</v>
      </c>
      <c r="L788" t="s">
        <v>11389</v>
      </c>
      <c r="M788">
        <v>14.6</v>
      </c>
      <c r="N788" t="s">
        <v>12260</v>
      </c>
      <c r="O788">
        <v>20.9</v>
      </c>
      <c r="P788" t="s">
        <v>11741</v>
      </c>
      <c r="Q788">
        <v>53</v>
      </c>
      <c r="R788" t="s">
        <v>11601</v>
      </c>
      <c r="S788">
        <v>1.2</v>
      </c>
      <c r="T788" t="s">
        <v>11421</v>
      </c>
      <c r="U788">
        <v>8.5</v>
      </c>
      <c r="V788" t="s">
        <v>11421</v>
      </c>
      <c r="W788">
        <v>15.5</v>
      </c>
      <c r="X788" t="s">
        <v>12083</v>
      </c>
      <c r="Y788">
        <v>1</v>
      </c>
      <c r="Z788" t="s">
        <v>11421</v>
      </c>
      <c r="AA788">
        <v>11.6</v>
      </c>
      <c r="AB788" t="s">
        <v>11421</v>
      </c>
      <c r="AC788">
        <v>4.4</v>
      </c>
      <c r="AD788" t="s">
        <v>11421</v>
      </c>
      <c r="AE788" t="s">
        <v>12371</v>
      </c>
    </row>
    <row r="789" spans="1:31">
      <c r="A789" t="s">
        <v>12315</v>
      </c>
      <c r="B789" t="s">
        <v>884</v>
      </c>
      <c r="C789" t="s">
        <v>883</v>
      </c>
      <c r="D789" t="s">
        <v>884</v>
      </c>
      <c r="E789">
        <v>28</v>
      </c>
      <c r="F789" t="s">
        <v>11432</v>
      </c>
      <c r="G789" t="s">
        <v>11433</v>
      </c>
      <c r="H789" t="s">
        <v>11387</v>
      </c>
      <c r="I789" t="s">
        <v>7032</v>
      </c>
      <c r="J789" t="s">
        <v>11384</v>
      </c>
      <c r="K789">
        <v>3</v>
      </c>
      <c r="L789" t="s">
        <v>11389</v>
      </c>
      <c r="M789">
        <v>5.5</v>
      </c>
      <c r="N789" t="s">
        <v>11735</v>
      </c>
      <c r="O789">
        <v>1.9</v>
      </c>
      <c r="P789" t="s">
        <v>11735</v>
      </c>
      <c r="Q789">
        <v>7.2</v>
      </c>
      <c r="R789" t="s">
        <v>11421</v>
      </c>
      <c r="S789">
        <v>58.8</v>
      </c>
      <c r="T789" t="s">
        <v>519</v>
      </c>
      <c r="U789" t="s">
        <v>9</v>
      </c>
      <c r="V789" t="s">
        <v>9</v>
      </c>
      <c r="W789">
        <v>1.5</v>
      </c>
      <c r="X789" t="s">
        <v>11421</v>
      </c>
      <c r="Y789">
        <v>6.5</v>
      </c>
      <c r="Z789" t="s">
        <v>11421</v>
      </c>
      <c r="AA789">
        <v>5.3</v>
      </c>
      <c r="AB789" t="s">
        <v>11421</v>
      </c>
      <c r="AC789">
        <v>2.5</v>
      </c>
      <c r="AD789" t="s">
        <v>11421</v>
      </c>
      <c r="AE789" t="s">
        <v>12371</v>
      </c>
    </row>
    <row r="790" spans="1:31">
      <c r="A790" t="s">
        <v>12315</v>
      </c>
      <c r="B790" t="s">
        <v>884</v>
      </c>
      <c r="C790" t="s">
        <v>3066</v>
      </c>
      <c r="D790" t="s">
        <v>884</v>
      </c>
      <c r="E790">
        <v>42</v>
      </c>
      <c r="F790" t="s">
        <v>6870</v>
      </c>
      <c r="G790" t="s">
        <v>1450</v>
      </c>
      <c r="H790" t="s">
        <v>11383</v>
      </c>
      <c r="I790" t="s">
        <v>11398</v>
      </c>
      <c r="J790" t="s">
        <v>11384</v>
      </c>
      <c r="K790">
        <v>4</v>
      </c>
      <c r="L790" t="s">
        <v>11389</v>
      </c>
      <c r="M790">
        <v>3.7</v>
      </c>
      <c r="N790" t="s">
        <v>11735</v>
      </c>
      <c r="O790">
        <v>2.7</v>
      </c>
      <c r="P790" t="s">
        <v>11735</v>
      </c>
      <c r="Q790">
        <v>11.8</v>
      </c>
      <c r="R790" t="s">
        <v>11421</v>
      </c>
      <c r="S790">
        <v>58.9</v>
      </c>
      <c r="T790" t="s">
        <v>1308</v>
      </c>
      <c r="U790" t="s">
        <v>9</v>
      </c>
      <c r="V790" t="s">
        <v>9</v>
      </c>
      <c r="W790">
        <v>2.1</v>
      </c>
      <c r="X790" t="s">
        <v>11421</v>
      </c>
      <c r="Y790">
        <v>1.5</v>
      </c>
      <c r="Z790" t="s">
        <v>11421</v>
      </c>
      <c r="AA790">
        <v>7.7</v>
      </c>
      <c r="AB790" t="s">
        <v>11421</v>
      </c>
      <c r="AC790">
        <v>1.1</v>
      </c>
      <c r="AD790" t="s">
        <v>11421</v>
      </c>
      <c r="AE790" t="s">
        <v>12371</v>
      </c>
    </row>
    <row r="791" spans="1:31">
      <c r="A791" t="s">
        <v>12342</v>
      </c>
      <c r="B791" t="s">
        <v>884</v>
      </c>
      <c r="C791" t="s">
        <v>1195</v>
      </c>
      <c r="D791" t="s">
        <v>884</v>
      </c>
      <c r="E791">
        <v>19</v>
      </c>
      <c r="F791" t="s">
        <v>11382</v>
      </c>
      <c r="G791" t="s">
        <v>5</v>
      </c>
      <c r="H791" t="s">
        <v>11387</v>
      </c>
      <c r="I791" t="s">
        <v>7032</v>
      </c>
      <c r="J791" t="s">
        <v>11384</v>
      </c>
      <c r="K791">
        <v>5</v>
      </c>
      <c r="L791" t="s">
        <v>11385</v>
      </c>
      <c r="M791">
        <v>13.6</v>
      </c>
      <c r="N791" t="s">
        <v>11735</v>
      </c>
      <c r="O791">
        <v>9.6</v>
      </c>
      <c r="P791" t="s">
        <v>11735</v>
      </c>
      <c r="Q791">
        <v>11.8</v>
      </c>
      <c r="R791" t="s">
        <v>11421</v>
      </c>
      <c r="S791">
        <v>13.7</v>
      </c>
      <c r="T791" t="s">
        <v>11804</v>
      </c>
      <c r="U791">
        <v>4.8</v>
      </c>
      <c r="V791" t="s">
        <v>11421</v>
      </c>
      <c r="W791">
        <v>44.1</v>
      </c>
      <c r="X791" t="s">
        <v>11451</v>
      </c>
      <c r="Y791">
        <v>11.1</v>
      </c>
      <c r="Z791" t="s">
        <v>12240</v>
      </c>
      <c r="AA791">
        <v>30.2</v>
      </c>
      <c r="AB791" t="s">
        <v>11943</v>
      </c>
      <c r="AC791">
        <v>23</v>
      </c>
      <c r="AD791" t="s">
        <v>12124</v>
      </c>
      <c r="AE791" t="s">
        <v>12371</v>
      </c>
    </row>
    <row r="792" spans="1:31">
      <c r="A792" t="s">
        <v>12227</v>
      </c>
      <c r="B792" t="s">
        <v>884</v>
      </c>
      <c r="C792" t="s">
        <v>12451</v>
      </c>
      <c r="D792" t="s">
        <v>884</v>
      </c>
      <c r="E792">
        <v>29</v>
      </c>
      <c r="F792" t="s">
        <v>11497</v>
      </c>
      <c r="G792" t="s">
        <v>417</v>
      </c>
      <c r="H792" t="s">
        <v>11383</v>
      </c>
      <c r="I792" t="s">
        <v>11388</v>
      </c>
      <c r="J792" t="s">
        <v>11384</v>
      </c>
      <c r="K792">
        <v>3</v>
      </c>
      <c r="L792" t="s">
        <v>11385</v>
      </c>
      <c r="M792">
        <v>3.6</v>
      </c>
      <c r="N792" t="s">
        <v>11735</v>
      </c>
      <c r="O792">
        <v>2.7</v>
      </c>
      <c r="P792" t="s">
        <v>11735</v>
      </c>
      <c r="Q792">
        <v>99</v>
      </c>
      <c r="R792" t="s">
        <v>209</v>
      </c>
      <c r="S792">
        <v>12</v>
      </c>
      <c r="T792" t="s">
        <v>12041</v>
      </c>
      <c r="U792">
        <v>3.3</v>
      </c>
      <c r="V792" t="s">
        <v>11421</v>
      </c>
      <c r="W792">
        <v>13</v>
      </c>
      <c r="X792" t="s">
        <v>11552</v>
      </c>
      <c r="Y792">
        <v>1</v>
      </c>
      <c r="Z792" t="s">
        <v>11421</v>
      </c>
      <c r="AA792">
        <v>7.2</v>
      </c>
      <c r="AB792" t="s">
        <v>11421</v>
      </c>
      <c r="AC792">
        <v>1.1</v>
      </c>
      <c r="AD792" t="s">
        <v>11421</v>
      </c>
      <c r="AE792" t="s">
        <v>12371</v>
      </c>
    </row>
    <row r="793" spans="1:31">
      <c r="A793" t="s">
        <v>12315</v>
      </c>
      <c r="B793" t="s">
        <v>884</v>
      </c>
      <c r="C793" t="s">
        <v>12452</v>
      </c>
      <c r="D793" t="s">
        <v>884</v>
      </c>
      <c r="E793">
        <v>22</v>
      </c>
      <c r="F793" t="s">
        <v>11585</v>
      </c>
      <c r="G793" t="s">
        <v>757</v>
      </c>
      <c r="H793" t="s">
        <v>11383</v>
      </c>
      <c r="I793" t="s">
        <v>11510</v>
      </c>
      <c r="J793" t="s">
        <v>9</v>
      </c>
      <c r="K793">
        <v>2</v>
      </c>
      <c r="L793" t="s">
        <v>11389</v>
      </c>
      <c r="M793">
        <v>10.1</v>
      </c>
      <c r="N793" t="s">
        <v>11735</v>
      </c>
      <c r="O793">
        <v>7.1</v>
      </c>
      <c r="P793" t="s">
        <v>11735</v>
      </c>
      <c r="Q793">
        <v>15.2</v>
      </c>
      <c r="R793" t="s">
        <v>11421</v>
      </c>
      <c r="S793">
        <v>28.3</v>
      </c>
      <c r="T793" t="s">
        <v>12159</v>
      </c>
      <c r="U793">
        <v>23.6</v>
      </c>
      <c r="V793" t="s">
        <v>11876</v>
      </c>
      <c r="W793">
        <v>9.7</v>
      </c>
      <c r="X793" t="s">
        <v>11421</v>
      </c>
      <c r="Y793">
        <v>5.9</v>
      </c>
      <c r="Z793" t="s">
        <v>11421</v>
      </c>
      <c r="AA793">
        <v>9.9</v>
      </c>
      <c r="AB793" t="s">
        <v>11421</v>
      </c>
      <c r="AC793">
        <v>28.4</v>
      </c>
      <c r="AD793" t="s">
        <v>12179</v>
      </c>
      <c r="AE793" t="s">
        <v>12371</v>
      </c>
    </row>
    <row r="794" spans="1:31">
      <c r="A794" t="s">
        <v>12297</v>
      </c>
      <c r="B794" t="s">
        <v>884</v>
      </c>
      <c r="C794" t="s">
        <v>1937</v>
      </c>
      <c r="D794" t="s">
        <v>884</v>
      </c>
      <c r="E794">
        <v>22</v>
      </c>
      <c r="F794" t="s">
        <v>11382</v>
      </c>
      <c r="G794" t="s">
        <v>5</v>
      </c>
      <c r="H794" t="s">
        <v>11425</v>
      </c>
      <c r="I794" t="s">
        <v>7032</v>
      </c>
      <c r="J794" t="s">
        <v>11384</v>
      </c>
      <c r="K794" t="s">
        <v>9</v>
      </c>
      <c r="L794" t="s">
        <v>11389</v>
      </c>
      <c r="M794">
        <v>3.1</v>
      </c>
      <c r="N794" t="s">
        <v>11735</v>
      </c>
      <c r="O794">
        <v>3.2</v>
      </c>
      <c r="P794" t="s">
        <v>11735</v>
      </c>
      <c r="Q794">
        <v>99.6</v>
      </c>
      <c r="R794" t="s">
        <v>120</v>
      </c>
      <c r="S794">
        <v>13.4</v>
      </c>
      <c r="T794" t="s">
        <v>11512</v>
      </c>
      <c r="U794">
        <v>6.7</v>
      </c>
      <c r="V794" t="s">
        <v>11421</v>
      </c>
      <c r="W794">
        <v>3.1</v>
      </c>
      <c r="X794" t="s">
        <v>11421</v>
      </c>
      <c r="Y794">
        <v>4.6</v>
      </c>
      <c r="Z794" t="s">
        <v>11421</v>
      </c>
      <c r="AA794">
        <v>8.4</v>
      </c>
      <c r="AB794" t="s">
        <v>11421</v>
      </c>
      <c r="AC794" t="s">
        <v>9</v>
      </c>
      <c r="AD794" t="s">
        <v>9</v>
      </c>
      <c r="AE794" t="s">
        <v>12371</v>
      </c>
    </row>
    <row r="795" spans="1:31">
      <c r="A795" t="s">
        <v>12308</v>
      </c>
      <c r="B795" t="s">
        <v>1159</v>
      </c>
      <c r="C795" t="s">
        <v>1770</v>
      </c>
      <c r="D795" t="s">
        <v>1159</v>
      </c>
      <c r="E795">
        <v>16</v>
      </c>
      <c r="F795" t="s">
        <v>11382</v>
      </c>
      <c r="G795" t="s">
        <v>5</v>
      </c>
      <c r="H795" t="s">
        <v>11383</v>
      </c>
      <c r="I795" t="s">
        <v>7032</v>
      </c>
      <c r="J795" t="s">
        <v>7069</v>
      </c>
      <c r="K795">
        <v>5</v>
      </c>
      <c r="L795" t="s">
        <v>11385</v>
      </c>
      <c r="M795">
        <v>16.2</v>
      </c>
      <c r="N795" t="s">
        <v>11997</v>
      </c>
      <c r="O795">
        <v>22.8</v>
      </c>
      <c r="P795" t="s">
        <v>1780</v>
      </c>
      <c r="Q795">
        <v>30</v>
      </c>
      <c r="R795" t="s">
        <v>11530</v>
      </c>
      <c r="S795">
        <v>4.1</v>
      </c>
      <c r="T795" t="s">
        <v>11421</v>
      </c>
      <c r="U795">
        <v>3</v>
      </c>
      <c r="V795" t="s">
        <v>11421</v>
      </c>
      <c r="W795">
        <v>15.6</v>
      </c>
      <c r="X795" t="s">
        <v>12419</v>
      </c>
      <c r="Y795">
        <v>1.2</v>
      </c>
      <c r="Z795" t="s">
        <v>11421</v>
      </c>
      <c r="AA795">
        <v>33.3</v>
      </c>
      <c r="AB795" t="s">
        <v>11471</v>
      </c>
      <c r="AC795">
        <v>3</v>
      </c>
      <c r="AD795" t="s">
        <v>11421</v>
      </c>
      <c r="AE795" t="s">
        <v>12371</v>
      </c>
    </row>
    <row r="796" spans="1:31">
      <c r="A796" t="s">
        <v>12315</v>
      </c>
      <c r="B796" t="s">
        <v>1159</v>
      </c>
      <c r="C796" t="s">
        <v>3344</v>
      </c>
      <c r="D796" t="s">
        <v>1159</v>
      </c>
      <c r="E796">
        <v>18</v>
      </c>
      <c r="F796" t="s">
        <v>11382</v>
      </c>
      <c r="G796" t="s">
        <v>5</v>
      </c>
      <c r="H796" t="s">
        <v>11425</v>
      </c>
      <c r="I796" t="s">
        <v>7032</v>
      </c>
      <c r="J796" t="s">
        <v>11384</v>
      </c>
      <c r="K796">
        <v>5</v>
      </c>
      <c r="L796" t="s">
        <v>11385</v>
      </c>
      <c r="M796">
        <v>1.6</v>
      </c>
      <c r="N796" t="s">
        <v>11735</v>
      </c>
      <c r="O796">
        <v>2.4</v>
      </c>
      <c r="P796" t="s">
        <v>11735</v>
      </c>
      <c r="Q796">
        <v>16.9</v>
      </c>
      <c r="R796" t="s">
        <v>11421</v>
      </c>
      <c r="S796">
        <v>39</v>
      </c>
      <c r="T796" t="s">
        <v>11838</v>
      </c>
      <c r="U796">
        <v>64.7</v>
      </c>
      <c r="V796" t="s">
        <v>815</v>
      </c>
      <c r="W796">
        <v>8.6</v>
      </c>
      <c r="X796" t="s">
        <v>11421</v>
      </c>
      <c r="Y796">
        <v>2.6</v>
      </c>
      <c r="Z796" t="s">
        <v>11421</v>
      </c>
      <c r="AA796">
        <v>10.7</v>
      </c>
      <c r="AB796" t="s">
        <v>11421</v>
      </c>
      <c r="AC796">
        <v>1.2</v>
      </c>
      <c r="AD796" t="s">
        <v>11421</v>
      </c>
      <c r="AE796" t="s">
        <v>12371</v>
      </c>
    </row>
    <row r="797" spans="1:31">
      <c r="A797" t="s">
        <v>12315</v>
      </c>
      <c r="B797" t="s">
        <v>1159</v>
      </c>
      <c r="C797" t="s">
        <v>10636</v>
      </c>
      <c r="D797" t="s">
        <v>1159</v>
      </c>
      <c r="E797">
        <v>19</v>
      </c>
      <c r="F797" t="s">
        <v>32</v>
      </c>
      <c r="G797" t="s">
        <v>2055</v>
      </c>
      <c r="H797" t="s">
        <v>11402</v>
      </c>
      <c r="I797" t="s">
        <v>11388</v>
      </c>
      <c r="J797" t="s">
        <v>7069</v>
      </c>
      <c r="K797">
        <v>4</v>
      </c>
      <c r="L797" t="s">
        <v>11389</v>
      </c>
      <c r="M797">
        <v>17.2</v>
      </c>
      <c r="N797" t="s">
        <v>11922</v>
      </c>
      <c r="O797">
        <v>33.9</v>
      </c>
      <c r="P797" t="s">
        <v>11564</v>
      </c>
      <c r="Q797">
        <v>15.7</v>
      </c>
      <c r="R797" t="s">
        <v>11421</v>
      </c>
      <c r="S797">
        <v>1.4</v>
      </c>
      <c r="T797" t="s">
        <v>11421</v>
      </c>
      <c r="U797">
        <v>22.8</v>
      </c>
      <c r="V797" t="s">
        <v>11966</v>
      </c>
      <c r="W797">
        <v>2.8</v>
      </c>
      <c r="X797" t="s">
        <v>11421</v>
      </c>
      <c r="Y797">
        <v>1</v>
      </c>
      <c r="Z797" t="s">
        <v>11421</v>
      </c>
      <c r="AA797">
        <v>15</v>
      </c>
      <c r="AB797" t="s">
        <v>11876</v>
      </c>
      <c r="AC797">
        <v>13.1</v>
      </c>
      <c r="AD797" t="s">
        <v>11555</v>
      </c>
      <c r="AE797" t="s">
        <v>12371</v>
      </c>
    </row>
    <row r="798" spans="1:31">
      <c r="A798" t="s">
        <v>12342</v>
      </c>
      <c r="B798" t="s">
        <v>1159</v>
      </c>
      <c r="C798" t="s">
        <v>12453</v>
      </c>
      <c r="D798" t="s">
        <v>1159</v>
      </c>
      <c r="E798">
        <v>38</v>
      </c>
      <c r="F798" t="s">
        <v>7037</v>
      </c>
      <c r="G798" t="s">
        <v>1131</v>
      </c>
      <c r="H798" t="s">
        <v>11425</v>
      </c>
      <c r="I798" t="s">
        <v>11398</v>
      </c>
      <c r="J798" t="s">
        <v>7069</v>
      </c>
      <c r="K798">
        <v>4</v>
      </c>
      <c r="L798" t="s">
        <v>11385</v>
      </c>
      <c r="M798">
        <v>9</v>
      </c>
      <c r="N798" t="s">
        <v>11735</v>
      </c>
      <c r="O798">
        <v>38.8</v>
      </c>
      <c r="P798" t="s">
        <v>11687</v>
      </c>
      <c r="Q798">
        <v>35.2</v>
      </c>
      <c r="R798" t="s">
        <v>11642</v>
      </c>
      <c r="S798">
        <v>1.4</v>
      </c>
      <c r="T798" t="s">
        <v>11421</v>
      </c>
      <c r="U798">
        <v>26.7</v>
      </c>
      <c r="V798" t="s">
        <v>11940</v>
      </c>
      <c r="W798">
        <v>13.5</v>
      </c>
      <c r="X798" t="s">
        <v>11861</v>
      </c>
      <c r="Y798">
        <v>1</v>
      </c>
      <c r="Z798" t="s">
        <v>11421</v>
      </c>
      <c r="AA798">
        <v>6.6</v>
      </c>
      <c r="AB798" t="s">
        <v>11421</v>
      </c>
      <c r="AC798" t="s">
        <v>9</v>
      </c>
      <c r="AD798" t="s">
        <v>9</v>
      </c>
      <c r="AE798" t="s">
        <v>12371</v>
      </c>
    </row>
    <row r="799" spans="1:31">
      <c r="A799" t="s">
        <v>12342</v>
      </c>
      <c r="B799" t="s">
        <v>1159</v>
      </c>
      <c r="C799" t="s">
        <v>1201</v>
      </c>
      <c r="D799" t="s">
        <v>1159</v>
      </c>
      <c r="E799">
        <v>14</v>
      </c>
      <c r="F799" t="s">
        <v>11432</v>
      </c>
      <c r="G799" t="s">
        <v>11433</v>
      </c>
      <c r="H799" t="s">
        <v>11402</v>
      </c>
      <c r="I799" t="s">
        <v>7032</v>
      </c>
      <c r="J799" t="s">
        <v>11384</v>
      </c>
      <c r="K799">
        <v>5</v>
      </c>
      <c r="L799" t="s">
        <v>11389</v>
      </c>
      <c r="M799">
        <v>8.3</v>
      </c>
      <c r="N799" t="s">
        <v>11735</v>
      </c>
      <c r="O799">
        <v>2.3</v>
      </c>
      <c r="P799" t="s">
        <v>11735</v>
      </c>
      <c r="Q799">
        <v>26.3</v>
      </c>
      <c r="R799" t="s">
        <v>11966</v>
      </c>
      <c r="S799">
        <v>38.1</v>
      </c>
      <c r="T799" t="s">
        <v>11960</v>
      </c>
      <c r="U799">
        <v>2.5</v>
      </c>
      <c r="V799" t="s">
        <v>11421</v>
      </c>
      <c r="W799">
        <v>1.6</v>
      </c>
      <c r="X799" t="s">
        <v>11421</v>
      </c>
      <c r="Y799">
        <v>15.3</v>
      </c>
      <c r="Z799" t="s">
        <v>11616</v>
      </c>
      <c r="AA799">
        <v>6.2</v>
      </c>
      <c r="AB799" t="s">
        <v>11421</v>
      </c>
      <c r="AC799">
        <v>9.8</v>
      </c>
      <c r="AD799" t="s">
        <v>12375</v>
      </c>
      <c r="AE799" t="s">
        <v>12371</v>
      </c>
    </row>
    <row r="800" spans="1:31">
      <c r="A800" t="s">
        <v>12236</v>
      </c>
      <c r="B800" t="s">
        <v>1159</v>
      </c>
      <c r="C800" t="s">
        <v>6802</v>
      </c>
      <c r="D800" t="s">
        <v>1159</v>
      </c>
      <c r="E800">
        <v>38</v>
      </c>
      <c r="F800" t="s">
        <v>11649</v>
      </c>
      <c r="G800" t="s">
        <v>833</v>
      </c>
      <c r="H800" t="s">
        <v>11387</v>
      </c>
      <c r="I800" t="s">
        <v>11510</v>
      </c>
      <c r="J800" t="s">
        <v>9</v>
      </c>
      <c r="K800">
        <v>5</v>
      </c>
      <c r="L800" t="s">
        <v>11389</v>
      </c>
      <c r="M800">
        <v>12.6</v>
      </c>
      <c r="N800" t="s">
        <v>11735</v>
      </c>
      <c r="O800">
        <v>14.3</v>
      </c>
      <c r="P800" t="s">
        <v>11854</v>
      </c>
      <c r="Q800">
        <v>49.6</v>
      </c>
      <c r="R800" t="s">
        <v>11742</v>
      </c>
      <c r="S800">
        <v>2.8</v>
      </c>
      <c r="T800" t="s">
        <v>11421</v>
      </c>
      <c r="U800">
        <v>6</v>
      </c>
      <c r="V800" t="s">
        <v>11421</v>
      </c>
      <c r="W800">
        <v>21.2</v>
      </c>
      <c r="X800" t="s">
        <v>12269</v>
      </c>
      <c r="Y800">
        <v>5.8</v>
      </c>
      <c r="Z800" t="s">
        <v>11421</v>
      </c>
      <c r="AA800">
        <v>30.1</v>
      </c>
      <c r="AB800" t="s">
        <v>11606</v>
      </c>
      <c r="AC800">
        <v>7.5</v>
      </c>
      <c r="AD800" t="s">
        <v>11421</v>
      </c>
      <c r="AE800" t="s">
        <v>12371</v>
      </c>
    </row>
    <row r="801" spans="1:31">
      <c r="A801" t="s">
        <v>12308</v>
      </c>
      <c r="B801" t="s">
        <v>1159</v>
      </c>
      <c r="C801" t="s">
        <v>3685</v>
      </c>
      <c r="D801" t="s">
        <v>1159</v>
      </c>
      <c r="E801">
        <v>21</v>
      </c>
      <c r="F801" t="s">
        <v>7032</v>
      </c>
      <c r="G801" t="s">
        <v>1095</v>
      </c>
      <c r="H801" t="s">
        <v>11383</v>
      </c>
      <c r="I801" t="s">
        <v>11388</v>
      </c>
      <c r="J801" t="s">
        <v>6952</v>
      </c>
      <c r="K801">
        <v>3</v>
      </c>
      <c r="L801" t="s">
        <v>11385</v>
      </c>
      <c r="M801">
        <v>19.4</v>
      </c>
      <c r="N801" t="s">
        <v>1435</v>
      </c>
      <c r="O801">
        <v>39.1</v>
      </c>
      <c r="P801" t="s">
        <v>760</v>
      </c>
      <c r="Q801">
        <v>15.4</v>
      </c>
      <c r="R801" t="s">
        <v>11421</v>
      </c>
      <c r="S801">
        <v>2</v>
      </c>
      <c r="T801" t="s">
        <v>11421</v>
      </c>
      <c r="U801">
        <v>6.7</v>
      </c>
      <c r="V801" t="s">
        <v>11421</v>
      </c>
      <c r="W801">
        <v>3.3</v>
      </c>
      <c r="X801" t="s">
        <v>11421</v>
      </c>
      <c r="Y801">
        <v>1</v>
      </c>
      <c r="Z801" t="s">
        <v>11421</v>
      </c>
      <c r="AA801">
        <v>11.3</v>
      </c>
      <c r="AB801" t="s">
        <v>11421</v>
      </c>
      <c r="AC801">
        <v>3.7</v>
      </c>
      <c r="AD801" t="s">
        <v>11421</v>
      </c>
      <c r="AE801" t="s">
        <v>12371</v>
      </c>
    </row>
    <row r="802" spans="1:31">
      <c r="A802" t="s">
        <v>12315</v>
      </c>
      <c r="B802" t="s">
        <v>1159</v>
      </c>
      <c r="C802" t="s">
        <v>1158</v>
      </c>
      <c r="D802" t="s">
        <v>1159</v>
      </c>
      <c r="E802">
        <v>16</v>
      </c>
      <c r="F802" t="s">
        <v>11754</v>
      </c>
      <c r="G802" t="s">
        <v>404</v>
      </c>
      <c r="H802" t="s">
        <v>11383</v>
      </c>
      <c r="I802" t="s">
        <v>11398</v>
      </c>
      <c r="J802" t="s">
        <v>11384</v>
      </c>
      <c r="K802">
        <v>3</v>
      </c>
      <c r="L802" t="s">
        <v>11389</v>
      </c>
      <c r="M802">
        <v>3.9</v>
      </c>
      <c r="N802" t="s">
        <v>11735</v>
      </c>
      <c r="O802">
        <v>2.1</v>
      </c>
      <c r="P802" t="s">
        <v>11735</v>
      </c>
      <c r="Q802">
        <v>6.8</v>
      </c>
      <c r="R802" t="s">
        <v>11421</v>
      </c>
      <c r="S802">
        <v>50.4</v>
      </c>
      <c r="T802" t="s">
        <v>239</v>
      </c>
      <c r="U802">
        <v>2.6</v>
      </c>
      <c r="V802" t="s">
        <v>11421</v>
      </c>
      <c r="W802">
        <v>6.9</v>
      </c>
      <c r="X802" t="s">
        <v>11421</v>
      </c>
      <c r="Y802">
        <v>9</v>
      </c>
      <c r="Z802" t="s">
        <v>12310</v>
      </c>
      <c r="AA802">
        <v>8.8</v>
      </c>
      <c r="AB802" t="s">
        <v>11421</v>
      </c>
      <c r="AC802">
        <v>24.8</v>
      </c>
      <c r="AD802" t="s">
        <v>12206</v>
      </c>
      <c r="AE802" t="s">
        <v>12371</v>
      </c>
    </row>
    <row r="803" spans="1:31">
      <c r="A803" t="s">
        <v>12315</v>
      </c>
      <c r="B803" t="s">
        <v>1159</v>
      </c>
      <c r="C803" t="s">
        <v>10383</v>
      </c>
      <c r="D803" t="s">
        <v>1159</v>
      </c>
      <c r="E803">
        <v>43</v>
      </c>
      <c r="F803" t="s">
        <v>12123</v>
      </c>
      <c r="G803" t="s">
        <v>774</v>
      </c>
      <c r="H803" t="s">
        <v>11387</v>
      </c>
      <c r="I803" t="s">
        <v>11398</v>
      </c>
      <c r="J803" t="s">
        <v>11384</v>
      </c>
      <c r="K803">
        <v>4</v>
      </c>
      <c r="L803" t="s">
        <v>11389</v>
      </c>
      <c r="M803">
        <v>8.9</v>
      </c>
      <c r="N803" t="s">
        <v>11735</v>
      </c>
      <c r="O803">
        <v>44.8</v>
      </c>
      <c r="P803" t="s">
        <v>11901</v>
      </c>
      <c r="Q803">
        <v>16.4</v>
      </c>
      <c r="R803" t="s">
        <v>11421</v>
      </c>
      <c r="S803">
        <v>5.7</v>
      </c>
      <c r="T803" t="s">
        <v>11421</v>
      </c>
      <c r="U803">
        <v>1.1</v>
      </c>
      <c r="V803" t="s">
        <v>11421</v>
      </c>
      <c r="W803">
        <v>3.6</v>
      </c>
      <c r="X803" t="s">
        <v>11421</v>
      </c>
      <c r="Y803">
        <v>2.1</v>
      </c>
      <c r="Z803" t="s">
        <v>11421</v>
      </c>
      <c r="AA803">
        <v>16.8</v>
      </c>
      <c r="AB803" t="s">
        <v>11699</v>
      </c>
      <c r="AC803">
        <v>27.3</v>
      </c>
      <c r="AD803" t="s">
        <v>12436</v>
      </c>
      <c r="AE803" t="s">
        <v>12371</v>
      </c>
    </row>
    <row r="804" spans="1:31">
      <c r="A804" t="s">
        <v>12315</v>
      </c>
      <c r="B804" t="s">
        <v>1159</v>
      </c>
      <c r="C804" t="s">
        <v>1975</v>
      </c>
      <c r="D804" t="s">
        <v>1159</v>
      </c>
      <c r="E804">
        <v>18</v>
      </c>
      <c r="F804" t="s">
        <v>12163</v>
      </c>
      <c r="G804" t="s">
        <v>605</v>
      </c>
      <c r="H804" t="s">
        <v>11387</v>
      </c>
      <c r="I804" t="s">
        <v>11388</v>
      </c>
      <c r="J804" t="s">
        <v>7069</v>
      </c>
      <c r="K804">
        <v>4</v>
      </c>
      <c r="L804" t="s">
        <v>11389</v>
      </c>
      <c r="M804">
        <v>12.1</v>
      </c>
      <c r="N804" t="s">
        <v>11735</v>
      </c>
      <c r="O804">
        <v>17.7</v>
      </c>
      <c r="P804" t="s">
        <v>12059</v>
      </c>
      <c r="Q804">
        <v>2.7</v>
      </c>
      <c r="R804" t="s">
        <v>11421</v>
      </c>
      <c r="S804">
        <v>24</v>
      </c>
      <c r="T804" t="s">
        <v>11699</v>
      </c>
      <c r="U804">
        <v>1.5</v>
      </c>
      <c r="V804" t="s">
        <v>11421</v>
      </c>
      <c r="W804">
        <v>5.1</v>
      </c>
      <c r="X804" t="s">
        <v>11421</v>
      </c>
      <c r="Y804">
        <v>12.4</v>
      </c>
      <c r="Z804" t="s">
        <v>11499</v>
      </c>
      <c r="AA804">
        <v>8.4</v>
      </c>
      <c r="AB804" t="s">
        <v>11421</v>
      </c>
      <c r="AC804">
        <v>41.1</v>
      </c>
      <c r="AD804" t="s">
        <v>12322</v>
      </c>
      <c r="AE804" t="s">
        <v>12371</v>
      </c>
    </row>
    <row r="805" spans="1:31">
      <c r="A805" t="s">
        <v>9</v>
      </c>
      <c r="B805" t="s">
        <v>619</v>
      </c>
      <c r="C805" t="s">
        <v>10812</v>
      </c>
      <c r="D805" t="s">
        <v>619</v>
      </c>
      <c r="E805">
        <v>19</v>
      </c>
      <c r="F805" t="s">
        <v>12307</v>
      </c>
      <c r="G805" t="s">
        <v>1096</v>
      </c>
      <c r="H805" t="s">
        <v>11383</v>
      </c>
      <c r="I805" t="s">
        <v>11398</v>
      </c>
      <c r="J805" t="s">
        <v>7069</v>
      </c>
      <c r="K805">
        <v>3</v>
      </c>
      <c r="L805" t="s">
        <v>11385</v>
      </c>
      <c r="M805">
        <v>6.8</v>
      </c>
      <c r="N805" t="s">
        <v>11735</v>
      </c>
      <c r="O805">
        <v>5.9</v>
      </c>
      <c r="P805" t="s">
        <v>11735</v>
      </c>
      <c r="Q805">
        <v>9.3</v>
      </c>
      <c r="R805" t="s">
        <v>11421</v>
      </c>
      <c r="S805">
        <v>2.3</v>
      </c>
      <c r="T805" t="s">
        <v>11421</v>
      </c>
      <c r="U805">
        <v>72.9</v>
      </c>
      <c r="V805" t="s">
        <v>1189</v>
      </c>
      <c r="W805">
        <v>100</v>
      </c>
      <c r="X805" t="s">
        <v>95</v>
      </c>
      <c r="Y805">
        <v>1</v>
      </c>
      <c r="Z805" t="s">
        <v>11421</v>
      </c>
      <c r="AA805">
        <v>10.4</v>
      </c>
      <c r="AB805" t="s">
        <v>11421</v>
      </c>
      <c r="AC805">
        <v>1.6</v>
      </c>
      <c r="AD805" t="s">
        <v>11421</v>
      </c>
      <c r="AE805" t="s">
        <v>12371</v>
      </c>
    </row>
    <row r="806" spans="1:31">
      <c r="A806" t="s">
        <v>12259</v>
      </c>
      <c r="B806" t="s">
        <v>619</v>
      </c>
      <c r="C806" t="s">
        <v>12454</v>
      </c>
      <c r="D806" t="s">
        <v>619</v>
      </c>
      <c r="E806">
        <v>27</v>
      </c>
      <c r="F806" t="s">
        <v>11991</v>
      </c>
      <c r="G806" t="s">
        <v>2570</v>
      </c>
      <c r="H806" t="s">
        <v>11383</v>
      </c>
      <c r="I806" t="s">
        <v>11398</v>
      </c>
      <c r="J806" t="s">
        <v>7069</v>
      </c>
      <c r="K806">
        <v>4</v>
      </c>
      <c r="L806" t="s">
        <v>11389</v>
      </c>
      <c r="M806">
        <v>5.1</v>
      </c>
      <c r="N806" t="s">
        <v>11735</v>
      </c>
      <c r="O806">
        <v>3.3</v>
      </c>
      <c r="P806" t="s">
        <v>11735</v>
      </c>
      <c r="Q806">
        <v>92.1</v>
      </c>
      <c r="R806" t="s">
        <v>431</v>
      </c>
      <c r="S806">
        <v>1</v>
      </c>
      <c r="T806" t="s">
        <v>11421</v>
      </c>
      <c r="U806">
        <v>26</v>
      </c>
      <c r="V806" t="s">
        <v>11950</v>
      </c>
      <c r="W806">
        <v>5.2</v>
      </c>
      <c r="X806" t="s">
        <v>11421</v>
      </c>
      <c r="Y806">
        <v>1</v>
      </c>
      <c r="Z806" t="s">
        <v>11421</v>
      </c>
      <c r="AA806">
        <v>11.8</v>
      </c>
      <c r="AB806" t="s">
        <v>11421</v>
      </c>
      <c r="AC806">
        <v>1</v>
      </c>
      <c r="AD806" t="s">
        <v>11421</v>
      </c>
      <c r="AE806" t="s">
        <v>12371</v>
      </c>
    </row>
    <row r="807" spans="1:31">
      <c r="A807" t="s">
        <v>156</v>
      </c>
      <c r="B807" t="s">
        <v>619</v>
      </c>
      <c r="C807" t="s">
        <v>1464</v>
      </c>
      <c r="D807" t="s">
        <v>619</v>
      </c>
      <c r="E807">
        <v>17</v>
      </c>
      <c r="F807" t="s">
        <v>11382</v>
      </c>
      <c r="G807" t="s">
        <v>5</v>
      </c>
      <c r="H807" t="s">
        <v>11387</v>
      </c>
      <c r="I807" t="s">
        <v>7032</v>
      </c>
      <c r="J807" t="s">
        <v>11384</v>
      </c>
      <c r="K807">
        <v>4</v>
      </c>
      <c r="L807" t="s">
        <v>11389</v>
      </c>
      <c r="M807">
        <v>7.2</v>
      </c>
      <c r="N807" t="s">
        <v>11735</v>
      </c>
      <c r="O807">
        <v>8.5</v>
      </c>
      <c r="P807" t="s">
        <v>11735</v>
      </c>
      <c r="Q807">
        <v>7.4</v>
      </c>
      <c r="R807" t="s">
        <v>11421</v>
      </c>
      <c r="S807">
        <v>19</v>
      </c>
      <c r="T807" t="s">
        <v>12022</v>
      </c>
      <c r="U807">
        <v>23.9</v>
      </c>
      <c r="V807" t="s">
        <v>11976</v>
      </c>
      <c r="W807">
        <v>7.8</v>
      </c>
      <c r="X807" t="s">
        <v>11421</v>
      </c>
      <c r="Y807">
        <v>14.3</v>
      </c>
      <c r="Z807" t="s">
        <v>12419</v>
      </c>
      <c r="AA807">
        <v>17.4</v>
      </c>
      <c r="AB807" t="s">
        <v>866</v>
      </c>
      <c r="AC807">
        <v>53.4</v>
      </c>
      <c r="AD807" t="s">
        <v>11708</v>
      </c>
      <c r="AE807" t="s">
        <v>12371</v>
      </c>
    </row>
    <row r="808" spans="1:31">
      <c r="A808" t="s">
        <v>12315</v>
      </c>
      <c r="B808" t="s">
        <v>619</v>
      </c>
      <c r="C808" t="s">
        <v>939</v>
      </c>
      <c r="D808" t="s">
        <v>619</v>
      </c>
      <c r="E808">
        <v>24</v>
      </c>
      <c r="F808" t="s">
        <v>8337</v>
      </c>
      <c r="G808" t="s">
        <v>130</v>
      </c>
      <c r="H808" t="s">
        <v>11387</v>
      </c>
      <c r="I808" t="s">
        <v>7032</v>
      </c>
      <c r="J808" t="s">
        <v>11384</v>
      </c>
      <c r="K808">
        <v>3</v>
      </c>
      <c r="L808" t="s">
        <v>11389</v>
      </c>
      <c r="M808">
        <v>8.3</v>
      </c>
      <c r="N808" t="s">
        <v>11735</v>
      </c>
      <c r="O808">
        <v>10.5</v>
      </c>
      <c r="P808" t="s">
        <v>11735</v>
      </c>
      <c r="Q808">
        <v>4.7</v>
      </c>
      <c r="R808" t="s">
        <v>11421</v>
      </c>
      <c r="S808">
        <v>13.5</v>
      </c>
      <c r="T808" t="s">
        <v>12329</v>
      </c>
      <c r="U808">
        <v>70.2</v>
      </c>
      <c r="V808" t="s">
        <v>11718</v>
      </c>
      <c r="W808">
        <v>43.2</v>
      </c>
      <c r="X808" t="s">
        <v>12037</v>
      </c>
      <c r="Y808">
        <v>3.2</v>
      </c>
      <c r="Z808" t="s">
        <v>11421</v>
      </c>
      <c r="AA808">
        <v>8.1</v>
      </c>
      <c r="AB808" t="s">
        <v>11421</v>
      </c>
      <c r="AC808">
        <v>4.7</v>
      </c>
      <c r="AD808" t="s">
        <v>11421</v>
      </c>
      <c r="AE808" t="s">
        <v>12371</v>
      </c>
    </row>
    <row r="809" spans="1:31">
      <c r="A809" t="s">
        <v>156</v>
      </c>
      <c r="B809" t="s">
        <v>619</v>
      </c>
      <c r="C809" t="s">
        <v>12455</v>
      </c>
      <c r="D809" t="s">
        <v>619</v>
      </c>
      <c r="E809">
        <v>16</v>
      </c>
      <c r="F809" t="s">
        <v>12456</v>
      </c>
      <c r="G809" t="s">
        <v>1717</v>
      </c>
      <c r="H809" t="s">
        <v>11402</v>
      </c>
      <c r="I809" t="s">
        <v>7032</v>
      </c>
      <c r="J809" t="s">
        <v>11384</v>
      </c>
      <c r="K809">
        <v>5</v>
      </c>
      <c r="L809" t="s">
        <v>11389</v>
      </c>
      <c r="M809">
        <v>16.4</v>
      </c>
      <c r="N809" t="s">
        <v>11978</v>
      </c>
      <c r="O809">
        <v>13.7</v>
      </c>
      <c r="P809" t="s">
        <v>12013</v>
      </c>
      <c r="Q809">
        <v>4.7</v>
      </c>
      <c r="R809" t="s">
        <v>11421</v>
      </c>
      <c r="S809">
        <v>4.2</v>
      </c>
      <c r="T809" t="s">
        <v>11421</v>
      </c>
      <c r="U809">
        <v>7.7</v>
      </c>
      <c r="V809" t="s">
        <v>11421</v>
      </c>
      <c r="W809">
        <v>4</v>
      </c>
      <c r="X809" t="s">
        <v>11421</v>
      </c>
      <c r="Y809">
        <v>42.6</v>
      </c>
      <c r="Z809" t="s">
        <v>12071</v>
      </c>
      <c r="AA809">
        <v>23.1</v>
      </c>
      <c r="AB809" t="s">
        <v>11545</v>
      </c>
      <c r="AC809">
        <v>48.4</v>
      </c>
      <c r="AD809" t="s">
        <v>11816</v>
      </c>
      <c r="AE809" t="s">
        <v>12371</v>
      </c>
    </row>
    <row r="810" spans="1:31">
      <c r="A810" t="s">
        <v>12315</v>
      </c>
      <c r="B810" t="s">
        <v>619</v>
      </c>
      <c r="C810" t="s">
        <v>10457</v>
      </c>
      <c r="D810" t="s">
        <v>619</v>
      </c>
      <c r="E810">
        <v>42</v>
      </c>
      <c r="F810" t="s">
        <v>12412</v>
      </c>
      <c r="G810" t="s">
        <v>1364</v>
      </c>
      <c r="H810" t="s">
        <v>11383</v>
      </c>
      <c r="I810" t="s">
        <v>11510</v>
      </c>
      <c r="J810" t="s">
        <v>9</v>
      </c>
      <c r="K810">
        <v>4</v>
      </c>
      <c r="L810" t="s">
        <v>11389</v>
      </c>
      <c r="M810">
        <v>15.6</v>
      </c>
      <c r="N810" t="s">
        <v>12103</v>
      </c>
      <c r="O810">
        <v>34.8</v>
      </c>
      <c r="P810" t="s">
        <v>11556</v>
      </c>
      <c r="Q810">
        <v>16.9</v>
      </c>
      <c r="R810" t="s">
        <v>11421</v>
      </c>
      <c r="S810">
        <v>12</v>
      </c>
      <c r="T810" t="s">
        <v>11421</v>
      </c>
      <c r="U810" t="s">
        <v>9</v>
      </c>
      <c r="V810" t="s">
        <v>9</v>
      </c>
      <c r="W810">
        <v>1</v>
      </c>
      <c r="X810" t="s">
        <v>11421</v>
      </c>
      <c r="Y810">
        <v>1.2</v>
      </c>
      <c r="Z810" t="s">
        <v>11421</v>
      </c>
      <c r="AA810">
        <v>7</v>
      </c>
      <c r="AB810" t="s">
        <v>11421</v>
      </c>
      <c r="AC810">
        <v>3.4</v>
      </c>
      <c r="AD810" t="s">
        <v>11421</v>
      </c>
      <c r="AE810" t="s">
        <v>12371</v>
      </c>
    </row>
    <row r="811" spans="1:31">
      <c r="A811" t="s">
        <v>12342</v>
      </c>
      <c r="B811" t="s">
        <v>619</v>
      </c>
      <c r="C811" t="s">
        <v>1339</v>
      </c>
      <c r="D811" t="s">
        <v>619</v>
      </c>
      <c r="E811">
        <v>21</v>
      </c>
      <c r="F811" t="s">
        <v>11432</v>
      </c>
      <c r="G811" t="s">
        <v>11433</v>
      </c>
      <c r="H811" t="s">
        <v>11387</v>
      </c>
      <c r="I811" t="s">
        <v>7032</v>
      </c>
      <c r="J811" t="s">
        <v>11384</v>
      </c>
      <c r="K811">
        <v>4</v>
      </c>
      <c r="L811" t="s">
        <v>11389</v>
      </c>
      <c r="M811">
        <v>8.3</v>
      </c>
      <c r="N811" t="s">
        <v>11735</v>
      </c>
      <c r="O811">
        <v>3.5</v>
      </c>
      <c r="P811" t="s">
        <v>11735</v>
      </c>
      <c r="Q811">
        <v>42.9</v>
      </c>
      <c r="R811" t="s">
        <v>12191</v>
      </c>
      <c r="S811">
        <v>26.6</v>
      </c>
      <c r="T811" t="s">
        <v>12087</v>
      </c>
      <c r="U811">
        <v>4.8</v>
      </c>
      <c r="V811" t="s">
        <v>11421</v>
      </c>
      <c r="W811">
        <v>2.9</v>
      </c>
      <c r="X811" t="s">
        <v>11421</v>
      </c>
      <c r="Y811">
        <v>1.7</v>
      </c>
      <c r="Z811" t="s">
        <v>11421</v>
      </c>
      <c r="AA811">
        <v>8.9</v>
      </c>
      <c r="AB811" t="s">
        <v>11421</v>
      </c>
      <c r="AC811">
        <v>2.9</v>
      </c>
      <c r="AD811" t="s">
        <v>11421</v>
      </c>
      <c r="AE811" t="s">
        <v>12371</v>
      </c>
    </row>
    <row r="812" spans="1:31">
      <c r="A812" t="s">
        <v>12342</v>
      </c>
      <c r="B812" t="s">
        <v>619</v>
      </c>
      <c r="C812" t="s">
        <v>12457</v>
      </c>
      <c r="D812" t="s">
        <v>619</v>
      </c>
      <c r="E812">
        <v>45</v>
      </c>
      <c r="F812" t="s">
        <v>12207</v>
      </c>
      <c r="G812" t="s">
        <v>2225</v>
      </c>
      <c r="H812" t="s">
        <v>11387</v>
      </c>
      <c r="I812" t="s">
        <v>11510</v>
      </c>
      <c r="J812" t="s">
        <v>9</v>
      </c>
      <c r="K812">
        <v>5</v>
      </c>
      <c r="L812" t="s">
        <v>11389</v>
      </c>
      <c r="M812">
        <v>13.1</v>
      </c>
      <c r="N812" t="s">
        <v>11735</v>
      </c>
      <c r="O812">
        <v>29.8</v>
      </c>
      <c r="P812" t="s">
        <v>11522</v>
      </c>
      <c r="Q812">
        <v>45.6</v>
      </c>
      <c r="R812" t="s">
        <v>12065</v>
      </c>
      <c r="S812">
        <v>1</v>
      </c>
      <c r="T812" t="s">
        <v>11421</v>
      </c>
      <c r="U812">
        <v>2.2</v>
      </c>
      <c r="V812" t="s">
        <v>11421</v>
      </c>
      <c r="W812">
        <v>12.6</v>
      </c>
      <c r="X812" t="s">
        <v>11512</v>
      </c>
      <c r="Y812">
        <v>1</v>
      </c>
      <c r="Z812" t="s">
        <v>11421</v>
      </c>
      <c r="AA812">
        <v>7.1</v>
      </c>
      <c r="AB812" t="s">
        <v>11421</v>
      </c>
      <c r="AC812" t="s">
        <v>9</v>
      </c>
      <c r="AD812" t="s">
        <v>9</v>
      </c>
      <c r="AE812" t="s">
        <v>12371</v>
      </c>
    </row>
    <row r="813" spans="1:31">
      <c r="A813" t="s">
        <v>12315</v>
      </c>
      <c r="B813" t="s">
        <v>619</v>
      </c>
      <c r="C813" t="s">
        <v>2011</v>
      </c>
      <c r="D813" t="s">
        <v>619</v>
      </c>
      <c r="E813">
        <v>22</v>
      </c>
      <c r="F813" t="s">
        <v>8337</v>
      </c>
      <c r="G813" t="s">
        <v>130</v>
      </c>
      <c r="H813" t="s">
        <v>11387</v>
      </c>
      <c r="I813" t="s">
        <v>7032</v>
      </c>
      <c r="J813" t="s">
        <v>11384</v>
      </c>
      <c r="K813">
        <v>3</v>
      </c>
      <c r="L813" t="s">
        <v>11389</v>
      </c>
      <c r="M813">
        <v>5</v>
      </c>
      <c r="N813" t="s">
        <v>11735</v>
      </c>
      <c r="O813">
        <v>6</v>
      </c>
      <c r="P813" t="s">
        <v>11735</v>
      </c>
      <c r="Q813">
        <v>7</v>
      </c>
      <c r="R813" t="s">
        <v>11421</v>
      </c>
      <c r="S813">
        <v>8.6</v>
      </c>
      <c r="T813" t="s">
        <v>11421</v>
      </c>
      <c r="U813">
        <v>31.7</v>
      </c>
      <c r="V813" t="s">
        <v>12075</v>
      </c>
      <c r="W813">
        <v>74</v>
      </c>
      <c r="X813" t="s">
        <v>11524</v>
      </c>
      <c r="Y813">
        <v>10.5</v>
      </c>
      <c r="Z813" t="s">
        <v>12291</v>
      </c>
      <c r="AA813">
        <v>10.3</v>
      </c>
      <c r="AB813" t="s">
        <v>11421</v>
      </c>
      <c r="AC813">
        <v>53.4</v>
      </c>
      <c r="AD813" t="s">
        <v>11708</v>
      </c>
      <c r="AE813" t="s">
        <v>12371</v>
      </c>
    </row>
    <row r="814" spans="1:31">
      <c r="A814" t="s">
        <v>12236</v>
      </c>
      <c r="B814" t="s">
        <v>619</v>
      </c>
      <c r="C814" t="s">
        <v>618</v>
      </c>
      <c r="D814" t="s">
        <v>619</v>
      </c>
      <c r="E814">
        <v>21</v>
      </c>
      <c r="F814" t="s">
        <v>11432</v>
      </c>
      <c r="G814" t="s">
        <v>11433</v>
      </c>
      <c r="H814" t="s">
        <v>11387</v>
      </c>
      <c r="I814" t="s">
        <v>11398</v>
      </c>
      <c r="J814" t="s">
        <v>11384</v>
      </c>
      <c r="K814">
        <v>3</v>
      </c>
      <c r="L814" t="s">
        <v>11389</v>
      </c>
      <c r="M814">
        <v>5.3</v>
      </c>
      <c r="N814" t="s">
        <v>11735</v>
      </c>
      <c r="O814">
        <v>1.4</v>
      </c>
      <c r="P814" t="s">
        <v>11735</v>
      </c>
      <c r="Q814">
        <v>55.9</v>
      </c>
      <c r="R814" t="s">
        <v>11655</v>
      </c>
      <c r="S814">
        <v>25.3</v>
      </c>
      <c r="T814" t="s">
        <v>1862</v>
      </c>
      <c r="U814">
        <v>1.6</v>
      </c>
      <c r="V814" t="s">
        <v>11421</v>
      </c>
      <c r="W814">
        <v>2.9</v>
      </c>
      <c r="X814" t="s">
        <v>11421</v>
      </c>
      <c r="Y814">
        <v>26.1</v>
      </c>
      <c r="Z814" t="s">
        <v>11801</v>
      </c>
      <c r="AA814">
        <v>5.3</v>
      </c>
      <c r="AB814" t="s">
        <v>11421</v>
      </c>
      <c r="AC814">
        <v>7</v>
      </c>
      <c r="AD814" t="s">
        <v>11421</v>
      </c>
      <c r="AE814" t="s">
        <v>12371</v>
      </c>
    </row>
    <row r="815" spans="1:31">
      <c r="A815" t="s">
        <v>12342</v>
      </c>
      <c r="B815" t="s">
        <v>619</v>
      </c>
      <c r="C815" t="s">
        <v>8718</v>
      </c>
      <c r="D815" t="s">
        <v>619</v>
      </c>
      <c r="E815">
        <v>14</v>
      </c>
      <c r="F815" t="s">
        <v>11382</v>
      </c>
      <c r="G815" t="s">
        <v>5</v>
      </c>
      <c r="H815" t="s">
        <v>11425</v>
      </c>
      <c r="I815" t="s">
        <v>7032</v>
      </c>
      <c r="J815" t="s">
        <v>11384</v>
      </c>
      <c r="K815">
        <v>5</v>
      </c>
      <c r="L815" t="s">
        <v>11385</v>
      </c>
      <c r="M815">
        <v>3</v>
      </c>
      <c r="N815" t="s">
        <v>11735</v>
      </c>
      <c r="O815">
        <v>5.3</v>
      </c>
      <c r="P815" t="s">
        <v>11735</v>
      </c>
      <c r="Q815">
        <v>23.4</v>
      </c>
      <c r="R815" t="s">
        <v>12419</v>
      </c>
      <c r="S815">
        <v>18.3</v>
      </c>
      <c r="T815" t="s">
        <v>12104</v>
      </c>
      <c r="U815">
        <v>14.2</v>
      </c>
      <c r="V815" t="s">
        <v>11551</v>
      </c>
      <c r="W815">
        <v>72.6</v>
      </c>
      <c r="X815" t="s">
        <v>11506</v>
      </c>
      <c r="Y815">
        <v>1.2</v>
      </c>
      <c r="Z815" t="s">
        <v>11421</v>
      </c>
      <c r="AA815">
        <v>14.9</v>
      </c>
      <c r="AB815" t="s">
        <v>12103</v>
      </c>
      <c r="AC815">
        <v>33.2</v>
      </c>
      <c r="AD815" t="s">
        <v>11952</v>
      </c>
      <c r="AE815" t="s">
        <v>12371</v>
      </c>
    </row>
    <row r="816" spans="1:31">
      <c r="A816" t="s">
        <v>12315</v>
      </c>
      <c r="B816" t="s">
        <v>619</v>
      </c>
      <c r="C816" t="s">
        <v>2386</v>
      </c>
      <c r="D816" t="s">
        <v>619</v>
      </c>
      <c r="E816">
        <v>19</v>
      </c>
      <c r="F816" t="s">
        <v>11386</v>
      </c>
      <c r="G816" t="s">
        <v>10</v>
      </c>
      <c r="H816" t="s">
        <v>11387</v>
      </c>
      <c r="I816" t="s">
        <v>7032</v>
      </c>
      <c r="J816" t="s">
        <v>7069</v>
      </c>
      <c r="K816">
        <v>5</v>
      </c>
      <c r="L816" t="s">
        <v>11389</v>
      </c>
      <c r="M816">
        <v>5.5</v>
      </c>
      <c r="N816" t="s">
        <v>11735</v>
      </c>
      <c r="O816">
        <v>4.8</v>
      </c>
      <c r="P816" t="s">
        <v>11735</v>
      </c>
      <c r="Q816">
        <v>5.8</v>
      </c>
      <c r="R816" t="s">
        <v>11421</v>
      </c>
      <c r="S816">
        <v>7.6</v>
      </c>
      <c r="T816" t="s">
        <v>11421</v>
      </c>
      <c r="U816">
        <v>75.3</v>
      </c>
      <c r="V816" t="s">
        <v>1644</v>
      </c>
      <c r="W816">
        <v>97.5</v>
      </c>
      <c r="X816" t="s">
        <v>469</v>
      </c>
      <c r="Y816">
        <v>8.8</v>
      </c>
      <c r="Z816" t="s">
        <v>11421</v>
      </c>
      <c r="AA816">
        <v>10.5</v>
      </c>
      <c r="AB816" t="s">
        <v>11421</v>
      </c>
      <c r="AC816">
        <v>4.9</v>
      </c>
      <c r="AD816" t="s">
        <v>11421</v>
      </c>
      <c r="AE816" t="s">
        <v>12371</v>
      </c>
    </row>
    <row r="817" spans="1:31">
      <c r="A817" t="s">
        <v>12315</v>
      </c>
      <c r="B817" t="s">
        <v>619</v>
      </c>
      <c r="C817" t="s">
        <v>1826</v>
      </c>
      <c r="D817" t="s">
        <v>619</v>
      </c>
      <c r="E817">
        <v>27</v>
      </c>
      <c r="F817" t="s">
        <v>11386</v>
      </c>
      <c r="G817" t="s">
        <v>10</v>
      </c>
      <c r="H817" t="s">
        <v>11387</v>
      </c>
      <c r="I817" t="s">
        <v>7032</v>
      </c>
      <c r="J817" t="s">
        <v>7069</v>
      </c>
      <c r="K817">
        <v>3</v>
      </c>
      <c r="L817" t="s">
        <v>11389</v>
      </c>
      <c r="M817">
        <v>4.9</v>
      </c>
      <c r="N817" t="s">
        <v>11735</v>
      </c>
      <c r="O817">
        <v>4.2</v>
      </c>
      <c r="P817" t="s">
        <v>11735</v>
      </c>
      <c r="Q817">
        <v>4.1</v>
      </c>
      <c r="R817" t="s">
        <v>11421</v>
      </c>
      <c r="S817">
        <v>10.4</v>
      </c>
      <c r="T817" t="s">
        <v>11421</v>
      </c>
      <c r="U817">
        <v>73.8</v>
      </c>
      <c r="V817" t="s">
        <v>11786</v>
      </c>
      <c r="W817">
        <v>87.9</v>
      </c>
      <c r="X817" t="s">
        <v>11571</v>
      </c>
      <c r="Y817">
        <v>5.9</v>
      </c>
      <c r="Z817" t="s">
        <v>11421</v>
      </c>
      <c r="AA817">
        <v>10.8</v>
      </c>
      <c r="AB817" t="s">
        <v>11421</v>
      </c>
      <c r="AC817">
        <v>2.9</v>
      </c>
      <c r="AD817" t="s">
        <v>11421</v>
      </c>
      <c r="AE817" t="s">
        <v>12371</v>
      </c>
    </row>
    <row r="818" spans="1:31">
      <c r="A818" t="s">
        <v>12228</v>
      </c>
      <c r="B818" t="s">
        <v>619</v>
      </c>
      <c r="C818" t="s">
        <v>10499</v>
      </c>
      <c r="D818" t="s">
        <v>619</v>
      </c>
      <c r="E818">
        <v>33</v>
      </c>
      <c r="F818" t="s">
        <v>11649</v>
      </c>
      <c r="G818" t="s">
        <v>833</v>
      </c>
      <c r="H818" t="s">
        <v>11383</v>
      </c>
      <c r="I818" t="s">
        <v>7032</v>
      </c>
      <c r="J818" t="s">
        <v>7069</v>
      </c>
      <c r="K818">
        <v>4</v>
      </c>
      <c r="L818" t="s">
        <v>11389</v>
      </c>
      <c r="M818">
        <v>8.1</v>
      </c>
      <c r="N818" t="s">
        <v>11735</v>
      </c>
      <c r="O818">
        <v>2.3</v>
      </c>
      <c r="P818" t="s">
        <v>11735</v>
      </c>
      <c r="Q818">
        <v>75.5</v>
      </c>
      <c r="R818" t="s">
        <v>11477</v>
      </c>
      <c r="S818">
        <v>1.8</v>
      </c>
      <c r="T818" t="s">
        <v>11421</v>
      </c>
      <c r="U818">
        <v>17.9</v>
      </c>
      <c r="V818" t="s">
        <v>12277</v>
      </c>
      <c r="W818">
        <v>32</v>
      </c>
      <c r="X818" t="s">
        <v>11752</v>
      </c>
      <c r="Y818">
        <v>2.7</v>
      </c>
      <c r="Z818" t="s">
        <v>11421</v>
      </c>
      <c r="AA818">
        <v>6.3</v>
      </c>
      <c r="AB818" t="s">
        <v>11421</v>
      </c>
      <c r="AC818">
        <v>1.9</v>
      </c>
      <c r="AD818" t="s">
        <v>11421</v>
      </c>
      <c r="AE818" t="s">
        <v>12371</v>
      </c>
    </row>
    <row r="819" spans="1:31">
      <c r="A819" t="s">
        <v>12228</v>
      </c>
      <c r="B819" t="s">
        <v>619</v>
      </c>
      <c r="C819" t="s">
        <v>2930</v>
      </c>
      <c r="D819" t="s">
        <v>619</v>
      </c>
      <c r="E819">
        <v>41</v>
      </c>
      <c r="F819" t="s">
        <v>12458</v>
      </c>
      <c r="G819" t="s">
        <v>2247</v>
      </c>
      <c r="H819" t="s">
        <v>11387</v>
      </c>
      <c r="I819" t="s">
        <v>11398</v>
      </c>
      <c r="J819" t="s">
        <v>7069</v>
      </c>
      <c r="K819">
        <v>5</v>
      </c>
      <c r="L819" t="s">
        <v>11389</v>
      </c>
      <c r="M819">
        <v>9.7</v>
      </c>
      <c r="N819" t="s">
        <v>11735</v>
      </c>
      <c r="O819">
        <v>2.6</v>
      </c>
      <c r="P819" t="s">
        <v>11735</v>
      </c>
      <c r="Q819">
        <v>76</v>
      </c>
      <c r="R819" t="s">
        <v>11770</v>
      </c>
      <c r="S819">
        <v>1.2</v>
      </c>
      <c r="T819" t="s">
        <v>11421</v>
      </c>
      <c r="U819">
        <v>1.9</v>
      </c>
      <c r="V819" t="s">
        <v>11421</v>
      </c>
      <c r="W819">
        <v>3.5</v>
      </c>
      <c r="X819" t="s">
        <v>11421</v>
      </c>
      <c r="Y819">
        <v>1.2</v>
      </c>
      <c r="Z819" t="s">
        <v>11421</v>
      </c>
      <c r="AA819">
        <v>43.4</v>
      </c>
      <c r="AB819" t="s">
        <v>11422</v>
      </c>
      <c r="AC819">
        <v>1.1</v>
      </c>
      <c r="AD819" t="s">
        <v>11421</v>
      </c>
      <c r="AE819" t="s">
        <v>12371</v>
      </c>
    </row>
    <row r="820" spans="1:31">
      <c r="A820" t="s">
        <v>12308</v>
      </c>
      <c r="B820" t="s">
        <v>619</v>
      </c>
      <c r="C820" t="s">
        <v>10262</v>
      </c>
      <c r="D820" t="s">
        <v>619</v>
      </c>
      <c r="E820">
        <v>13</v>
      </c>
      <c r="F820" t="s">
        <v>11805</v>
      </c>
      <c r="G820" t="s">
        <v>260</v>
      </c>
      <c r="H820" t="s">
        <v>11387</v>
      </c>
      <c r="I820" t="s">
        <v>11388</v>
      </c>
      <c r="J820" t="s">
        <v>7069</v>
      </c>
      <c r="K820">
        <v>2</v>
      </c>
      <c r="L820" t="s">
        <v>11389</v>
      </c>
      <c r="M820">
        <v>8.8</v>
      </c>
      <c r="N820" t="s">
        <v>11735</v>
      </c>
      <c r="O820">
        <v>5.3</v>
      </c>
      <c r="P820" t="s">
        <v>11735</v>
      </c>
      <c r="Q820">
        <v>45.1</v>
      </c>
      <c r="R820" t="s">
        <v>12102</v>
      </c>
      <c r="S820">
        <v>1.9</v>
      </c>
      <c r="T820" t="s">
        <v>11421</v>
      </c>
      <c r="U820">
        <v>100</v>
      </c>
      <c r="V820" t="s">
        <v>286</v>
      </c>
      <c r="W820">
        <v>2.8</v>
      </c>
      <c r="X820" t="s">
        <v>11421</v>
      </c>
      <c r="Y820">
        <v>2.2</v>
      </c>
      <c r="Z820" t="s">
        <v>11421</v>
      </c>
      <c r="AA820">
        <v>8</v>
      </c>
      <c r="AB820" t="s">
        <v>11421</v>
      </c>
      <c r="AC820">
        <v>1</v>
      </c>
      <c r="AD820" t="s">
        <v>11421</v>
      </c>
      <c r="AE820" t="s">
        <v>12371</v>
      </c>
    </row>
    <row r="821" spans="1:31">
      <c r="A821" t="s">
        <v>12315</v>
      </c>
      <c r="B821" t="s">
        <v>619</v>
      </c>
      <c r="C821" t="s">
        <v>3288</v>
      </c>
      <c r="D821" t="s">
        <v>619</v>
      </c>
      <c r="E821">
        <v>25</v>
      </c>
      <c r="F821" t="s">
        <v>12295</v>
      </c>
      <c r="G821" t="s">
        <v>2013</v>
      </c>
      <c r="H821" t="s">
        <v>11383</v>
      </c>
      <c r="I821" t="s">
        <v>11398</v>
      </c>
      <c r="J821" t="s">
        <v>11384</v>
      </c>
      <c r="K821">
        <v>5</v>
      </c>
      <c r="L821" t="s">
        <v>11389</v>
      </c>
      <c r="M821">
        <v>11.3</v>
      </c>
      <c r="N821" t="s">
        <v>11735</v>
      </c>
      <c r="O821">
        <v>21.8</v>
      </c>
      <c r="P821" t="s">
        <v>12106</v>
      </c>
      <c r="Q821">
        <v>31.5</v>
      </c>
      <c r="R821" t="s">
        <v>11983</v>
      </c>
      <c r="S821">
        <v>6.8</v>
      </c>
      <c r="T821" t="s">
        <v>11421</v>
      </c>
      <c r="U821">
        <v>3.3</v>
      </c>
      <c r="V821" t="s">
        <v>11421</v>
      </c>
      <c r="W821">
        <v>24.1</v>
      </c>
      <c r="X821" t="s">
        <v>11634</v>
      </c>
      <c r="Y821">
        <v>16.9</v>
      </c>
      <c r="Z821" t="s">
        <v>12032</v>
      </c>
      <c r="AA821">
        <v>8.4</v>
      </c>
      <c r="AB821" t="s">
        <v>11421</v>
      </c>
      <c r="AC821">
        <v>1.9</v>
      </c>
      <c r="AD821" t="s">
        <v>11421</v>
      </c>
      <c r="AE821" t="s">
        <v>12371</v>
      </c>
    </row>
    <row r="822" spans="1:31">
      <c r="A822" t="s">
        <v>12236</v>
      </c>
      <c r="B822" t="s">
        <v>619</v>
      </c>
      <c r="C822" t="s">
        <v>2451</v>
      </c>
      <c r="D822" t="s">
        <v>619</v>
      </c>
      <c r="E822">
        <v>13</v>
      </c>
      <c r="F822" t="s">
        <v>11497</v>
      </c>
      <c r="G822" t="s">
        <v>417</v>
      </c>
      <c r="H822" t="s">
        <v>11387</v>
      </c>
      <c r="I822" t="s">
        <v>11388</v>
      </c>
      <c r="J822" t="s">
        <v>11384</v>
      </c>
      <c r="K822">
        <v>4</v>
      </c>
      <c r="L822" t="s">
        <v>11385</v>
      </c>
      <c r="M822">
        <v>9.4</v>
      </c>
      <c r="N822" t="s">
        <v>11735</v>
      </c>
      <c r="O822">
        <v>9.3</v>
      </c>
      <c r="P822" t="s">
        <v>11735</v>
      </c>
      <c r="Q822">
        <v>59</v>
      </c>
      <c r="R822" t="s">
        <v>1244</v>
      </c>
      <c r="S822">
        <v>13.8</v>
      </c>
      <c r="T822" t="s">
        <v>11980</v>
      </c>
      <c r="U822">
        <v>7.7</v>
      </c>
      <c r="V822" t="s">
        <v>11421</v>
      </c>
      <c r="W822">
        <v>9.8</v>
      </c>
      <c r="X822" t="s">
        <v>11421</v>
      </c>
      <c r="Y822">
        <v>2.8</v>
      </c>
      <c r="Z822" t="s">
        <v>11421</v>
      </c>
      <c r="AA822">
        <v>9.9</v>
      </c>
      <c r="AB822" t="s">
        <v>11421</v>
      </c>
      <c r="AC822">
        <v>2.3</v>
      </c>
      <c r="AD822" t="s">
        <v>11421</v>
      </c>
      <c r="AE822" t="s">
        <v>12371</v>
      </c>
    </row>
    <row r="823" spans="1:31">
      <c r="A823" t="s">
        <v>12315</v>
      </c>
      <c r="B823" t="s">
        <v>619</v>
      </c>
      <c r="C823" t="s">
        <v>10267</v>
      </c>
      <c r="D823" t="s">
        <v>619</v>
      </c>
      <c r="E823">
        <v>26</v>
      </c>
      <c r="F823" t="s">
        <v>11382</v>
      </c>
      <c r="G823" t="s">
        <v>5</v>
      </c>
      <c r="H823" t="s">
        <v>11402</v>
      </c>
      <c r="I823" t="s">
        <v>7032</v>
      </c>
      <c r="J823" t="s">
        <v>11384</v>
      </c>
      <c r="K823">
        <v>5</v>
      </c>
      <c r="L823" t="s">
        <v>11389</v>
      </c>
      <c r="M823">
        <v>9.7</v>
      </c>
      <c r="N823" t="s">
        <v>11735</v>
      </c>
      <c r="O823">
        <v>8.3</v>
      </c>
      <c r="P823" t="s">
        <v>11735</v>
      </c>
      <c r="Q823">
        <v>7.1</v>
      </c>
      <c r="R823" t="s">
        <v>11421</v>
      </c>
      <c r="S823">
        <v>16.2</v>
      </c>
      <c r="T823" t="s">
        <v>12369</v>
      </c>
      <c r="U823">
        <v>10.1</v>
      </c>
      <c r="V823" t="s">
        <v>11421</v>
      </c>
      <c r="W823">
        <v>4.1</v>
      </c>
      <c r="X823" t="s">
        <v>11421</v>
      </c>
      <c r="Y823">
        <v>15.5</v>
      </c>
      <c r="Z823" t="s">
        <v>11934</v>
      </c>
      <c r="AA823">
        <v>17.2</v>
      </c>
      <c r="AB823" t="s">
        <v>11713</v>
      </c>
      <c r="AC823">
        <v>70.7</v>
      </c>
      <c r="AD823" t="s">
        <v>11603</v>
      </c>
      <c r="AE823" t="s">
        <v>12371</v>
      </c>
    </row>
    <row r="824" spans="1:31">
      <c r="A824" t="s">
        <v>12315</v>
      </c>
      <c r="B824" t="s">
        <v>619</v>
      </c>
      <c r="C824" t="s">
        <v>2388</v>
      </c>
      <c r="D824" t="s">
        <v>619</v>
      </c>
      <c r="E824">
        <v>19</v>
      </c>
      <c r="F824" t="s">
        <v>11636</v>
      </c>
      <c r="G824" t="s">
        <v>584</v>
      </c>
      <c r="H824" t="s">
        <v>11383</v>
      </c>
      <c r="I824" t="s">
        <v>11398</v>
      </c>
      <c r="J824" t="s">
        <v>11384</v>
      </c>
      <c r="K824">
        <v>3</v>
      </c>
      <c r="L824" t="s">
        <v>11389</v>
      </c>
      <c r="M824">
        <v>10</v>
      </c>
      <c r="N824" t="s">
        <v>11735</v>
      </c>
      <c r="O824">
        <v>9.2</v>
      </c>
      <c r="P824" t="s">
        <v>11735</v>
      </c>
      <c r="Q824">
        <v>8.7</v>
      </c>
      <c r="R824" t="s">
        <v>11421</v>
      </c>
      <c r="S824">
        <v>12.6</v>
      </c>
      <c r="T824" t="s">
        <v>12145</v>
      </c>
      <c r="U824">
        <v>89.4</v>
      </c>
      <c r="V824" t="s">
        <v>481</v>
      </c>
      <c r="W824">
        <v>15.6</v>
      </c>
      <c r="X824" t="s">
        <v>12110</v>
      </c>
      <c r="Y824">
        <v>4.7</v>
      </c>
      <c r="Z824" t="s">
        <v>11421</v>
      </c>
      <c r="AA824">
        <v>9</v>
      </c>
      <c r="AB824" t="s">
        <v>11421</v>
      </c>
      <c r="AC824">
        <v>4.7</v>
      </c>
      <c r="AD824" t="s">
        <v>11421</v>
      </c>
      <c r="AE824" t="s">
        <v>12371</v>
      </c>
    </row>
    <row r="825" spans="1:31">
      <c r="A825" t="s">
        <v>12299</v>
      </c>
      <c r="B825" t="s">
        <v>619</v>
      </c>
      <c r="C825" t="s">
        <v>2527</v>
      </c>
      <c r="D825" t="s">
        <v>619</v>
      </c>
      <c r="E825">
        <v>16</v>
      </c>
      <c r="F825" t="s">
        <v>11459</v>
      </c>
      <c r="G825" t="s">
        <v>284</v>
      </c>
      <c r="H825" t="s">
        <v>11383</v>
      </c>
      <c r="I825" t="s">
        <v>11398</v>
      </c>
      <c r="J825" t="s">
        <v>11384</v>
      </c>
      <c r="K825">
        <v>4</v>
      </c>
      <c r="L825" t="s">
        <v>11389</v>
      </c>
      <c r="M825">
        <v>6.9</v>
      </c>
      <c r="N825" t="s">
        <v>11735</v>
      </c>
      <c r="O825">
        <v>2.2</v>
      </c>
      <c r="P825" t="s">
        <v>11735</v>
      </c>
      <c r="Q825">
        <v>84.2</v>
      </c>
      <c r="R825" t="s">
        <v>822</v>
      </c>
      <c r="S825">
        <v>6.2</v>
      </c>
      <c r="T825" t="s">
        <v>11421</v>
      </c>
      <c r="U825">
        <v>6.5</v>
      </c>
      <c r="V825" t="s">
        <v>11421</v>
      </c>
      <c r="W825">
        <v>4.2</v>
      </c>
      <c r="X825" t="s">
        <v>11421</v>
      </c>
      <c r="Y825">
        <v>11.8</v>
      </c>
      <c r="Z825" t="s">
        <v>11792</v>
      </c>
      <c r="AA825">
        <v>8.3</v>
      </c>
      <c r="AB825" t="s">
        <v>11421</v>
      </c>
      <c r="AC825">
        <v>2</v>
      </c>
      <c r="AD825" t="s">
        <v>11421</v>
      </c>
      <c r="AE825" t="s">
        <v>12371</v>
      </c>
    </row>
    <row r="826" spans="1:31">
      <c r="A826" t="s">
        <v>12315</v>
      </c>
      <c r="B826" t="s">
        <v>619</v>
      </c>
      <c r="C826" t="s">
        <v>10411</v>
      </c>
      <c r="D826" t="s">
        <v>619</v>
      </c>
      <c r="E826">
        <v>50</v>
      </c>
      <c r="F826" t="s">
        <v>11432</v>
      </c>
      <c r="G826" t="s">
        <v>11433</v>
      </c>
      <c r="H826" t="s">
        <v>11402</v>
      </c>
      <c r="I826" t="s">
        <v>11398</v>
      </c>
      <c r="J826" t="s">
        <v>11384</v>
      </c>
      <c r="K826">
        <v>3</v>
      </c>
      <c r="L826" t="s">
        <v>11389</v>
      </c>
      <c r="M826">
        <v>4.7</v>
      </c>
      <c r="N826" t="s">
        <v>11735</v>
      </c>
      <c r="O826">
        <v>2.6</v>
      </c>
      <c r="P826" t="s">
        <v>11735</v>
      </c>
      <c r="Q826">
        <v>13.1</v>
      </c>
      <c r="R826" t="s">
        <v>11421</v>
      </c>
      <c r="S826">
        <v>47.3</v>
      </c>
      <c r="T826" t="s">
        <v>11823</v>
      </c>
      <c r="U826">
        <v>5.7</v>
      </c>
      <c r="V826" t="s">
        <v>11421</v>
      </c>
      <c r="W826">
        <v>3.2</v>
      </c>
      <c r="X826" t="s">
        <v>11421</v>
      </c>
      <c r="Y826">
        <v>4.5</v>
      </c>
      <c r="Z826" t="s">
        <v>11421</v>
      </c>
      <c r="AA826">
        <v>5.3</v>
      </c>
      <c r="AB826" t="s">
        <v>11421</v>
      </c>
      <c r="AC826">
        <v>1.5</v>
      </c>
      <c r="AD826" t="s">
        <v>11421</v>
      </c>
      <c r="AE826" t="s">
        <v>12371</v>
      </c>
    </row>
    <row r="827" spans="1:31">
      <c r="A827" t="s">
        <v>156</v>
      </c>
      <c r="B827" t="s">
        <v>619</v>
      </c>
      <c r="C827" t="s">
        <v>10279</v>
      </c>
      <c r="D827" t="s">
        <v>619</v>
      </c>
      <c r="E827">
        <v>17</v>
      </c>
      <c r="F827" t="s">
        <v>11870</v>
      </c>
      <c r="G827" t="s">
        <v>367</v>
      </c>
      <c r="H827" t="s">
        <v>11402</v>
      </c>
      <c r="I827" t="s">
        <v>7032</v>
      </c>
      <c r="J827" t="s">
        <v>11384</v>
      </c>
      <c r="K827">
        <v>2</v>
      </c>
      <c r="L827" t="s">
        <v>11389</v>
      </c>
      <c r="M827">
        <v>7.1</v>
      </c>
      <c r="N827" t="s">
        <v>11735</v>
      </c>
      <c r="O827">
        <v>9.1</v>
      </c>
      <c r="P827" t="s">
        <v>11735</v>
      </c>
      <c r="Q827">
        <v>5.2</v>
      </c>
      <c r="R827" t="s">
        <v>11421</v>
      </c>
      <c r="S827">
        <v>13</v>
      </c>
      <c r="T827" t="s">
        <v>12383</v>
      </c>
      <c r="U827">
        <v>5.8</v>
      </c>
      <c r="V827" t="s">
        <v>11421</v>
      </c>
      <c r="W827">
        <v>2.4</v>
      </c>
      <c r="X827" t="s">
        <v>11421</v>
      </c>
      <c r="Y827">
        <v>88.2</v>
      </c>
      <c r="Z827" t="s">
        <v>500</v>
      </c>
      <c r="AA827">
        <v>12.7</v>
      </c>
      <c r="AB827" t="s">
        <v>12343</v>
      </c>
      <c r="AC827">
        <v>49.7</v>
      </c>
      <c r="AD827" t="s">
        <v>11984</v>
      </c>
      <c r="AE827" t="s">
        <v>12371</v>
      </c>
    </row>
    <row r="828" spans="1:31">
      <c r="A828" t="s">
        <v>12233</v>
      </c>
      <c r="B828" t="s">
        <v>619</v>
      </c>
      <c r="C828" t="s">
        <v>3268</v>
      </c>
      <c r="D828" t="s">
        <v>619</v>
      </c>
      <c r="E828">
        <v>29</v>
      </c>
      <c r="F828" t="s">
        <v>12046</v>
      </c>
      <c r="G828" t="s">
        <v>997</v>
      </c>
      <c r="H828" t="s">
        <v>11383</v>
      </c>
      <c r="I828" t="s">
        <v>11398</v>
      </c>
      <c r="J828" t="s">
        <v>11384</v>
      </c>
      <c r="K828">
        <v>5</v>
      </c>
      <c r="L828" t="s">
        <v>11389</v>
      </c>
      <c r="M828">
        <v>5.8</v>
      </c>
      <c r="N828" t="s">
        <v>11735</v>
      </c>
      <c r="O828">
        <v>1.8</v>
      </c>
      <c r="P828" t="s">
        <v>11735</v>
      </c>
      <c r="Q828">
        <v>98</v>
      </c>
      <c r="R828" t="s">
        <v>214</v>
      </c>
      <c r="S828">
        <v>5.2</v>
      </c>
      <c r="T828" t="s">
        <v>11421</v>
      </c>
      <c r="U828">
        <v>3.2</v>
      </c>
      <c r="V828" t="s">
        <v>11421</v>
      </c>
      <c r="W828">
        <v>5.4</v>
      </c>
      <c r="X828" t="s">
        <v>11421</v>
      </c>
      <c r="Y828">
        <v>1.7</v>
      </c>
      <c r="Z828" t="s">
        <v>11421</v>
      </c>
      <c r="AA828">
        <v>8.2</v>
      </c>
      <c r="AB828" t="s">
        <v>11421</v>
      </c>
      <c r="AC828">
        <v>1.1</v>
      </c>
      <c r="AD828" t="s">
        <v>11421</v>
      </c>
      <c r="AE828" t="s">
        <v>12371</v>
      </c>
    </row>
    <row r="829" spans="1:31">
      <c r="A829" t="s">
        <v>12315</v>
      </c>
      <c r="B829" t="s">
        <v>619</v>
      </c>
      <c r="C829" t="s">
        <v>12459</v>
      </c>
      <c r="D829" t="s">
        <v>619</v>
      </c>
      <c r="E829">
        <v>33</v>
      </c>
      <c r="F829" t="s">
        <v>11459</v>
      </c>
      <c r="G829" t="s">
        <v>284</v>
      </c>
      <c r="H829" t="s">
        <v>11383</v>
      </c>
      <c r="I829" t="s">
        <v>11510</v>
      </c>
      <c r="J829" t="s">
        <v>9</v>
      </c>
      <c r="K829">
        <v>2</v>
      </c>
      <c r="L829" t="s">
        <v>12073</v>
      </c>
      <c r="M829">
        <v>5.1</v>
      </c>
      <c r="N829" t="s">
        <v>11735</v>
      </c>
      <c r="O829">
        <v>9.4</v>
      </c>
      <c r="P829" t="s">
        <v>11735</v>
      </c>
      <c r="Q829">
        <v>2.4</v>
      </c>
      <c r="R829" t="s">
        <v>11421</v>
      </c>
      <c r="S829">
        <v>2.6</v>
      </c>
      <c r="T829" t="s">
        <v>11421</v>
      </c>
      <c r="U829">
        <v>99.6</v>
      </c>
      <c r="V829" t="s">
        <v>11493</v>
      </c>
      <c r="W829">
        <v>99.6</v>
      </c>
      <c r="X829" t="s">
        <v>209</v>
      </c>
      <c r="Y829">
        <v>1</v>
      </c>
      <c r="Z829" t="s">
        <v>11421</v>
      </c>
      <c r="AA829">
        <v>7.8</v>
      </c>
      <c r="AB829" t="s">
        <v>11421</v>
      </c>
      <c r="AC829">
        <v>1</v>
      </c>
      <c r="AD829" t="s">
        <v>11421</v>
      </c>
      <c r="AE829" t="s">
        <v>12371</v>
      </c>
    </row>
    <row r="830" spans="1:31">
      <c r="A830" t="s">
        <v>156</v>
      </c>
      <c r="B830" t="s">
        <v>619</v>
      </c>
      <c r="C830" t="s">
        <v>1428</v>
      </c>
      <c r="D830" t="s">
        <v>619</v>
      </c>
      <c r="E830">
        <v>18</v>
      </c>
      <c r="F830" t="s">
        <v>11382</v>
      </c>
      <c r="G830" t="s">
        <v>5</v>
      </c>
      <c r="H830" t="s">
        <v>11402</v>
      </c>
      <c r="I830" t="s">
        <v>11388</v>
      </c>
      <c r="J830" t="s">
        <v>7069</v>
      </c>
      <c r="K830">
        <v>5</v>
      </c>
      <c r="L830" t="s">
        <v>11389</v>
      </c>
      <c r="M830">
        <v>11</v>
      </c>
      <c r="N830" t="s">
        <v>11735</v>
      </c>
      <c r="O830">
        <v>11.8</v>
      </c>
      <c r="P830" t="s">
        <v>11735</v>
      </c>
      <c r="Q830">
        <v>5</v>
      </c>
      <c r="R830" t="s">
        <v>11421</v>
      </c>
      <c r="S830">
        <v>15.3</v>
      </c>
      <c r="T830" t="s">
        <v>12137</v>
      </c>
      <c r="U830">
        <v>8.5</v>
      </c>
      <c r="V830" t="s">
        <v>11421</v>
      </c>
      <c r="W830">
        <v>7.1</v>
      </c>
      <c r="X830" t="s">
        <v>11421</v>
      </c>
      <c r="Y830">
        <v>20.3</v>
      </c>
      <c r="Z830" t="s">
        <v>11782</v>
      </c>
      <c r="AA830">
        <v>13.7</v>
      </c>
      <c r="AB830" t="s">
        <v>12208</v>
      </c>
      <c r="AC830">
        <v>56.1</v>
      </c>
      <c r="AD830" t="s">
        <v>11511</v>
      </c>
      <c r="AE830" t="s">
        <v>12371</v>
      </c>
    </row>
    <row r="831" spans="1:31">
      <c r="A831" t="s">
        <v>12308</v>
      </c>
      <c r="B831" t="s">
        <v>619</v>
      </c>
      <c r="C831" t="s">
        <v>12460</v>
      </c>
      <c r="D831" t="s">
        <v>619</v>
      </c>
      <c r="E831">
        <v>40</v>
      </c>
      <c r="F831" t="s">
        <v>11459</v>
      </c>
      <c r="G831" t="s">
        <v>284</v>
      </c>
      <c r="H831" t="s">
        <v>11383</v>
      </c>
      <c r="I831" t="s">
        <v>11398</v>
      </c>
      <c r="J831" t="s">
        <v>11384</v>
      </c>
      <c r="K831">
        <v>4</v>
      </c>
      <c r="L831" t="s">
        <v>11389</v>
      </c>
      <c r="M831">
        <v>13.6</v>
      </c>
      <c r="N831" t="s">
        <v>11735</v>
      </c>
      <c r="O831">
        <v>6.7</v>
      </c>
      <c r="P831" t="s">
        <v>11735</v>
      </c>
      <c r="Q831">
        <v>13.3</v>
      </c>
      <c r="R831" t="s">
        <v>11421</v>
      </c>
      <c r="S831">
        <v>32.9</v>
      </c>
      <c r="T831" t="s">
        <v>12056</v>
      </c>
      <c r="U831">
        <v>5.8</v>
      </c>
      <c r="V831" t="s">
        <v>11421</v>
      </c>
      <c r="W831">
        <v>9.5</v>
      </c>
      <c r="X831" t="s">
        <v>11421</v>
      </c>
      <c r="Y831">
        <v>6</v>
      </c>
      <c r="Z831" t="s">
        <v>11421</v>
      </c>
      <c r="AA831">
        <v>7.8</v>
      </c>
      <c r="AB831" t="s">
        <v>11421</v>
      </c>
      <c r="AC831">
        <v>1.8</v>
      </c>
      <c r="AD831" t="s">
        <v>11421</v>
      </c>
      <c r="AE831" t="s">
        <v>12371</v>
      </c>
    </row>
    <row r="832" spans="1:31">
      <c r="A832" t="s">
        <v>12342</v>
      </c>
      <c r="B832" t="s">
        <v>619</v>
      </c>
      <c r="C832" t="s">
        <v>12461</v>
      </c>
      <c r="D832" t="s">
        <v>619</v>
      </c>
      <c r="E832">
        <v>23</v>
      </c>
      <c r="F832" t="s">
        <v>12398</v>
      </c>
      <c r="G832" t="s">
        <v>2071</v>
      </c>
      <c r="H832" t="s">
        <v>11402</v>
      </c>
      <c r="I832" t="s">
        <v>11388</v>
      </c>
      <c r="J832" t="s">
        <v>7069</v>
      </c>
      <c r="K832">
        <v>5</v>
      </c>
      <c r="L832" t="s">
        <v>11389</v>
      </c>
      <c r="M832">
        <v>25.1</v>
      </c>
      <c r="N832" t="s">
        <v>12102</v>
      </c>
      <c r="O832">
        <v>14.4</v>
      </c>
      <c r="P832" t="s">
        <v>12022</v>
      </c>
      <c r="Q832">
        <v>17.5</v>
      </c>
      <c r="R832" t="s">
        <v>11421</v>
      </c>
      <c r="S832">
        <v>1.6</v>
      </c>
      <c r="T832" t="s">
        <v>11421</v>
      </c>
      <c r="U832">
        <v>8.4</v>
      </c>
      <c r="V832" t="s">
        <v>11421</v>
      </c>
      <c r="W832">
        <v>2.5</v>
      </c>
      <c r="X832" t="s">
        <v>11421</v>
      </c>
      <c r="Y832">
        <v>8.3</v>
      </c>
      <c r="Z832" t="s">
        <v>11421</v>
      </c>
      <c r="AA832">
        <v>22.5</v>
      </c>
      <c r="AB832" t="s">
        <v>12181</v>
      </c>
      <c r="AC832">
        <v>4.1</v>
      </c>
      <c r="AD832" t="s">
        <v>11421</v>
      </c>
      <c r="AE832" t="s">
        <v>12371</v>
      </c>
    </row>
    <row r="833" spans="1:31">
      <c r="A833" t="s">
        <v>12342</v>
      </c>
      <c r="B833" t="s">
        <v>619</v>
      </c>
      <c r="C833" t="s">
        <v>12462</v>
      </c>
      <c r="D833" t="s">
        <v>619</v>
      </c>
      <c r="E833">
        <v>26</v>
      </c>
      <c r="F833" t="s">
        <v>7037</v>
      </c>
      <c r="G833" t="s">
        <v>1131</v>
      </c>
      <c r="H833" t="s">
        <v>11425</v>
      </c>
      <c r="I833" t="s">
        <v>11510</v>
      </c>
      <c r="J833" t="s">
        <v>9</v>
      </c>
      <c r="K833">
        <v>3</v>
      </c>
      <c r="L833" t="s">
        <v>11385</v>
      </c>
      <c r="M833">
        <v>6.8</v>
      </c>
      <c r="N833" t="s">
        <v>11735</v>
      </c>
      <c r="O833">
        <v>32.6</v>
      </c>
      <c r="P833" t="s">
        <v>11779</v>
      </c>
      <c r="Q833">
        <v>48.1</v>
      </c>
      <c r="R833" t="s">
        <v>11769</v>
      </c>
      <c r="S833">
        <v>2.1</v>
      </c>
      <c r="T833" t="s">
        <v>11421</v>
      </c>
      <c r="U833">
        <v>8</v>
      </c>
      <c r="V833" t="s">
        <v>11421</v>
      </c>
      <c r="W833">
        <v>4.4</v>
      </c>
      <c r="X833" t="s">
        <v>11421</v>
      </c>
      <c r="Y833">
        <v>1</v>
      </c>
      <c r="Z833" t="s">
        <v>11421</v>
      </c>
      <c r="AA833">
        <v>18</v>
      </c>
      <c r="AB833" t="s">
        <v>11491</v>
      </c>
      <c r="AC833">
        <v>1</v>
      </c>
      <c r="AD833" t="s">
        <v>11421</v>
      </c>
      <c r="AE833" t="s">
        <v>12371</v>
      </c>
    </row>
    <row r="834" spans="1:31">
      <c r="A834" t="s">
        <v>12228</v>
      </c>
      <c r="B834" t="s">
        <v>619</v>
      </c>
      <c r="C834" t="s">
        <v>12463</v>
      </c>
      <c r="D834" t="s">
        <v>619</v>
      </c>
      <c r="E834">
        <v>24</v>
      </c>
      <c r="F834" t="s">
        <v>7032</v>
      </c>
      <c r="G834" t="s">
        <v>1095</v>
      </c>
      <c r="H834" t="s">
        <v>11383</v>
      </c>
      <c r="I834" t="s">
        <v>11398</v>
      </c>
      <c r="J834" t="s">
        <v>11384</v>
      </c>
      <c r="K834">
        <v>4</v>
      </c>
      <c r="L834" t="s">
        <v>11385</v>
      </c>
      <c r="M834">
        <v>9.3</v>
      </c>
      <c r="N834" t="s">
        <v>11735</v>
      </c>
      <c r="O834">
        <v>15.4</v>
      </c>
      <c r="P834" t="s">
        <v>12000</v>
      </c>
      <c r="Q834">
        <v>69.9</v>
      </c>
      <c r="R834" t="s">
        <v>11489</v>
      </c>
      <c r="S834">
        <v>1.6</v>
      </c>
      <c r="T834" t="s">
        <v>11421</v>
      </c>
      <c r="U834">
        <v>4.9</v>
      </c>
      <c r="V834" t="s">
        <v>11421</v>
      </c>
      <c r="W834">
        <v>2.1</v>
      </c>
      <c r="X834" t="s">
        <v>11421</v>
      </c>
      <c r="Y834">
        <v>1.2</v>
      </c>
      <c r="Z834" t="s">
        <v>11421</v>
      </c>
      <c r="AA834">
        <v>18.2</v>
      </c>
      <c r="AB834" t="s">
        <v>12077</v>
      </c>
      <c r="AC834">
        <v>3.3</v>
      </c>
      <c r="AD834" t="s">
        <v>11421</v>
      </c>
      <c r="AE834" t="s">
        <v>12371</v>
      </c>
    </row>
    <row r="835" spans="1:31">
      <c r="A835" t="s">
        <v>12308</v>
      </c>
      <c r="B835" t="s">
        <v>619</v>
      </c>
      <c r="C835" t="s">
        <v>12464</v>
      </c>
      <c r="D835" t="s">
        <v>619</v>
      </c>
      <c r="E835">
        <v>28</v>
      </c>
      <c r="F835" t="s">
        <v>12465</v>
      </c>
      <c r="G835" t="s">
        <v>2277</v>
      </c>
      <c r="H835" t="s">
        <v>11383</v>
      </c>
      <c r="I835" t="s">
        <v>11388</v>
      </c>
      <c r="J835" t="s">
        <v>7069</v>
      </c>
      <c r="K835">
        <v>3</v>
      </c>
      <c r="L835" t="s">
        <v>11385</v>
      </c>
      <c r="M835">
        <v>14.4</v>
      </c>
      <c r="N835" t="s">
        <v>11576</v>
      </c>
      <c r="O835">
        <v>10.7</v>
      </c>
      <c r="P835" t="s">
        <v>11735</v>
      </c>
      <c r="Q835">
        <v>36.1</v>
      </c>
      <c r="R835" t="s">
        <v>11780</v>
      </c>
      <c r="S835">
        <v>2.3</v>
      </c>
      <c r="T835" t="s">
        <v>11421</v>
      </c>
      <c r="U835">
        <v>56.9</v>
      </c>
      <c r="V835" t="s">
        <v>11880</v>
      </c>
      <c r="W835">
        <v>2</v>
      </c>
      <c r="X835" t="s">
        <v>11421</v>
      </c>
      <c r="Y835">
        <v>1.5</v>
      </c>
      <c r="Z835" t="s">
        <v>11421</v>
      </c>
      <c r="AA835">
        <v>11</v>
      </c>
      <c r="AB835" t="s">
        <v>11421</v>
      </c>
      <c r="AC835">
        <v>7.8</v>
      </c>
      <c r="AD835" t="s">
        <v>11421</v>
      </c>
      <c r="AE835" t="s">
        <v>12371</v>
      </c>
    </row>
    <row r="836" spans="1:31">
      <c r="A836" t="s">
        <v>156</v>
      </c>
      <c r="B836" t="s">
        <v>619</v>
      </c>
      <c r="C836" t="s">
        <v>12466</v>
      </c>
      <c r="D836" t="s">
        <v>619</v>
      </c>
      <c r="E836">
        <v>42</v>
      </c>
      <c r="F836" t="s">
        <v>11701</v>
      </c>
      <c r="G836" t="s">
        <v>931</v>
      </c>
      <c r="H836" t="s">
        <v>11387</v>
      </c>
      <c r="I836" t="s">
        <v>11398</v>
      </c>
      <c r="J836" t="s">
        <v>11384</v>
      </c>
      <c r="K836">
        <v>4</v>
      </c>
      <c r="L836" t="s">
        <v>11385</v>
      </c>
      <c r="M836">
        <v>10</v>
      </c>
      <c r="N836" t="s">
        <v>11735</v>
      </c>
      <c r="O836">
        <v>50.6</v>
      </c>
      <c r="P836" t="s">
        <v>11422</v>
      </c>
      <c r="Q836">
        <v>3.7</v>
      </c>
      <c r="R836" t="s">
        <v>11421</v>
      </c>
      <c r="S836">
        <v>5.9</v>
      </c>
      <c r="T836" t="s">
        <v>11421</v>
      </c>
      <c r="U836">
        <v>15.8</v>
      </c>
      <c r="V836" t="s">
        <v>11702</v>
      </c>
      <c r="W836">
        <v>1.9</v>
      </c>
      <c r="X836" t="s">
        <v>11421</v>
      </c>
      <c r="Y836">
        <v>9.5</v>
      </c>
      <c r="Z836" t="s">
        <v>12346</v>
      </c>
      <c r="AA836">
        <v>10.1</v>
      </c>
      <c r="AB836" t="s">
        <v>11421</v>
      </c>
      <c r="AC836">
        <v>7.9</v>
      </c>
      <c r="AD836" t="s">
        <v>11421</v>
      </c>
      <c r="AE836" t="s">
        <v>12371</v>
      </c>
    </row>
    <row r="837" spans="1:31">
      <c r="A837" t="s">
        <v>12315</v>
      </c>
      <c r="B837" t="s">
        <v>619</v>
      </c>
      <c r="C837" t="s">
        <v>1822</v>
      </c>
      <c r="D837" t="s">
        <v>619</v>
      </c>
      <c r="E837">
        <v>23</v>
      </c>
      <c r="F837" t="s">
        <v>11646</v>
      </c>
      <c r="G837" t="s">
        <v>397</v>
      </c>
      <c r="H837" t="s">
        <v>11402</v>
      </c>
      <c r="I837" t="s">
        <v>11388</v>
      </c>
      <c r="J837" t="s">
        <v>7069</v>
      </c>
      <c r="K837">
        <v>4</v>
      </c>
      <c r="L837" t="s">
        <v>11389</v>
      </c>
      <c r="M837">
        <v>26.1</v>
      </c>
      <c r="N837" t="s">
        <v>11445</v>
      </c>
      <c r="O837">
        <v>14.5</v>
      </c>
      <c r="P837" t="s">
        <v>12076</v>
      </c>
      <c r="Q837">
        <v>8.4</v>
      </c>
      <c r="R837" t="s">
        <v>11421</v>
      </c>
      <c r="S837">
        <v>4.2</v>
      </c>
      <c r="T837" t="s">
        <v>11421</v>
      </c>
      <c r="U837">
        <v>11.9</v>
      </c>
      <c r="V837" t="s">
        <v>11421</v>
      </c>
      <c r="W837">
        <v>1.6</v>
      </c>
      <c r="X837" t="s">
        <v>11421</v>
      </c>
      <c r="Y837">
        <v>15.3</v>
      </c>
      <c r="Z837" t="s">
        <v>12246</v>
      </c>
      <c r="AA837">
        <v>11.5</v>
      </c>
      <c r="AB837" t="s">
        <v>11421</v>
      </c>
      <c r="AC837">
        <v>9.4</v>
      </c>
      <c r="AD837" t="s">
        <v>12467</v>
      </c>
      <c r="AE837" t="s">
        <v>12371</v>
      </c>
    </row>
    <row r="838" spans="1:31">
      <c r="A838" t="s">
        <v>12315</v>
      </c>
      <c r="B838" t="s">
        <v>619</v>
      </c>
      <c r="C838" t="s">
        <v>12468</v>
      </c>
      <c r="D838" t="s">
        <v>619</v>
      </c>
      <c r="E838">
        <v>34</v>
      </c>
      <c r="F838" t="s">
        <v>11646</v>
      </c>
      <c r="G838" t="s">
        <v>397</v>
      </c>
      <c r="H838" t="s">
        <v>11402</v>
      </c>
      <c r="I838" t="s">
        <v>11388</v>
      </c>
      <c r="J838" t="s">
        <v>11384</v>
      </c>
      <c r="K838">
        <v>4</v>
      </c>
      <c r="L838" t="s">
        <v>11389</v>
      </c>
      <c r="M838">
        <v>19.6</v>
      </c>
      <c r="N838" t="s">
        <v>12011</v>
      </c>
      <c r="O838">
        <v>4.4</v>
      </c>
      <c r="P838" t="s">
        <v>11735</v>
      </c>
      <c r="Q838">
        <v>19</v>
      </c>
      <c r="R838" t="s">
        <v>11833</v>
      </c>
      <c r="S838">
        <v>8</v>
      </c>
      <c r="T838" t="s">
        <v>11421</v>
      </c>
      <c r="U838">
        <v>4.4</v>
      </c>
      <c r="V838" t="s">
        <v>11421</v>
      </c>
      <c r="W838">
        <v>2</v>
      </c>
      <c r="X838" t="s">
        <v>11421</v>
      </c>
      <c r="Y838">
        <v>18</v>
      </c>
      <c r="Z838" t="s">
        <v>11641</v>
      </c>
      <c r="AA838">
        <v>8.2</v>
      </c>
      <c r="AB838" t="s">
        <v>11421</v>
      </c>
      <c r="AC838">
        <v>57.4</v>
      </c>
      <c r="AD838" t="s">
        <v>12028</v>
      </c>
      <c r="AE838" t="s">
        <v>12371</v>
      </c>
    </row>
    <row r="839" spans="1:31">
      <c r="A839" t="s">
        <v>12315</v>
      </c>
      <c r="B839" t="s">
        <v>619</v>
      </c>
      <c r="C839" t="s">
        <v>12469</v>
      </c>
      <c r="D839" t="s">
        <v>619</v>
      </c>
      <c r="E839">
        <v>20</v>
      </c>
      <c r="F839" t="s">
        <v>32</v>
      </c>
      <c r="G839" t="s">
        <v>2055</v>
      </c>
      <c r="H839" t="s">
        <v>11402</v>
      </c>
      <c r="I839" t="s">
        <v>11388</v>
      </c>
      <c r="J839" t="s">
        <v>7069</v>
      </c>
      <c r="K839">
        <v>4</v>
      </c>
      <c r="L839" t="s">
        <v>11389</v>
      </c>
      <c r="M839">
        <v>17.2</v>
      </c>
      <c r="N839" t="s">
        <v>11840</v>
      </c>
      <c r="O839">
        <v>34.5</v>
      </c>
      <c r="P839" t="s">
        <v>1346</v>
      </c>
      <c r="Q839">
        <v>10.5</v>
      </c>
      <c r="R839" t="s">
        <v>11421</v>
      </c>
      <c r="S839">
        <v>1.4</v>
      </c>
      <c r="T839" t="s">
        <v>11421</v>
      </c>
      <c r="U839">
        <v>6.2</v>
      </c>
      <c r="V839" t="s">
        <v>11421</v>
      </c>
      <c r="W839">
        <v>1.5</v>
      </c>
      <c r="X839" t="s">
        <v>11421</v>
      </c>
      <c r="Y839">
        <v>1.1</v>
      </c>
      <c r="Z839" t="s">
        <v>11421</v>
      </c>
      <c r="AA839">
        <v>14</v>
      </c>
      <c r="AB839" t="s">
        <v>12083</v>
      </c>
      <c r="AC839">
        <v>14.5</v>
      </c>
      <c r="AD839" t="s">
        <v>12470</v>
      </c>
      <c r="AE839" t="s">
        <v>12371</v>
      </c>
    </row>
    <row r="840" spans="1:31">
      <c r="A840" t="s">
        <v>12342</v>
      </c>
      <c r="B840" t="s">
        <v>619</v>
      </c>
      <c r="C840" t="s">
        <v>12471</v>
      </c>
      <c r="D840" t="s">
        <v>619</v>
      </c>
      <c r="E840">
        <v>21</v>
      </c>
      <c r="F840" t="s">
        <v>6875</v>
      </c>
      <c r="G840" t="s">
        <v>17</v>
      </c>
      <c r="H840" t="s">
        <v>11387</v>
      </c>
      <c r="I840" t="s">
        <v>11388</v>
      </c>
      <c r="J840" t="s">
        <v>7069</v>
      </c>
      <c r="K840">
        <v>4</v>
      </c>
      <c r="L840" t="s">
        <v>11389</v>
      </c>
      <c r="M840">
        <v>6.9</v>
      </c>
      <c r="N840" t="s">
        <v>11735</v>
      </c>
      <c r="O840">
        <v>6.8</v>
      </c>
      <c r="P840" t="s">
        <v>11735</v>
      </c>
      <c r="Q840">
        <v>19.9</v>
      </c>
      <c r="R840" t="s">
        <v>11810</v>
      </c>
      <c r="S840">
        <v>20.1</v>
      </c>
      <c r="T840" t="s">
        <v>11986</v>
      </c>
      <c r="U840">
        <v>56.2</v>
      </c>
      <c r="V840" t="s">
        <v>11547</v>
      </c>
      <c r="W840">
        <v>8.4</v>
      </c>
      <c r="X840" t="s">
        <v>11421</v>
      </c>
      <c r="Y840">
        <v>3.2</v>
      </c>
      <c r="Z840" t="s">
        <v>11421</v>
      </c>
      <c r="AA840">
        <v>14.3</v>
      </c>
      <c r="AB840" t="s">
        <v>12279</v>
      </c>
      <c r="AC840">
        <v>7.5</v>
      </c>
      <c r="AD840" t="s">
        <v>11421</v>
      </c>
      <c r="AE840" t="s">
        <v>12371</v>
      </c>
    </row>
    <row r="841" spans="1:31">
      <c r="A841" t="s">
        <v>12315</v>
      </c>
      <c r="B841" t="s">
        <v>619</v>
      </c>
      <c r="C841" t="s">
        <v>2680</v>
      </c>
      <c r="D841" t="s">
        <v>619</v>
      </c>
      <c r="E841">
        <v>32</v>
      </c>
      <c r="F841" t="s">
        <v>11585</v>
      </c>
      <c r="G841" t="s">
        <v>757</v>
      </c>
      <c r="H841" t="s">
        <v>11387</v>
      </c>
      <c r="I841" t="s">
        <v>11388</v>
      </c>
      <c r="J841" t="s">
        <v>7069</v>
      </c>
      <c r="K841">
        <v>2</v>
      </c>
      <c r="L841" t="s">
        <v>11385</v>
      </c>
      <c r="M841">
        <v>12.9</v>
      </c>
      <c r="N841" t="s">
        <v>11735</v>
      </c>
      <c r="O841">
        <v>36.4</v>
      </c>
      <c r="P841" t="s">
        <v>11600</v>
      </c>
      <c r="Q841">
        <v>11.1</v>
      </c>
      <c r="R841" t="s">
        <v>11421</v>
      </c>
      <c r="S841">
        <v>5.1</v>
      </c>
      <c r="T841" t="s">
        <v>11421</v>
      </c>
      <c r="U841">
        <v>8.4</v>
      </c>
      <c r="V841" t="s">
        <v>11421</v>
      </c>
      <c r="W841">
        <v>3.3</v>
      </c>
      <c r="X841" t="s">
        <v>11421</v>
      </c>
      <c r="Y841">
        <v>2.1</v>
      </c>
      <c r="Z841" t="s">
        <v>11421</v>
      </c>
      <c r="AA841">
        <v>9.7</v>
      </c>
      <c r="AB841" t="s">
        <v>11421</v>
      </c>
      <c r="AC841">
        <v>30.7</v>
      </c>
      <c r="AD841" t="s">
        <v>11917</v>
      </c>
      <c r="AE841" t="s">
        <v>12371</v>
      </c>
    </row>
    <row r="842" spans="1:31">
      <c r="A842" t="s">
        <v>12342</v>
      </c>
      <c r="B842" t="s">
        <v>619</v>
      </c>
      <c r="C842" t="s">
        <v>12472</v>
      </c>
      <c r="D842" t="s">
        <v>619</v>
      </c>
      <c r="E842">
        <v>19</v>
      </c>
      <c r="F842" t="s">
        <v>8157</v>
      </c>
      <c r="G842" t="s">
        <v>194</v>
      </c>
      <c r="H842" t="s">
        <v>11402</v>
      </c>
      <c r="I842" t="s">
        <v>11388</v>
      </c>
      <c r="J842" t="s">
        <v>7069</v>
      </c>
      <c r="K842">
        <v>4</v>
      </c>
      <c r="L842" t="s">
        <v>11389</v>
      </c>
      <c r="M842">
        <v>12.9</v>
      </c>
      <c r="N842" t="s">
        <v>11735</v>
      </c>
      <c r="O842">
        <v>7.6</v>
      </c>
      <c r="P842" t="s">
        <v>11735</v>
      </c>
      <c r="Q842">
        <v>41.1</v>
      </c>
      <c r="R842" t="s">
        <v>11626</v>
      </c>
      <c r="S842">
        <v>7.5</v>
      </c>
      <c r="T842" t="s">
        <v>11421</v>
      </c>
      <c r="U842" t="s">
        <v>9</v>
      </c>
      <c r="V842" t="s">
        <v>9</v>
      </c>
      <c r="W842">
        <v>15.7</v>
      </c>
      <c r="X842" t="s">
        <v>11856</v>
      </c>
      <c r="Y842">
        <v>30.9</v>
      </c>
      <c r="Z842" t="s">
        <v>11957</v>
      </c>
      <c r="AA842">
        <v>9.5</v>
      </c>
      <c r="AB842" t="s">
        <v>11421</v>
      </c>
      <c r="AC842">
        <v>1.7</v>
      </c>
      <c r="AD842" t="s">
        <v>11421</v>
      </c>
      <c r="AE842" t="s">
        <v>12371</v>
      </c>
    </row>
    <row r="843" spans="1:31">
      <c r="A843" t="s">
        <v>12315</v>
      </c>
      <c r="B843" t="s">
        <v>619</v>
      </c>
      <c r="C843" t="s">
        <v>10448</v>
      </c>
      <c r="D843" t="s">
        <v>619</v>
      </c>
      <c r="E843">
        <v>20</v>
      </c>
      <c r="F843" t="s">
        <v>11819</v>
      </c>
      <c r="G843" t="s">
        <v>274</v>
      </c>
      <c r="H843" t="s">
        <v>11387</v>
      </c>
      <c r="I843" t="s">
        <v>11388</v>
      </c>
      <c r="J843" t="s">
        <v>11384</v>
      </c>
      <c r="K843">
        <v>3</v>
      </c>
      <c r="L843" t="s">
        <v>11389</v>
      </c>
      <c r="M843">
        <v>13.4</v>
      </c>
      <c r="N843" t="s">
        <v>11735</v>
      </c>
      <c r="O843">
        <v>6.2</v>
      </c>
      <c r="P843" t="s">
        <v>11735</v>
      </c>
      <c r="Q843">
        <v>22.9</v>
      </c>
      <c r="R843" t="s">
        <v>11971</v>
      </c>
      <c r="S843">
        <v>8</v>
      </c>
      <c r="T843" t="s">
        <v>11421</v>
      </c>
      <c r="U843">
        <v>4.6</v>
      </c>
      <c r="V843" t="s">
        <v>11421</v>
      </c>
      <c r="W843">
        <v>14</v>
      </c>
      <c r="X843" t="s">
        <v>11438</v>
      </c>
      <c r="Y843">
        <v>41.8</v>
      </c>
      <c r="Z843" t="s">
        <v>11652</v>
      </c>
      <c r="AA843">
        <v>5.5</v>
      </c>
      <c r="AB843" t="s">
        <v>11421</v>
      </c>
      <c r="AC843">
        <v>29.9</v>
      </c>
      <c r="AD843" t="s">
        <v>12258</v>
      </c>
      <c r="AE843" t="s">
        <v>12371</v>
      </c>
    </row>
    <row r="844" spans="1:31">
      <c r="A844" t="s">
        <v>12254</v>
      </c>
      <c r="B844" t="s">
        <v>619</v>
      </c>
      <c r="C844" t="s">
        <v>12473</v>
      </c>
      <c r="D844" t="s">
        <v>619</v>
      </c>
      <c r="E844">
        <v>18</v>
      </c>
      <c r="F844" t="s">
        <v>11982</v>
      </c>
      <c r="G844" t="s">
        <v>977</v>
      </c>
      <c r="H844" t="s">
        <v>11425</v>
      </c>
      <c r="I844" t="s">
        <v>7032</v>
      </c>
      <c r="J844" t="s">
        <v>7069</v>
      </c>
      <c r="K844">
        <v>3</v>
      </c>
      <c r="L844" t="s">
        <v>11385</v>
      </c>
      <c r="M844">
        <v>4.9</v>
      </c>
      <c r="N844" t="s">
        <v>11735</v>
      </c>
      <c r="O844">
        <v>13</v>
      </c>
      <c r="P844" t="s">
        <v>11735</v>
      </c>
      <c r="Q844">
        <v>83.8</v>
      </c>
      <c r="R844" t="s">
        <v>363</v>
      </c>
      <c r="S844">
        <v>2</v>
      </c>
      <c r="T844" t="s">
        <v>11421</v>
      </c>
      <c r="U844">
        <v>12.6</v>
      </c>
      <c r="V844" t="s">
        <v>11421</v>
      </c>
      <c r="W844">
        <v>21.8</v>
      </c>
      <c r="X844" t="s">
        <v>12006</v>
      </c>
      <c r="Y844">
        <v>1</v>
      </c>
      <c r="Z844" t="s">
        <v>11421</v>
      </c>
      <c r="AA844">
        <v>8.2</v>
      </c>
      <c r="AB844" t="s">
        <v>11421</v>
      </c>
      <c r="AC844">
        <v>1</v>
      </c>
      <c r="AD844" t="s">
        <v>11421</v>
      </c>
      <c r="AE844" t="s">
        <v>12371</v>
      </c>
    </row>
    <row r="845" spans="1:31">
      <c r="A845" t="s">
        <v>12315</v>
      </c>
      <c r="B845" t="s">
        <v>619</v>
      </c>
      <c r="C845" t="s">
        <v>2842</v>
      </c>
      <c r="D845" t="s">
        <v>619</v>
      </c>
      <c r="E845">
        <v>18</v>
      </c>
      <c r="F845" t="s">
        <v>6870</v>
      </c>
      <c r="G845" t="s">
        <v>1450</v>
      </c>
      <c r="H845" t="s">
        <v>11387</v>
      </c>
      <c r="I845" t="s">
        <v>7032</v>
      </c>
      <c r="J845" t="s">
        <v>11384</v>
      </c>
      <c r="K845">
        <v>5</v>
      </c>
      <c r="L845" t="s">
        <v>11389</v>
      </c>
      <c r="M845">
        <v>15.7</v>
      </c>
      <c r="N845" t="s">
        <v>11986</v>
      </c>
      <c r="O845">
        <v>4.3</v>
      </c>
      <c r="P845" t="s">
        <v>11735</v>
      </c>
      <c r="Q845">
        <v>5.6</v>
      </c>
      <c r="R845" t="s">
        <v>11421</v>
      </c>
      <c r="S845">
        <v>20.3</v>
      </c>
      <c r="T845" t="s">
        <v>11933</v>
      </c>
      <c r="U845">
        <v>25.9</v>
      </c>
      <c r="V845" t="s">
        <v>12172</v>
      </c>
      <c r="W845">
        <v>1.1</v>
      </c>
      <c r="X845" t="s">
        <v>11421</v>
      </c>
      <c r="Y845">
        <v>3.2</v>
      </c>
      <c r="Z845" t="s">
        <v>11421</v>
      </c>
      <c r="AA845">
        <v>38.8</v>
      </c>
      <c r="AB845" t="s">
        <v>11728</v>
      </c>
      <c r="AC845">
        <v>1.9</v>
      </c>
      <c r="AD845" t="s">
        <v>11421</v>
      </c>
      <c r="AE845" t="s">
        <v>12371</v>
      </c>
    </row>
    <row r="846" spans="1:31">
      <c r="A846" t="s">
        <v>12315</v>
      </c>
      <c r="B846" t="s">
        <v>619</v>
      </c>
      <c r="C846" t="s">
        <v>10931</v>
      </c>
      <c r="D846" t="s">
        <v>619</v>
      </c>
      <c r="E846">
        <v>15</v>
      </c>
      <c r="F846" t="s">
        <v>11994</v>
      </c>
      <c r="G846" t="s">
        <v>704</v>
      </c>
      <c r="H846" t="s">
        <v>11425</v>
      </c>
      <c r="I846" t="s">
        <v>11510</v>
      </c>
      <c r="J846" t="s">
        <v>9</v>
      </c>
      <c r="K846">
        <v>3</v>
      </c>
      <c r="L846" t="s">
        <v>11385</v>
      </c>
      <c r="M846">
        <v>4.2</v>
      </c>
      <c r="N846" t="s">
        <v>11735</v>
      </c>
      <c r="O846">
        <v>4.5</v>
      </c>
      <c r="P846" t="s">
        <v>11735</v>
      </c>
      <c r="Q846">
        <v>13</v>
      </c>
      <c r="R846" t="s">
        <v>11421</v>
      </c>
      <c r="S846">
        <v>10</v>
      </c>
      <c r="T846" t="s">
        <v>11421</v>
      </c>
      <c r="U846">
        <v>100</v>
      </c>
      <c r="V846" t="s">
        <v>56</v>
      </c>
      <c r="W846">
        <v>64.5</v>
      </c>
      <c r="X846" t="s">
        <v>509</v>
      </c>
      <c r="Y846">
        <v>1</v>
      </c>
      <c r="Z846" t="s">
        <v>11421</v>
      </c>
      <c r="AA846">
        <v>17.3</v>
      </c>
      <c r="AB846" t="s">
        <v>12021</v>
      </c>
      <c r="AC846">
        <v>1</v>
      </c>
      <c r="AD846" t="s">
        <v>11421</v>
      </c>
      <c r="AE846" t="s">
        <v>12371</v>
      </c>
    </row>
    <row r="847" spans="1:31">
      <c r="A847" t="s">
        <v>12342</v>
      </c>
      <c r="B847" t="s">
        <v>619</v>
      </c>
      <c r="C847" t="s">
        <v>2733</v>
      </c>
      <c r="D847" t="s">
        <v>619</v>
      </c>
      <c r="E847">
        <v>20</v>
      </c>
      <c r="F847" t="s">
        <v>6870</v>
      </c>
      <c r="G847" t="s">
        <v>1450</v>
      </c>
      <c r="H847" t="s">
        <v>11383</v>
      </c>
      <c r="I847" t="s">
        <v>11388</v>
      </c>
      <c r="J847" t="s">
        <v>7069</v>
      </c>
      <c r="K847">
        <v>3</v>
      </c>
      <c r="L847" t="s">
        <v>11389</v>
      </c>
      <c r="M847">
        <v>11.9</v>
      </c>
      <c r="N847" t="s">
        <v>11735</v>
      </c>
      <c r="O847">
        <v>2.8</v>
      </c>
      <c r="P847" t="s">
        <v>11735</v>
      </c>
      <c r="Q847">
        <v>16.3</v>
      </c>
      <c r="R847" t="s">
        <v>11421</v>
      </c>
      <c r="S847">
        <v>37.9</v>
      </c>
      <c r="T847" t="s">
        <v>11795</v>
      </c>
      <c r="U847">
        <v>2</v>
      </c>
      <c r="V847" t="s">
        <v>11421</v>
      </c>
      <c r="W847">
        <v>2</v>
      </c>
      <c r="X847" t="s">
        <v>11421</v>
      </c>
      <c r="Y847">
        <v>1.4</v>
      </c>
      <c r="Z847" t="s">
        <v>11421</v>
      </c>
      <c r="AA847">
        <v>7.8</v>
      </c>
      <c r="AB847" t="s">
        <v>11421</v>
      </c>
      <c r="AC847">
        <v>1.3</v>
      </c>
      <c r="AD847" t="s">
        <v>11421</v>
      </c>
      <c r="AE847" t="s">
        <v>12371</v>
      </c>
    </row>
    <row r="848" spans="1:31">
      <c r="A848" t="s">
        <v>156</v>
      </c>
      <c r="B848" t="s">
        <v>619</v>
      </c>
      <c r="C848" t="s">
        <v>2498</v>
      </c>
      <c r="D848" t="s">
        <v>619</v>
      </c>
      <c r="E848">
        <v>20</v>
      </c>
      <c r="F848" t="s">
        <v>12432</v>
      </c>
      <c r="G848" t="s">
        <v>2497</v>
      </c>
      <c r="H848" t="s">
        <v>11387</v>
      </c>
      <c r="I848" t="s">
        <v>11388</v>
      </c>
      <c r="J848" t="s">
        <v>7069</v>
      </c>
      <c r="K848">
        <v>5</v>
      </c>
      <c r="L848" t="s">
        <v>11389</v>
      </c>
      <c r="M848">
        <v>12.5</v>
      </c>
      <c r="N848" t="s">
        <v>11735</v>
      </c>
      <c r="O848">
        <v>17.8</v>
      </c>
      <c r="P848" t="s">
        <v>12248</v>
      </c>
      <c r="Q848">
        <v>5.1</v>
      </c>
      <c r="R848" t="s">
        <v>11421</v>
      </c>
      <c r="S848">
        <v>6.1</v>
      </c>
      <c r="T848" t="s">
        <v>11421</v>
      </c>
      <c r="U848">
        <v>12.5</v>
      </c>
      <c r="V848" t="s">
        <v>11421</v>
      </c>
      <c r="W848">
        <v>5.3</v>
      </c>
      <c r="X848" t="s">
        <v>11421</v>
      </c>
      <c r="Y848">
        <v>21.5</v>
      </c>
      <c r="Z848" t="s">
        <v>11714</v>
      </c>
      <c r="AA848">
        <v>59.8</v>
      </c>
      <c r="AB848" t="s">
        <v>264</v>
      </c>
      <c r="AC848">
        <v>13.7</v>
      </c>
      <c r="AD848" t="s">
        <v>12038</v>
      </c>
      <c r="AE848" t="s">
        <v>12371</v>
      </c>
    </row>
    <row r="849" spans="1:31">
      <c r="A849" t="s">
        <v>12306</v>
      </c>
      <c r="B849" t="s">
        <v>619</v>
      </c>
      <c r="C849" t="s">
        <v>1569</v>
      </c>
      <c r="D849" t="s">
        <v>619</v>
      </c>
      <c r="E849">
        <v>31</v>
      </c>
      <c r="F849" t="s">
        <v>11382</v>
      </c>
      <c r="G849" t="s">
        <v>5</v>
      </c>
      <c r="H849" t="s">
        <v>11387</v>
      </c>
      <c r="I849" t="s">
        <v>11398</v>
      </c>
      <c r="J849" t="s">
        <v>11384</v>
      </c>
      <c r="K849">
        <v>5</v>
      </c>
      <c r="L849" t="s">
        <v>11389</v>
      </c>
      <c r="M849">
        <v>11.9</v>
      </c>
      <c r="N849" t="s">
        <v>11735</v>
      </c>
      <c r="O849">
        <v>4.9</v>
      </c>
      <c r="P849" t="s">
        <v>11735</v>
      </c>
      <c r="Q849">
        <v>11.5</v>
      </c>
      <c r="R849" t="s">
        <v>11421</v>
      </c>
      <c r="S849">
        <v>27.5</v>
      </c>
      <c r="T849" t="s">
        <v>11903</v>
      </c>
      <c r="U849">
        <v>5.9</v>
      </c>
      <c r="V849" t="s">
        <v>11421</v>
      </c>
      <c r="W849">
        <v>9.6</v>
      </c>
      <c r="X849" t="s">
        <v>11421</v>
      </c>
      <c r="Y849">
        <v>2.3</v>
      </c>
      <c r="Z849" t="s">
        <v>11421</v>
      </c>
      <c r="AA849">
        <v>7.6</v>
      </c>
      <c r="AB849" t="s">
        <v>11421</v>
      </c>
      <c r="AC849">
        <v>40.2</v>
      </c>
      <c r="AD849" t="s">
        <v>11923</v>
      </c>
      <c r="AE849" t="s">
        <v>12371</v>
      </c>
    </row>
    <row r="850" spans="1:31">
      <c r="A850" t="s">
        <v>12308</v>
      </c>
      <c r="B850" t="s">
        <v>619</v>
      </c>
      <c r="C850" t="s">
        <v>2700</v>
      </c>
      <c r="D850" t="s">
        <v>619</v>
      </c>
      <c r="E850">
        <v>14</v>
      </c>
      <c r="F850" t="s">
        <v>8527</v>
      </c>
      <c r="G850" t="s">
        <v>1197</v>
      </c>
      <c r="H850" t="s">
        <v>11387</v>
      </c>
      <c r="I850" t="s">
        <v>11388</v>
      </c>
      <c r="J850" t="s">
        <v>7069</v>
      </c>
      <c r="K850">
        <v>5</v>
      </c>
      <c r="L850" t="s">
        <v>11389</v>
      </c>
      <c r="M850">
        <v>13.2</v>
      </c>
      <c r="N850" t="s">
        <v>11735</v>
      </c>
      <c r="O850">
        <v>8.8</v>
      </c>
      <c r="P850" t="s">
        <v>11735</v>
      </c>
      <c r="Q850">
        <v>38.1</v>
      </c>
      <c r="R850" t="s">
        <v>11945</v>
      </c>
      <c r="S850">
        <v>2.7</v>
      </c>
      <c r="T850" t="s">
        <v>11421</v>
      </c>
      <c r="U850">
        <v>9.1</v>
      </c>
      <c r="V850" t="s">
        <v>11421</v>
      </c>
      <c r="W850">
        <v>62.4</v>
      </c>
      <c r="X850" t="s">
        <v>11873</v>
      </c>
      <c r="Y850">
        <v>4.8</v>
      </c>
      <c r="Z850" t="s">
        <v>11421</v>
      </c>
      <c r="AA850">
        <v>9.6</v>
      </c>
      <c r="AB850" t="s">
        <v>11421</v>
      </c>
      <c r="AC850">
        <v>3</v>
      </c>
      <c r="AD850" t="s">
        <v>11421</v>
      </c>
      <c r="AE850" t="s">
        <v>12371</v>
      </c>
    </row>
    <row r="851" spans="1:31">
      <c r="A851" t="s">
        <v>156</v>
      </c>
      <c r="B851" t="s">
        <v>619</v>
      </c>
      <c r="C851" t="s">
        <v>1348</v>
      </c>
      <c r="D851" t="s">
        <v>619</v>
      </c>
      <c r="E851">
        <v>20</v>
      </c>
      <c r="F851" t="s">
        <v>11754</v>
      </c>
      <c r="G851" t="s">
        <v>404</v>
      </c>
      <c r="H851" t="s">
        <v>11387</v>
      </c>
      <c r="I851" t="s">
        <v>11388</v>
      </c>
      <c r="J851" t="s">
        <v>11384</v>
      </c>
      <c r="K851">
        <v>4</v>
      </c>
      <c r="L851" t="s">
        <v>11389</v>
      </c>
      <c r="M851">
        <v>7.9</v>
      </c>
      <c r="N851" t="s">
        <v>11735</v>
      </c>
      <c r="O851">
        <v>2.1</v>
      </c>
      <c r="P851" t="s">
        <v>11735</v>
      </c>
      <c r="Q851">
        <v>4.8</v>
      </c>
      <c r="R851" t="s">
        <v>11421</v>
      </c>
      <c r="S851">
        <v>31.9</v>
      </c>
      <c r="T851" t="s">
        <v>11610</v>
      </c>
      <c r="U851">
        <v>3.4</v>
      </c>
      <c r="V851" t="s">
        <v>11421</v>
      </c>
      <c r="W851">
        <v>1.8</v>
      </c>
      <c r="X851" t="s">
        <v>11421</v>
      </c>
      <c r="Y851">
        <v>64.8</v>
      </c>
      <c r="Z851" t="s">
        <v>1473</v>
      </c>
      <c r="AA851">
        <v>5.4</v>
      </c>
      <c r="AB851" t="s">
        <v>11421</v>
      </c>
      <c r="AC851">
        <v>7.6</v>
      </c>
      <c r="AD851" t="s">
        <v>11421</v>
      </c>
      <c r="AE851" t="s">
        <v>12371</v>
      </c>
    </row>
    <row r="852" spans="1:31">
      <c r="A852" t="s">
        <v>12315</v>
      </c>
      <c r="B852" t="s">
        <v>619</v>
      </c>
      <c r="C852" t="s">
        <v>11197</v>
      </c>
      <c r="D852" t="s">
        <v>619</v>
      </c>
      <c r="E852">
        <v>22</v>
      </c>
      <c r="F852" t="s">
        <v>12229</v>
      </c>
      <c r="G852" t="s">
        <v>1182</v>
      </c>
      <c r="H852" t="s">
        <v>11387</v>
      </c>
      <c r="I852" t="s">
        <v>11388</v>
      </c>
      <c r="J852" t="s">
        <v>6952</v>
      </c>
      <c r="K852">
        <v>5</v>
      </c>
      <c r="L852" t="s">
        <v>11385</v>
      </c>
      <c r="M852">
        <v>11.5</v>
      </c>
      <c r="N852" t="s">
        <v>11735</v>
      </c>
      <c r="O852">
        <v>33.5</v>
      </c>
      <c r="P852" t="s">
        <v>11429</v>
      </c>
      <c r="Q852">
        <v>15.7</v>
      </c>
      <c r="R852" t="s">
        <v>11421</v>
      </c>
      <c r="S852">
        <v>1.3</v>
      </c>
      <c r="T852" t="s">
        <v>11421</v>
      </c>
      <c r="U852">
        <v>41.4</v>
      </c>
      <c r="V852" t="s">
        <v>11500</v>
      </c>
      <c r="W852">
        <v>8.2</v>
      </c>
      <c r="X852" t="s">
        <v>11421</v>
      </c>
      <c r="Y852">
        <v>1</v>
      </c>
      <c r="Z852" t="s">
        <v>11421</v>
      </c>
      <c r="AA852">
        <v>12.5</v>
      </c>
      <c r="AB852" t="s">
        <v>11783</v>
      </c>
      <c r="AC852">
        <v>1.1</v>
      </c>
      <c r="AD852" t="s">
        <v>11421</v>
      </c>
      <c r="AE852" t="s">
        <v>12371</v>
      </c>
    </row>
    <row r="853" spans="1:31">
      <c r="A853" t="s">
        <v>12315</v>
      </c>
      <c r="B853" t="s">
        <v>619</v>
      </c>
      <c r="C853" t="s">
        <v>10172</v>
      </c>
      <c r="D853" t="s">
        <v>619</v>
      </c>
      <c r="E853">
        <v>17</v>
      </c>
      <c r="F853" t="s">
        <v>11754</v>
      </c>
      <c r="G853" t="s">
        <v>404</v>
      </c>
      <c r="H853" t="s">
        <v>11387</v>
      </c>
      <c r="I853" t="s">
        <v>11388</v>
      </c>
      <c r="J853" t="s">
        <v>7069</v>
      </c>
      <c r="K853">
        <v>3</v>
      </c>
      <c r="L853" t="s">
        <v>11389</v>
      </c>
      <c r="M853">
        <v>8.7</v>
      </c>
      <c r="N853" t="s">
        <v>11735</v>
      </c>
      <c r="O853">
        <v>2.9</v>
      </c>
      <c r="P853" t="s">
        <v>11735</v>
      </c>
      <c r="Q853">
        <v>4.8</v>
      </c>
      <c r="R853" t="s">
        <v>11421</v>
      </c>
      <c r="S853">
        <v>40</v>
      </c>
      <c r="T853" t="s">
        <v>12065</v>
      </c>
      <c r="U853">
        <v>4.7</v>
      </c>
      <c r="V853" t="s">
        <v>11421</v>
      </c>
      <c r="W853">
        <v>3.6</v>
      </c>
      <c r="X853" t="s">
        <v>11421</v>
      </c>
      <c r="Y853">
        <v>32</v>
      </c>
      <c r="Z853" t="s">
        <v>11995</v>
      </c>
      <c r="AA853">
        <v>6.9</v>
      </c>
      <c r="AB853" t="s">
        <v>11421</v>
      </c>
      <c r="AC853">
        <v>14.7</v>
      </c>
      <c r="AD853" t="s">
        <v>12277</v>
      </c>
      <c r="AE853" t="s">
        <v>12371</v>
      </c>
    </row>
    <row r="854" spans="1:31">
      <c r="A854" t="s">
        <v>12308</v>
      </c>
      <c r="B854" t="s">
        <v>619</v>
      </c>
      <c r="C854" t="s">
        <v>3470</v>
      </c>
      <c r="D854" t="s">
        <v>619</v>
      </c>
      <c r="E854">
        <v>30</v>
      </c>
      <c r="F854" t="s">
        <v>12295</v>
      </c>
      <c r="G854" t="s">
        <v>2013</v>
      </c>
      <c r="H854" t="s">
        <v>11383</v>
      </c>
      <c r="I854" t="s">
        <v>11510</v>
      </c>
      <c r="J854" t="s">
        <v>9</v>
      </c>
      <c r="K854">
        <v>4</v>
      </c>
      <c r="L854" t="s">
        <v>11389</v>
      </c>
      <c r="M854">
        <v>9</v>
      </c>
      <c r="N854" t="s">
        <v>11735</v>
      </c>
      <c r="O854">
        <v>16.7</v>
      </c>
      <c r="P854" t="s">
        <v>12249</v>
      </c>
      <c r="Q854">
        <v>40.9</v>
      </c>
      <c r="R854" t="s">
        <v>11615</v>
      </c>
      <c r="S854">
        <v>7.3</v>
      </c>
      <c r="T854" t="s">
        <v>11421</v>
      </c>
      <c r="U854">
        <v>15.8</v>
      </c>
      <c r="V854" t="s">
        <v>12101</v>
      </c>
      <c r="W854">
        <v>38.8</v>
      </c>
      <c r="X854" t="s">
        <v>11458</v>
      </c>
      <c r="Y854">
        <v>4.7</v>
      </c>
      <c r="Z854" t="s">
        <v>11421</v>
      </c>
      <c r="AA854">
        <v>11.5</v>
      </c>
      <c r="AB854" t="s">
        <v>11421</v>
      </c>
      <c r="AC854">
        <v>1.9</v>
      </c>
      <c r="AD854" t="s">
        <v>11421</v>
      </c>
      <c r="AE854" t="s">
        <v>12371</v>
      </c>
    </row>
    <row r="855" spans="1:31">
      <c r="A855" t="s">
        <v>12315</v>
      </c>
      <c r="B855" t="s">
        <v>619</v>
      </c>
      <c r="C855" t="s">
        <v>3505</v>
      </c>
      <c r="D855" t="s">
        <v>619</v>
      </c>
      <c r="E855">
        <v>22</v>
      </c>
      <c r="F855" t="s">
        <v>12295</v>
      </c>
      <c r="G855" t="s">
        <v>2013</v>
      </c>
      <c r="H855" t="s">
        <v>11383</v>
      </c>
      <c r="I855" t="s">
        <v>11398</v>
      </c>
      <c r="J855" t="s">
        <v>11384</v>
      </c>
      <c r="K855">
        <v>5</v>
      </c>
      <c r="L855" t="s">
        <v>11389</v>
      </c>
      <c r="M855">
        <v>11</v>
      </c>
      <c r="N855" t="s">
        <v>11735</v>
      </c>
      <c r="O855">
        <v>20.6</v>
      </c>
      <c r="P855" t="s">
        <v>11642</v>
      </c>
      <c r="Q855">
        <v>38.5</v>
      </c>
      <c r="R855" t="s">
        <v>11963</v>
      </c>
      <c r="S855">
        <v>2.1</v>
      </c>
      <c r="T855" t="s">
        <v>11421</v>
      </c>
      <c r="U855">
        <v>15.1</v>
      </c>
      <c r="V855" t="s">
        <v>12078</v>
      </c>
      <c r="W855">
        <v>40.2</v>
      </c>
      <c r="X855" t="s">
        <v>11531</v>
      </c>
      <c r="Y855">
        <v>2.4</v>
      </c>
      <c r="Z855" t="s">
        <v>11421</v>
      </c>
      <c r="AA855">
        <v>11.4</v>
      </c>
      <c r="AB855" t="s">
        <v>11421</v>
      </c>
      <c r="AC855">
        <v>1.6</v>
      </c>
      <c r="AD855" t="s">
        <v>11421</v>
      </c>
      <c r="AE855" t="s">
        <v>12371</v>
      </c>
    </row>
    <row r="856" spans="1:31">
      <c r="A856" t="s">
        <v>12152</v>
      </c>
      <c r="B856" t="s">
        <v>619</v>
      </c>
      <c r="C856" t="s">
        <v>2121</v>
      </c>
      <c r="D856" t="s">
        <v>619</v>
      </c>
      <c r="E856">
        <v>23</v>
      </c>
      <c r="F856" t="s">
        <v>11459</v>
      </c>
      <c r="G856" t="s">
        <v>284</v>
      </c>
      <c r="H856" t="s">
        <v>11383</v>
      </c>
      <c r="I856" t="s">
        <v>11398</v>
      </c>
      <c r="J856" t="s">
        <v>11384</v>
      </c>
      <c r="K856">
        <v>4</v>
      </c>
      <c r="L856" t="s">
        <v>11389</v>
      </c>
      <c r="M856">
        <v>3.3</v>
      </c>
      <c r="N856" t="s">
        <v>11735</v>
      </c>
      <c r="O856">
        <v>2.6</v>
      </c>
      <c r="P856" t="s">
        <v>11735</v>
      </c>
      <c r="Q856">
        <v>97.7</v>
      </c>
      <c r="R856" t="s">
        <v>381</v>
      </c>
      <c r="S856">
        <v>10.3</v>
      </c>
      <c r="T856" t="s">
        <v>11421</v>
      </c>
      <c r="U856">
        <v>4.1</v>
      </c>
      <c r="V856" t="s">
        <v>11421</v>
      </c>
      <c r="W856">
        <v>2.4</v>
      </c>
      <c r="X856" t="s">
        <v>11421</v>
      </c>
      <c r="Y856">
        <v>1.1</v>
      </c>
      <c r="Z856" t="s">
        <v>11421</v>
      </c>
      <c r="AA856">
        <v>8.5</v>
      </c>
      <c r="AB856" t="s">
        <v>11421</v>
      </c>
      <c r="AC856">
        <v>1</v>
      </c>
      <c r="AD856" t="s">
        <v>11421</v>
      </c>
      <c r="AE856" t="s">
        <v>12371</v>
      </c>
    </row>
    <row r="857" spans="1:31">
      <c r="A857" t="s">
        <v>12236</v>
      </c>
      <c r="B857" t="s">
        <v>619</v>
      </c>
      <c r="C857" t="s">
        <v>12474</v>
      </c>
      <c r="D857" t="s">
        <v>619</v>
      </c>
      <c r="E857">
        <v>31</v>
      </c>
      <c r="F857" t="s">
        <v>11991</v>
      </c>
      <c r="G857" t="s">
        <v>2570</v>
      </c>
      <c r="H857" t="s">
        <v>11383</v>
      </c>
      <c r="I857" t="s">
        <v>11398</v>
      </c>
      <c r="J857" t="s">
        <v>7069</v>
      </c>
      <c r="K857">
        <v>4</v>
      </c>
      <c r="L857" t="s">
        <v>11389</v>
      </c>
      <c r="M857">
        <v>8.4</v>
      </c>
      <c r="N857" t="s">
        <v>11735</v>
      </c>
      <c r="O857">
        <v>6.8</v>
      </c>
      <c r="P857" t="s">
        <v>11735</v>
      </c>
      <c r="Q857">
        <v>80.6</v>
      </c>
      <c r="R857">
        <v>138</v>
      </c>
      <c r="S857">
        <v>1.1</v>
      </c>
      <c r="T857" t="s">
        <v>11421</v>
      </c>
      <c r="U857">
        <v>8.2</v>
      </c>
      <c r="V857" t="s">
        <v>11421</v>
      </c>
      <c r="W857">
        <v>18.4</v>
      </c>
      <c r="X857">
        <v>569</v>
      </c>
      <c r="Y857">
        <v>1</v>
      </c>
      <c r="Z857" t="s">
        <v>11421</v>
      </c>
      <c r="AA857">
        <v>12.1</v>
      </c>
      <c r="AB857" t="s">
        <v>11421</v>
      </c>
      <c r="AC857">
        <v>2.1</v>
      </c>
      <c r="AD857" t="s">
        <v>11421</v>
      </c>
      <c r="AE857" t="s">
        <v>12371</v>
      </c>
    </row>
    <row r="858" spans="1:31">
      <c r="A858" t="s">
        <v>9</v>
      </c>
      <c r="B858" t="s">
        <v>800</v>
      </c>
      <c r="C858" t="s">
        <v>1545</v>
      </c>
      <c r="D858" t="s">
        <v>800</v>
      </c>
      <c r="E858">
        <v>18</v>
      </c>
      <c r="F858" t="s">
        <v>12475</v>
      </c>
      <c r="G858" t="s">
        <v>1337</v>
      </c>
      <c r="H858" t="s">
        <v>11402</v>
      </c>
      <c r="I858" t="s">
        <v>7032</v>
      </c>
      <c r="J858" t="s">
        <v>7069</v>
      </c>
      <c r="K858" t="s">
        <v>9</v>
      </c>
      <c r="L858" t="s">
        <v>9</v>
      </c>
      <c r="M858">
        <v>5.6</v>
      </c>
      <c r="N858" t="s">
        <v>11735</v>
      </c>
      <c r="O858">
        <v>10.8</v>
      </c>
      <c r="P858" t="s">
        <v>11735</v>
      </c>
      <c r="Q858">
        <v>61.1</v>
      </c>
      <c r="R858" t="s">
        <v>11471</v>
      </c>
      <c r="S858">
        <v>1.7</v>
      </c>
      <c r="T858" t="s">
        <v>11421</v>
      </c>
      <c r="U858" t="s">
        <v>9</v>
      </c>
      <c r="V858" t="s">
        <v>9</v>
      </c>
      <c r="W858" t="s">
        <v>9</v>
      </c>
      <c r="X858" t="s">
        <v>9</v>
      </c>
      <c r="Y858">
        <v>14.3</v>
      </c>
      <c r="Z858" t="s">
        <v>12110</v>
      </c>
      <c r="AA858">
        <v>54.7</v>
      </c>
      <c r="AB858" t="s">
        <v>11494</v>
      </c>
      <c r="AC858" t="s">
        <v>9</v>
      </c>
      <c r="AD858" t="s">
        <v>9</v>
      </c>
      <c r="AE858" t="s">
        <v>12371</v>
      </c>
    </row>
    <row r="859" spans="1:31">
      <c r="A859" t="s">
        <v>12315</v>
      </c>
      <c r="B859" t="s">
        <v>800</v>
      </c>
      <c r="C859" t="s">
        <v>12476</v>
      </c>
      <c r="D859" t="s">
        <v>800</v>
      </c>
      <c r="E859">
        <v>35</v>
      </c>
      <c r="F859" t="s">
        <v>11432</v>
      </c>
      <c r="G859" t="s">
        <v>11433</v>
      </c>
      <c r="H859" t="s">
        <v>11387</v>
      </c>
      <c r="I859" t="s">
        <v>7032</v>
      </c>
      <c r="J859" t="s">
        <v>11384</v>
      </c>
      <c r="K859">
        <v>3</v>
      </c>
      <c r="L859" t="s">
        <v>11389</v>
      </c>
      <c r="M859">
        <v>3.9</v>
      </c>
      <c r="N859" t="s">
        <v>11735</v>
      </c>
      <c r="O859">
        <v>2.2</v>
      </c>
      <c r="P859" t="s">
        <v>11735</v>
      </c>
      <c r="Q859">
        <v>10</v>
      </c>
      <c r="R859" t="s">
        <v>11421</v>
      </c>
      <c r="S859">
        <v>49.2</v>
      </c>
      <c r="T859" t="s">
        <v>11888</v>
      </c>
      <c r="U859">
        <v>5</v>
      </c>
      <c r="V859" t="s">
        <v>11421</v>
      </c>
      <c r="W859">
        <v>1.8</v>
      </c>
      <c r="X859" t="s">
        <v>11421</v>
      </c>
      <c r="Y859">
        <v>1.1</v>
      </c>
      <c r="Z859" t="s">
        <v>11421</v>
      </c>
      <c r="AA859">
        <v>10.4</v>
      </c>
      <c r="AB859" t="s">
        <v>11421</v>
      </c>
      <c r="AC859">
        <v>1.2</v>
      </c>
      <c r="AD859" t="s">
        <v>11421</v>
      </c>
      <c r="AE859" t="s">
        <v>12371</v>
      </c>
    </row>
    <row r="860" spans="1:31">
      <c r="A860" t="s">
        <v>12315</v>
      </c>
      <c r="B860" t="s">
        <v>800</v>
      </c>
      <c r="C860" t="s">
        <v>12477</v>
      </c>
      <c r="D860" t="s">
        <v>800</v>
      </c>
      <c r="E860">
        <v>18</v>
      </c>
      <c r="F860" t="s">
        <v>11754</v>
      </c>
      <c r="G860" t="s">
        <v>404</v>
      </c>
      <c r="H860" t="s">
        <v>11387</v>
      </c>
      <c r="I860" t="s">
        <v>11388</v>
      </c>
      <c r="J860" t="s">
        <v>11384</v>
      </c>
      <c r="K860">
        <v>5</v>
      </c>
      <c r="L860" t="s">
        <v>11389</v>
      </c>
      <c r="M860">
        <v>11.7</v>
      </c>
      <c r="N860" t="s">
        <v>11735</v>
      </c>
      <c r="O860">
        <v>3.1</v>
      </c>
      <c r="P860" t="s">
        <v>11735</v>
      </c>
      <c r="Q860">
        <v>4.8</v>
      </c>
      <c r="R860" t="s">
        <v>11421</v>
      </c>
      <c r="S860">
        <v>27.4</v>
      </c>
      <c r="T860" t="s">
        <v>1435</v>
      </c>
      <c r="U860">
        <v>2.8</v>
      </c>
      <c r="V860" t="s">
        <v>11421</v>
      </c>
      <c r="W860">
        <v>2.6</v>
      </c>
      <c r="X860" t="s">
        <v>11421</v>
      </c>
      <c r="Y860">
        <v>30.4</v>
      </c>
      <c r="Z860" t="s">
        <v>11507</v>
      </c>
      <c r="AA860">
        <v>6.1</v>
      </c>
      <c r="AB860" t="s">
        <v>11421</v>
      </c>
      <c r="AC860">
        <v>25.1</v>
      </c>
      <c r="AD860" t="s">
        <v>11973</v>
      </c>
      <c r="AE860" t="s">
        <v>12371</v>
      </c>
    </row>
    <row r="861" spans="1:31">
      <c r="A861" t="s">
        <v>12342</v>
      </c>
      <c r="B861" t="s">
        <v>800</v>
      </c>
      <c r="C861" t="s">
        <v>2069</v>
      </c>
      <c r="D861" t="s">
        <v>800</v>
      </c>
      <c r="E861">
        <v>25</v>
      </c>
      <c r="F861" t="s">
        <v>11497</v>
      </c>
      <c r="G861" t="s">
        <v>417</v>
      </c>
      <c r="H861" t="s">
        <v>11387</v>
      </c>
      <c r="I861" t="s">
        <v>11388</v>
      </c>
      <c r="J861" t="s">
        <v>11384</v>
      </c>
      <c r="K861">
        <v>4</v>
      </c>
      <c r="L861" t="s">
        <v>11389</v>
      </c>
      <c r="M861">
        <v>11.7</v>
      </c>
      <c r="N861" t="s">
        <v>11735</v>
      </c>
      <c r="O861">
        <v>5</v>
      </c>
      <c r="P861" t="s">
        <v>11735</v>
      </c>
      <c r="Q861">
        <v>44</v>
      </c>
      <c r="R861" t="s">
        <v>11428</v>
      </c>
      <c r="S861">
        <v>14.3</v>
      </c>
      <c r="T861" t="s">
        <v>11861</v>
      </c>
      <c r="U861">
        <v>11.4</v>
      </c>
      <c r="V861" t="s">
        <v>11421</v>
      </c>
      <c r="W861">
        <v>6.5</v>
      </c>
      <c r="X861" t="s">
        <v>11421</v>
      </c>
      <c r="Y861">
        <v>1.7</v>
      </c>
      <c r="Z861" t="s">
        <v>11421</v>
      </c>
      <c r="AA861">
        <v>6</v>
      </c>
      <c r="AB861" t="s">
        <v>11421</v>
      </c>
      <c r="AC861">
        <v>4</v>
      </c>
      <c r="AD861" t="s">
        <v>11421</v>
      </c>
      <c r="AE861" t="s">
        <v>12371</v>
      </c>
    </row>
    <row r="862" spans="1:31">
      <c r="A862" t="s">
        <v>12342</v>
      </c>
      <c r="B862" t="s">
        <v>800</v>
      </c>
      <c r="C862" t="s">
        <v>2576</v>
      </c>
      <c r="D862" t="s">
        <v>800</v>
      </c>
      <c r="E862">
        <v>27</v>
      </c>
      <c r="F862" t="s">
        <v>11497</v>
      </c>
      <c r="G862" t="s">
        <v>417</v>
      </c>
      <c r="H862" t="s">
        <v>11387</v>
      </c>
      <c r="I862" t="s">
        <v>11388</v>
      </c>
      <c r="J862" t="s">
        <v>11384</v>
      </c>
      <c r="K862">
        <v>4</v>
      </c>
      <c r="L862" t="s">
        <v>11389</v>
      </c>
      <c r="M862">
        <v>11.7</v>
      </c>
      <c r="N862" t="s">
        <v>11735</v>
      </c>
      <c r="O862">
        <v>8</v>
      </c>
      <c r="P862" t="s">
        <v>11735</v>
      </c>
      <c r="Q862">
        <v>45.3</v>
      </c>
      <c r="R862" t="s">
        <v>12042</v>
      </c>
      <c r="S862">
        <v>10.6</v>
      </c>
      <c r="T862" t="s">
        <v>11421</v>
      </c>
      <c r="U862">
        <v>8.2</v>
      </c>
      <c r="V862" t="s">
        <v>11421</v>
      </c>
      <c r="W862">
        <v>10.7</v>
      </c>
      <c r="X862" t="s">
        <v>11421</v>
      </c>
      <c r="Y862">
        <v>1.6</v>
      </c>
      <c r="Z862" t="s">
        <v>11421</v>
      </c>
      <c r="AA862">
        <v>8</v>
      </c>
      <c r="AB862" t="s">
        <v>11421</v>
      </c>
      <c r="AC862">
        <v>2.1</v>
      </c>
      <c r="AD862" t="s">
        <v>11421</v>
      </c>
      <c r="AE862" t="s">
        <v>12371</v>
      </c>
    </row>
    <row r="863" spans="1:31">
      <c r="A863" t="s">
        <v>12315</v>
      </c>
      <c r="B863" t="s">
        <v>800</v>
      </c>
      <c r="C863" t="s">
        <v>1625</v>
      </c>
      <c r="D863" t="s">
        <v>800</v>
      </c>
      <c r="E863">
        <v>17</v>
      </c>
      <c r="F863" t="s">
        <v>11382</v>
      </c>
      <c r="G863" t="s">
        <v>5</v>
      </c>
      <c r="H863" t="s">
        <v>11387</v>
      </c>
      <c r="I863" t="s">
        <v>7032</v>
      </c>
      <c r="J863" t="s">
        <v>11384</v>
      </c>
      <c r="K863">
        <v>5</v>
      </c>
      <c r="L863" t="s">
        <v>11389</v>
      </c>
      <c r="M863">
        <v>8.3</v>
      </c>
      <c r="N863" t="s">
        <v>11735</v>
      </c>
      <c r="O863">
        <v>10.8</v>
      </c>
      <c r="P863" t="s">
        <v>11735</v>
      </c>
      <c r="Q863">
        <v>12.9</v>
      </c>
      <c r="R863" t="s">
        <v>11421</v>
      </c>
      <c r="S863">
        <v>16.7</v>
      </c>
      <c r="T863" t="s">
        <v>12089</v>
      </c>
      <c r="U863">
        <v>8.3</v>
      </c>
      <c r="V863" t="s">
        <v>11421</v>
      </c>
      <c r="W863">
        <v>4.5</v>
      </c>
      <c r="X863" t="s">
        <v>11421</v>
      </c>
      <c r="Y863">
        <v>36.4</v>
      </c>
      <c r="Z863" t="s">
        <v>11947</v>
      </c>
      <c r="AA863">
        <v>11.1</v>
      </c>
      <c r="AB863" t="s">
        <v>11421</v>
      </c>
      <c r="AC863">
        <v>32.1</v>
      </c>
      <c r="AD863" t="s">
        <v>11613</v>
      </c>
      <c r="AE863" t="s">
        <v>12371</v>
      </c>
    </row>
    <row r="864" spans="1:31">
      <c r="A864" t="s">
        <v>12342</v>
      </c>
      <c r="B864" t="s">
        <v>800</v>
      </c>
      <c r="C864" t="s">
        <v>3517</v>
      </c>
      <c r="D864" t="s">
        <v>800</v>
      </c>
      <c r="E864">
        <v>22</v>
      </c>
      <c r="F864" t="s">
        <v>11448</v>
      </c>
      <c r="G864" t="s">
        <v>175</v>
      </c>
      <c r="H864" t="s">
        <v>11383</v>
      </c>
      <c r="I864" t="s">
        <v>11398</v>
      </c>
      <c r="J864" t="s">
        <v>11384</v>
      </c>
      <c r="K864">
        <v>1</v>
      </c>
      <c r="L864" t="s">
        <v>11389</v>
      </c>
      <c r="M864">
        <v>3.4</v>
      </c>
      <c r="N864" t="s">
        <v>11735</v>
      </c>
      <c r="O864">
        <v>2.7</v>
      </c>
      <c r="P864" t="s">
        <v>11735</v>
      </c>
      <c r="Q864">
        <v>41.9</v>
      </c>
      <c r="R864" t="s">
        <v>11697</v>
      </c>
      <c r="S864">
        <v>6.5</v>
      </c>
      <c r="T864" t="s">
        <v>11421</v>
      </c>
      <c r="U864">
        <v>54.3</v>
      </c>
      <c r="V864" t="s">
        <v>11938</v>
      </c>
      <c r="W864">
        <v>45.1</v>
      </c>
      <c r="X864" t="s">
        <v>11932</v>
      </c>
      <c r="Y864">
        <v>8.1</v>
      </c>
      <c r="Z864" t="s">
        <v>11421</v>
      </c>
      <c r="AA864">
        <v>7.4</v>
      </c>
      <c r="AB864" t="s">
        <v>11421</v>
      </c>
      <c r="AC864">
        <v>9.6</v>
      </c>
      <c r="AD864" t="s">
        <v>12175</v>
      </c>
      <c r="AE864" t="s">
        <v>12371</v>
      </c>
    </row>
    <row r="865" spans="1:31">
      <c r="A865" t="s">
        <v>12315</v>
      </c>
      <c r="B865" t="s">
        <v>800</v>
      </c>
      <c r="C865" t="s">
        <v>2325</v>
      </c>
      <c r="D865" t="s">
        <v>800</v>
      </c>
      <c r="E865">
        <v>25</v>
      </c>
      <c r="F865" t="s">
        <v>12046</v>
      </c>
      <c r="G865" t="s">
        <v>997</v>
      </c>
      <c r="H865" t="s">
        <v>11383</v>
      </c>
      <c r="I865" t="s">
        <v>11398</v>
      </c>
      <c r="J865" t="s">
        <v>11384</v>
      </c>
      <c r="K865">
        <v>5</v>
      </c>
      <c r="L865" t="s">
        <v>11389</v>
      </c>
      <c r="M865">
        <v>9.2</v>
      </c>
      <c r="N865" t="s">
        <v>11735</v>
      </c>
      <c r="O865">
        <v>14.4</v>
      </c>
      <c r="P865" t="s">
        <v>11966</v>
      </c>
      <c r="Q865">
        <v>36.3</v>
      </c>
      <c r="R865" t="s">
        <v>11855</v>
      </c>
      <c r="S865">
        <v>11.8</v>
      </c>
      <c r="T865" t="s">
        <v>11421</v>
      </c>
      <c r="U865">
        <v>3.3</v>
      </c>
      <c r="V865" t="s">
        <v>11421</v>
      </c>
      <c r="W865">
        <v>7.1</v>
      </c>
      <c r="X865" t="s">
        <v>11421</v>
      </c>
      <c r="Y865">
        <v>11.8</v>
      </c>
      <c r="Z865" t="s">
        <v>12096</v>
      </c>
      <c r="AA865">
        <v>8.6</v>
      </c>
      <c r="AB865" t="s">
        <v>11421</v>
      </c>
      <c r="AC865">
        <v>14.9</v>
      </c>
      <c r="AD865" t="s">
        <v>12252</v>
      </c>
      <c r="AE865" t="s">
        <v>12371</v>
      </c>
    </row>
    <row r="866" spans="1:31">
      <c r="A866" t="s">
        <v>12315</v>
      </c>
      <c r="B866" t="s">
        <v>800</v>
      </c>
      <c r="C866" t="s">
        <v>1366</v>
      </c>
      <c r="D866" t="s">
        <v>800</v>
      </c>
      <c r="E866">
        <v>22</v>
      </c>
      <c r="F866" t="s">
        <v>11382</v>
      </c>
      <c r="G866" t="s">
        <v>5</v>
      </c>
      <c r="H866" t="s">
        <v>11402</v>
      </c>
      <c r="I866" t="s">
        <v>7032</v>
      </c>
      <c r="J866" t="s">
        <v>11384</v>
      </c>
      <c r="K866">
        <v>4</v>
      </c>
      <c r="L866" t="s">
        <v>11389</v>
      </c>
      <c r="M866">
        <v>11.7</v>
      </c>
      <c r="N866" t="s">
        <v>11735</v>
      </c>
      <c r="O866">
        <v>13.6</v>
      </c>
      <c r="P866" t="s">
        <v>11616</v>
      </c>
      <c r="Q866">
        <v>4.9</v>
      </c>
      <c r="R866" t="s">
        <v>11421</v>
      </c>
      <c r="S866">
        <v>20.3</v>
      </c>
      <c r="T866" t="s">
        <v>12131</v>
      </c>
      <c r="U866">
        <v>10.5</v>
      </c>
      <c r="V866" t="s">
        <v>11421</v>
      </c>
      <c r="W866">
        <v>7.4</v>
      </c>
      <c r="X866" t="s">
        <v>11421</v>
      </c>
      <c r="Y866">
        <v>17</v>
      </c>
      <c r="Z866" t="s">
        <v>11858</v>
      </c>
      <c r="AA866">
        <v>16.1</v>
      </c>
      <c r="AB866" t="s">
        <v>11840</v>
      </c>
      <c r="AC866">
        <v>11.8</v>
      </c>
      <c r="AD866" t="s">
        <v>12370</v>
      </c>
      <c r="AE866" t="s">
        <v>12371</v>
      </c>
    </row>
    <row r="867" spans="1:31">
      <c r="A867" t="s">
        <v>12315</v>
      </c>
      <c r="B867" t="s">
        <v>800</v>
      </c>
      <c r="C867" t="s">
        <v>12478</v>
      </c>
      <c r="D867" t="s">
        <v>800</v>
      </c>
      <c r="E867">
        <v>33</v>
      </c>
      <c r="F867" t="s">
        <v>12404</v>
      </c>
      <c r="G867" t="s">
        <v>2066</v>
      </c>
      <c r="H867" t="s">
        <v>11425</v>
      </c>
      <c r="I867" t="s">
        <v>11398</v>
      </c>
      <c r="J867" t="s">
        <v>7069</v>
      </c>
      <c r="K867">
        <v>2</v>
      </c>
      <c r="L867" t="s">
        <v>12073</v>
      </c>
      <c r="M867">
        <v>10.7</v>
      </c>
      <c r="N867" t="s">
        <v>11735</v>
      </c>
      <c r="O867">
        <v>7.3</v>
      </c>
      <c r="P867" t="s">
        <v>11735</v>
      </c>
      <c r="Q867">
        <v>9.3</v>
      </c>
      <c r="R867" t="s">
        <v>11421</v>
      </c>
      <c r="S867">
        <v>4.3</v>
      </c>
      <c r="T867" t="s">
        <v>11421</v>
      </c>
      <c r="U867">
        <v>100</v>
      </c>
      <c r="V867" t="s">
        <v>116</v>
      </c>
      <c r="W867">
        <v>23.3</v>
      </c>
      <c r="X867" t="s">
        <v>11992</v>
      </c>
      <c r="Y867">
        <v>1</v>
      </c>
      <c r="Z867" t="s">
        <v>11421</v>
      </c>
      <c r="AA867">
        <v>14</v>
      </c>
      <c r="AB867" t="s">
        <v>12419</v>
      </c>
      <c r="AC867">
        <v>1.9</v>
      </c>
      <c r="AD867" t="s">
        <v>11421</v>
      </c>
      <c r="AE867" t="s">
        <v>12371</v>
      </c>
    </row>
    <row r="868" spans="1:31">
      <c r="A868" t="s">
        <v>156</v>
      </c>
      <c r="B868" t="s">
        <v>800</v>
      </c>
      <c r="C868" t="s">
        <v>958</v>
      </c>
      <c r="D868" t="s">
        <v>800</v>
      </c>
      <c r="E868">
        <v>23</v>
      </c>
      <c r="F868" t="s">
        <v>11432</v>
      </c>
      <c r="G868" t="s">
        <v>11433</v>
      </c>
      <c r="H868" t="s">
        <v>11402</v>
      </c>
      <c r="I868" t="s">
        <v>7032</v>
      </c>
      <c r="J868" t="s">
        <v>11384</v>
      </c>
      <c r="K868">
        <v>4</v>
      </c>
      <c r="L868" t="s">
        <v>11389</v>
      </c>
      <c r="M868">
        <v>4.1</v>
      </c>
      <c r="N868" t="s">
        <v>11735</v>
      </c>
      <c r="O868">
        <v>1.8</v>
      </c>
      <c r="P868" t="s">
        <v>11735</v>
      </c>
      <c r="Q868">
        <v>6.3</v>
      </c>
      <c r="R868" t="s">
        <v>11421</v>
      </c>
      <c r="S868">
        <v>48.7</v>
      </c>
      <c r="T868" t="s">
        <v>11556</v>
      </c>
      <c r="U868">
        <v>4</v>
      </c>
      <c r="V868" t="s">
        <v>11421</v>
      </c>
      <c r="W868">
        <v>1.6</v>
      </c>
      <c r="X868" t="s">
        <v>11421</v>
      </c>
      <c r="Y868">
        <v>2.8</v>
      </c>
      <c r="Z868" t="s">
        <v>11421</v>
      </c>
      <c r="AA868">
        <v>5.9</v>
      </c>
      <c r="AB868" t="s">
        <v>11421</v>
      </c>
      <c r="AC868">
        <v>4</v>
      </c>
      <c r="AD868" t="s">
        <v>11421</v>
      </c>
      <c r="AE868" t="s">
        <v>12371</v>
      </c>
    </row>
    <row r="869" spans="1:31">
      <c r="A869" t="s">
        <v>12228</v>
      </c>
      <c r="B869" t="s">
        <v>800</v>
      </c>
      <c r="C869" t="s">
        <v>2516</v>
      </c>
      <c r="D869" t="s">
        <v>800</v>
      </c>
      <c r="E869">
        <v>12</v>
      </c>
      <c r="F869" t="s">
        <v>11459</v>
      </c>
      <c r="G869" t="s">
        <v>284</v>
      </c>
      <c r="H869" t="s">
        <v>11383</v>
      </c>
      <c r="I869" t="s">
        <v>11388</v>
      </c>
      <c r="J869" t="s">
        <v>11384</v>
      </c>
      <c r="K869">
        <v>4</v>
      </c>
      <c r="L869" t="s">
        <v>11389</v>
      </c>
      <c r="M869">
        <v>9.3</v>
      </c>
      <c r="N869" t="s">
        <v>11735</v>
      </c>
      <c r="O869">
        <v>4.4</v>
      </c>
      <c r="P869" t="s">
        <v>11735</v>
      </c>
      <c r="Q869">
        <v>60.8</v>
      </c>
      <c r="R869" t="s">
        <v>509</v>
      </c>
      <c r="S869">
        <v>12.1</v>
      </c>
      <c r="T869" t="s">
        <v>11867</v>
      </c>
      <c r="U869">
        <v>9.2</v>
      </c>
      <c r="V869" t="s">
        <v>11421</v>
      </c>
      <c r="W869">
        <v>5.8</v>
      </c>
      <c r="X869" t="s">
        <v>11421</v>
      </c>
      <c r="Y869">
        <v>2.4</v>
      </c>
      <c r="Z869" t="s">
        <v>11421</v>
      </c>
      <c r="AA869">
        <v>7.9</v>
      </c>
      <c r="AB869" t="s">
        <v>11421</v>
      </c>
      <c r="AC869">
        <v>1.4</v>
      </c>
      <c r="AD869" t="s">
        <v>11421</v>
      </c>
      <c r="AE869" t="s">
        <v>12371</v>
      </c>
    </row>
    <row r="870" spans="1:31">
      <c r="A870" t="s">
        <v>12315</v>
      </c>
      <c r="B870" t="s">
        <v>800</v>
      </c>
      <c r="C870" t="s">
        <v>1454</v>
      </c>
      <c r="D870" t="s">
        <v>800</v>
      </c>
      <c r="E870">
        <v>23</v>
      </c>
      <c r="F870" t="s">
        <v>11382</v>
      </c>
      <c r="G870" t="s">
        <v>5</v>
      </c>
      <c r="H870" t="s">
        <v>11387</v>
      </c>
      <c r="I870" t="s">
        <v>7032</v>
      </c>
      <c r="J870" t="s">
        <v>11384</v>
      </c>
      <c r="K870">
        <v>5</v>
      </c>
      <c r="L870" t="s">
        <v>11389</v>
      </c>
      <c r="M870">
        <v>8.9</v>
      </c>
      <c r="N870" t="s">
        <v>11735</v>
      </c>
      <c r="O870">
        <v>8</v>
      </c>
      <c r="P870" t="s">
        <v>11735</v>
      </c>
      <c r="Q870">
        <v>12</v>
      </c>
      <c r="R870" t="s">
        <v>11421</v>
      </c>
      <c r="S870">
        <v>20</v>
      </c>
      <c r="T870" t="s">
        <v>11876</v>
      </c>
      <c r="U870">
        <v>24</v>
      </c>
      <c r="V870" t="s">
        <v>11598</v>
      </c>
      <c r="W870">
        <v>5.2</v>
      </c>
      <c r="X870" t="s">
        <v>11421</v>
      </c>
      <c r="Y870">
        <v>19</v>
      </c>
      <c r="Z870" t="s">
        <v>12134</v>
      </c>
      <c r="AA870">
        <v>13</v>
      </c>
      <c r="AB870" t="s">
        <v>11980</v>
      </c>
      <c r="AC870">
        <v>26.1</v>
      </c>
      <c r="AD870" t="s">
        <v>12218</v>
      </c>
      <c r="AE870" t="s">
        <v>12371</v>
      </c>
    </row>
    <row r="871" spans="1:31">
      <c r="A871" t="s">
        <v>12315</v>
      </c>
      <c r="B871" t="s">
        <v>800</v>
      </c>
      <c r="C871" t="s">
        <v>12479</v>
      </c>
      <c r="D871" t="s">
        <v>800</v>
      </c>
      <c r="E871">
        <v>20</v>
      </c>
      <c r="F871" t="s">
        <v>11991</v>
      </c>
      <c r="G871" t="s">
        <v>2570</v>
      </c>
      <c r="H871" t="s">
        <v>11387</v>
      </c>
      <c r="I871" t="s">
        <v>11398</v>
      </c>
      <c r="J871" t="s">
        <v>7069</v>
      </c>
      <c r="K871">
        <v>4</v>
      </c>
      <c r="L871" t="s">
        <v>11385</v>
      </c>
      <c r="M871">
        <v>13.7</v>
      </c>
      <c r="N871" t="s">
        <v>11735</v>
      </c>
      <c r="O871">
        <v>19.9</v>
      </c>
      <c r="P871" t="s">
        <v>12053</v>
      </c>
      <c r="Q871">
        <v>32.4</v>
      </c>
      <c r="R871" t="s">
        <v>11801</v>
      </c>
      <c r="S871">
        <v>1.2</v>
      </c>
      <c r="T871" t="s">
        <v>11421</v>
      </c>
      <c r="U871">
        <v>22.2</v>
      </c>
      <c r="V871" t="s">
        <v>12262</v>
      </c>
      <c r="W871">
        <v>7.3</v>
      </c>
      <c r="X871" t="s">
        <v>11421</v>
      </c>
      <c r="Y871">
        <v>1</v>
      </c>
      <c r="Z871" t="s">
        <v>11421</v>
      </c>
      <c r="AA871">
        <v>11.9</v>
      </c>
      <c r="AB871" t="s">
        <v>11421</v>
      </c>
      <c r="AC871">
        <v>1</v>
      </c>
      <c r="AD871" t="s">
        <v>11421</v>
      </c>
      <c r="AE871" t="s">
        <v>12371</v>
      </c>
    </row>
    <row r="872" spans="1:31">
      <c r="A872" t="s">
        <v>12315</v>
      </c>
      <c r="B872" t="s">
        <v>800</v>
      </c>
      <c r="C872" t="s">
        <v>1541</v>
      </c>
      <c r="D872" t="s">
        <v>800</v>
      </c>
      <c r="E872">
        <v>17</v>
      </c>
      <c r="F872" t="s">
        <v>11805</v>
      </c>
      <c r="G872" t="s">
        <v>260</v>
      </c>
      <c r="H872" t="s">
        <v>11387</v>
      </c>
      <c r="I872" t="s">
        <v>11398</v>
      </c>
      <c r="J872" t="s">
        <v>11384</v>
      </c>
      <c r="K872">
        <v>3</v>
      </c>
      <c r="L872" t="s">
        <v>11389</v>
      </c>
      <c r="M872">
        <v>15</v>
      </c>
      <c r="N872" t="s">
        <v>11975</v>
      </c>
      <c r="O872">
        <v>8.6</v>
      </c>
      <c r="P872" t="s">
        <v>11735</v>
      </c>
      <c r="Q872">
        <v>11.4</v>
      </c>
      <c r="R872" t="s">
        <v>11421</v>
      </c>
      <c r="S872">
        <v>2.4</v>
      </c>
      <c r="T872" t="s">
        <v>11421</v>
      </c>
      <c r="U872">
        <v>99.2</v>
      </c>
      <c r="V872" t="s">
        <v>500</v>
      </c>
      <c r="W872">
        <v>2</v>
      </c>
      <c r="X872" t="s">
        <v>11421</v>
      </c>
      <c r="Y872">
        <v>3.1</v>
      </c>
      <c r="Z872" t="s">
        <v>11421</v>
      </c>
      <c r="AA872">
        <v>7.5</v>
      </c>
      <c r="AB872" t="s">
        <v>11421</v>
      </c>
      <c r="AC872">
        <v>1.1</v>
      </c>
      <c r="AD872" t="s">
        <v>11421</v>
      </c>
      <c r="AE872" t="s">
        <v>12371</v>
      </c>
    </row>
    <row r="873" spans="1:31">
      <c r="A873" t="s">
        <v>156</v>
      </c>
      <c r="B873" t="s">
        <v>800</v>
      </c>
      <c r="C873" t="s">
        <v>2067</v>
      </c>
      <c r="D873" t="s">
        <v>800</v>
      </c>
      <c r="E873">
        <v>15</v>
      </c>
      <c r="F873" t="s">
        <v>12404</v>
      </c>
      <c r="G873" t="s">
        <v>2066</v>
      </c>
      <c r="H873" t="s">
        <v>11402</v>
      </c>
      <c r="I873" t="s">
        <v>11388</v>
      </c>
      <c r="J873" t="s">
        <v>6952</v>
      </c>
      <c r="K873">
        <v>4</v>
      </c>
      <c r="L873" t="s">
        <v>11389</v>
      </c>
      <c r="M873">
        <v>13.6</v>
      </c>
      <c r="N873" t="s">
        <v>11735</v>
      </c>
      <c r="O873">
        <v>8.3</v>
      </c>
      <c r="P873" t="s">
        <v>11735</v>
      </c>
      <c r="Q873">
        <v>6.4</v>
      </c>
      <c r="R873" t="s">
        <v>11421</v>
      </c>
      <c r="S873">
        <v>2.2</v>
      </c>
      <c r="T873" t="s">
        <v>11421</v>
      </c>
      <c r="U873">
        <v>30.4</v>
      </c>
      <c r="V873" t="s">
        <v>11713</v>
      </c>
      <c r="W873">
        <v>21</v>
      </c>
      <c r="X873" t="s">
        <v>11965</v>
      </c>
      <c r="Y873">
        <v>10.9</v>
      </c>
      <c r="Z873" t="s">
        <v>11702</v>
      </c>
      <c r="AA873">
        <v>51.3</v>
      </c>
      <c r="AB873" t="s">
        <v>379</v>
      </c>
      <c r="AC873">
        <v>18.8</v>
      </c>
      <c r="AD873" t="s">
        <v>11678</v>
      </c>
      <c r="AE873" t="s">
        <v>12371</v>
      </c>
    </row>
    <row r="874" spans="1:31">
      <c r="A874" t="s">
        <v>12315</v>
      </c>
      <c r="B874" t="s">
        <v>800</v>
      </c>
      <c r="C874" t="s">
        <v>11047</v>
      </c>
      <c r="D874" t="s">
        <v>800</v>
      </c>
      <c r="E874">
        <v>25</v>
      </c>
      <c r="F874" t="s">
        <v>12480</v>
      </c>
      <c r="G874" t="s">
        <v>12481</v>
      </c>
      <c r="H874" t="s">
        <v>11425</v>
      </c>
      <c r="I874" t="s">
        <v>7032</v>
      </c>
      <c r="J874" t="s">
        <v>7069</v>
      </c>
      <c r="K874">
        <v>3</v>
      </c>
      <c r="L874" t="s">
        <v>11389</v>
      </c>
      <c r="M874">
        <v>13</v>
      </c>
      <c r="N874" t="s">
        <v>11735</v>
      </c>
      <c r="O874">
        <v>7.3</v>
      </c>
      <c r="P874" t="s">
        <v>11735</v>
      </c>
      <c r="Q874">
        <v>12.2</v>
      </c>
      <c r="R874" t="s">
        <v>11421</v>
      </c>
      <c r="S874">
        <v>1.6</v>
      </c>
      <c r="T874" t="s">
        <v>11421</v>
      </c>
      <c r="U874">
        <v>85.3</v>
      </c>
      <c r="V874" t="s">
        <v>769</v>
      </c>
      <c r="W874">
        <v>24.7</v>
      </c>
      <c r="X874" t="s">
        <v>12158</v>
      </c>
      <c r="Y874">
        <v>1</v>
      </c>
      <c r="Z874" t="s">
        <v>11421</v>
      </c>
      <c r="AA874">
        <v>14.5</v>
      </c>
      <c r="AB874" t="s">
        <v>12104</v>
      </c>
      <c r="AC874" t="s">
        <v>9</v>
      </c>
      <c r="AD874" t="s">
        <v>9</v>
      </c>
      <c r="AE874" t="s">
        <v>12371</v>
      </c>
    </row>
    <row r="875" spans="1:31">
      <c r="A875" t="s">
        <v>12315</v>
      </c>
      <c r="B875" t="s">
        <v>800</v>
      </c>
      <c r="C875" t="s">
        <v>2722</v>
      </c>
      <c r="D875" t="s">
        <v>800</v>
      </c>
      <c r="E875">
        <v>24</v>
      </c>
      <c r="F875" t="s">
        <v>11386</v>
      </c>
      <c r="G875" t="s">
        <v>10</v>
      </c>
      <c r="H875" t="s">
        <v>11387</v>
      </c>
      <c r="I875" t="s">
        <v>7032</v>
      </c>
      <c r="J875" t="s">
        <v>7069</v>
      </c>
      <c r="K875">
        <v>3</v>
      </c>
      <c r="L875" t="s">
        <v>11389</v>
      </c>
      <c r="M875">
        <v>3.5</v>
      </c>
      <c r="N875" t="s">
        <v>11735</v>
      </c>
      <c r="O875">
        <v>2.9</v>
      </c>
      <c r="P875" t="s">
        <v>11735</v>
      </c>
      <c r="Q875">
        <v>8.3</v>
      </c>
      <c r="R875" t="s">
        <v>11421</v>
      </c>
      <c r="S875">
        <v>5.6</v>
      </c>
      <c r="T875" t="s">
        <v>11421</v>
      </c>
      <c r="U875">
        <v>78.2</v>
      </c>
      <c r="V875" t="s">
        <v>11832</v>
      </c>
      <c r="W875">
        <v>95.9</v>
      </c>
      <c r="X875" t="s">
        <v>203</v>
      </c>
      <c r="Y875">
        <v>2.3</v>
      </c>
      <c r="Z875" t="s">
        <v>11421</v>
      </c>
      <c r="AA875">
        <v>11.1</v>
      </c>
      <c r="AB875" t="s">
        <v>11421</v>
      </c>
      <c r="AC875">
        <v>1.1</v>
      </c>
      <c r="AD875" t="s">
        <v>11421</v>
      </c>
      <c r="AE875" t="s">
        <v>12371</v>
      </c>
    </row>
    <row r="876" spans="1:31">
      <c r="A876" t="s">
        <v>12342</v>
      </c>
      <c r="B876" t="s">
        <v>800</v>
      </c>
      <c r="C876" t="s">
        <v>1939</v>
      </c>
      <c r="D876" t="s">
        <v>800</v>
      </c>
      <c r="E876">
        <v>33</v>
      </c>
      <c r="F876" t="s">
        <v>11382</v>
      </c>
      <c r="G876" t="s">
        <v>5</v>
      </c>
      <c r="H876" t="s">
        <v>11383</v>
      </c>
      <c r="I876" t="s">
        <v>7032</v>
      </c>
      <c r="J876" t="s">
        <v>11384</v>
      </c>
      <c r="K876">
        <v>5</v>
      </c>
      <c r="L876" t="s">
        <v>11389</v>
      </c>
      <c r="M876">
        <v>4.4</v>
      </c>
      <c r="N876" t="s">
        <v>11735</v>
      </c>
      <c r="O876">
        <v>4.2</v>
      </c>
      <c r="P876" t="s">
        <v>11735</v>
      </c>
      <c r="Q876">
        <v>26</v>
      </c>
      <c r="R876" t="s">
        <v>12022</v>
      </c>
      <c r="S876">
        <v>32.1</v>
      </c>
      <c r="T876" t="s">
        <v>11591</v>
      </c>
      <c r="U876">
        <v>19.6</v>
      </c>
      <c r="V876" t="s">
        <v>12260</v>
      </c>
      <c r="W876">
        <v>9.4</v>
      </c>
      <c r="X876" t="s">
        <v>11421</v>
      </c>
      <c r="Y876">
        <v>8.3</v>
      </c>
      <c r="Z876" t="s">
        <v>11421</v>
      </c>
      <c r="AA876">
        <v>8.6</v>
      </c>
      <c r="AB876" t="s">
        <v>11421</v>
      </c>
      <c r="AC876">
        <v>3.2</v>
      </c>
      <c r="AD876" t="s">
        <v>11421</v>
      </c>
      <c r="AE876" t="s">
        <v>12371</v>
      </c>
    </row>
    <row r="877" spans="1:31">
      <c r="A877" t="s">
        <v>12195</v>
      </c>
      <c r="B877" t="s">
        <v>800</v>
      </c>
      <c r="C877" t="s">
        <v>10530</v>
      </c>
      <c r="D877" t="s">
        <v>800</v>
      </c>
      <c r="E877">
        <v>39</v>
      </c>
      <c r="F877" t="s">
        <v>11649</v>
      </c>
      <c r="G877" t="s">
        <v>833</v>
      </c>
      <c r="H877" t="s">
        <v>11383</v>
      </c>
      <c r="I877" t="s">
        <v>7032</v>
      </c>
      <c r="J877" t="s">
        <v>11384</v>
      </c>
      <c r="K877">
        <v>5</v>
      </c>
      <c r="L877" t="s">
        <v>11389</v>
      </c>
      <c r="M877">
        <v>5.2</v>
      </c>
      <c r="N877" t="s">
        <v>11735</v>
      </c>
      <c r="O877">
        <v>2.5</v>
      </c>
      <c r="P877" t="s">
        <v>11735</v>
      </c>
      <c r="Q877">
        <v>95.8</v>
      </c>
      <c r="R877" t="s">
        <v>225</v>
      </c>
      <c r="S877">
        <v>1.7</v>
      </c>
      <c r="T877" t="s">
        <v>11421</v>
      </c>
      <c r="U877">
        <v>3.2</v>
      </c>
      <c r="V877" t="s">
        <v>11421</v>
      </c>
      <c r="W877">
        <v>18.2</v>
      </c>
      <c r="X877" t="s">
        <v>12155</v>
      </c>
      <c r="Y877">
        <v>1.2</v>
      </c>
      <c r="Z877" t="s">
        <v>11421</v>
      </c>
      <c r="AA877">
        <v>4.7</v>
      </c>
      <c r="AB877" t="s">
        <v>11421</v>
      </c>
      <c r="AC877">
        <v>1</v>
      </c>
      <c r="AD877" t="s">
        <v>11421</v>
      </c>
      <c r="AE877" t="s">
        <v>12371</v>
      </c>
    </row>
    <row r="878" spans="1:31">
      <c r="A878" t="s">
        <v>12259</v>
      </c>
      <c r="B878" t="s">
        <v>800</v>
      </c>
      <c r="C878" t="s">
        <v>2505</v>
      </c>
      <c r="D878" t="s">
        <v>800</v>
      </c>
      <c r="E878">
        <v>15</v>
      </c>
      <c r="F878" t="s">
        <v>11459</v>
      </c>
      <c r="G878" t="s">
        <v>284</v>
      </c>
      <c r="H878" t="s">
        <v>11387</v>
      </c>
      <c r="I878" t="s">
        <v>11388</v>
      </c>
      <c r="J878" t="s">
        <v>7069</v>
      </c>
      <c r="K878">
        <v>4</v>
      </c>
      <c r="L878" t="s">
        <v>11389</v>
      </c>
      <c r="M878">
        <v>4.9</v>
      </c>
      <c r="N878" t="s">
        <v>11735</v>
      </c>
      <c r="O878">
        <v>3.3</v>
      </c>
      <c r="P878" t="s">
        <v>11735</v>
      </c>
      <c r="Q878">
        <v>88.1</v>
      </c>
      <c r="R878" t="s">
        <v>128</v>
      </c>
      <c r="S878">
        <v>4.6</v>
      </c>
      <c r="T878" t="s">
        <v>11421</v>
      </c>
      <c r="U878">
        <v>4.2</v>
      </c>
      <c r="V878" t="s">
        <v>11421</v>
      </c>
      <c r="W878">
        <v>3.3</v>
      </c>
      <c r="X878" t="s">
        <v>11421</v>
      </c>
      <c r="Y878">
        <v>1.2</v>
      </c>
      <c r="Z878" t="s">
        <v>11421</v>
      </c>
      <c r="AA878">
        <v>9.2</v>
      </c>
      <c r="AB878" t="s">
        <v>11421</v>
      </c>
      <c r="AC878">
        <v>3</v>
      </c>
      <c r="AD878" t="s">
        <v>11421</v>
      </c>
      <c r="AE878" t="s">
        <v>12371</v>
      </c>
    </row>
    <row r="879" spans="1:31">
      <c r="A879" t="s">
        <v>156</v>
      </c>
      <c r="B879" t="s">
        <v>800</v>
      </c>
      <c r="C879" t="s">
        <v>10278</v>
      </c>
      <c r="D879" t="s">
        <v>800</v>
      </c>
      <c r="E879">
        <v>20</v>
      </c>
      <c r="F879" t="s">
        <v>12412</v>
      </c>
      <c r="G879" t="s">
        <v>1364</v>
      </c>
      <c r="H879" t="s">
        <v>11387</v>
      </c>
      <c r="I879" t="s">
        <v>7032</v>
      </c>
      <c r="J879" t="s">
        <v>7069</v>
      </c>
      <c r="K879">
        <v>3</v>
      </c>
      <c r="L879" t="s">
        <v>11385</v>
      </c>
      <c r="M879">
        <v>12.1</v>
      </c>
      <c r="N879" t="s">
        <v>11735</v>
      </c>
      <c r="O879">
        <v>48.4</v>
      </c>
      <c r="P879" t="s">
        <v>11776</v>
      </c>
      <c r="Q879">
        <v>5.6</v>
      </c>
      <c r="R879" t="s">
        <v>11421</v>
      </c>
      <c r="S879">
        <v>2.3</v>
      </c>
      <c r="T879" t="s">
        <v>11421</v>
      </c>
      <c r="U879">
        <v>12.2</v>
      </c>
      <c r="V879" t="s">
        <v>11421</v>
      </c>
      <c r="W879">
        <v>2.4</v>
      </c>
      <c r="X879" t="s">
        <v>11421</v>
      </c>
      <c r="Y879">
        <v>1.1</v>
      </c>
      <c r="Z879" t="s">
        <v>11421</v>
      </c>
      <c r="AA879">
        <v>13.3</v>
      </c>
      <c r="AB879" t="s">
        <v>11703</v>
      </c>
      <c r="AC879">
        <v>1.1</v>
      </c>
      <c r="AD879" t="s">
        <v>11421</v>
      </c>
      <c r="AE879" t="s">
        <v>12371</v>
      </c>
    </row>
    <row r="880" spans="1:31">
      <c r="A880" t="s">
        <v>12315</v>
      </c>
      <c r="B880" t="s">
        <v>800</v>
      </c>
      <c r="C880" t="s">
        <v>12482</v>
      </c>
      <c r="D880" t="s">
        <v>800</v>
      </c>
      <c r="E880">
        <v>22</v>
      </c>
      <c r="F880" t="s">
        <v>11382</v>
      </c>
      <c r="G880" t="s">
        <v>5</v>
      </c>
      <c r="H880" t="s">
        <v>11387</v>
      </c>
      <c r="I880" t="s">
        <v>11388</v>
      </c>
      <c r="J880" t="s">
        <v>7069</v>
      </c>
      <c r="K880">
        <v>5</v>
      </c>
      <c r="L880" t="s">
        <v>11389</v>
      </c>
      <c r="M880">
        <v>8.4</v>
      </c>
      <c r="N880" t="s">
        <v>11735</v>
      </c>
      <c r="O880">
        <v>9.7</v>
      </c>
      <c r="P880" t="s">
        <v>11735</v>
      </c>
      <c r="Q880">
        <v>10.7</v>
      </c>
      <c r="R880" t="s">
        <v>11421</v>
      </c>
      <c r="S880">
        <v>15.1</v>
      </c>
      <c r="T880" t="s">
        <v>11919</v>
      </c>
      <c r="U880">
        <v>37.3</v>
      </c>
      <c r="V880" t="s">
        <v>11683</v>
      </c>
      <c r="W880">
        <v>4.3</v>
      </c>
      <c r="X880" t="s">
        <v>11421</v>
      </c>
      <c r="Y880">
        <v>23.4</v>
      </c>
      <c r="Z880" t="s">
        <v>12140</v>
      </c>
      <c r="AA880">
        <v>16.6</v>
      </c>
      <c r="AB880" t="s">
        <v>11940</v>
      </c>
      <c r="AC880">
        <v>20.9</v>
      </c>
      <c r="AD880" t="s">
        <v>11884</v>
      </c>
      <c r="AE880" t="s">
        <v>12371</v>
      </c>
    </row>
    <row r="881" spans="1:31">
      <c r="A881" t="s">
        <v>12308</v>
      </c>
      <c r="B881" t="s">
        <v>800</v>
      </c>
      <c r="C881" t="s">
        <v>10415</v>
      </c>
      <c r="D881" t="s">
        <v>800</v>
      </c>
      <c r="E881">
        <v>25</v>
      </c>
      <c r="F881" t="s">
        <v>12440</v>
      </c>
      <c r="G881" t="s">
        <v>1650</v>
      </c>
      <c r="H881" t="s">
        <v>11383</v>
      </c>
      <c r="I881" t="s">
        <v>11388</v>
      </c>
      <c r="J881" t="s">
        <v>7069</v>
      </c>
      <c r="K881">
        <v>4</v>
      </c>
      <c r="L881" t="s">
        <v>11389</v>
      </c>
      <c r="M881">
        <v>5.1</v>
      </c>
      <c r="N881" t="s">
        <v>11735</v>
      </c>
      <c r="O881">
        <v>3.6</v>
      </c>
      <c r="P881" t="s">
        <v>11735</v>
      </c>
      <c r="Q881">
        <v>55.5</v>
      </c>
      <c r="R881" t="s">
        <v>11511</v>
      </c>
      <c r="S881">
        <v>3.6</v>
      </c>
      <c r="T881" t="s">
        <v>11421</v>
      </c>
      <c r="U881">
        <v>2</v>
      </c>
      <c r="V881" t="s">
        <v>11421</v>
      </c>
      <c r="W881">
        <v>63.8</v>
      </c>
      <c r="X881" t="s">
        <v>177</v>
      </c>
      <c r="Y881">
        <v>3.3</v>
      </c>
      <c r="Z881" t="s">
        <v>11421</v>
      </c>
      <c r="AA881">
        <v>13</v>
      </c>
      <c r="AB881" t="s">
        <v>12291</v>
      </c>
      <c r="AC881">
        <v>1.3</v>
      </c>
      <c r="AD881" t="s">
        <v>11421</v>
      </c>
      <c r="AE881" t="s">
        <v>12371</v>
      </c>
    </row>
    <row r="882" spans="1:31">
      <c r="A882" t="s">
        <v>12315</v>
      </c>
      <c r="B882" t="s">
        <v>800</v>
      </c>
      <c r="C882" t="s">
        <v>12483</v>
      </c>
      <c r="D882" t="s">
        <v>800</v>
      </c>
      <c r="E882">
        <v>31</v>
      </c>
      <c r="F882" t="s">
        <v>11386</v>
      </c>
      <c r="G882" t="s">
        <v>10</v>
      </c>
      <c r="H882" t="s">
        <v>11425</v>
      </c>
      <c r="I882" t="s">
        <v>11398</v>
      </c>
      <c r="J882" t="s">
        <v>11384</v>
      </c>
      <c r="K882">
        <v>2</v>
      </c>
      <c r="L882" t="s">
        <v>11389</v>
      </c>
      <c r="M882">
        <v>3.8</v>
      </c>
      <c r="N882" t="s">
        <v>11735</v>
      </c>
      <c r="O882">
        <v>4</v>
      </c>
      <c r="P882" t="s">
        <v>11735</v>
      </c>
      <c r="Q882">
        <v>5.3</v>
      </c>
      <c r="R882" t="s">
        <v>11421</v>
      </c>
      <c r="S882">
        <v>17</v>
      </c>
      <c r="T882" t="s">
        <v>11638</v>
      </c>
      <c r="U882">
        <v>61.2</v>
      </c>
      <c r="V882" t="s">
        <v>11742</v>
      </c>
      <c r="W882">
        <v>76</v>
      </c>
      <c r="X882" t="s">
        <v>11501</v>
      </c>
      <c r="Y882">
        <v>1</v>
      </c>
      <c r="Z882" t="s">
        <v>11421</v>
      </c>
      <c r="AA882">
        <v>8.7</v>
      </c>
      <c r="AB882" t="s">
        <v>11421</v>
      </c>
      <c r="AC882">
        <v>1</v>
      </c>
      <c r="AD882" t="s">
        <v>11421</v>
      </c>
      <c r="AE882" t="s">
        <v>12371</v>
      </c>
    </row>
    <row r="883" spans="1:31">
      <c r="A883" t="s">
        <v>12315</v>
      </c>
      <c r="B883" t="s">
        <v>800</v>
      </c>
      <c r="C883" t="s">
        <v>12484</v>
      </c>
      <c r="D883" t="s">
        <v>800</v>
      </c>
      <c r="E883">
        <v>18</v>
      </c>
      <c r="F883" t="s">
        <v>6875</v>
      </c>
      <c r="G883" t="s">
        <v>17</v>
      </c>
      <c r="H883" t="s">
        <v>11402</v>
      </c>
      <c r="I883" t="s">
        <v>7032</v>
      </c>
      <c r="J883" t="s">
        <v>11384</v>
      </c>
      <c r="K883">
        <v>4</v>
      </c>
      <c r="L883" t="s">
        <v>11389</v>
      </c>
      <c r="M883">
        <v>7</v>
      </c>
      <c r="N883" t="s">
        <v>11735</v>
      </c>
      <c r="O883">
        <v>14.4</v>
      </c>
      <c r="P883" t="s">
        <v>11877</v>
      </c>
      <c r="Q883">
        <v>1.7</v>
      </c>
      <c r="R883" t="s">
        <v>11421</v>
      </c>
      <c r="S883">
        <v>30.7</v>
      </c>
      <c r="T883" t="s">
        <v>11485</v>
      </c>
      <c r="U883" t="s">
        <v>9</v>
      </c>
      <c r="V883" t="s">
        <v>9</v>
      </c>
      <c r="W883">
        <v>3.6</v>
      </c>
      <c r="X883" t="s">
        <v>11421</v>
      </c>
      <c r="Y883">
        <v>14.6</v>
      </c>
      <c r="Z883" t="s">
        <v>11576</v>
      </c>
      <c r="AA883">
        <v>12.7</v>
      </c>
      <c r="AB883" t="s">
        <v>11722</v>
      </c>
      <c r="AC883">
        <v>8</v>
      </c>
      <c r="AD883" t="s">
        <v>11421</v>
      </c>
      <c r="AE883" t="s">
        <v>12371</v>
      </c>
    </row>
    <row r="884" spans="1:31">
      <c r="A884" t="s">
        <v>12283</v>
      </c>
      <c r="B884" t="s">
        <v>800</v>
      </c>
      <c r="C884" t="s">
        <v>3355</v>
      </c>
      <c r="D884" t="s">
        <v>800</v>
      </c>
      <c r="E884">
        <v>19</v>
      </c>
      <c r="F884" t="s">
        <v>11649</v>
      </c>
      <c r="G884" t="s">
        <v>833</v>
      </c>
      <c r="H884" t="s">
        <v>11387</v>
      </c>
      <c r="I884" t="s">
        <v>7032</v>
      </c>
      <c r="J884" t="s">
        <v>11384</v>
      </c>
      <c r="K884">
        <v>5</v>
      </c>
      <c r="L884" t="s">
        <v>11389</v>
      </c>
      <c r="M884">
        <v>7.6</v>
      </c>
      <c r="N884" t="s">
        <v>11735</v>
      </c>
      <c r="O884">
        <v>3.6</v>
      </c>
      <c r="P884" t="s">
        <v>11735</v>
      </c>
      <c r="Q884">
        <v>77.8</v>
      </c>
      <c r="R884" t="s">
        <v>11656</v>
      </c>
      <c r="S884">
        <v>1.8</v>
      </c>
      <c r="T884" t="s">
        <v>11421</v>
      </c>
      <c r="U884">
        <v>3.5</v>
      </c>
      <c r="V884" t="s">
        <v>11421</v>
      </c>
      <c r="W884">
        <v>23.1</v>
      </c>
      <c r="X884" t="s">
        <v>11983</v>
      </c>
      <c r="Y884">
        <v>5.1</v>
      </c>
      <c r="Z884" t="s">
        <v>11421</v>
      </c>
      <c r="AA884">
        <v>6.6</v>
      </c>
      <c r="AB884" t="s">
        <v>11421</v>
      </c>
      <c r="AC884">
        <v>11.7</v>
      </c>
      <c r="AD884" t="s">
        <v>12268</v>
      </c>
      <c r="AE884" t="s">
        <v>12371</v>
      </c>
    </row>
    <row r="885" spans="1:31">
      <c r="A885" t="s">
        <v>12315</v>
      </c>
      <c r="B885" t="s">
        <v>800</v>
      </c>
      <c r="C885" t="s">
        <v>10433</v>
      </c>
      <c r="D885" t="s">
        <v>800</v>
      </c>
      <c r="E885">
        <v>25</v>
      </c>
      <c r="F885" t="s">
        <v>11636</v>
      </c>
      <c r="G885" t="s">
        <v>584</v>
      </c>
      <c r="H885" t="s">
        <v>11387</v>
      </c>
      <c r="I885" t="s">
        <v>7032</v>
      </c>
      <c r="J885" t="s">
        <v>7069</v>
      </c>
      <c r="K885">
        <v>1</v>
      </c>
      <c r="L885" t="s">
        <v>11389</v>
      </c>
      <c r="M885">
        <v>12.1</v>
      </c>
      <c r="N885" t="s">
        <v>11735</v>
      </c>
      <c r="O885">
        <v>12.4</v>
      </c>
      <c r="P885" t="s">
        <v>11735</v>
      </c>
      <c r="Q885">
        <v>12.6</v>
      </c>
      <c r="R885" t="s">
        <v>11421</v>
      </c>
      <c r="S885">
        <v>3.1</v>
      </c>
      <c r="T885" t="s">
        <v>11421</v>
      </c>
      <c r="U885">
        <v>32.7</v>
      </c>
      <c r="V885" t="s">
        <v>11676</v>
      </c>
      <c r="W885">
        <v>39.6</v>
      </c>
      <c r="X885" t="s">
        <v>11588</v>
      </c>
      <c r="Y885">
        <v>5</v>
      </c>
      <c r="Z885" t="s">
        <v>11421</v>
      </c>
      <c r="AA885">
        <v>13.1</v>
      </c>
      <c r="AB885" t="s">
        <v>11988</v>
      </c>
      <c r="AC885">
        <v>16.9</v>
      </c>
      <c r="AD885" t="s">
        <v>11693</v>
      </c>
      <c r="AE885" t="s">
        <v>12371</v>
      </c>
    </row>
    <row r="886" spans="1:31">
      <c r="A886" t="s">
        <v>12315</v>
      </c>
      <c r="B886" t="s">
        <v>800</v>
      </c>
      <c r="C886" t="s">
        <v>10227</v>
      </c>
      <c r="D886" t="s">
        <v>800</v>
      </c>
      <c r="E886">
        <v>19</v>
      </c>
      <c r="F886" t="s">
        <v>8157</v>
      </c>
      <c r="G886" t="s">
        <v>194</v>
      </c>
      <c r="H886" t="s">
        <v>11387</v>
      </c>
      <c r="I886" t="s">
        <v>7032</v>
      </c>
      <c r="J886" t="s">
        <v>11384</v>
      </c>
      <c r="K886">
        <v>4</v>
      </c>
      <c r="L886" t="s">
        <v>11389</v>
      </c>
      <c r="M886">
        <v>13.6</v>
      </c>
      <c r="N886" t="s">
        <v>11735</v>
      </c>
      <c r="O886">
        <v>13.8</v>
      </c>
      <c r="P886" t="s">
        <v>11934</v>
      </c>
      <c r="Q886">
        <v>22.2</v>
      </c>
      <c r="R886" t="s">
        <v>12274</v>
      </c>
      <c r="S886">
        <v>7.4</v>
      </c>
      <c r="T886" t="s">
        <v>11421</v>
      </c>
      <c r="U886">
        <v>20.2</v>
      </c>
      <c r="V886" t="s">
        <v>11934</v>
      </c>
      <c r="W886">
        <v>19.1</v>
      </c>
      <c r="X886" t="s">
        <v>12187</v>
      </c>
      <c r="Y886">
        <v>17</v>
      </c>
      <c r="Z886" t="s">
        <v>11854</v>
      </c>
      <c r="AA886">
        <v>9.1</v>
      </c>
      <c r="AB886" t="s">
        <v>11421</v>
      </c>
      <c r="AC886">
        <v>4.4</v>
      </c>
      <c r="AD886" t="s">
        <v>11421</v>
      </c>
      <c r="AE886" t="s">
        <v>12371</v>
      </c>
    </row>
    <row r="887" spans="1:31">
      <c r="A887" t="s">
        <v>12308</v>
      </c>
      <c r="B887" t="s">
        <v>800</v>
      </c>
      <c r="C887" t="s">
        <v>12485</v>
      </c>
      <c r="D887" t="s">
        <v>800</v>
      </c>
      <c r="E887">
        <v>35</v>
      </c>
      <c r="F887" t="s">
        <v>12398</v>
      </c>
      <c r="G887" t="s">
        <v>2071</v>
      </c>
      <c r="H887" t="s">
        <v>11425</v>
      </c>
      <c r="I887" t="s">
        <v>7032</v>
      </c>
      <c r="J887" t="s">
        <v>6952</v>
      </c>
      <c r="K887">
        <v>3</v>
      </c>
      <c r="L887" t="s">
        <v>11385</v>
      </c>
      <c r="M887">
        <v>12.2</v>
      </c>
      <c r="N887" t="s">
        <v>11735</v>
      </c>
      <c r="O887">
        <v>12.4</v>
      </c>
      <c r="P887" t="s">
        <v>11735</v>
      </c>
      <c r="Q887">
        <v>57</v>
      </c>
      <c r="R887" t="s">
        <v>484</v>
      </c>
      <c r="S887">
        <v>1.2</v>
      </c>
      <c r="T887" t="s">
        <v>11421</v>
      </c>
      <c r="U887">
        <v>8.7</v>
      </c>
      <c r="V887" t="s">
        <v>11421</v>
      </c>
      <c r="W887">
        <v>2.6</v>
      </c>
      <c r="X887" t="s">
        <v>11421</v>
      </c>
      <c r="Y887">
        <v>1</v>
      </c>
      <c r="Z887" t="s">
        <v>11421</v>
      </c>
      <c r="AA887">
        <v>13.1</v>
      </c>
      <c r="AB887" t="s">
        <v>12101</v>
      </c>
      <c r="AC887">
        <v>1.2</v>
      </c>
      <c r="AD887" t="s">
        <v>11421</v>
      </c>
      <c r="AE887" t="s">
        <v>12371</v>
      </c>
    </row>
    <row r="888" spans="1:31">
      <c r="A888" t="s">
        <v>12254</v>
      </c>
      <c r="B888" t="s">
        <v>800</v>
      </c>
      <c r="C888" t="s">
        <v>12486</v>
      </c>
      <c r="D888" t="s">
        <v>800</v>
      </c>
      <c r="E888">
        <v>40</v>
      </c>
      <c r="F888" t="s">
        <v>12392</v>
      </c>
      <c r="G888" t="s">
        <v>3683</v>
      </c>
      <c r="H888" t="s">
        <v>11383</v>
      </c>
      <c r="I888" t="s">
        <v>7032</v>
      </c>
      <c r="J888" t="s">
        <v>6952</v>
      </c>
      <c r="K888">
        <v>4</v>
      </c>
      <c r="L888" t="s">
        <v>11389</v>
      </c>
      <c r="M888">
        <v>5.7</v>
      </c>
      <c r="N888" t="s">
        <v>11735</v>
      </c>
      <c r="O888">
        <v>1.1</v>
      </c>
      <c r="P888" t="s">
        <v>11735</v>
      </c>
      <c r="Q888">
        <v>99.9</v>
      </c>
      <c r="R888" t="s">
        <v>71</v>
      </c>
      <c r="S888">
        <v>1.2</v>
      </c>
      <c r="T888" t="s">
        <v>11421</v>
      </c>
      <c r="U888">
        <v>1.1</v>
      </c>
      <c r="V888" t="s">
        <v>11421</v>
      </c>
      <c r="W888">
        <v>1.3</v>
      </c>
      <c r="X888" t="s">
        <v>11421</v>
      </c>
      <c r="Y888">
        <v>1.1</v>
      </c>
      <c r="Z888" t="s">
        <v>11421</v>
      </c>
      <c r="AA888">
        <v>14.6</v>
      </c>
      <c r="AB888" t="s">
        <v>12155</v>
      </c>
      <c r="AC888">
        <v>1</v>
      </c>
      <c r="AD888" t="s">
        <v>11421</v>
      </c>
      <c r="AE888" t="s">
        <v>12371</v>
      </c>
    </row>
    <row r="889" spans="1:31">
      <c r="A889" t="s">
        <v>12315</v>
      </c>
      <c r="B889" t="s">
        <v>800</v>
      </c>
      <c r="C889" t="s">
        <v>12487</v>
      </c>
      <c r="D889" t="s">
        <v>800</v>
      </c>
      <c r="E889">
        <v>27</v>
      </c>
      <c r="F889" t="s">
        <v>11671</v>
      </c>
      <c r="G889" t="s">
        <v>1090</v>
      </c>
      <c r="H889" t="s">
        <v>11402</v>
      </c>
      <c r="I889" t="s">
        <v>11388</v>
      </c>
      <c r="J889" t="s">
        <v>7069</v>
      </c>
      <c r="K889">
        <v>5</v>
      </c>
      <c r="L889" t="s">
        <v>11389</v>
      </c>
      <c r="M889">
        <v>20.3</v>
      </c>
      <c r="N889" t="s">
        <v>11683</v>
      </c>
      <c r="O889">
        <v>9.2</v>
      </c>
      <c r="P889" t="s">
        <v>11735</v>
      </c>
      <c r="Q889">
        <v>19.6</v>
      </c>
      <c r="R889" t="s">
        <v>12383</v>
      </c>
      <c r="S889">
        <v>1.3</v>
      </c>
      <c r="T889" t="s">
        <v>11421</v>
      </c>
      <c r="U889">
        <v>2.4</v>
      </c>
      <c r="V889" t="s">
        <v>11421</v>
      </c>
      <c r="W889">
        <v>1.1</v>
      </c>
      <c r="X889" t="s">
        <v>11421</v>
      </c>
      <c r="Y889">
        <v>7.5</v>
      </c>
      <c r="Z889" t="s">
        <v>11421</v>
      </c>
      <c r="AA889">
        <v>8.5</v>
      </c>
      <c r="AB889" t="s">
        <v>11421</v>
      </c>
      <c r="AC889">
        <v>37.8</v>
      </c>
      <c r="AD889" t="s">
        <v>12183</v>
      </c>
      <c r="AE889" t="s">
        <v>12371</v>
      </c>
    </row>
    <row r="890" spans="1:31">
      <c r="A890" t="s">
        <v>12315</v>
      </c>
      <c r="B890" t="s">
        <v>800</v>
      </c>
      <c r="C890" t="s">
        <v>12488</v>
      </c>
      <c r="D890" t="s">
        <v>800</v>
      </c>
      <c r="E890">
        <v>23</v>
      </c>
      <c r="F890" t="s">
        <v>7037</v>
      </c>
      <c r="G890" t="s">
        <v>1131</v>
      </c>
      <c r="H890" t="s">
        <v>11425</v>
      </c>
      <c r="I890" t="s">
        <v>11510</v>
      </c>
      <c r="J890" t="s">
        <v>9</v>
      </c>
      <c r="K890">
        <v>3</v>
      </c>
      <c r="L890" t="s">
        <v>11385</v>
      </c>
      <c r="M890">
        <v>11.9</v>
      </c>
      <c r="N890" t="s">
        <v>11735</v>
      </c>
      <c r="O890">
        <v>25.4</v>
      </c>
      <c r="P890" t="s">
        <v>11697</v>
      </c>
      <c r="Q890">
        <v>17.9</v>
      </c>
      <c r="R890" t="s">
        <v>11421</v>
      </c>
      <c r="S890">
        <v>3.2</v>
      </c>
      <c r="T890" t="s">
        <v>11421</v>
      </c>
      <c r="U890">
        <v>34.5</v>
      </c>
      <c r="V890" t="s">
        <v>11910</v>
      </c>
      <c r="W890">
        <v>8.2</v>
      </c>
      <c r="X890" t="s">
        <v>11421</v>
      </c>
      <c r="Y890">
        <v>1</v>
      </c>
      <c r="Z890" t="s">
        <v>11421</v>
      </c>
      <c r="AA890">
        <v>17.1</v>
      </c>
      <c r="AB890" t="s">
        <v>12059</v>
      </c>
      <c r="AC890">
        <v>1</v>
      </c>
      <c r="AD890" t="s">
        <v>11421</v>
      </c>
      <c r="AE890" t="s">
        <v>12371</v>
      </c>
    </row>
    <row r="891" spans="1:31">
      <c r="A891" t="s">
        <v>12315</v>
      </c>
      <c r="B891" t="s">
        <v>800</v>
      </c>
      <c r="C891" t="s">
        <v>12489</v>
      </c>
      <c r="D891" t="s">
        <v>800</v>
      </c>
      <c r="E891">
        <v>29</v>
      </c>
      <c r="F891" t="s">
        <v>11754</v>
      </c>
      <c r="G891" t="s">
        <v>404</v>
      </c>
      <c r="H891" t="s">
        <v>11387</v>
      </c>
      <c r="I891" t="s">
        <v>11388</v>
      </c>
      <c r="J891" t="s">
        <v>7069</v>
      </c>
      <c r="K891">
        <v>5</v>
      </c>
      <c r="L891" t="s">
        <v>11389</v>
      </c>
      <c r="M891">
        <v>6.5</v>
      </c>
      <c r="N891" t="s">
        <v>11735</v>
      </c>
      <c r="O891">
        <v>2.4</v>
      </c>
      <c r="P891" t="s">
        <v>11735</v>
      </c>
      <c r="Q891">
        <v>2.4</v>
      </c>
      <c r="R891" t="s">
        <v>11421</v>
      </c>
      <c r="S891">
        <v>38.6</v>
      </c>
      <c r="T891" t="s">
        <v>12082</v>
      </c>
      <c r="U891">
        <v>2.5</v>
      </c>
      <c r="V891" t="s">
        <v>11421</v>
      </c>
      <c r="W891">
        <v>3.5</v>
      </c>
      <c r="X891" t="s">
        <v>11421</v>
      </c>
      <c r="Y891">
        <v>26.8</v>
      </c>
      <c r="Z891" t="s">
        <v>12021</v>
      </c>
      <c r="AA891">
        <v>8.4</v>
      </c>
      <c r="AB891" t="s">
        <v>11421</v>
      </c>
      <c r="AC891">
        <v>17.8</v>
      </c>
      <c r="AD891" t="s">
        <v>12490</v>
      </c>
      <c r="AE891" t="s">
        <v>12371</v>
      </c>
    </row>
    <row r="892" spans="1:31">
      <c r="A892" t="s">
        <v>156</v>
      </c>
      <c r="B892" t="s">
        <v>800</v>
      </c>
      <c r="C892" t="s">
        <v>2130</v>
      </c>
      <c r="D892" t="s">
        <v>800</v>
      </c>
      <c r="E892">
        <v>19</v>
      </c>
      <c r="F892" t="s">
        <v>12456</v>
      </c>
      <c r="G892" t="s">
        <v>1717</v>
      </c>
      <c r="H892" t="s">
        <v>11402</v>
      </c>
      <c r="I892" t="s">
        <v>11398</v>
      </c>
      <c r="J892" t="s">
        <v>11384</v>
      </c>
      <c r="K892">
        <v>5</v>
      </c>
      <c r="L892" t="s">
        <v>11389</v>
      </c>
      <c r="M892">
        <v>15.5</v>
      </c>
      <c r="N892" t="s">
        <v>11785</v>
      </c>
      <c r="O892">
        <v>13.8</v>
      </c>
      <c r="P892" t="s">
        <v>11746</v>
      </c>
      <c r="Q892">
        <v>6.5</v>
      </c>
      <c r="R892" t="s">
        <v>11421</v>
      </c>
      <c r="S892">
        <v>4.2</v>
      </c>
      <c r="T892" t="s">
        <v>11421</v>
      </c>
      <c r="U892">
        <v>2.8</v>
      </c>
      <c r="V892" t="s">
        <v>11421</v>
      </c>
      <c r="W892">
        <v>1.9</v>
      </c>
      <c r="X892" t="s">
        <v>11421</v>
      </c>
      <c r="Y892">
        <v>28.7</v>
      </c>
      <c r="Z892" t="s">
        <v>11491</v>
      </c>
      <c r="AA892">
        <v>34.7</v>
      </c>
      <c r="AB892" t="s">
        <v>11809</v>
      </c>
      <c r="AC892">
        <v>27.8</v>
      </c>
      <c r="AD892" t="s">
        <v>12393</v>
      </c>
      <c r="AE892" t="s">
        <v>12371</v>
      </c>
    </row>
    <row r="893" spans="1:31">
      <c r="A893" t="s">
        <v>12315</v>
      </c>
      <c r="B893" t="s">
        <v>800</v>
      </c>
      <c r="C893" t="s">
        <v>10382</v>
      </c>
      <c r="D893" t="s">
        <v>800</v>
      </c>
      <c r="E893">
        <v>24</v>
      </c>
      <c r="F893" t="s">
        <v>11386</v>
      </c>
      <c r="G893" t="s">
        <v>10</v>
      </c>
      <c r="H893" t="s">
        <v>11387</v>
      </c>
      <c r="I893" t="s">
        <v>7032</v>
      </c>
      <c r="J893" t="s">
        <v>7069</v>
      </c>
      <c r="K893">
        <v>3</v>
      </c>
      <c r="L893" t="s">
        <v>11389</v>
      </c>
      <c r="M893">
        <v>3.6</v>
      </c>
      <c r="N893" t="s">
        <v>11735</v>
      </c>
      <c r="O893">
        <v>3.5</v>
      </c>
      <c r="P893" t="s">
        <v>11735</v>
      </c>
      <c r="Q893">
        <v>3.5</v>
      </c>
      <c r="R893" t="s">
        <v>11421</v>
      </c>
      <c r="S893">
        <v>6.7</v>
      </c>
      <c r="T893" t="s">
        <v>11421</v>
      </c>
      <c r="U893">
        <v>74.2</v>
      </c>
      <c r="V893" t="s">
        <v>11606</v>
      </c>
      <c r="W893">
        <v>100</v>
      </c>
      <c r="X893" t="s">
        <v>192</v>
      </c>
      <c r="Y893">
        <v>2.1</v>
      </c>
      <c r="Z893" t="s">
        <v>11421</v>
      </c>
      <c r="AA893">
        <v>12</v>
      </c>
      <c r="AB893" t="s">
        <v>11421</v>
      </c>
      <c r="AC893">
        <v>1.1</v>
      </c>
      <c r="AD893" t="s">
        <v>11421</v>
      </c>
      <c r="AE893" t="s">
        <v>12371</v>
      </c>
    </row>
    <row r="894" spans="1:31">
      <c r="A894" t="s">
        <v>12315</v>
      </c>
      <c r="B894" t="s">
        <v>800</v>
      </c>
      <c r="C894" t="s">
        <v>2359</v>
      </c>
      <c r="D894" t="s">
        <v>800</v>
      </c>
      <c r="E894">
        <v>22</v>
      </c>
      <c r="F894" t="s">
        <v>11386</v>
      </c>
      <c r="G894" t="s">
        <v>10</v>
      </c>
      <c r="H894" t="s">
        <v>11387</v>
      </c>
      <c r="I894" t="s">
        <v>7032</v>
      </c>
      <c r="J894" t="s">
        <v>7069</v>
      </c>
      <c r="K894">
        <v>3</v>
      </c>
      <c r="L894" t="s">
        <v>11389</v>
      </c>
      <c r="M894">
        <v>4.7</v>
      </c>
      <c r="N894" t="s">
        <v>11735</v>
      </c>
      <c r="O894">
        <v>4.8</v>
      </c>
      <c r="P894" t="s">
        <v>11735</v>
      </c>
      <c r="Q894">
        <v>6.4</v>
      </c>
      <c r="R894" t="s">
        <v>11421</v>
      </c>
      <c r="S894">
        <v>5.6</v>
      </c>
      <c r="T894" t="s">
        <v>11421</v>
      </c>
      <c r="U894">
        <v>63.4</v>
      </c>
      <c r="V894" t="s">
        <v>11941</v>
      </c>
      <c r="W894">
        <v>99.5</v>
      </c>
      <c r="X894" t="s">
        <v>152</v>
      </c>
      <c r="Y894">
        <v>11.2</v>
      </c>
      <c r="Z894" t="s">
        <v>11723</v>
      </c>
      <c r="AA894">
        <v>12</v>
      </c>
      <c r="AB894" t="s">
        <v>11421</v>
      </c>
      <c r="AC894">
        <v>2.7</v>
      </c>
      <c r="AD894" t="s">
        <v>11421</v>
      </c>
      <c r="AE894" t="s">
        <v>12371</v>
      </c>
    </row>
    <row r="895" spans="1:31">
      <c r="A895" t="s">
        <v>12315</v>
      </c>
      <c r="B895" t="s">
        <v>800</v>
      </c>
      <c r="C895" t="s">
        <v>2170</v>
      </c>
      <c r="D895" t="s">
        <v>800</v>
      </c>
      <c r="E895">
        <v>20</v>
      </c>
      <c r="F895" t="s">
        <v>11386</v>
      </c>
      <c r="G895" t="s">
        <v>10</v>
      </c>
      <c r="H895" t="s">
        <v>11387</v>
      </c>
      <c r="I895" t="s">
        <v>7032</v>
      </c>
      <c r="J895" t="s">
        <v>7069</v>
      </c>
      <c r="K895">
        <v>3</v>
      </c>
      <c r="L895" t="s">
        <v>11389</v>
      </c>
      <c r="M895">
        <v>6.1</v>
      </c>
      <c r="N895" t="s">
        <v>11735</v>
      </c>
      <c r="O895">
        <v>5.1</v>
      </c>
      <c r="P895" t="s">
        <v>11735</v>
      </c>
      <c r="Q895">
        <v>9.1</v>
      </c>
      <c r="R895" t="s">
        <v>11421</v>
      </c>
      <c r="S895">
        <v>11.3</v>
      </c>
      <c r="T895" t="s">
        <v>11421</v>
      </c>
      <c r="U895">
        <v>64.6</v>
      </c>
      <c r="V895" t="s">
        <v>912</v>
      </c>
      <c r="W895">
        <v>30.1</v>
      </c>
      <c r="X895" t="s">
        <v>11610</v>
      </c>
      <c r="Y895">
        <v>9.6</v>
      </c>
      <c r="Z895" t="s">
        <v>12226</v>
      </c>
      <c r="AA895">
        <v>8.9</v>
      </c>
      <c r="AB895" t="s">
        <v>11421</v>
      </c>
      <c r="AC895">
        <v>37.5</v>
      </c>
      <c r="AD895" t="s">
        <v>11747</v>
      </c>
      <c r="AE895" t="s">
        <v>12371</v>
      </c>
    </row>
    <row r="896" spans="1:31">
      <c r="A896" t="s">
        <v>12315</v>
      </c>
      <c r="B896" t="s">
        <v>800</v>
      </c>
      <c r="C896" t="s">
        <v>2410</v>
      </c>
      <c r="D896" t="s">
        <v>800</v>
      </c>
      <c r="E896">
        <v>19</v>
      </c>
      <c r="F896" t="s">
        <v>6935</v>
      </c>
      <c r="G896" t="s">
        <v>2409</v>
      </c>
      <c r="H896" t="s">
        <v>11383</v>
      </c>
      <c r="I896" t="s">
        <v>11388</v>
      </c>
      <c r="J896" t="s">
        <v>7069</v>
      </c>
      <c r="K896">
        <v>3</v>
      </c>
      <c r="L896" t="s">
        <v>11389</v>
      </c>
      <c r="M896">
        <v>5.3</v>
      </c>
      <c r="N896" t="s">
        <v>11735</v>
      </c>
      <c r="O896">
        <v>5.2</v>
      </c>
      <c r="P896" t="s">
        <v>11735</v>
      </c>
      <c r="Q896">
        <v>38.2</v>
      </c>
      <c r="R896" t="s">
        <v>12056</v>
      </c>
      <c r="S896">
        <v>6.5</v>
      </c>
      <c r="T896" t="s">
        <v>11421</v>
      </c>
      <c r="U896">
        <v>15.1</v>
      </c>
      <c r="V896" t="s">
        <v>11787</v>
      </c>
      <c r="W896">
        <v>11.2</v>
      </c>
      <c r="X896" t="s">
        <v>11647</v>
      </c>
      <c r="Y896">
        <v>35.4</v>
      </c>
      <c r="Z896" t="s">
        <v>11587</v>
      </c>
      <c r="AA896">
        <v>47.4</v>
      </c>
      <c r="AB896" t="s">
        <v>11520</v>
      </c>
      <c r="AC896">
        <v>2.3</v>
      </c>
      <c r="AD896" t="s">
        <v>11421</v>
      </c>
      <c r="AE896" t="s">
        <v>12371</v>
      </c>
    </row>
    <row r="897" spans="1:31">
      <c r="A897" t="s">
        <v>12315</v>
      </c>
      <c r="B897" t="s">
        <v>800</v>
      </c>
      <c r="C897" t="s">
        <v>2412</v>
      </c>
      <c r="D897" t="s">
        <v>800</v>
      </c>
      <c r="E897">
        <v>16</v>
      </c>
      <c r="F897" t="s">
        <v>12381</v>
      </c>
      <c r="G897" t="s">
        <v>1229</v>
      </c>
      <c r="H897" t="s">
        <v>11387</v>
      </c>
      <c r="I897" t="s">
        <v>11388</v>
      </c>
      <c r="J897" t="s">
        <v>7069</v>
      </c>
      <c r="K897">
        <v>3</v>
      </c>
      <c r="L897" t="s">
        <v>11389</v>
      </c>
      <c r="M897">
        <v>7</v>
      </c>
      <c r="N897" t="s">
        <v>11735</v>
      </c>
      <c r="O897">
        <v>6.7</v>
      </c>
      <c r="P897" t="s">
        <v>11735</v>
      </c>
      <c r="Q897">
        <v>30.8</v>
      </c>
      <c r="R897" t="s">
        <v>11878</v>
      </c>
      <c r="S897">
        <v>6.7</v>
      </c>
      <c r="T897" t="s">
        <v>11421</v>
      </c>
      <c r="U897">
        <v>1.9</v>
      </c>
      <c r="V897" t="s">
        <v>11421</v>
      </c>
      <c r="W897">
        <v>14.3</v>
      </c>
      <c r="X897" t="s">
        <v>12491</v>
      </c>
      <c r="Y897">
        <v>16.1</v>
      </c>
      <c r="Z897" t="s">
        <v>11866</v>
      </c>
      <c r="AA897">
        <v>52.1</v>
      </c>
      <c r="AB897" t="s">
        <v>11753</v>
      </c>
      <c r="AC897">
        <v>31.3</v>
      </c>
      <c r="AD897" t="s">
        <v>12050</v>
      </c>
      <c r="AE897" t="s">
        <v>12371</v>
      </c>
    </row>
    <row r="898" spans="1:31">
      <c r="A898" t="s">
        <v>12315</v>
      </c>
      <c r="B898" t="s">
        <v>800</v>
      </c>
      <c r="C898" t="s">
        <v>12492</v>
      </c>
      <c r="D898" t="s">
        <v>800</v>
      </c>
      <c r="E898">
        <v>23</v>
      </c>
      <c r="F898" t="s">
        <v>11754</v>
      </c>
      <c r="G898" t="s">
        <v>404</v>
      </c>
      <c r="H898" t="s">
        <v>11387</v>
      </c>
      <c r="I898" t="s">
        <v>11388</v>
      </c>
      <c r="J898" t="s">
        <v>11384</v>
      </c>
      <c r="K898">
        <v>5</v>
      </c>
      <c r="L898" t="s">
        <v>11389</v>
      </c>
      <c r="M898">
        <v>8.3</v>
      </c>
      <c r="N898" t="s">
        <v>11735</v>
      </c>
      <c r="O898">
        <v>2.5</v>
      </c>
      <c r="P898" t="s">
        <v>11735</v>
      </c>
      <c r="Q898">
        <v>12.7</v>
      </c>
      <c r="R898" t="s">
        <v>11421</v>
      </c>
      <c r="S898">
        <v>29.4</v>
      </c>
      <c r="T898" t="s">
        <v>11525</v>
      </c>
      <c r="U898">
        <v>1.4</v>
      </c>
      <c r="V898" t="s">
        <v>11421</v>
      </c>
      <c r="W898">
        <v>4.4</v>
      </c>
      <c r="X898" t="s">
        <v>11421</v>
      </c>
      <c r="Y898">
        <v>30.7</v>
      </c>
      <c r="Z898" t="s">
        <v>11475</v>
      </c>
      <c r="AA898">
        <v>1</v>
      </c>
      <c r="AB898" t="s">
        <v>11421</v>
      </c>
      <c r="AC898">
        <v>23.2</v>
      </c>
      <c r="AD898" t="s">
        <v>11841</v>
      </c>
      <c r="AE898" t="s">
        <v>12371</v>
      </c>
    </row>
    <row r="899" spans="1:31">
      <c r="A899" t="s">
        <v>156</v>
      </c>
      <c r="B899" t="s">
        <v>800</v>
      </c>
      <c r="C899" t="s">
        <v>1350</v>
      </c>
      <c r="D899" t="s">
        <v>800</v>
      </c>
      <c r="E899">
        <v>19</v>
      </c>
      <c r="F899" t="s">
        <v>11754</v>
      </c>
      <c r="G899" t="s">
        <v>404</v>
      </c>
      <c r="H899" t="s">
        <v>11387</v>
      </c>
      <c r="I899" t="s">
        <v>7032</v>
      </c>
      <c r="J899" t="s">
        <v>11384</v>
      </c>
      <c r="K899">
        <v>5</v>
      </c>
      <c r="L899" t="s">
        <v>11389</v>
      </c>
      <c r="M899">
        <v>10.9</v>
      </c>
      <c r="N899" t="s">
        <v>11735</v>
      </c>
      <c r="O899">
        <v>2.4</v>
      </c>
      <c r="P899" t="s">
        <v>11735</v>
      </c>
      <c r="Q899">
        <v>5.1</v>
      </c>
      <c r="R899" t="s">
        <v>11421</v>
      </c>
      <c r="S899">
        <v>27.5</v>
      </c>
      <c r="T899" t="s">
        <v>11475</v>
      </c>
      <c r="U899">
        <v>2.4</v>
      </c>
      <c r="V899" t="s">
        <v>11421</v>
      </c>
      <c r="W899">
        <v>1.9</v>
      </c>
      <c r="X899" t="s">
        <v>11421</v>
      </c>
      <c r="Y899">
        <v>53.3</v>
      </c>
      <c r="Z899" t="s">
        <v>11758</v>
      </c>
      <c r="AA899">
        <v>5.1</v>
      </c>
      <c r="AB899" t="s">
        <v>11421</v>
      </c>
      <c r="AC899">
        <v>9.7</v>
      </c>
      <c r="AD899" t="s">
        <v>12385</v>
      </c>
      <c r="AE899" t="s">
        <v>12371</v>
      </c>
    </row>
    <row r="900" spans="1:31">
      <c r="A900" t="s">
        <v>12315</v>
      </c>
      <c r="B900" t="s">
        <v>800</v>
      </c>
      <c r="C900" t="s">
        <v>1416</v>
      </c>
      <c r="D900" t="s">
        <v>800</v>
      </c>
      <c r="E900">
        <v>17</v>
      </c>
      <c r="F900" t="s">
        <v>11754</v>
      </c>
      <c r="G900" t="s">
        <v>404</v>
      </c>
      <c r="H900" t="s">
        <v>11387</v>
      </c>
      <c r="I900" t="s">
        <v>11388</v>
      </c>
      <c r="J900" t="s">
        <v>11384</v>
      </c>
      <c r="K900">
        <v>5</v>
      </c>
      <c r="L900" t="s">
        <v>11389</v>
      </c>
      <c r="M900">
        <v>9.4</v>
      </c>
      <c r="N900" t="s">
        <v>11735</v>
      </c>
      <c r="O900">
        <v>2.7</v>
      </c>
      <c r="P900" t="s">
        <v>11735</v>
      </c>
      <c r="Q900">
        <v>2.6</v>
      </c>
      <c r="R900" t="s">
        <v>11421</v>
      </c>
      <c r="S900">
        <v>34.6</v>
      </c>
      <c r="T900" t="s">
        <v>11529</v>
      </c>
      <c r="U900">
        <v>2</v>
      </c>
      <c r="V900" t="s">
        <v>11421</v>
      </c>
      <c r="W900">
        <v>6.3</v>
      </c>
      <c r="X900" t="s">
        <v>11421</v>
      </c>
      <c r="Y900">
        <v>35.1</v>
      </c>
      <c r="Z900" t="s">
        <v>11935</v>
      </c>
      <c r="AA900">
        <v>10.2</v>
      </c>
      <c r="AB900" t="s">
        <v>11421</v>
      </c>
      <c r="AC900">
        <v>3.7</v>
      </c>
      <c r="AD900" t="s">
        <v>11421</v>
      </c>
      <c r="AE900" t="s">
        <v>12371</v>
      </c>
    </row>
    <row r="901" spans="1:31">
      <c r="A901" t="s">
        <v>12315</v>
      </c>
      <c r="B901" t="s">
        <v>800</v>
      </c>
      <c r="C901" t="s">
        <v>2350</v>
      </c>
      <c r="D901" t="s">
        <v>800</v>
      </c>
      <c r="E901">
        <v>13</v>
      </c>
      <c r="F901" t="s">
        <v>11386</v>
      </c>
      <c r="G901" t="s">
        <v>10</v>
      </c>
      <c r="H901" t="s">
        <v>11387</v>
      </c>
      <c r="I901" t="s">
        <v>7032</v>
      </c>
      <c r="J901" t="s">
        <v>7069</v>
      </c>
      <c r="K901">
        <v>4</v>
      </c>
      <c r="L901" t="s">
        <v>11389</v>
      </c>
      <c r="M901">
        <v>7.4</v>
      </c>
      <c r="N901" t="s">
        <v>11735</v>
      </c>
      <c r="O901">
        <v>4</v>
      </c>
      <c r="P901" t="s">
        <v>11735</v>
      </c>
      <c r="Q901">
        <v>6.7</v>
      </c>
      <c r="R901" t="s">
        <v>11421</v>
      </c>
      <c r="S901">
        <v>7.8</v>
      </c>
      <c r="T901" t="s">
        <v>11421</v>
      </c>
      <c r="U901">
        <v>38.1</v>
      </c>
      <c r="V901" t="s">
        <v>11881</v>
      </c>
      <c r="W901">
        <v>70.1</v>
      </c>
      <c r="X901" t="s">
        <v>1057</v>
      </c>
      <c r="Y901">
        <v>20.8</v>
      </c>
      <c r="Z901" t="s">
        <v>12016</v>
      </c>
      <c r="AA901">
        <v>11.8</v>
      </c>
      <c r="AB901" t="s">
        <v>11421</v>
      </c>
      <c r="AC901">
        <v>9.8</v>
      </c>
      <c r="AD901" t="s">
        <v>12375</v>
      </c>
      <c r="AE901" t="s">
        <v>12371</v>
      </c>
    </row>
    <row r="902" spans="1:31">
      <c r="A902" t="s">
        <v>9</v>
      </c>
      <c r="B902" t="s">
        <v>800</v>
      </c>
      <c r="C902" t="s">
        <v>1915</v>
      </c>
      <c r="D902" t="s">
        <v>800</v>
      </c>
      <c r="E902">
        <v>22</v>
      </c>
      <c r="F902" t="s">
        <v>11870</v>
      </c>
      <c r="G902" t="s">
        <v>367</v>
      </c>
      <c r="H902" t="s">
        <v>11402</v>
      </c>
      <c r="I902" t="s">
        <v>7032</v>
      </c>
      <c r="J902" t="s">
        <v>11384</v>
      </c>
      <c r="K902">
        <v>5</v>
      </c>
      <c r="L902" t="s">
        <v>11389</v>
      </c>
      <c r="M902">
        <v>9.6</v>
      </c>
      <c r="N902" t="s">
        <v>11735</v>
      </c>
      <c r="O902">
        <v>4.9</v>
      </c>
      <c r="P902" t="s">
        <v>11735</v>
      </c>
      <c r="Q902">
        <v>1</v>
      </c>
      <c r="R902" t="s">
        <v>11421</v>
      </c>
      <c r="S902">
        <v>8.8</v>
      </c>
      <c r="T902" t="s">
        <v>11421</v>
      </c>
      <c r="U902" t="s">
        <v>9</v>
      </c>
      <c r="V902" t="s">
        <v>9</v>
      </c>
      <c r="W902">
        <v>8</v>
      </c>
      <c r="X902" t="s">
        <v>11421</v>
      </c>
      <c r="Y902">
        <v>81.8</v>
      </c>
      <c r="Z902" t="s">
        <v>390</v>
      </c>
      <c r="AA902">
        <v>66.6</v>
      </c>
      <c r="AB902" t="s">
        <v>498</v>
      </c>
      <c r="AC902" t="s">
        <v>9</v>
      </c>
      <c r="AD902" t="s">
        <v>9</v>
      </c>
      <c r="AE902" t="s">
        <v>12371</v>
      </c>
    </row>
    <row r="903" spans="1:31">
      <c r="A903" t="s">
        <v>12228</v>
      </c>
      <c r="B903" t="s">
        <v>800</v>
      </c>
      <c r="C903" t="s">
        <v>12493</v>
      </c>
      <c r="D903" t="s">
        <v>800</v>
      </c>
      <c r="E903">
        <v>27</v>
      </c>
      <c r="F903" t="s">
        <v>11448</v>
      </c>
      <c r="G903" t="s">
        <v>175</v>
      </c>
      <c r="H903" t="s">
        <v>11387</v>
      </c>
      <c r="I903" t="s">
        <v>11510</v>
      </c>
      <c r="J903" t="s">
        <v>9</v>
      </c>
      <c r="K903">
        <v>5</v>
      </c>
      <c r="L903" t="s">
        <v>11389</v>
      </c>
      <c r="M903">
        <v>7.1</v>
      </c>
      <c r="N903" t="s">
        <v>11735</v>
      </c>
      <c r="O903">
        <v>3.5</v>
      </c>
      <c r="P903" t="s">
        <v>11735</v>
      </c>
      <c r="Q903">
        <v>71.3</v>
      </c>
      <c r="R903" t="s">
        <v>11548</v>
      </c>
      <c r="S903">
        <v>1.2</v>
      </c>
      <c r="T903" t="s">
        <v>11421</v>
      </c>
      <c r="U903">
        <v>12.5</v>
      </c>
      <c r="V903" t="s">
        <v>11421</v>
      </c>
      <c r="W903">
        <v>24.5</v>
      </c>
      <c r="X903" t="s">
        <v>866</v>
      </c>
      <c r="Y903">
        <v>1</v>
      </c>
      <c r="Z903" t="s">
        <v>11421</v>
      </c>
      <c r="AA903">
        <v>27.4</v>
      </c>
      <c r="AB903" t="s">
        <v>815</v>
      </c>
      <c r="AC903">
        <v>1</v>
      </c>
      <c r="AD903" t="s">
        <v>11421</v>
      </c>
      <c r="AE903" t="s">
        <v>12371</v>
      </c>
    </row>
    <row r="904" spans="1:31">
      <c r="A904" t="s">
        <v>156</v>
      </c>
      <c r="B904" t="s">
        <v>800</v>
      </c>
      <c r="C904" t="s">
        <v>1592</v>
      </c>
      <c r="D904" t="s">
        <v>800</v>
      </c>
      <c r="E904">
        <v>29</v>
      </c>
      <c r="F904" t="s">
        <v>6870</v>
      </c>
      <c r="G904" t="s">
        <v>1450</v>
      </c>
      <c r="H904" t="s">
        <v>11402</v>
      </c>
      <c r="I904" t="s">
        <v>11398</v>
      </c>
      <c r="J904" t="s">
        <v>11384</v>
      </c>
      <c r="K904">
        <v>3</v>
      </c>
      <c r="L904" t="s">
        <v>11385</v>
      </c>
      <c r="M904">
        <v>11.2</v>
      </c>
      <c r="N904" t="s">
        <v>11735</v>
      </c>
      <c r="O904">
        <v>12.2</v>
      </c>
      <c r="P904" t="s">
        <v>11735</v>
      </c>
      <c r="Q904">
        <v>6.5</v>
      </c>
      <c r="R904" t="s">
        <v>11421</v>
      </c>
      <c r="S904">
        <v>21.3</v>
      </c>
      <c r="T904" t="s">
        <v>11640</v>
      </c>
      <c r="U904">
        <v>19</v>
      </c>
      <c r="V904" t="s">
        <v>12156</v>
      </c>
      <c r="W904">
        <v>2.2</v>
      </c>
      <c r="X904" t="s">
        <v>11421</v>
      </c>
      <c r="Y904">
        <v>13.3</v>
      </c>
      <c r="Z904" t="s">
        <v>12208</v>
      </c>
      <c r="AA904">
        <v>10.2</v>
      </c>
      <c r="AB904" t="s">
        <v>11421</v>
      </c>
      <c r="AC904">
        <v>9.7</v>
      </c>
      <c r="AD904" t="s">
        <v>12385</v>
      </c>
      <c r="AE904" t="s">
        <v>12371</v>
      </c>
    </row>
    <row r="905" spans="1:31">
      <c r="A905" t="s">
        <v>12228</v>
      </c>
      <c r="B905" t="s">
        <v>800</v>
      </c>
      <c r="C905" t="s">
        <v>7131</v>
      </c>
      <c r="D905" t="s">
        <v>800</v>
      </c>
      <c r="E905">
        <v>19</v>
      </c>
      <c r="F905" t="s">
        <v>11382</v>
      </c>
      <c r="G905" t="s">
        <v>5</v>
      </c>
      <c r="H905" t="s">
        <v>11425</v>
      </c>
      <c r="I905" t="s">
        <v>11398</v>
      </c>
      <c r="J905" t="s">
        <v>11384</v>
      </c>
      <c r="K905" t="s">
        <v>9</v>
      </c>
      <c r="L905" t="s">
        <v>11385</v>
      </c>
      <c r="M905">
        <v>4.4</v>
      </c>
      <c r="N905" t="s">
        <v>11735</v>
      </c>
      <c r="O905">
        <v>1.8</v>
      </c>
      <c r="P905" t="s">
        <v>11735</v>
      </c>
      <c r="Q905">
        <v>63.5</v>
      </c>
      <c r="R905" t="s">
        <v>11605</v>
      </c>
      <c r="S905">
        <v>8.6</v>
      </c>
      <c r="T905" t="s">
        <v>11421</v>
      </c>
      <c r="U905">
        <v>18</v>
      </c>
      <c r="V905" t="s">
        <v>12245</v>
      </c>
      <c r="W905">
        <v>16.8</v>
      </c>
      <c r="X905" t="s">
        <v>11650</v>
      </c>
      <c r="Y905">
        <v>1</v>
      </c>
      <c r="Z905" t="s">
        <v>11421</v>
      </c>
      <c r="AA905">
        <v>27.7</v>
      </c>
      <c r="AB905" t="s">
        <v>11429</v>
      </c>
      <c r="AC905" t="s">
        <v>9</v>
      </c>
      <c r="AD905" t="s">
        <v>9</v>
      </c>
      <c r="AE905" t="s">
        <v>12371</v>
      </c>
    </row>
    <row r="906" spans="1:31">
      <c r="A906" t="s">
        <v>12315</v>
      </c>
      <c r="B906" t="s">
        <v>800</v>
      </c>
      <c r="C906" t="s">
        <v>2734</v>
      </c>
      <c r="D906" t="s">
        <v>800</v>
      </c>
      <c r="E906">
        <v>26</v>
      </c>
      <c r="F906" t="s">
        <v>11382</v>
      </c>
      <c r="G906" t="s">
        <v>5</v>
      </c>
      <c r="H906" t="s">
        <v>11383</v>
      </c>
      <c r="I906" t="s">
        <v>7032</v>
      </c>
      <c r="J906" t="s">
        <v>11384</v>
      </c>
      <c r="K906">
        <v>5</v>
      </c>
      <c r="L906" t="s">
        <v>11385</v>
      </c>
      <c r="M906">
        <v>3.9</v>
      </c>
      <c r="N906" t="s">
        <v>11735</v>
      </c>
      <c r="O906">
        <v>5.7</v>
      </c>
      <c r="P906" t="s">
        <v>11735</v>
      </c>
      <c r="Q906">
        <v>17.1</v>
      </c>
      <c r="R906" t="s">
        <v>11421</v>
      </c>
      <c r="S906">
        <v>27.5</v>
      </c>
      <c r="T906" t="s">
        <v>12053</v>
      </c>
      <c r="U906">
        <v>42.7</v>
      </c>
      <c r="V906" t="s">
        <v>11535</v>
      </c>
      <c r="W906">
        <v>24.2</v>
      </c>
      <c r="X906" t="s">
        <v>11665</v>
      </c>
      <c r="Y906">
        <v>1.7</v>
      </c>
      <c r="Z906" t="s">
        <v>11421</v>
      </c>
      <c r="AA906">
        <v>11.8</v>
      </c>
      <c r="AB906" t="s">
        <v>11421</v>
      </c>
      <c r="AC906">
        <v>1.3</v>
      </c>
      <c r="AD906" t="s">
        <v>11421</v>
      </c>
      <c r="AE906" t="s">
        <v>12371</v>
      </c>
    </row>
    <row r="907" spans="1:31">
      <c r="A907" t="s">
        <v>12315</v>
      </c>
      <c r="B907" t="s">
        <v>800</v>
      </c>
      <c r="C907" t="s">
        <v>799</v>
      </c>
      <c r="D907" t="s">
        <v>800</v>
      </c>
      <c r="E907">
        <v>24</v>
      </c>
      <c r="F907" t="s">
        <v>11432</v>
      </c>
      <c r="G907" t="s">
        <v>11433</v>
      </c>
      <c r="H907" t="s">
        <v>11402</v>
      </c>
      <c r="I907" t="s">
        <v>11398</v>
      </c>
      <c r="J907" t="s">
        <v>11384</v>
      </c>
      <c r="K907">
        <v>2</v>
      </c>
      <c r="L907" t="s">
        <v>11389</v>
      </c>
      <c r="M907">
        <v>6.9</v>
      </c>
      <c r="N907" t="s">
        <v>11735</v>
      </c>
      <c r="O907">
        <v>2.1</v>
      </c>
      <c r="P907" t="s">
        <v>11735</v>
      </c>
      <c r="Q907">
        <v>12.1</v>
      </c>
      <c r="R907" t="s">
        <v>11421</v>
      </c>
      <c r="S907">
        <v>41.1</v>
      </c>
      <c r="T907" t="s">
        <v>11446</v>
      </c>
      <c r="U907" t="s">
        <v>9</v>
      </c>
      <c r="V907" t="s">
        <v>9</v>
      </c>
      <c r="W907">
        <v>2.6</v>
      </c>
      <c r="X907" t="s">
        <v>11421</v>
      </c>
      <c r="Y907">
        <v>9.7</v>
      </c>
      <c r="Z907" t="s">
        <v>12433</v>
      </c>
      <c r="AA907">
        <v>7</v>
      </c>
      <c r="AB907" t="s">
        <v>11421</v>
      </c>
      <c r="AC907">
        <v>2.4</v>
      </c>
      <c r="AD907" t="s">
        <v>11421</v>
      </c>
      <c r="AE907" t="s">
        <v>12371</v>
      </c>
    </row>
    <row r="908" spans="1:31">
      <c r="A908" t="s">
        <v>12315</v>
      </c>
      <c r="B908" t="s">
        <v>1017</v>
      </c>
      <c r="C908" t="s">
        <v>12494</v>
      </c>
      <c r="D908" t="s">
        <v>1017</v>
      </c>
      <c r="E908">
        <v>26</v>
      </c>
      <c r="F908" t="s">
        <v>12046</v>
      </c>
      <c r="G908" t="s">
        <v>997</v>
      </c>
      <c r="H908" t="s">
        <v>11387</v>
      </c>
      <c r="I908" t="s">
        <v>7032</v>
      </c>
      <c r="J908" t="s">
        <v>11384</v>
      </c>
      <c r="K908">
        <v>5</v>
      </c>
      <c r="L908" t="s">
        <v>11389</v>
      </c>
      <c r="M908">
        <v>9.2</v>
      </c>
      <c r="N908" t="s">
        <v>11735</v>
      </c>
      <c r="O908">
        <v>15.2</v>
      </c>
      <c r="P908" t="s">
        <v>11997</v>
      </c>
      <c r="Q908">
        <v>37.3</v>
      </c>
      <c r="R908" t="s">
        <v>11881</v>
      </c>
      <c r="S908">
        <v>7</v>
      </c>
      <c r="T908" t="s">
        <v>11421</v>
      </c>
      <c r="U908">
        <v>2.7</v>
      </c>
      <c r="V908" t="s">
        <v>11421</v>
      </c>
      <c r="W908">
        <v>4.5</v>
      </c>
      <c r="X908" t="s">
        <v>11421</v>
      </c>
      <c r="Y908">
        <v>13.2</v>
      </c>
      <c r="Z908" t="s">
        <v>11822</v>
      </c>
      <c r="AA908">
        <v>8.8</v>
      </c>
      <c r="AB908" t="s">
        <v>11421</v>
      </c>
      <c r="AC908">
        <v>2.5</v>
      </c>
      <c r="AD908" t="s">
        <v>11421</v>
      </c>
      <c r="AE908" t="s">
        <v>12371</v>
      </c>
    </row>
    <row r="909" spans="1:31">
      <c r="A909" t="s">
        <v>156</v>
      </c>
      <c r="B909" t="s">
        <v>1017</v>
      </c>
      <c r="C909" t="s">
        <v>1018</v>
      </c>
      <c r="D909" t="s">
        <v>1017</v>
      </c>
      <c r="E909">
        <v>16</v>
      </c>
      <c r="F909" t="s">
        <v>12196</v>
      </c>
      <c r="G909" t="s">
        <v>731</v>
      </c>
      <c r="H909" t="s">
        <v>11402</v>
      </c>
      <c r="I909" t="s">
        <v>11388</v>
      </c>
      <c r="J909" t="s">
        <v>7069</v>
      </c>
      <c r="K909">
        <v>4</v>
      </c>
      <c r="L909" t="s">
        <v>11389</v>
      </c>
      <c r="M909">
        <v>21.5</v>
      </c>
      <c r="N909" t="s">
        <v>11752</v>
      </c>
      <c r="O909">
        <v>13.1</v>
      </c>
      <c r="P909" t="s">
        <v>11735</v>
      </c>
      <c r="Q909">
        <v>5</v>
      </c>
      <c r="R909" t="s">
        <v>11421</v>
      </c>
      <c r="S909">
        <v>1.9</v>
      </c>
      <c r="T909" t="s">
        <v>11421</v>
      </c>
      <c r="U909">
        <v>1.7</v>
      </c>
      <c r="V909" t="s">
        <v>11421</v>
      </c>
      <c r="W909">
        <v>5</v>
      </c>
      <c r="X909" t="s">
        <v>11421</v>
      </c>
      <c r="Y909">
        <v>28.7</v>
      </c>
      <c r="Z909" t="s">
        <v>12087</v>
      </c>
      <c r="AA909">
        <v>13.5</v>
      </c>
      <c r="AB909" t="s">
        <v>11504</v>
      </c>
      <c r="AC909">
        <v>2.7</v>
      </c>
      <c r="AD909" t="s">
        <v>11421</v>
      </c>
      <c r="AE909" t="s">
        <v>12371</v>
      </c>
    </row>
    <row r="910" spans="1:31">
      <c r="A910" t="s">
        <v>156</v>
      </c>
      <c r="B910" t="s">
        <v>1017</v>
      </c>
      <c r="C910" t="s">
        <v>12495</v>
      </c>
      <c r="D910" t="s">
        <v>1017</v>
      </c>
      <c r="E910">
        <v>17</v>
      </c>
      <c r="F910" t="s">
        <v>12153</v>
      </c>
      <c r="G910" t="s">
        <v>489</v>
      </c>
      <c r="H910" t="s">
        <v>11402</v>
      </c>
      <c r="I910" t="s">
        <v>11388</v>
      </c>
      <c r="J910" t="s">
        <v>7069</v>
      </c>
      <c r="K910">
        <v>4</v>
      </c>
      <c r="L910" t="s">
        <v>11389</v>
      </c>
      <c r="M910">
        <v>18.5</v>
      </c>
      <c r="N910" t="s">
        <v>12224</v>
      </c>
      <c r="O910">
        <v>11.7</v>
      </c>
      <c r="P910" t="s">
        <v>11735</v>
      </c>
      <c r="Q910">
        <v>8.1</v>
      </c>
      <c r="R910" t="s">
        <v>11421</v>
      </c>
      <c r="S910">
        <v>2.7</v>
      </c>
      <c r="T910" t="s">
        <v>11421</v>
      </c>
      <c r="U910">
        <v>2.5</v>
      </c>
      <c r="V910" t="s">
        <v>11421</v>
      </c>
      <c r="W910">
        <v>5.4</v>
      </c>
      <c r="X910" t="s">
        <v>11421</v>
      </c>
      <c r="Y910">
        <v>32.4</v>
      </c>
      <c r="Z910" t="s">
        <v>12060</v>
      </c>
      <c r="AA910">
        <v>15.4</v>
      </c>
      <c r="AB910" t="s">
        <v>11629</v>
      </c>
      <c r="AC910">
        <v>16.1</v>
      </c>
      <c r="AD910" t="s">
        <v>12270</v>
      </c>
      <c r="AE910" t="s">
        <v>12371</v>
      </c>
    </row>
    <row r="911" spans="1:31">
      <c r="A911" t="s">
        <v>156</v>
      </c>
      <c r="B911" t="s">
        <v>1017</v>
      </c>
      <c r="C911" t="s">
        <v>1720</v>
      </c>
      <c r="D911" t="s">
        <v>1017</v>
      </c>
      <c r="E911">
        <v>22</v>
      </c>
      <c r="F911" t="s">
        <v>11595</v>
      </c>
      <c r="G911" t="s">
        <v>641</v>
      </c>
      <c r="H911" t="s">
        <v>11383</v>
      </c>
      <c r="I911" t="s">
        <v>11398</v>
      </c>
      <c r="J911" t="s">
        <v>11384</v>
      </c>
      <c r="K911">
        <v>2</v>
      </c>
      <c r="L911" t="s">
        <v>12073</v>
      </c>
      <c r="M911">
        <v>5.9</v>
      </c>
      <c r="N911" t="s">
        <v>11735</v>
      </c>
      <c r="O911">
        <v>1.8</v>
      </c>
      <c r="P911" t="s">
        <v>11735</v>
      </c>
      <c r="Q911">
        <v>3.3</v>
      </c>
      <c r="R911" t="s">
        <v>11421</v>
      </c>
      <c r="S911">
        <v>38.7</v>
      </c>
      <c r="T911" t="s">
        <v>12071</v>
      </c>
      <c r="U911">
        <v>9.5</v>
      </c>
      <c r="V911" t="s">
        <v>11421</v>
      </c>
      <c r="W911">
        <v>3.5</v>
      </c>
      <c r="X911" t="s">
        <v>11421</v>
      </c>
      <c r="Y911">
        <v>12</v>
      </c>
      <c r="Z911" t="s">
        <v>11692</v>
      </c>
      <c r="AA911">
        <v>7.9</v>
      </c>
      <c r="AB911" t="s">
        <v>11421</v>
      </c>
      <c r="AC911">
        <v>2.3</v>
      </c>
      <c r="AD911" t="s">
        <v>11421</v>
      </c>
      <c r="AE911" t="s">
        <v>12371</v>
      </c>
    </row>
    <row r="912" spans="1:31">
      <c r="A912" t="s">
        <v>156</v>
      </c>
      <c r="B912" t="s">
        <v>1017</v>
      </c>
      <c r="C912" t="s">
        <v>10302</v>
      </c>
      <c r="D912" t="s">
        <v>1017</v>
      </c>
      <c r="E912">
        <v>39</v>
      </c>
      <c r="F912" t="s">
        <v>12163</v>
      </c>
      <c r="G912" t="s">
        <v>605</v>
      </c>
      <c r="H912" t="s">
        <v>11383</v>
      </c>
      <c r="I912" t="s">
        <v>11398</v>
      </c>
      <c r="J912" t="s">
        <v>11384</v>
      </c>
      <c r="K912">
        <v>5</v>
      </c>
      <c r="L912" t="s">
        <v>11389</v>
      </c>
      <c r="M912">
        <v>7.4</v>
      </c>
      <c r="N912" t="s">
        <v>11735</v>
      </c>
      <c r="O912">
        <v>33.3</v>
      </c>
      <c r="P912" t="s">
        <v>11706</v>
      </c>
      <c r="Q912">
        <v>1.6</v>
      </c>
      <c r="R912" t="s">
        <v>11421</v>
      </c>
      <c r="S912">
        <v>17.7</v>
      </c>
      <c r="T912" t="s">
        <v>12301</v>
      </c>
      <c r="U912">
        <v>1.7</v>
      </c>
      <c r="V912" t="s">
        <v>11421</v>
      </c>
      <c r="W912">
        <v>3.3</v>
      </c>
      <c r="X912" t="s">
        <v>11421</v>
      </c>
      <c r="Y912">
        <v>1</v>
      </c>
      <c r="Z912" t="s">
        <v>11421</v>
      </c>
      <c r="AA912">
        <v>15.7</v>
      </c>
      <c r="AB912" t="s">
        <v>12269</v>
      </c>
      <c r="AC912">
        <v>4.1</v>
      </c>
      <c r="AD912" t="s">
        <v>11421</v>
      </c>
      <c r="AE912" t="s">
        <v>12371</v>
      </c>
    </row>
    <row r="913" spans="1:31">
      <c r="A913" t="s">
        <v>12315</v>
      </c>
      <c r="B913" t="s">
        <v>1017</v>
      </c>
      <c r="C913" t="s">
        <v>1417</v>
      </c>
      <c r="D913" t="s">
        <v>1017</v>
      </c>
      <c r="E913">
        <v>22</v>
      </c>
      <c r="F913" t="s">
        <v>11432</v>
      </c>
      <c r="G913" t="s">
        <v>11433</v>
      </c>
      <c r="H913" t="s">
        <v>11387</v>
      </c>
      <c r="I913" t="s">
        <v>7032</v>
      </c>
      <c r="J913" t="s">
        <v>11384</v>
      </c>
      <c r="K913">
        <v>2</v>
      </c>
      <c r="L913" t="s">
        <v>11389</v>
      </c>
      <c r="M913">
        <v>10.1</v>
      </c>
      <c r="N913" t="s">
        <v>11735</v>
      </c>
      <c r="O913">
        <v>4.2</v>
      </c>
      <c r="P913" t="s">
        <v>11735</v>
      </c>
      <c r="Q913">
        <v>16</v>
      </c>
      <c r="R913" t="s">
        <v>11421</v>
      </c>
      <c r="S913">
        <v>28.8</v>
      </c>
      <c r="T913" t="s">
        <v>11956</v>
      </c>
      <c r="U913">
        <v>5</v>
      </c>
      <c r="V913" t="s">
        <v>11421</v>
      </c>
      <c r="W913">
        <v>10.6</v>
      </c>
      <c r="X913" t="s">
        <v>11421</v>
      </c>
      <c r="Y913">
        <v>2.6</v>
      </c>
      <c r="Z913" t="s">
        <v>11421</v>
      </c>
      <c r="AA913">
        <v>8.2</v>
      </c>
      <c r="AB913" t="s">
        <v>11421</v>
      </c>
      <c r="AC913">
        <v>1.7</v>
      </c>
      <c r="AD913" t="s">
        <v>11421</v>
      </c>
      <c r="AE913" t="s">
        <v>12371</v>
      </c>
    </row>
    <row r="914" spans="1:31">
      <c r="A914" t="s">
        <v>12315</v>
      </c>
      <c r="B914" t="s">
        <v>1017</v>
      </c>
      <c r="C914" t="s">
        <v>12496</v>
      </c>
      <c r="D914" t="s">
        <v>1017</v>
      </c>
      <c r="E914">
        <v>20</v>
      </c>
      <c r="F914" t="s">
        <v>11382</v>
      </c>
      <c r="G914" t="s">
        <v>5</v>
      </c>
      <c r="H914" t="s">
        <v>11383</v>
      </c>
      <c r="I914" t="s">
        <v>7032</v>
      </c>
      <c r="J914" t="s">
        <v>11384</v>
      </c>
      <c r="K914">
        <v>5</v>
      </c>
      <c r="L914" t="s">
        <v>11389</v>
      </c>
      <c r="M914">
        <v>8.3</v>
      </c>
      <c r="N914" t="s">
        <v>11735</v>
      </c>
      <c r="O914">
        <v>10.6</v>
      </c>
      <c r="P914" t="s">
        <v>11735</v>
      </c>
      <c r="Q914">
        <v>25.7</v>
      </c>
      <c r="R914" t="s">
        <v>11854</v>
      </c>
      <c r="S914">
        <v>15.6</v>
      </c>
      <c r="T914" t="s">
        <v>11872</v>
      </c>
      <c r="U914">
        <v>6.9</v>
      </c>
      <c r="V914" t="s">
        <v>11421</v>
      </c>
      <c r="W914">
        <v>6.8</v>
      </c>
      <c r="X914" t="s">
        <v>11421</v>
      </c>
      <c r="Y914">
        <v>2.5</v>
      </c>
      <c r="Z914" t="s">
        <v>11421</v>
      </c>
      <c r="AA914">
        <v>21.4</v>
      </c>
      <c r="AB914" t="s">
        <v>11535</v>
      </c>
      <c r="AC914">
        <v>8.1</v>
      </c>
      <c r="AD914" t="s">
        <v>11421</v>
      </c>
      <c r="AE914" t="s">
        <v>12371</v>
      </c>
    </row>
    <row r="915" spans="1:31">
      <c r="A915" t="s">
        <v>9</v>
      </c>
      <c r="B915" t="s">
        <v>1017</v>
      </c>
      <c r="C915" t="s">
        <v>12497</v>
      </c>
      <c r="D915" t="s">
        <v>1017</v>
      </c>
      <c r="E915">
        <v>46</v>
      </c>
      <c r="F915" t="s">
        <v>11991</v>
      </c>
      <c r="G915" t="s">
        <v>2570</v>
      </c>
      <c r="H915" t="s">
        <v>11383</v>
      </c>
      <c r="I915" t="s">
        <v>7032</v>
      </c>
      <c r="J915" t="s">
        <v>6952</v>
      </c>
      <c r="K915">
        <v>4</v>
      </c>
      <c r="L915" t="s">
        <v>11389</v>
      </c>
      <c r="M915">
        <v>11.6</v>
      </c>
      <c r="N915" t="s">
        <v>11735</v>
      </c>
      <c r="O915">
        <v>6.3</v>
      </c>
      <c r="P915" t="s">
        <v>11735</v>
      </c>
      <c r="Q915">
        <v>59.9</v>
      </c>
      <c r="R915" t="s">
        <v>11832</v>
      </c>
      <c r="S915">
        <v>1.2</v>
      </c>
      <c r="T915" t="s">
        <v>11421</v>
      </c>
      <c r="U915">
        <v>17.3</v>
      </c>
      <c r="V915" t="s">
        <v>11822</v>
      </c>
      <c r="W915">
        <v>2.7</v>
      </c>
      <c r="X915" t="s">
        <v>11421</v>
      </c>
      <c r="Y915">
        <v>1</v>
      </c>
      <c r="Z915" t="s">
        <v>11421</v>
      </c>
      <c r="AA915">
        <v>12.6</v>
      </c>
      <c r="AB915" t="s">
        <v>12055</v>
      </c>
      <c r="AC915">
        <v>1.6</v>
      </c>
      <c r="AD915" t="s">
        <v>11421</v>
      </c>
      <c r="AE915" t="s">
        <v>12371</v>
      </c>
    </row>
    <row r="916" spans="1:31">
      <c r="A916" t="s">
        <v>12315</v>
      </c>
      <c r="B916" t="s">
        <v>1017</v>
      </c>
      <c r="C916" t="s">
        <v>1265</v>
      </c>
      <c r="D916" t="s">
        <v>1017</v>
      </c>
      <c r="E916">
        <v>14</v>
      </c>
      <c r="F916" t="s">
        <v>11432</v>
      </c>
      <c r="G916" t="s">
        <v>11433</v>
      </c>
      <c r="H916" t="s">
        <v>11387</v>
      </c>
      <c r="I916" t="s">
        <v>11398</v>
      </c>
      <c r="J916" t="s">
        <v>11384</v>
      </c>
      <c r="K916">
        <v>3</v>
      </c>
      <c r="L916" t="s">
        <v>11389</v>
      </c>
      <c r="M916">
        <v>4</v>
      </c>
      <c r="N916" t="s">
        <v>11735</v>
      </c>
      <c r="O916">
        <v>1.5</v>
      </c>
      <c r="P916" t="s">
        <v>11735</v>
      </c>
      <c r="Q916">
        <v>26.9</v>
      </c>
      <c r="R916" t="s">
        <v>12076</v>
      </c>
      <c r="S916">
        <v>37.9</v>
      </c>
      <c r="T916" t="s">
        <v>11628</v>
      </c>
      <c r="U916">
        <v>2.3</v>
      </c>
      <c r="V916" t="s">
        <v>11421</v>
      </c>
      <c r="W916">
        <v>3.4</v>
      </c>
      <c r="X916" t="s">
        <v>11421</v>
      </c>
      <c r="Y916">
        <v>1.9</v>
      </c>
      <c r="Z916" t="s">
        <v>11421</v>
      </c>
      <c r="AA916">
        <v>6.2</v>
      </c>
      <c r="AB916" t="s">
        <v>11421</v>
      </c>
      <c r="AC916">
        <v>1.3</v>
      </c>
      <c r="AD916" t="s">
        <v>11421</v>
      </c>
      <c r="AE916" t="s">
        <v>12371</v>
      </c>
    </row>
    <row r="917" spans="1:31">
      <c r="A917" t="s">
        <v>12299</v>
      </c>
      <c r="B917" t="s">
        <v>1017</v>
      </c>
      <c r="C917" t="s">
        <v>3408</v>
      </c>
      <c r="D917" t="s">
        <v>1017</v>
      </c>
      <c r="E917">
        <v>17</v>
      </c>
      <c r="F917" t="s">
        <v>11497</v>
      </c>
      <c r="G917" t="s">
        <v>417</v>
      </c>
      <c r="H917" t="s">
        <v>11383</v>
      </c>
      <c r="I917" t="s">
        <v>11388</v>
      </c>
      <c r="J917" t="s">
        <v>11384</v>
      </c>
      <c r="K917">
        <v>3</v>
      </c>
      <c r="L917" t="s">
        <v>11385</v>
      </c>
      <c r="M917">
        <v>2.6</v>
      </c>
      <c r="N917" t="s">
        <v>11735</v>
      </c>
      <c r="O917">
        <v>1.9</v>
      </c>
      <c r="P917" t="s">
        <v>11735</v>
      </c>
      <c r="Q917">
        <v>94</v>
      </c>
      <c r="R917" t="s">
        <v>325</v>
      </c>
      <c r="S917">
        <v>6.9</v>
      </c>
      <c r="T917" t="s">
        <v>11421</v>
      </c>
      <c r="U917">
        <v>4.2</v>
      </c>
      <c r="V917" t="s">
        <v>11421</v>
      </c>
      <c r="W917">
        <v>2.7</v>
      </c>
      <c r="X917" t="s">
        <v>11421</v>
      </c>
      <c r="Y917">
        <v>1</v>
      </c>
      <c r="Z917" t="s">
        <v>11421</v>
      </c>
      <c r="AA917">
        <v>4.2</v>
      </c>
      <c r="AB917" t="s">
        <v>11421</v>
      </c>
      <c r="AC917">
        <v>1</v>
      </c>
      <c r="AD917" t="s">
        <v>11421</v>
      </c>
      <c r="AE917" t="s">
        <v>12371</v>
      </c>
    </row>
    <row r="918" spans="1:31">
      <c r="A918" t="s">
        <v>12236</v>
      </c>
      <c r="B918" t="s">
        <v>1017</v>
      </c>
      <c r="C918" t="s">
        <v>2377</v>
      </c>
      <c r="D918" t="s">
        <v>1017</v>
      </c>
      <c r="E918">
        <v>18</v>
      </c>
      <c r="F918" t="s">
        <v>11459</v>
      </c>
      <c r="G918" t="s">
        <v>284</v>
      </c>
      <c r="H918" t="s">
        <v>11383</v>
      </c>
      <c r="I918" t="s">
        <v>11388</v>
      </c>
      <c r="J918" t="s">
        <v>11384</v>
      </c>
      <c r="K918">
        <v>4</v>
      </c>
      <c r="L918" t="s">
        <v>11389</v>
      </c>
      <c r="M918">
        <v>7.6</v>
      </c>
      <c r="N918" t="s">
        <v>11735</v>
      </c>
      <c r="O918">
        <v>3.1</v>
      </c>
      <c r="P918" t="s">
        <v>11735</v>
      </c>
      <c r="Q918">
        <v>56</v>
      </c>
      <c r="R918" t="s">
        <v>11514</v>
      </c>
      <c r="S918">
        <v>12.3</v>
      </c>
      <c r="T918" t="s">
        <v>11558</v>
      </c>
      <c r="U918">
        <v>5.9</v>
      </c>
      <c r="V918" t="s">
        <v>11421</v>
      </c>
      <c r="W918">
        <v>3.4</v>
      </c>
      <c r="X918" t="s">
        <v>11421</v>
      </c>
      <c r="Y918">
        <v>3.1</v>
      </c>
      <c r="Z918" t="s">
        <v>11421</v>
      </c>
      <c r="AA918">
        <v>8.1</v>
      </c>
      <c r="AB918" t="s">
        <v>11421</v>
      </c>
      <c r="AC918">
        <v>1.9</v>
      </c>
      <c r="AD918" t="s">
        <v>11421</v>
      </c>
      <c r="AE918" t="s">
        <v>12371</v>
      </c>
    </row>
    <row r="919" spans="1:31">
      <c r="A919" t="s">
        <v>12315</v>
      </c>
      <c r="B919" t="s">
        <v>1017</v>
      </c>
      <c r="C919" t="s">
        <v>11065</v>
      </c>
      <c r="D919" t="s">
        <v>1017</v>
      </c>
      <c r="E919">
        <v>26</v>
      </c>
      <c r="F919" t="s">
        <v>11386</v>
      </c>
      <c r="G919" t="s">
        <v>10</v>
      </c>
      <c r="H919" t="s">
        <v>11383</v>
      </c>
      <c r="I919" t="s">
        <v>7032</v>
      </c>
      <c r="J919" t="s">
        <v>7069</v>
      </c>
      <c r="K919">
        <v>2</v>
      </c>
      <c r="L919" t="s">
        <v>11389</v>
      </c>
      <c r="M919">
        <v>5.5</v>
      </c>
      <c r="N919" t="s">
        <v>11735</v>
      </c>
      <c r="O919">
        <v>2.9</v>
      </c>
      <c r="P919" t="s">
        <v>11735</v>
      </c>
      <c r="Q919">
        <v>4.5</v>
      </c>
      <c r="R919" t="s">
        <v>11421</v>
      </c>
      <c r="S919">
        <v>3.2</v>
      </c>
      <c r="T919" t="s">
        <v>11421</v>
      </c>
      <c r="U919">
        <v>60.8</v>
      </c>
      <c r="V919" t="s">
        <v>12062</v>
      </c>
      <c r="W919">
        <v>100</v>
      </c>
      <c r="X919" t="s">
        <v>68</v>
      </c>
      <c r="Y919">
        <v>1</v>
      </c>
      <c r="Z919" t="s">
        <v>11421</v>
      </c>
      <c r="AA919">
        <v>14</v>
      </c>
      <c r="AB919" t="s">
        <v>12081</v>
      </c>
      <c r="AC919">
        <v>1</v>
      </c>
      <c r="AD919" t="s">
        <v>11421</v>
      </c>
      <c r="AE919" t="s">
        <v>12371</v>
      </c>
    </row>
    <row r="920" spans="1:31">
      <c r="A920" t="s">
        <v>12315</v>
      </c>
      <c r="B920" t="s">
        <v>1017</v>
      </c>
      <c r="C920" t="s">
        <v>2092</v>
      </c>
      <c r="D920" t="s">
        <v>1017</v>
      </c>
      <c r="E920">
        <v>21</v>
      </c>
      <c r="F920" t="s">
        <v>11382</v>
      </c>
      <c r="G920" t="s">
        <v>5</v>
      </c>
      <c r="H920" t="s">
        <v>11387</v>
      </c>
      <c r="I920" t="s">
        <v>11388</v>
      </c>
      <c r="J920" t="s">
        <v>7069</v>
      </c>
      <c r="K920">
        <v>5</v>
      </c>
      <c r="L920" t="s">
        <v>11385</v>
      </c>
      <c r="M920">
        <v>8.7</v>
      </c>
      <c r="N920" t="s">
        <v>11735</v>
      </c>
      <c r="O920">
        <v>29.6</v>
      </c>
      <c r="P920" t="s">
        <v>11488</v>
      </c>
      <c r="Q920">
        <v>21.3</v>
      </c>
      <c r="R920" t="s">
        <v>11438</v>
      </c>
      <c r="S920">
        <v>8</v>
      </c>
      <c r="T920" t="s">
        <v>11421</v>
      </c>
      <c r="U920">
        <v>7.4</v>
      </c>
      <c r="V920" t="s">
        <v>11421</v>
      </c>
      <c r="W920">
        <v>3</v>
      </c>
      <c r="X920" t="s">
        <v>11421</v>
      </c>
      <c r="Y920">
        <v>1.6</v>
      </c>
      <c r="Z920" t="s">
        <v>11421</v>
      </c>
      <c r="AA920">
        <v>13.1</v>
      </c>
      <c r="AB920" t="s">
        <v>11762</v>
      </c>
      <c r="AC920">
        <v>2.5</v>
      </c>
      <c r="AD920" t="s">
        <v>11421</v>
      </c>
      <c r="AE920" t="s">
        <v>12371</v>
      </c>
    </row>
    <row r="921" spans="1:31">
      <c r="A921" t="s">
        <v>12315</v>
      </c>
      <c r="B921" t="s">
        <v>1017</v>
      </c>
      <c r="C921" t="s">
        <v>2566</v>
      </c>
      <c r="D921" t="s">
        <v>1017</v>
      </c>
      <c r="E921">
        <v>24</v>
      </c>
      <c r="F921" t="s">
        <v>12020</v>
      </c>
      <c r="G921" t="s">
        <v>690</v>
      </c>
      <c r="H921" t="s">
        <v>11383</v>
      </c>
      <c r="I921" t="s">
        <v>11398</v>
      </c>
      <c r="J921" t="s">
        <v>11384</v>
      </c>
      <c r="K921">
        <v>5</v>
      </c>
      <c r="L921" t="s">
        <v>11389</v>
      </c>
      <c r="M921">
        <v>6.4</v>
      </c>
      <c r="N921" t="s">
        <v>11735</v>
      </c>
      <c r="O921">
        <v>8.6</v>
      </c>
      <c r="P921" t="s">
        <v>11735</v>
      </c>
      <c r="Q921">
        <v>48.8</v>
      </c>
      <c r="R921" t="s">
        <v>11843</v>
      </c>
      <c r="S921">
        <v>3.9</v>
      </c>
      <c r="T921" t="s">
        <v>11421</v>
      </c>
      <c r="U921">
        <v>10.4</v>
      </c>
      <c r="V921" t="s">
        <v>11421</v>
      </c>
      <c r="W921">
        <v>37.1</v>
      </c>
      <c r="X921" t="s">
        <v>12181</v>
      </c>
      <c r="Y921">
        <v>13.1</v>
      </c>
      <c r="Z921" t="s">
        <v>11872</v>
      </c>
      <c r="AA921">
        <v>8.7</v>
      </c>
      <c r="AB921" t="s">
        <v>11421</v>
      </c>
      <c r="AC921">
        <v>1.3</v>
      </c>
      <c r="AD921" t="s">
        <v>11421</v>
      </c>
      <c r="AE921" t="s">
        <v>12371</v>
      </c>
    </row>
    <row r="922" spans="1:31">
      <c r="A922" t="s">
        <v>12315</v>
      </c>
      <c r="B922" t="s">
        <v>1017</v>
      </c>
      <c r="C922" t="s">
        <v>3627</v>
      </c>
      <c r="D922" t="s">
        <v>1017</v>
      </c>
      <c r="E922">
        <v>27</v>
      </c>
      <c r="F922" t="s">
        <v>11595</v>
      </c>
      <c r="G922" t="s">
        <v>641</v>
      </c>
      <c r="H922" t="s">
        <v>11383</v>
      </c>
      <c r="I922" t="s">
        <v>7032</v>
      </c>
      <c r="J922" t="s">
        <v>11384</v>
      </c>
      <c r="K922">
        <v>3</v>
      </c>
      <c r="L922" t="s">
        <v>11389</v>
      </c>
      <c r="M922">
        <v>13</v>
      </c>
      <c r="N922" t="s">
        <v>11735</v>
      </c>
      <c r="O922">
        <v>26.2</v>
      </c>
      <c r="P922" t="s">
        <v>12181</v>
      </c>
      <c r="Q922">
        <v>18.2</v>
      </c>
      <c r="R922" t="s">
        <v>11421</v>
      </c>
      <c r="S922">
        <v>5.2</v>
      </c>
      <c r="T922" t="s">
        <v>11421</v>
      </c>
      <c r="U922">
        <v>4.5</v>
      </c>
      <c r="V922" t="s">
        <v>11421</v>
      </c>
      <c r="W922">
        <v>3.9</v>
      </c>
      <c r="X922" t="s">
        <v>11421</v>
      </c>
      <c r="Y922">
        <v>1.1</v>
      </c>
      <c r="Z922" t="s">
        <v>11421</v>
      </c>
      <c r="AA922">
        <v>4.2</v>
      </c>
      <c r="AB922" t="s">
        <v>11421</v>
      </c>
      <c r="AC922">
        <v>8.3</v>
      </c>
      <c r="AD922" t="s">
        <v>11421</v>
      </c>
      <c r="AE922" t="s">
        <v>12371</v>
      </c>
    </row>
    <row r="923" spans="1:31">
      <c r="A923" t="s">
        <v>12236</v>
      </c>
      <c r="B923" t="s">
        <v>1017</v>
      </c>
      <c r="C923" t="s">
        <v>12498</v>
      </c>
      <c r="D923" t="s">
        <v>1017</v>
      </c>
      <c r="E923">
        <v>52</v>
      </c>
      <c r="F923" t="s">
        <v>12408</v>
      </c>
      <c r="G923" t="s">
        <v>2819</v>
      </c>
      <c r="H923" t="s">
        <v>11383</v>
      </c>
      <c r="I923" t="s">
        <v>7032</v>
      </c>
      <c r="J923" t="s">
        <v>11384</v>
      </c>
      <c r="K923">
        <v>5</v>
      </c>
      <c r="L923" t="s">
        <v>11389</v>
      </c>
      <c r="M923">
        <v>6.6</v>
      </c>
      <c r="N923" t="s">
        <v>11735</v>
      </c>
      <c r="O923">
        <v>12.1</v>
      </c>
      <c r="P923" t="s">
        <v>11735</v>
      </c>
      <c r="Q923">
        <v>63.3</v>
      </c>
      <c r="R923" t="s">
        <v>568</v>
      </c>
      <c r="S923">
        <v>1.3</v>
      </c>
      <c r="T923" t="s">
        <v>11421</v>
      </c>
      <c r="U923">
        <v>1.8</v>
      </c>
      <c r="V923" t="s">
        <v>11421</v>
      </c>
      <c r="W923">
        <v>24</v>
      </c>
      <c r="X923" t="s">
        <v>11713</v>
      </c>
      <c r="Y923">
        <v>1</v>
      </c>
      <c r="Z923" t="s">
        <v>11421</v>
      </c>
      <c r="AA923">
        <v>10.2</v>
      </c>
      <c r="AB923" t="s">
        <v>11421</v>
      </c>
      <c r="AC923" t="s">
        <v>9</v>
      </c>
      <c r="AD923" t="s">
        <v>9</v>
      </c>
      <c r="AE923" t="s">
        <v>12371</v>
      </c>
    </row>
    <row r="924" spans="1:31">
      <c r="A924" t="s">
        <v>12315</v>
      </c>
      <c r="B924" t="s">
        <v>1017</v>
      </c>
      <c r="C924" t="s">
        <v>2391</v>
      </c>
      <c r="D924" t="s">
        <v>1017</v>
      </c>
      <c r="E924">
        <v>24</v>
      </c>
      <c r="F924" t="s">
        <v>12046</v>
      </c>
      <c r="G924" t="s">
        <v>997</v>
      </c>
      <c r="H924" t="s">
        <v>11387</v>
      </c>
      <c r="I924" t="s">
        <v>11388</v>
      </c>
      <c r="J924" t="s">
        <v>7069</v>
      </c>
      <c r="K924">
        <v>4</v>
      </c>
      <c r="L924" t="s">
        <v>11389</v>
      </c>
      <c r="M924">
        <v>7.5</v>
      </c>
      <c r="N924" t="s">
        <v>11735</v>
      </c>
      <c r="O924">
        <v>3</v>
      </c>
      <c r="P924" t="s">
        <v>11735</v>
      </c>
      <c r="Q924">
        <v>48.7</v>
      </c>
      <c r="R924" t="s">
        <v>11581</v>
      </c>
      <c r="S924">
        <v>4.8</v>
      </c>
      <c r="T924" t="s">
        <v>11421</v>
      </c>
      <c r="U924">
        <v>3.4</v>
      </c>
      <c r="V924" t="s">
        <v>11421</v>
      </c>
      <c r="W924">
        <v>4.8</v>
      </c>
      <c r="X924" t="s">
        <v>11421</v>
      </c>
      <c r="Y924">
        <v>51.1</v>
      </c>
      <c r="Z924" t="s">
        <v>11941</v>
      </c>
      <c r="AA924">
        <v>8.2</v>
      </c>
      <c r="AB924" t="s">
        <v>11421</v>
      </c>
      <c r="AC924">
        <v>2</v>
      </c>
      <c r="AD924" t="s">
        <v>11421</v>
      </c>
      <c r="AE924" t="s">
        <v>12371</v>
      </c>
    </row>
    <row r="925" spans="1:31">
      <c r="A925" t="s">
        <v>12315</v>
      </c>
      <c r="B925" t="s">
        <v>1017</v>
      </c>
      <c r="C925" t="s">
        <v>12499</v>
      </c>
      <c r="D925" t="s">
        <v>1017</v>
      </c>
      <c r="E925">
        <v>25</v>
      </c>
      <c r="F925" t="s">
        <v>11805</v>
      </c>
      <c r="G925" t="s">
        <v>260</v>
      </c>
      <c r="H925" t="s">
        <v>11387</v>
      </c>
      <c r="I925" t="s">
        <v>11388</v>
      </c>
      <c r="J925" t="s">
        <v>6952</v>
      </c>
      <c r="K925">
        <v>2</v>
      </c>
      <c r="L925" t="s">
        <v>11389</v>
      </c>
      <c r="M925">
        <v>10.4</v>
      </c>
      <c r="N925" t="s">
        <v>11735</v>
      </c>
      <c r="O925">
        <v>3.7</v>
      </c>
      <c r="P925" t="s">
        <v>11735</v>
      </c>
      <c r="Q925">
        <v>21.9</v>
      </c>
      <c r="R925" t="s">
        <v>11849</v>
      </c>
      <c r="S925">
        <v>2</v>
      </c>
      <c r="T925" t="s">
        <v>11421</v>
      </c>
      <c r="U925">
        <v>98.2</v>
      </c>
      <c r="V925" t="s">
        <v>550</v>
      </c>
      <c r="W925">
        <v>5.2</v>
      </c>
      <c r="X925" t="s">
        <v>11421</v>
      </c>
      <c r="Y925">
        <v>1</v>
      </c>
      <c r="Z925" t="s">
        <v>11421</v>
      </c>
      <c r="AA925">
        <v>8.2</v>
      </c>
      <c r="AB925" t="s">
        <v>11421</v>
      </c>
      <c r="AC925">
        <v>1</v>
      </c>
      <c r="AD925" t="s">
        <v>11421</v>
      </c>
      <c r="AE925" t="s">
        <v>12371</v>
      </c>
    </row>
    <row r="926" spans="1:31">
      <c r="A926" t="s">
        <v>12315</v>
      </c>
      <c r="B926" t="s">
        <v>1017</v>
      </c>
      <c r="C926" t="s">
        <v>12500</v>
      </c>
      <c r="D926" t="s">
        <v>1017</v>
      </c>
      <c r="E926">
        <v>26</v>
      </c>
      <c r="F926" t="s">
        <v>11982</v>
      </c>
      <c r="G926" t="s">
        <v>977</v>
      </c>
      <c r="H926" t="s">
        <v>11425</v>
      </c>
      <c r="I926" t="s">
        <v>7032</v>
      </c>
      <c r="J926" t="s">
        <v>7069</v>
      </c>
      <c r="K926">
        <v>3</v>
      </c>
      <c r="L926" t="s">
        <v>11385</v>
      </c>
      <c r="M926">
        <v>4.5</v>
      </c>
      <c r="N926" t="s">
        <v>11735</v>
      </c>
      <c r="O926">
        <v>13.8</v>
      </c>
      <c r="P926" t="s">
        <v>11650</v>
      </c>
      <c r="Q926">
        <v>24.9</v>
      </c>
      <c r="R926" t="s">
        <v>11975</v>
      </c>
      <c r="S926">
        <v>2.6</v>
      </c>
      <c r="T926" t="s">
        <v>11421</v>
      </c>
      <c r="U926">
        <v>84.2</v>
      </c>
      <c r="V926" t="s">
        <v>466</v>
      </c>
      <c r="W926">
        <v>21.9</v>
      </c>
      <c r="X926" t="s">
        <v>11922</v>
      </c>
      <c r="Y926">
        <v>1</v>
      </c>
      <c r="Z926" t="s">
        <v>11421</v>
      </c>
      <c r="AA926">
        <v>8</v>
      </c>
      <c r="AB926" t="s">
        <v>11421</v>
      </c>
      <c r="AC926">
        <v>1</v>
      </c>
      <c r="AD926" t="s">
        <v>11421</v>
      </c>
      <c r="AE926" t="s">
        <v>12371</v>
      </c>
    </row>
    <row r="927" spans="1:31">
      <c r="A927" t="s">
        <v>156</v>
      </c>
      <c r="B927" t="s">
        <v>1017</v>
      </c>
      <c r="C927" t="s">
        <v>1246</v>
      </c>
      <c r="D927" t="s">
        <v>1017</v>
      </c>
      <c r="E927">
        <v>22</v>
      </c>
      <c r="F927" t="s">
        <v>11432</v>
      </c>
      <c r="G927" t="s">
        <v>11433</v>
      </c>
      <c r="H927" t="s">
        <v>11387</v>
      </c>
      <c r="I927" t="s">
        <v>11388</v>
      </c>
      <c r="J927" t="s">
        <v>11384</v>
      </c>
      <c r="K927">
        <v>3</v>
      </c>
      <c r="L927" t="s">
        <v>11389</v>
      </c>
      <c r="M927">
        <v>5.5</v>
      </c>
      <c r="N927" t="s">
        <v>11735</v>
      </c>
      <c r="O927">
        <v>1.9</v>
      </c>
      <c r="P927" t="s">
        <v>11735</v>
      </c>
      <c r="Q927">
        <v>9.9</v>
      </c>
      <c r="R927" t="s">
        <v>11421</v>
      </c>
      <c r="S927">
        <v>40.5</v>
      </c>
      <c r="T927" t="s">
        <v>11531</v>
      </c>
      <c r="U927">
        <v>3.3</v>
      </c>
      <c r="V927" t="s">
        <v>11421</v>
      </c>
      <c r="W927">
        <v>2</v>
      </c>
      <c r="X927" t="s">
        <v>11421</v>
      </c>
      <c r="Y927">
        <v>9.4</v>
      </c>
      <c r="Z927" t="s">
        <v>12145</v>
      </c>
      <c r="AA927">
        <v>5.9</v>
      </c>
      <c r="AB927" t="s">
        <v>11421</v>
      </c>
      <c r="AC927">
        <v>4.9</v>
      </c>
      <c r="AD927" t="s">
        <v>11421</v>
      </c>
      <c r="AE927" t="s">
        <v>12371</v>
      </c>
    </row>
    <row r="928" spans="1:31">
      <c r="A928" t="s">
        <v>12228</v>
      </c>
      <c r="B928" t="s">
        <v>1017</v>
      </c>
      <c r="C928" t="s">
        <v>2061</v>
      </c>
      <c r="D928" t="s">
        <v>1017</v>
      </c>
      <c r="E928">
        <v>14</v>
      </c>
      <c r="F928" t="s">
        <v>11459</v>
      </c>
      <c r="G928" t="s">
        <v>284</v>
      </c>
      <c r="H928" t="s">
        <v>11387</v>
      </c>
      <c r="I928" t="s">
        <v>11388</v>
      </c>
      <c r="J928" t="s">
        <v>11384</v>
      </c>
      <c r="K928">
        <v>4</v>
      </c>
      <c r="L928" t="s">
        <v>11389</v>
      </c>
      <c r="M928">
        <v>8.9</v>
      </c>
      <c r="N928" t="s">
        <v>11735</v>
      </c>
      <c r="O928">
        <v>3.9</v>
      </c>
      <c r="P928" t="s">
        <v>11735</v>
      </c>
      <c r="Q928">
        <v>62.1</v>
      </c>
      <c r="R928" t="s">
        <v>11479</v>
      </c>
      <c r="S928">
        <v>8.4</v>
      </c>
      <c r="T928" t="s">
        <v>11421</v>
      </c>
      <c r="U928">
        <v>5.6</v>
      </c>
      <c r="V928" t="s">
        <v>11421</v>
      </c>
      <c r="W928">
        <v>6.3</v>
      </c>
      <c r="X928" t="s">
        <v>11421</v>
      </c>
      <c r="Y928">
        <v>3.6</v>
      </c>
      <c r="Z928" t="s">
        <v>11421</v>
      </c>
      <c r="AA928">
        <v>8.2</v>
      </c>
      <c r="AB928" t="s">
        <v>11421</v>
      </c>
      <c r="AC928">
        <v>1.6</v>
      </c>
      <c r="AD928" t="s">
        <v>11421</v>
      </c>
      <c r="AE928" t="s">
        <v>12371</v>
      </c>
    </row>
    <row r="929" spans="1:31">
      <c r="A929" t="s">
        <v>12315</v>
      </c>
      <c r="B929" t="s">
        <v>1017</v>
      </c>
      <c r="C929" t="s">
        <v>12501</v>
      </c>
      <c r="D929" t="s">
        <v>1017</v>
      </c>
      <c r="E929">
        <v>38</v>
      </c>
      <c r="F929" t="s">
        <v>12465</v>
      </c>
      <c r="G929" t="s">
        <v>2277</v>
      </c>
      <c r="H929" t="s">
        <v>11387</v>
      </c>
      <c r="I929" t="s">
        <v>11388</v>
      </c>
      <c r="J929" t="s">
        <v>6952</v>
      </c>
      <c r="K929">
        <v>4</v>
      </c>
      <c r="L929" t="s">
        <v>11385</v>
      </c>
      <c r="M929">
        <v>16.8</v>
      </c>
      <c r="N929" t="s">
        <v>12008</v>
      </c>
      <c r="O929">
        <v>28.7</v>
      </c>
      <c r="P929" t="s">
        <v>11445</v>
      </c>
      <c r="Q929">
        <v>10.5</v>
      </c>
      <c r="R929" t="s">
        <v>11421</v>
      </c>
      <c r="S929">
        <v>1.3</v>
      </c>
      <c r="T929" t="s">
        <v>11421</v>
      </c>
      <c r="U929">
        <v>16.9</v>
      </c>
      <c r="V929" t="s">
        <v>11919</v>
      </c>
      <c r="W929">
        <v>1.6</v>
      </c>
      <c r="X929" t="s">
        <v>11421</v>
      </c>
      <c r="Y929">
        <v>1.1</v>
      </c>
      <c r="Z929" t="s">
        <v>11421</v>
      </c>
      <c r="AA929">
        <v>15.5</v>
      </c>
      <c r="AB929" t="s">
        <v>11640</v>
      </c>
      <c r="AC929">
        <v>1.2</v>
      </c>
      <c r="AD929" t="s">
        <v>11421</v>
      </c>
      <c r="AE929" t="s">
        <v>12371</v>
      </c>
    </row>
    <row r="930" spans="1:31">
      <c r="A930" t="s">
        <v>12315</v>
      </c>
      <c r="B930" t="s">
        <v>1017</v>
      </c>
      <c r="C930" t="s">
        <v>2648</v>
      </c>
      <c r="D930" t="s">
        <v>1017</v>
      </c>
      <c r="E930">
        <v>23</v>
      </c>
      <c r="F930" t="s">
        <v>11954</v>
      </c>
      <c r="G930" t="s">
        <v>1304</v>
      </c>
      <c r="H930" t="s">
        <v>11402</v>
      </c>
      <c r="I930" t="s">
        <v>11388</v>
      </c>
      <c r="J930" t="s">
        <v>7069</v>
      </c>
      <c r="K930">
        <v>4</v>
      </c>
      <c r="L930" t="s">
        <v>11389</v>
      </c>
      <c r="M930">
        <v>20.1</v>
      </c>
      <c r="N930" t="s">
        <v>11855</v>
      </c>
      <c r="O930">
        <v>7.1</v>
      </c>
      <c r="P930" t="s">
        <v>11735</v>
      </c>
      <c r="Q930">
        <v>16.4</v>
      </c>
      <c r="R930" t="s">
        <v>11421</v>
      </c>
      <c r="S930">
        <v>3.2</v>
      </c>
      <c r="T930" t="s">
        <v>11421</v>
      </c>
      <c r="U930">
        <v>4.9</v>
      </c>
      <c r="V930" t="s">
        <v>11421</v>
      </c>
      <c r="W930">
        <v>1.9</v>
      </c>
      <c r="X930" t="s">
        <v>11421</v>
      </c>
      <c r="Y930">
        <v>4</v>
      </c>
      <c r="Z930" t="s">
        <v>11421</v>
      </c>
      <c r="AA930">
        <v>7.7</v>
      </c>
      <c r="AB930" t="s">
        <v>11421</v>
      </c>
      <c r="AC930">
        <v>42.6</v>
      </c>
      <c r="AD930" t="s">
        <v>11654</v>
      </c>
      <c r="AE930" t="s">
        <v>12371</v>
      </c>
    </row>
    <row r="931" spans="1:31">
      <c r="A931" t="s">
        <v>12315</v>
      </c>
      <c r="B931" t="s">
        <v>1017</v>
      </c>
      <c r="C931" t="s">
        <v>12502</v>
      </c>
      <c r="D931" t="s">
        <v>1017</v>
      </c>
      <c r="E931">
        <v>29</v>
      </c>
      <c r="F931" t="s">
        <v>12307</v>
      </c>
      <c r="G931" t="s">
        <v>1096</v>
      </c>
      <c r="H931" t="s">
        <v>11425</v>
      </c>
      <c r="I931" t="s">
        <v>11398</v>
      </c>
      <c r="J931" t="s">
        <v>11384</v>
      </c>
      <c r="K931">
        <v>3</v>
      </c>
      <c r="L931" t="s">
        <v>11385</v>
      </c>
      <c r="M931">
        <v>8</v>
      </c>
      <c r="N931" t="s">
        <v>11735</v>
      </c>
      <c r="O931">
        <v>19.5</v>
      </c>
      <c r="P931" t="s">
        <v>11790</v>
      </c>
      <c r="Q931">
        <v>10.7</v>
      </c>
      <c r="R931" t="s">
        <v>11421</v>
      </c>
      <c r="S931">
        <v>4.5</v>
      </c>
      <c r="T931" t="s">
        <v>11421</v>
      </c>
      <c r="U931">
        <v>42.1</v>
      </c>
      <c r="V931" t="s">
        <v>11577</v>
      </c>
      <c r="W931">
        <v>39.9</v>
      </c>
      <c r="X931" t="s">
        <v>12127</v>
      </c>
      <c r="Y931">
        <v>1</v>
      </c>
      <c r="Z931" t="s">
        <v>11421</v>
      </c>
      <c r="AA931">
        <v>11.7</v>
      </c>
      <c r="AB931" t="s">
        <v>11421</v>
      </c>
      <c r="AC931">
        <v>1</v>
      </c>
      <c r="AD931" t="s">
        <v>11421</v>
      </c>
      <c r="AE931" t="s">
        <v>12371</v>
      </c>
    </row>
    <row r="932" spans="1:31">
      <c r="A932" t="s">
        <v>12315</v>
      </c>
      <c r="B932" t="s">
        <v>1017</v>
      </c>
      <c r="C932" t="s">
        <v>2725</v>
      </c>
      <c r="D932" t="s">
        <v>1017</v>
      </c>
      <c r="E932">
        <v>14</v>
      </c>
      <c r="F932" t="s">
        <v>11805</v>
      </c>
      <c r="G932" t="s">
        <v>260</v>
      </c>
      <c r="H932" t="s">
        <v>11402</v>
      </c>
      <c r="I932" t="s">
        <v>11388</v>
      </c>
      <c r="J932" t="s">
        <v>7069</v>
      </c>
      <c r="K932">
        <v>2</v>
      </c>
      <c r="L932" t="s">
        <v>11389</v>
      </c>
      <c r="M932">
        <v>7.2</v>
      </c>
      <c r="N932" t="s">
        <v>11735</v>
      </c>
      <c r="O932">
        <v>2.9</v>
      </c>
      <c r="P932" t="s">
        <v>11735</v>
      </c>
      <c r="Q932">
        <v>30.6</v>
      </c>
      <c r="R932" t="s">
        <v>12140</v>
      </c>
      <c r="S932">
        <v>1.6</v>
      </c>
      <c r="T932" t="s">
        <v>11421</v>
      </c>
      <c r="U932">
        <v>98.4</v>
      </c>
      <c r="V932" t="s">
        <v>11465</v>
      </c>
      <c r="W932">
        <v>8.6</v>
      </c>
      <c r="X932" t="s">
        <v>11421</v>
      </c>
      <c r="Y932">
        <v>8.2</v>
      </c>
      <c r="Z932" t="s">
        <v>11421</v>
      </c>
      <c r="AA932">
        <v>8.8</v>
      </c>
      <c r="AB932" t="s">
        <v>11421</v>
      </c>
      <c r="AC932">
        <v>1.5</v>
      </c>
      <c r="AD932" t="s">
        <v>11421</v>
      </c>
      <c r="AE932" t="s">
        <v>12371</v>
      </c>
    </row>
    <row r="933" spans="1:31">
      <c r="A933" t="s">
        <v>12315</v>
      </c>
      <c r="B933" t="s">
        <v>1017</v>
      </c>
      <c r="C933" t="s">
        <v>2091</v>
      </c>
      <c r="D933" t="s">
        <v>1017</v>
      </c>
      <c r="E933">
        <v>18</v>
      </c>
      <c r="F933" t="s">
        <v>11870</v>
      </c>
      <c r="G933" t="s">
        <v>367</v>
      </c>
      <c r="H933" t="s">
        <v>11383</v>
      </c>
      <c r="I933" t="s">
        <v>7032</v>
      </c>
      <c r="J933" t="s">
        <v>11384</v>
      </c>
      <c r="K933">
        <v>5</v>
      </c>
      <c r="L933" t="s">
        <v>11389</v>
      </c>
      <c r="M933">
        <v>6.7</v>
      </c>
      <c r="N933" t="s">
        <v>11735</v>
      </c>
      <c r="O933">
        <v>9.5</v>
      </c>
      <c r="P933" t="s">
        <v>11735</v>
      </c>
      <c r="Q933">
        <v>13.6</v>
      </c>
      <c r="R933" t="s">
        <v>11421</v>
      </c>
      <c r="S933">
        <v>16.5</v>
      </c>
      <c r="T933" t="s">
        <v>11944</v>
      </c>
      <c r="U933" t="s">
        <v>9</v>
      </c>
      <c r="V933" t="s">
        <v>9</v>
      </c>
      <c r="W933">
        <v>35.8</v>
      </c>
      <c r="X933" t="s">
        <v>12001</v>
      </c>
      <c r="Y933">
        <v>11.6</v>
      </c>
      <c r="Z933" t="s">
        <v>11542</v>
      </c>
      <c r="AA933">
        <v>19.6</v>
      </c>
      <c r="AB933" t="s">
        <v>11824</v>
      </c>
      <c r="AC933">
        <v>6.5</v>
      </c>
      <c r="AD933" t="s">
        <v>11421</v>
      </c>
      <c r="AE933" t="s">
        <v>12371</v>
      </c>
    </row>
    <row r="934" spans="1:31">
      <c r="A934" t="s">
        <v>12315</v>
      </c>
      <c r="B934" t="s">
        <v>1017</v>
      </c>
      <c r="C934" t="s">
        <v>6806</v>
      </c>
      <c r="D934" t="s">
        <v>1017</v>
      </c>
      <c r="E934">
        <v>23</v>
      </c>
      <c r="F934" t="s">
        <v>12432</v>
      </c>
      <c r="G934" t="s">
        <v>2497</v>
      </c>
      <c r="H934" t="s">
        <v>11383</v>
      </c>
      <c r="I934" t="s">
        <v>11510</v>
      </c>
      <c r="J934" t="s">
        <v>9</v>
      </c>
      <c r="K934">
        <v>4</v>
      </c>
      <c r="L934" t="s">
        <v>11389</v>
      </c>
      <c r="M934">
        <v>6.7</v>
      </c>
      <c r="N934" t="s">
        <v>11735</v>
      </c>
      <c r="O934">
        <v>14.1</v>
      </c>
      <c r="P934" t="s">
        <v>12104</v>
      </c>
      <c r="Q934">
        <v>14.4</v>
      </c>
      <c r="R934" t="s">
        <v>11421</v>
      </c>
      <c r="S934">
        <v>1.8</v>
      </c>
      <c r="T934" t="s">
        <v>11421</v>
      </c>
      <c r="U934">
        <v>16.9</v>
      </c>
      <c r="V934" t="s">
        <v>11916</v>
      </c>
      <c r="W934">
        <v>86.4</v>
      </c>
      <c r="X934" t="s">
        <v>11583</v>
      </c>
      <c r="Y934">
        <v>1</v>
      </c>
      <c r="Z934" t="s">
        <v>11421</v>
      </c>
      <c r="AA934">
        <v>11.7</v>
      </c>
      <c r="AB934" t="s">
        <v>11421</v>
      </c>
      <c r="AC934">
        <v>4.1</v>
      </c>
      <c r="AD934" t="s">
        <v>11421</v>
      </c>
      <c r="AE934" t="s">
        <v>12371</v>
      </c>
    </row>
    <row r="935" spans="1:31">
      <c r="A935" t="s">
        <v>12315</v>
      </c>
      <c r="B935" t="s">
        <v>1017</v>
      </c>
      <c r="C935" t="s">
        <v>10420</v>
      </c>
      <c r="D935" t="s">
        <v>1017</v>
      </c>
      <c r="E935">
        <v>19</v>
      </c>
      <c r="F935" t="s">
        <v>11386</v>
      </c>
      <c r="G935" t="s">
        <v>10</v>
      </c>
      <c r="H935" t="s">
        <v>11383</v>
      </c>
      <c r="I935" t="s">
        <v>7032</v>
      </c>
      <c r="J935" t="s">
        <v>7069</v>
      </c>
      <c r="K935">
        <v>3</v>
      </c>
      <c r="L935" t="s">
        <v>11389</v>
      </c>
      <c r="M935">
        <v>3.5</v>
      </c>
      <c r="N935" t="s">
        <v>11735</v>
      </c>
      <c r="O935">
        <v>11.7</v>
      </c>
      <c r="P935" t="s">
        <v>11735</v>
      </c>
      <c r="Q935">
        <v>5.4</v>
      </c>
      <c r="R935" t="s">
        <v>11421</v>
      </c>
      <c r="S935">
        <v>4.9</v>
      </c>
      <c r="T935" t="s">
        <v>11421</v>
      </c>
      <c r="U935">
        <v>63.9</v>
      </c>
      <c r="V935" t="s">
        <v>2075</v>
      </c>
      <c r="W935">
        <v>76.7</v>
      </c>
      <c r="X935" t="s">
        <v>11498</v>
      </c>
      <c r="Y935">
        <v>1.5</v>
      </c>
      <c r="Z935" t="s">
        <v>11421</v>
      </c>
      <c r="AA935">
        <v>9.8</v>
      </c>
      <c r="AB935" t="s">
        <v>11421</v>
      </c>
      <c r="AC935">
        <v>1.2</v>
      </c>
      <c r="AD935" t="s">
        <v>11421</v>
      </c>
      <c r="AE935" t="s">
        <v>12371</v>
      </c>
    </row>
    <row r="936" spans="1:31">
      <c r="A936" t="s">
        <v>12236</v>
      </c>
      <c r="B936" t="s">
        <v>1017</v>
      </c>
      <c r="C936" t="s">
        <v>12503</v>
      </c>
      <c r="D936" t="s">
        <v>1017</v>
      </c>
      <c r="E936">
        <v>32</v>
      </c>
      <c r="F936" t="s">
        <v>11991</v>
      </c>
      <c r="G936" t="s">
        <v>2570</v>
      </c>
      <c r="H936" t="s">
        <v>11383</v>
      </c>
      <c r="I936" t="s">
        <v>11510</v>
      </c>
      <c r="J936" t="s">
        <v>9</v>
      </c>
      <c r="K936">
        <v>2</v>
      </c>
      <c r="L936" t="s">
        <v>11389</v>
      </c>
      <c r="M936">
        <v>5.5</v>
      </c>
      <c r="N936" t="s">
        <v>11735</v>
      </c>
      <c r="O936">
        <v>3.8</v>
      </c>
      <c r="P936" t="s">
        <v>11735</v>
      </c>
      <c r="Q936">
        <v>59.3</v>
      </c>
      <c r="R936" t="s">
        <v>11873</v>
      </c>
      <c r="S936">
        <v>1.1</v>
      </c>
      <c r="T936" t="s">
        <v>11421</v>
      </c>
      <c r="U936">
        <v>9.6</v>
      </c>
      <c r="V936" t="s">
        <v>11421</v>
      </c>
      <c r="W936">
        <v>55.6</v>
      </c>
      <c r="X936" t="s">
        <v>11514</v>
      </c>
      <c r="Y936">
        <v>1</v>
      </c>
      <c r="Z936" t="s">
        <v>11421</v>
      </c>
      <c r="AA936">
        <v>12.5</v>
      </c>
      <c r="AB936" t="s">
        <v>11833</v>
      </c>
      <c r="AC936">
        <v>1</v>
      </c>
      <c r="AD936" t="s">
        <v>11421</v>
      </c>
      <c r="AE936" t="s">
        <v>12371</v>
      </c>
    </row>
    <row r="937" spans="1:31">
      <c r="A937" t="s">
        <v>12228</v>
      </c>
      <c r="B937" t="s">
        <v>1017</v>
      </c>
      <c r="C937" t="s">
        <v>10548</v>
      </c>
      <c r="D937" t="s">
        <v>1017</v>
      </c>
      <c r="E937">
        <v>45</v>
      </c>
      <c r="F937" t="s">
        <v>11649</v>
      </c>
      <c r="G937" t="s">
        <v>833</v>
      </c>
      <c r="H937" t="s">
        <v>11383</v>
      </c>
      <c r="I937" t="s">
        <v>7032</v>
      </c>
      <c r="J937" t="s">
        <v>11384</v>
      </c>
      <c r="K937">
        <v>4</v>
      </c>
      <c r="L937" t="s">
        <v>11389</v>
      </c>
      <c r="M937">
        <v>4.6</v>
      </c>
      <c r="N937" t="s">
        <v>11735</v>
      </c>
      <c r="O937">
        <v>2.2</v>
      </c>
      <c r="P937" t="s">
        <v>11735</v>
      </c>
      <c r="Q937">
        <v>81.8</v>
      </c>
      <c r="R937" t="s">
        <v>11571</v>
      </c>
      <c r="S937">
        <v>2.3</v>
      </c>
      <c r="T937" t="s">
        <v>11421</v>
      </c>
      <c r="U937">
        <v>2.8</v>
      </c>
      <c r="V937" t="s">
        <v>11421</v>
      </c>
      <c r="W937">
        <v>14.3</v>
      </c>
      <c r="X937" t="s">
        <v>11692</v>
      </c>
      <c r="Y937">
        <v>1.1</v>
      </c>
      <c r="Z937" t="s">
        <v>11421</v>
      </c>
      <c r="AA937">
        <v>10.6</v>
      </c>
      <c r="AB937" t="s">
        <v>11421</v>
      </c>
      <c r="AC937">
        <v>3.3</v>
      </c>
      <c r="AD937" t="s">
        <v>11421</v>
      </c>
      <c r="AE937" t="s">
        <v>12371</v>
      </c>
    </row>
    <row r="938" spans="1:31">
      <c r="A938" t="s">
        <v>12315</v>
      </c>
      <c r="B938" t="s">
        <v>1017</v>
      </c>
      <c r="C938" t="s">
        <v>12504</v>
      </c>
      <c r="D938" t="s">
        <v>1017</v>
      </c>
      <c r="E938">
        <v>16</v>
      </c>
      <c r="F938" t="s">
        <v>11459</v>
      </c>
      <c r="G938" t="s">
        <v>284</v>
      </c>
      <c r="H938" t="s">
        <v>11387</v>
      </c>
      <c r="I938" t="s">
        <v>7032</v>
      </c>
      <c r="J938" t="s">
        <v>7069</v>
      </c>
      <c r="K938">
        <v>4</v>
      </c>
      <c r="L938" t="s">
        <v>11385</v>
      </c>
      <c r="M938">
        <v>12.1</v>
      </c>
      <c r="N938" t="s">
        <v>11735</v>
      </c>
      <c r="O938">
        <v>19.9</v>
      </c>
      <c r="P938" t="s">
        <v>11507</v>
      </c>
      <c r="Q938">
        <v>21.3</v>
      </c>
      <c r="R938" t="s">
        <v>11792</v>
      </c>
      <c r="S938">
        <v>2.1</v>
      </c>
      <c r="T938" t="s">
        <v>11421</v>
      </c>
      <c r="U938">
        <v>35.2</v>
      </c>
      <c r="V938" t="s">
        <v>12225</v>
      </c>
      <c r="W938">
        <v>12</v>
      </c>
      <c r="X938" t="s">
        <v>12226</v>
      </c>
      <c r="Y938">
        <v>1</v>
      </c>
      <c r="Z938" t="s">
        <v>11421</v>
      </c>
      <c r="AA938">
        <v>12.5</v>
      </c>
      <c r="AB938" t="s">
        <v>11627</v>
      </c>
      <c r="AC938">
        <v>5.9</v>
      </c>
      <c r="AD938" t="s">
        <v>11421</v>
      </c>
      <c r="AE938" t="s">
        <v>12371</v>
      </c>
    </row>
    <row r="939" spans="1:31">
      <c r="A939" t="s">
        <v>12228</v>
      </c>
      <c r="B939" t="s">
        <v>1017</v>
      </c>
      <c r="C939" t="s">
        <v>12505</v>
      </c>
      <c r="D939" t="s">
        <v>1017</v>
      </c>
      <c r="E939">
        <v>18</v>
      </c>
      <c r="F939" t="s">
        <v>11382</v>
      </c>
      <c r="G939" t="s">
        <v>5</v>
      </c>
      <c r="H939" t="s">
        <v>11383</v>
      </c>
      <c r="I939" t="s">
        <v>7032</v>
      </c>
      <c r="J939" t="s">
        <v>11384</v>
      </c>
      <c r="K939">
        <v>5</v>
      </c>
      <c r="L939" t="s">
        <v>11385</v>
      </c>
      <c r="M939">
        <v>4.2</v>
      </c>
      <c r="N939" t="s">
        <v>11735</v>
      </c>
      <c r="O939">
        <v>2.7</v>
      </c>
      <c r="P939" t="s">
        <v>11735</v>
      </c>
      <c r="Q939">
        <v>66.3</v>
      </c>
      <c r="R939" t="s">
        <v>11777</v>
      </c>
      <c r="S939">
        <v>11.1</v>
      </c>
      <c r="T939" t="s">
        <v>11421</v>
      </c>
      <c r="U939">
        <v>16.5</v>
      </c>
      <c r="V939" t="s">
        <v>12168</v>
      </c>
      <c r="W939">
        <v>6.5</v>
      </c>
      <c r="X939" t="s">
        <v>11421</v>
      </c>
      <c r="Y939">
        <v>2.1</v>
      </c>
      <c r="Z939" t="s">
        <v>11421</v>
      </c>
      <c r="AA939">
        <v>11.1</v>
      </c>
      <c r="AB939" t="s">
        <v>11421</v>
      </c>
      <c r="AC939" t="s">
        <v>9</v>
      </c>
      <c r="AD939" t="s">
        <v>9</v>
      </c>
      <c r="AE939" t="s">
        <v>12371</v>
      </c>
    </row>
    <row r="940" spans="1:31">
      <c r="A940" t="s">
        <v>12133</v>
      </c>
      <c r="B940" t="s">
        <v>1017</v>
      </c>
      <c r="C940" t="s">
        <v>12506</v>
      </c>
      <c r="D940" t="s">
        <v>1017</v>
      </c>
      <c r="E940">
        <v>22</v>
      </c>
      <c r="F940" t="s">
        <v>11497</v>
      </c>
      <c r="G940" t="s">
        <v>417</v>
      </c>
      <c r="H940" t="s">
        <v>11383</v>
      </c>
      <c r="I940" t="s">
        <v>7032</v>
      </c>
      <c r="J940" t="s">
        <v>6952</v>
      </c>
      <c r="K940">
        <v>3</v>
      </c>
      <c r="L940" t="s">
        <v>11385</v>
      </c>
      <c r="M940">
        <v>5.1</v>
      </c>
      <c r="N940" t="s">
        <v>11735</v>
      </c>
      <c r="O940">
        <v>7.4</v>
      </c>
      <c r="P940" t="s">
        <v>11735</v>
      </c>
      <c r="Q940">
        <v>88.4</v>
      </c>
      <c r="R940" t="s">
        <v>331</v>
      </c>
      <c r="S940">
        <v>1.2</v>
      </c>
      <c r="T940" t="s">
        <v>11421</v>
      </c>
      <c r="U940">
        <v>2.8</v>
      </c>
      <c r="V940" t="s">
        <v>11421</v>
      </c>
      <c r="W940">
        <v>4.2</v>
      </c>
      <c r="X940" t="s">
        <v>11421</v>
      </c>
      <c r="Y940">
        <v>1</v>
      </c>
      <c r="Z940" t="s">
        <v>11421</v>
      </c>
      <c r="AA940">
        <v>5.1</v>
      </c>
      <c r="AB940" t="s">
        <v>11421</v>
      </c>
      <c r="AC940">
        <v>1</v>
      </c>
      <c r="AD940" t="s">
        <v>11421</v>
      </c>
      <c r="AE940" t="s">
        <v>12371</v>
      </c>
    </row>
    <row r="941" spans="1:31">
      <c r="A941" t="s">
        <v>12315</v>
      </c>
      <c r="B941" t="s">
        <v>1017</v>
      </c>
      <c r="C941" t="s">
        <v>12507</v>
      </c>
      <c r="D941" t="s">
        <v>1017</v>
      </c>
      <c r="E941">
        <v>27</v>
      </c>
      <c r="F941" t="s">
        <v>11671</v>
      </c>
      <c r="G941" t="s">
        <v>1090</v>
      </c>
      <c r="H941" t="s">
        <v>11402</v>
      </c>
      <c r="I941" t="s">
        <v>11388</v>
      </c>
      <c r="J941" t="s">
        <v>7069</v>
      </c>
      <c r="K941">
        <v>3</v>
      </c>
      <c r="L941" t="s">
        <v>11389</v>
      </c>
      <c r="M941">
        <v>23.1</v>
      </c>
      <c r="N941" t="s">
        <v>12001</v>
      </c>
      <c r="O941">
        <v>14.5</v>
      </c>
      <c r="P941" t="s">
        <v>12074</v>
      </c>
      <c r="Q941">
        <v>4.1</v>
      </c>
      <c r="R941" t="s">
        <v>11421</v>
      </c>
      <c r="S941">
        <v>2.6</v>
      </c>
      <c r="T941" t="s">
        <v>11421</v>
      </c>
      <c r="U941">
        <v>8.6</v>
      </c>
      <c r="V941" t="s">
        <v>11421</v>
      </c>
      <c r="W941">
        <v>1.3</v>
      </c>
      <c r="X941" t="s">
        <v>11421</v>
      </c>
      <c r="Y941">
        <v>4.8</v>
      </c>
      <c r="Z941" t="s">
        <v>11421</v>
      </c>
      <c r="AA941">
        <v>7.6</v>
      </c>
      <c r="AB941" t="s">
        <v>11421</v>
      </c>
      <c r="AC941">
        <v>24.8</v>
      </c>
      <c r="AD941" t="s">
        <v>12206</v>
      </c>
      <c r="AE941" t="s">
        <v>12371</v>
      </c>
    </row>
    <row r="942" spans="1:31">
      <c r="A942" t="s">
        <v>12236</v>
      </c>
      <c r="B942" t="s">
        <v>1017</v>
      </c>
      <c r="C942" t="s">
        <v>12508</v>
      </c>
      <c r="D942" t="s">
        <v>1017</v>
      </c>
      <c r="E942">
        <v>17</v>
      </c>
      <c r="F942" t="s">
        <v>7032</v>
      </c>
      <c r="G942" t="s">
        <v>1095</v>
      </c>
      <c r="H942" t="s">
        <v>11383</v>
      </c>
      <c r="I942" t="s">
        <v>11388</v>
      </c>
      <c r="J942" t="s">
        <v>6952</v>
      </c>
      <c r="K942">
        <v>3</v>
      </c>
      <c r="L942" t="s">
        <v>11385</v>
      </c>
      <c r="M942">
        <v>5.5</v>
      </c>
      <c r="N942" t="s">
        <v>11735</v>
      </c>
      <c r="O942">
        <v>9.7</v>
      </c>
      <c r="P942" t="s">
        <v>11735</v>
      </c>
      <c r="Q942">
        <v>74.3</v>
      </c>
      <c r="R942" t="s">
        <v>346</v>
      </c>
      <c r="S942">
        <v>1.7</v>
      </c>
      <c r="T942" t="s">
        <v>11421</v>
      </c>
      <c r="U942">
        <v>4.7</v>
      </c>
      <c r="V942" t="s">
        <v>11421</v>
      </c>
      <c r="W942">
        <v>2.5</v>
      </c>
      <c r="X942" t="s">
        <v>11421</v>
      </c>
      <c r="Y942">
        <v>1</v>
      </c>
      <c r="Z942" t="s">
        <v>11421</v>
      </c>
      <c r="AA942">
        <v>12.5</v>
      </c>
      <c r="AB942" t="s">
        <v>11575</v>
      </c>
      <c r="AC942">
        <v>1.2</v>
      </c>
      <c r="AD942" t="s">
        <v>11421</v>
      </c>
      <c r="AE942" t="s">
        <v>12371</v>
      </c>
    </row>
    <row r="943" spans="1:31">
      <c r="A943" t="s">
        <v>12315</v>
      </c>
      <c r="B943" t="s">
        <v>1017</v>
      </c>
      <c r="C943" t="s">
        <v>3440</v>
      </c>
      <c r="D943" t="s">
        <v>1017</v>
      </c>
      <c r="E943">
        <v>32</v>
      </c>
      <c r="F943" t="s">
        <v>12154</v>
      </c>
      <c r="G943" t="s">
        <v>1812</v>
      </c>
      <c r="H943" t="s">
        <v>11402</v>
      </c>
      <c r="I943" t="s">
        <v>11388</v>
      </c>
      <c r="J943" t="s">
        <v>6952</v>
      </c>
      <c r="K943">
        <v>5</v>
      </c>
      <c r="L943" t="s">
        <v>11389</v>
      </c>
      <c r="M943">
        <v>21.1</v>
      </c>
      <c r="N943" t="s">
        <v>11587</v>
      </c>
      <c r="O943">
        <v>27.8</v>
      </c>
      <c r="P943" t="s">
        <v>12042</v>
      </c>
      <c r="Q943">
        <v>7</v>
      </c>
      <c r="R943" t="s">
        <v>11421</v>
      </c>
      <c r="S943">
        <v>1.3</v>
      </c>
      <c r="T943" t="s">
        <v>11421</v>
      </c>
      <c r="U943" t="s">
        <v>9</v>
      </c>
      <c r="V943" t="s">
        <v>9</v>
      </c>
      <c r="W943" t="s">
        <v>9</v>
      </c>
      <c r="X943" t="s">
        <v>9</v>
      </c>
      <c r="Y943">
        <v>1.9</v>
      </c>
      <c r="Z943" t="s">
        <v>11421</v>
      </c>
      <c r="AA943">
        <v>4.7</v>
      </c>
      <c r="AB943" t="s">
        <v>11421</v>
      </c>
      <c r="AC943">
        <v>1.2</v>
      </c>
      <c r="AD943" t="s">
        <v>11421</v>
      </c>
      <c r="AE943" t="s">
        <v>12371</v>
      </c>
    </row>
    <row r="944" spans="1:31">
      <c r="A944" t="s">
        <v>12315</v>
      </c>
      <c r="B944" t="s">
        <v>1017</v>
      </c>
      <c r="C944" t="s">
        <v>12509</v>
      </c>
      <c r="D944" t="s">
        <v>1017</v>
      </c>
      <c r="E944">
        <v>27</v>
      </c>
      <c r="F944" t="s">
        <v>12029</v>
      </c>
      <c r="G944" t="s">
        <v>627</v>
      </c>
      <c r="H944" t="s">
        <v>11383</v>
      </c>
      <c r="I944" t="s">
        <v>11388</v>
      </c>
      <c r="J944" t="s">
        <v>7069</v>
      </c>
      <c r="K944">
        <v>3</v>
      </c>
      <c r="L944" t="s">
        <v>11385</v>
      </c>
      <c r="M944">
        <v>13.3</v>
      </c>
      <c r="N944" t="s">
        <v>11735</v>
      </c>
      <c r="O944">
        <v>11.1</v>
      </c>
      <c r="P944" t="s">
        <v>11735</v>
      </c>
      <c r="Q944">
        <v>13.9</v>
      </c>
      <c r="R944" t="s">
        <v>11421</v>
      </c>
      <c r="S944">
        <v>6.5</v>
      </c>
      <c r="T944" t="s">
        <v>11421</v>
      </c>
      <c r="U944">
        <v>9.1</v>
      </c>
      <c r="V944" t="s">
        <v>11421</v>
      </c>
      <c r="W944">
        <v>26.3</v>
      </c>
      <c r="X944" t="s">
        <v>12077</v>
      </c>
      <c r="Y944">
        <v>1.6</v>
      </c>
      <c r="Z944" t="s">
        <v>11421</v>
      </c>
      <c r="AA944">
        <v>29.3</v>
      </c>
      <c r="AB944" t="s">
        <v>11631</v>
      </c>
      <c r="AC944">
        <v>9.7</v>
      </c>
      <c r="AD944" t="s">
        <v>12385</v>
      </c>
      <c r="AE944" t="s">
        <v>12371</v>
      </c>
    </row>
    <row r="945" spans="1:31">
      <c r="A945" t="s">
        <v>156</v>
      </c>
      <c r="B945" t="s">
        <v>1017</v>
      </c>
      <c r="C945" t="s">
        <v>1834</v>
      </c>
      <c r="D945" t="s">
        <v>1017</v>
      </c>
      <c r="E945">
        <v>15</v>
      </c>
      <c r="F945" t="s">
        <v>11819</v>
      </c>
      <c r="G945" t="s">
        <v>274</v>
      </c>
      <c r="H945" t="s">
        <v>11387</v>
      </c>
      <c r="I945" t="s">
        <v>7032</v>
      </c>
      <c r="J945" t="s">
        <v>11384</v>
      </c>
      <c r="K945">
        <v>3</v>
      </c>
      <c r="L945" t="s">
        <v>11389</v>
      </c>
      <c r="M945">
        <v>8.3</v>
      </c>
      <c r="N945" t="s">
        <v>11735</v>
      </c>
      <c r="O945">
        <v>5.4</v>
      </c>
      <c r="P945" t="s">
        <v>11735</v>
      </c>
      <c r="Q945">
        <v>8.6</v>
      </c>
      <c r="R945" t="s">
        <v>11421</v>
      </c>
      <c r="S945">
        <v>17</v>
      </c>
      <c r="T945" t="s">
        <v>11450</v>
      </c>
      <c r="U945">
        <v>2.3</v>
      </c>
      <c r="V945" t="s">
        <v>11421</v>
      </c>
      <c r="W945">
        <v>4.1</v>
      </c>
      <c r="X945" t="s">
        <v>11421</v>
      </c>
      <c r="Y945">
        <v>35.3</v>
      </c>
      <c r="Z945" t="s">
        <v>11681</v>
      </c>
      <c r="AA945">
        <v>7</v>
      </c>
      <c r="AB945" t="s">
        <v>11421</v>
      </c>
      <c r="AC945">
        <v>42.6</v>
      </c>
      <c r="AD945" t="s">
        <v>11654</v>
      </c>
      <c r="AE945" t="s">
        <v>12371</v>
      </c>
    </row>
    <row r="946" spans="1:31">
      <c r="A946" t="s">
        <v>12315</v>
      </c>
      <c r="B946" t="s">
        <v>1017</v>
      </c>
      <c r="C946" t="s">
        <v>12510</v>
      </c>
      <c r="D946" t="s">
        <v>1017</v>
      </c>
      <c r="E946">
        <v>26</v>
      </c>
      <c r="F946" t="s">
        <v>11754</v>
      </c>
      <c r="G946" t="s">
        <v>404</v>
      </c>
      <c r="H946" t="s">
        <v>11402</v>
      </c>
      <c r="I946" t="s">
        <v>7032</v>
      </c>
      <c r="J946" t="s">
        <v>11384</v>
      </c>
      <c r="K946">
        <v>3</v>
      </c>
      <c r="L946" t="s">
        <v>11389</v>
      </c>
      <c r="M946">
        <v>17.5</v>
      </c>
      <c r="N946" t="s">
        <v>11596</v>
      </c>
      <c r="O946">
        <v>6.9</v>
      </c>
      <c r="P946" t="s">
        <v>11735</v>
      </c>
      <c r="Q946">
        <v>2.1</v>
      </c>
      <c r="R946" t="s">
        <v>11421</v>
      </c>
      <c r="S946">
        <v>14.9</v>
      </c>
      <c r="T946" t="s">
        <v>12096</v>
      </c>
      <c r="U946">
        <v>9</v>
      </c>
      <c r="V946" t="s">
        <v>11421</v>
      </c>
      <c r="W946">
        <v>4.6</v>
      </c>
      <c r="X946" t="s">
        <v>11421</v>
      </c>
      <c r="Y946">
        <v>18.2</v>
      </c>
      <c r="Z946" t="s">
        <v>11876</v>
      </c>
      <c r="AA946">
        <v>5.8</v>
      </c>
      <c r="AB946" t="s">
        <v>11421</v>
      </c>
      <c r="AC946">
        <v>8.4</v>
      </c>
      <c r="AD946" t="s">
        <v>12328</v>
      </c>
      <c r="AE946" t="s">
        <v>12371</v>
      </c>
    </row>
    <row r="947" spans="1:31">
      <c r="A947" t="s">
        <v>12236</v>
      </c>
      <c r="B947" t="s">
        <v>1017</v>
      </c>
      <c r="C947" t="s">
        <v>12511</v>
      </c>
      <c r="D947" t="s">
        <v>1017</v>
      </c>
      <c r="E947">
        <v>29</v>
      </c>
      <c r="F947" t="s">
        <v>11382</v>
      </c>
      <c r="G947" t="s">
        <v>5</v>
      </c>
      <c r="H947" t="s">
        <v>11387</v>
      </c>
      <c r="I947" t="s">
        <v>11388</v>
      </c>
      <c r="J947" t="s">
        <v>11384</v>
      </c>
      <c r="K947">
        <v>4</v>
      </c>
      <c r="L947" t="s">
        <v>11389</v>
      </c>
      <c r="M947">
        <v>6.7</v>
      </c>
      <c r="N947" t="s">
        <v>11735</v>
      </c>
      <c r="O947">
        <v>4.3</v>
      </c>
      <c r="P947" t="s">
        <v>11735</v>
      </c>
      <c r="Q947">
        <v>49.4</v>
      </c>
      <c r="R947" t="s">
        <v>11781</v>
      </c>
      <c r="S947">
        <v>18</v>
      </c>
      <c r="T947" t="s">
        <v>11866</v>
      </c>
      <c r="U947" t="s">
        <v>9</v>
      </c>
      <c r="V947" t="s">
        <v>9</v>
      </c>
      <c r="W947" t="s">
        <v>9</v>
      </c>
      <c r="X947" t="s">
        <v>9</v>
      </c>
      <c r="Y947">
        <v>8.9</v>
      </c>
      <c r="Z947" t="s">
        <v>11421</v>
      </c>
      <c r="AA947">
        <v>7.3</v>
      </c>
      <c r="AB947" t="s">
        <v>11421</v>
      </c>
      <c r="AC947" t="s">
        <v>9</v>
      </c>
      <c r="AD947" t="s">
        <v>9</v>
      </c>
      <c r="AE947" t="s">
        <v>12371</v>
      </c>
    </row>
    <row r="948" spans="1:31">
      <c r="A948" t="s">
        <v>12315</v>
      </c>
      <c r="B948" t="s">
        <v>1017</v>
      </c>
      <c r="C948" t="s">
        <v>2969</v>
      </c>
      <c r="D948" t="s">
        <v>1017</v>
      </c>
      <c r="E948">
        <v>27</v>
      </c>
      <c r="F948" t="s">
        <v>11386</v>
      </c>
      <c r="G948" t="s">
        <v>10</v>
      </c>
      <c r="H948" t="s">
        <v>11387</v>
      </c>
      <c r="I948" t="s">
        <v>7032</v>
      </c>
      <c r="J948" t="s">
        <v>7069</v>
      </c>
      <c r="K948">
        <v>3</v>
      </c>
      <c r="L948" t="s">
        <v>11389</v>
      </c>
      <c r="M948">
        <v>5.9</v>
      </c>
      <c r="N948" t="s">
        <v>11735</v>
      </c>
      <c r="O948">
        <v>5.8</v>
      </c>
      <c r="P948" t="s">
        <v>11735</v>
      </c>
      <c r="Q948">
        <v>11.5</v>
      </c>
      <c r="R948" t="s">
        <v>11421</v>
      </c>
      <c r="S948">
        <v>4.4</v>
      </c>
      <c r="T948" t="s">
        <v>11421</v>
      </c>
      <c r="U948">
        <v>37</v>
      </c>
      <c r="V948" t="s">
        <v>11780</v>
      </c>
      <c r="W948">
        <v>81.6</v>
      </c>
      <c r="X948" t="s">
        <v>11476</v>
      </c>
      <c r="Y948">
        <v>16.7</v>
      </c>
      <c r="Z948" t="s">
        <v>11766</v>
      </c>
      <c r="AA948">
        <v>8.9</v>
      </c>
      <c r="AB948" t="s">
        <v>11421</v>
      </c>
      <c r="AC948">
        <v>1.5</v>
      </c>
      <c r="AD948" t="s">
        <v>11421</v>
      </c>
      <c r="AE948" t="s">
        <v>12371</v>
      </c>
    </row>
    <row r="949" spans="1:31">
      <c r="A949" t="s">
        <v>12342</v>
      </c>
      <c r="B949" t="s">
        <v>1017</v>
      </c>
      <c r="C949" t="s">
        <v>2252</v>
      </c>
      <c r="D949" t="s">
        <v>1017</v>
      </c>
      <c r="E949">
        <v>19</v>
      </c>
      <c r="F949" t="s">
        <v>11382</v>
      </c>
      <c r="G949" t="s">
        <v>5</v>
      </c>
      <c r="H949" t="s">
        <v>11383</v>
      </c>
      <c r="I949" t="s">
        <v>7032</v>
      </c>
      <c r="J949" t="s">
        <v>11384</v>
      </c>
      <c r="K949">
        <v>5</v>
      </c>
      <c r="L949" t="s">
        <v>11385</v>
      </c>
      <c r="M949">
        <v>5.3</v>
      </c>
      <c r="N949" t="s">
        <v>11735</v>
      </c>
      <c r="O949">
        <v>7.5</v>
      </c>
      <c r="P949" t="s">
        <v>11735</v>
      </c>
      <c r="Q949">
        <v>45.7</v>
      </c>
      <c r="R949" t="s">
        <v>12127</v>
      </c>
      <c r="S949">
        <v>11.1</v>
      </c>
      <c r="T949" t="s">
        <v>11421</v>
      </c>
      <c r="U949">
        <v>2.4</v>
      </c>
      <c r="V949" t="s">
        <v>11421</v>
      </c>
      <c r="W949">
        <v>5.6</v>
      </c>
      <c r="X949" t="s">
        <v>11421</v>
      </c>
      <c r="Y949">
        <v>3.3</v>
      </c>
      <c r="Z949" t="s">
        <v>11421</v>
      </c>
      <c r="AA949">
        <v>23.1</v>
      </c>
      <c r="AB949" t="s">
        <v>11717</v>
      </c>
      <c r="AC949">
        <v>18.8</v>
      </c>
      <c r="AD949" t="s">
        <v>11678</v>
      </c>
      <c r="AE949" t="s">
        <v>12371</v>
      </c>
    </row>
    <row r="950" spans="1:31">
      <c r="A950" t="s">
        <v>12315</v>
      </c>
      <c r="B950" t="s">
        <v>1017</v>
      </c>
      <c r="C950" t="s">
        <v>1865</v>
      </c>
      <c r="D950" t="s">
        <v>1017</v>
      </c>
      <c r="E950">
        <v>19</v>
      </c>
      <c r="F950" t="s">
        <v>11819</v>
      </c>
      <c r="G950" t="s">
        <v>274</v>
      </c>
      <c r="H950" t="s">
        <v>11387</v>
      </c>
      <c r="I950" t="s">
        <v>11388</v>
      </c>
      <c r="J950" t="s">
        <v>11384</v>
      </c>
      <c r="K950">
        <v>5</v>
      </c>
      <c r="L950" t="s">
        <v>11389</v>
      </c>
      <c r="M950">
        <v>12.6</v>
      </c>
      <c r="N950" t="s">
        <v>11735</v>
      </c>
      <c r="O950">
        <v>2.8</v>
      </c>
      <c r="P950" t="s">
        <v>11735</v>
      </c>
      <c r="Q950">
        <v>32.5</v>
      </c>
      <c r="R950" t="s">
        <v>11973</v>
      </c>
      <c r="S950">
        <v>5.7</v>
      </c>
      <c r="T950" t="s">
        <v>11421</v>
      </c>
      <c r="U950">
        <v>3.7</v>
      </c>
      <c r="V950" t="s">
        <v>11421</v>
      </c>
      <c r="W950">
        <v>8.3</v>
      </c>
      <c r="X950" t="s">
        <v>11421</v>
      </c>
      <c r="Y950">
        <v>42</v>
      </c>
      <c r="Z950" t="s">
        <v>11717</v>
      </c>
      <c r="AA950">
        <v>5.5</v>
      </c>
      <c r="AB950" t="s">
        <v>11421</v>
      </c>
      <c r="AC950">
        <v>9.4</v>
      </c>
      <c r="AD950" t="s">
        <v>12467</v>
      </c>
      <c r="AE950" t="s">
        <v>12371</v>
      </c>
    </row>
    <row r="951" spans="1:31">
      <c r="A951" t="s">
        <v>9</v>
      </c>
      <c r="B951" t="s">
        <v>1017</v>
      </c>
      <c r="C951" t="s">
        <v>12512</v>
      </c>
      <c r="D951" t="s">
        <v>1017</v>
      </c>
      <c r="E951">
        <v>37</v>
      </c>
      <c r="F951" t="s">
        <v>6870</v>
      </c>
      <c r="G951" t="s">
        <v>1450</v>
      </c>
      <c r="H951" t="s">
        <v>11383</v>
      </c>
      <c r="I951" t="s">
        <v>11398</v>
      </c>
      <c r="J951" t="s">
        <v>11384</v>
      </c>
      <c r="K951" t="s">
        <v>9</v>
      </c>
      <c r="L951" t="s">
        <v>12073</v>
      </c>
      <c r="M951">
        <v>18.2</v>
      </c>
      <c r="N951" t="s">
        <v>11803</v>
      </c>
      <c r="O951">
        <v>3.7</v>
      </c>
      <c r="P951" t="s">
        <v>11735</v>
      </c>
      <c r="Q951">
        <v>39.2</v>
      </c>
      <c r="R951" t="s">
        <v>11745</v>
      </c>
      <c r="S951">
        <v>2.8</v>
      </c>
      <c r="T951" t="s">
        <v>11421</v>
      </c>
      <c r="U951">
        <v>18.1</v>
      </c>
      <c r="V951" t="s">
        <v>11789</v>
      </c>
      <c r="W951">
        <v>1.1</v>
      </c>
      <c r="X951" t="s">
        <v>11421</v>
      </c>
      <c r="Y951">
        <v>1.5</v>
      </c>
      <c r="Z951" t="s">
        <v>11421</v>
      </c>
      <c r="AA951">
        <v>8.1</v>
      </c>
      <c r="AB951" t="s">
        <v>11421</v>
      </c>
      <c r="AC951" t="s">
        <v>9</v>
      </c>
      <c r="AD951" t="s">
        <v>9</v>
      </c>
      <c r="AE951" t="s">
        <v>12371</v>
      </c>
    </row>
    <row r="952" spans="1:31">
      <c r="A952" t="s">
        <v>12308</v>
      </c>
      <c r="B952" t="s">
        <v>1017</v>
      </c>
      <c r="C952" t="s">
        <v>1328</v>
      </c>
      <c r="D952" t="s">
        <v>1017</v>
      </c>
      <c r="E952">
        <v>18</v>
      </c>
      <c r="F952" t="s">
        <v>11382</v>
      </c>
      <c r="G952" t="s">
        <v>5</v>
      </c>
      <c r="H952" t="s">
        <v>11387</v>
      </c>
      <c r="I952" t="s">
        <v>11388</v>
      </c>
      <c r="J952" t="s">
        <v>7069</v>
      </c>
      <c r="K952">
        <v>5</v>
      </c>
      <c r="L952" t="s">
        <v>11389</v>
      </c>
      <c r="M952">
        <v>3.3</v>
      </c>
      <c r="N952" t="s">
        <v>11735</v>
      </c>
      <c r="O952">
        <v>3.2</v>
      </c>
      <c r="P952" t="s">
        <v>11735</v>
      </c>
      <c r="Q952">
        <v>53.2</v>
      </c>
      <c r="R952" t="s">
        <v>11429</v>
      </c>
      <c r="S952">
        <v>12.8</v>
      </c>
      <c r="T952" t="s">
        <v>11722</v>
      </c>
      <c r="U952">
        <v>3.3</v>
      </c>
      <c r="V952" t="s">
        <v>11421</v>
      </c>
      <c r="W952">
        <v>2.5</v>
      </c>
      <c r="X952" t="s">
        <v>11421</v>
      </c>
      <c r="Y952">
        <v>14.5</v>
      </c>
      <c r="Z952" t="s">
        <v>11929</v>
      </c>
      <c r="AA952">
        <v>14.6</v>
      </c>
      <c r="AB952" t="s">
        <v>11858</v>
      </c>
      <c r="AC952">
        <v>20.3</v>
      </c>
      <c r="AD952" t="s">
        <v>12513</v>
      </c>
      <c r="AE952" t="s">
        <v>12371</v>
      </c>
    </row>
    <row r="953" spans="1:31">
      <c r="A953" t="s">
        <v>12315</v>
      </c>
      <c r="B953" t="s">
        <v>1017</v>
      </c>
      <c r="C953" t="s">
        <v>2261</v>
      </c>
      <c r="D953" t="s">
        <v>1017</v>
      </c>
      <c r="E953">
        <v>18</v>
      </c>
      <c r="F953" t="s">
        <v>12046</v>
      </c>
      <c r="G953" t="s">
        <v>997</v>
      </c>
      <c r="H953" t="s">
        <v>11387</v>
      </c>
      <c r="I953" t="s">
        <v>7032</v>
      </c>
      <c r="J953" t="s">
        <v>11384</v>
      </c>
      <c r="K953">
        <v>4</v>
      </c>
      <c r="L953" t="s">
        <v>11389</v>
      </c>
      <c r="M953">
        <v>14.8</v>
      </c>
      <c r="N953" t="s">
        <v>11934</v>
      </c>
      <c r="O953">
        <v>14.4</v>
      </c>
      <c r="P953" t="s">
        <v>11930</v>
      </c>
      <c r="Q953">
        <v>28.4</v>
      </c>
      <c r="R953" t="s">
        <v>12016</v>
      </c>
      <c r="S953">
        <v>4.2</v>
      </c>
      <c r="T953" t="s">
        <v>11421</v>
      </c>
      <c r="U953">
        <v>5</v>
      </c>
      <c r="V953" t="s">
        <v>11421</v>
      </c>
      <c r="W953">
        <v>7.6</v>
      </c>
      <c r="X953" t="s">
        <v>11421</v>
      </c>
      <c r="Y953">
        <v>7.7</v>
      </c>
      <c r="Z953" t="s">
        <v>11421</v>
      </c>
      <c r="AA953">
        <v>12.1</v>
      </c>
      <c r="AB953" t="s">
        <v>11421</v>
      </c>
      <c r="AC953">
        <v>7.3</v>
      </c>
      <c r="AD953" t="s">
        <v>11421</v>
      </c>
      <c r="AE953" t="s">
        <v>12371</v>
      </c>
    </row>
    <row r="954" spans="1:31">
      <c r="A954" t="s">
        <v>156</v>
      </c>
      <c r="B954" t="s">
        <v>1017</v>
      </c>
      <c r="C954" t="s">
        <v>1438</v>
      </c>
      <c r="D954" t="s">
        <v>1017</v>
      </c>
      <c r="E954">
        <v>21</v>
      </c>
      <c r="F954" t="s">
        <v>11382</v>
      </c>
      <c r="G954" t="s">
        <v>5</v>
      </c>
      <c r="H954" t="s">
        <v>11387</v>
      </c>
      <c r="I954" t="s">
        <v>11388</v>
      </c>
      <c r="J954" t="s">
        <v>11384</v>
      </c>
      <c r="K954">
        <v>5</v>
      </c>
      <c r="L954" t="s">
        <v>11389</v>
      </c>
      <c r="M954">
        <v>6.4</v>
      </c>
      <c r="N954" t="s">
        <v>11735</v>
      </c>
      <c r="O954">
        <v>6.2</v>
      </c>
      <c r="P954" t="s">
        <v>11735</v>
      </c>
      <c r="Q954">
        <v>11.7</v>
      </c>
      <c r="R954" t="s">
        <v>11421</v>
      </c>
      <c r="S954">
        <v>21.5</v>
      </c>
      <c r="T954" t="s">
        <v>12281</v>
      </c>
      <c r="U954">
        <v>6.5</v>
      </c>
      <c r="V954" t="s">
        <v>11421</v>
      </c>
      <c r="W954">
        <v>5.2</v>
      </c>
      <c r="X954" t="s">
        <v>11421</v>
      </c>
      <c r="Y954">
        <v>25.4</v>
      </c>
      <c r="Z954" t="s">
        <v>12248</v>
      </c>
      <c r="AA954">
        <v>14.1</v>
      </c>
      <c r="AB954" t="s">
        <v>11450</v>
      </c>
      <c r="AC954">
        <v>20.3</v>
      </c>
      <c r="AD954" t="s">
        <v>12513</v>
      </c>
      <c r="AE954" t="s">
        <v>12371</v>
      </c>
    </row>
    <row r="955" spans="1:31">
      <c r="A955" t="s">
        <v>12315</v>
      </c>
      <c r="B955" t="s">
        <v>1017</v>
      </c>
      <c r="C955" t="s">
        <v>12514</v>
      </c>
      <c r="D955" t="s">
        <v>1017</v>
      </c>
      <c r="E955">
        <v>38</v>
      </c>
      <c r="F955" t="s">
        <v>12046</v>
      </c>
      <c r="G955" t="s">
        <v>997</v>
      </c>
      <c r="H955" t="s">
        <v>11387</v>
      </c>
      <c r="I955" t="s">
        <v>11398</v>
      </c>
      <c r="J955" t="s">
        <v>11384</v>
      </c>
      <c r="K955">
        <v>5</v>
      </c>
      <c r="L955" t="s">
        <v>11389</v>
      </c>
      <c r="M955">
        <v>11.9</v>
      </c>
      <c r="N955" t="s">
        <v>11735</v>
      </c>
      <c r="O955">
        <v>17.2</v>
      </c>
      <c r="P955" t="s">
        <v>11996</v>
      </c>
      <c r="Q955">
        <v>32.7</v>
      </c>
      <c r="R955" t="s">
        <v>12021</v>
      </c>
      <c r="S955">
        <v>5.3</v>
      </c>
      <c r="T955" t="s">
        <v>11421</v>
      </c>
      <c r="U955">
        <v>3.3</v>
      </c>
      <c r="V955" t="s">
        <v>11421</v>
      </c>
      <c r="W955">
        <v>5.3</v>
      </c>
      <c r="X955" t="s">
        <v>11421</v>
      </c>
      <c r="Y955">
        <v>8.4</v>
      </c>
      <c r="Z955" t="s">
        <v>11421</v>
      </c>
      <c r="AA955">
        <v>8.4</v>
      </c>
      <c r="AB955" t="s">
        <v>11421</v>
      </c>
      <c r="AC955">
        <v>1.8</v>
      </c>
      <c r="AD955" t="s">
        <v>11421</v>
      </c>
      <c r="AE955" t="s">
        <v>12371</v>
      </c>
    </row>
    <row r="956" spans="1:31">
      <c r="A956" t="s">
        <v>156</v>
      </c>
      <c r="B956" t="s">
        <v>1237</v>
      </c>
      <c r="C956" t="s">
        <v>10128</v>
      </c>
      <c r="D956" t="s">
        <v>1237</v>
      </c>
      <c r="E956">
        <v>15</v>
      </c>
      <c r="F956" t="s">
        <v>8157</v>
      </c>
      <c r="G956" t="s">
        <v>194</v>
      </c>
      <c r="H956" t="s">
        <v>11387</v>
      </c>
      <c r="I956" t="s">
        <v>7032</v>
      </c>
      <c r="J956" t="s">
        <v>11384</v>
      </c>
      <c r="K956">
        <v>4</v>
      </c>
      <c r="L956" t="s">
        <v>11389</v>
      </c>
      <c r="M956">
        <v>14.6</v>
      </c>
      <c r="N956" t="s">
        <v>11616</v>
      </c>
      <c r="O956">
        <v>3.8</v>
      </c>
      <c r="P956" t="s">
        <v>11735</v>
      </c>
      <c r="Q956">
        <v>8.4</v>
      </c>
      <c r="R956" t="s">
        <v>11421</v>
      </c>
      <c r="S956">
        <v>8.2</v>
      </c>
      <c r="T956" t="s">
        <v>11421</v>
      </c>
      <c r="U956">
        <v>21.2</v>
      </c>
      <c r="V956" t="s">
        <v>12136</v>
      </c>
      <c r="W956">
        <v>7.7</v>
      </c>
      <c r="X956" t="s">
        <v>11421</v>
      </c>
      <c r="Y956">
        <v>32.8</v>
      </c>
      <c r="Z956" t="s">
        <v>11855</v>
      </c>
      <c r="AA956">
        <v>8.1</v>
      </c>
      <c r="AB956" t="s">
        <v>11421</v>
      </c>
      <c r="AC956">
        <v>6.5</v>
      </c>
      <c r="AD956" t="s">
        <v>11421</v>
      </c>
      <c r="AE956" t="s">
        <v>12371</v>
      </c>
    </row>
    <row r="957" spans="1:31">
      <c r="A957" t="s">
        <v>156</v>
      </c>
      <c r="B957" t="s">
        <v>1237</v>
      </c>
      <c r="C957" t="s">
        <v>10309</v>
      </c>
      <c r="D957" t="s">
        <v>1237</v>
      </c>
      <c r="E957">
        <v>40</v>
      </c>
      <c r="F957" t="s">
        <v>6870</v>
      </c>
      <c r="G957" t="s">
        <v>1450</v>
      </c>
      <c r="H957" t="s">
        <v>11387</v>
      </c>
      <c r="I957" t="s">
        <v>7032</v>
      </c>
      <c r="J957" t="s">
        <v>11384</v>
      </c>
      <c r="K957">
        <v>5</v>
      </c>
      <c r="L957" t="s">
        <v>11385</v>
      </c>
      <c r="M957">
        <v>9.1</v>
      </c>
      <c r="N957" t="s">
        <v>11735</v>
      </c>
      <c r="O957">
        <v>14.4</v>
      </c>
      <c r="P957" t="s">
        <v>12262</v>
      </c>
      <c r="Q957">
        <v>7.3</v>
      </c>
      <c r="R957" t="s">
        <v>11421</v>
      </c>
      <c r="S957">
        <v>17.3</v>
      </c>
      <c r="T957" t="s">
        <v>12049</v>
      </c>
      <c r="U957">
        <v>1.8</v>
      </c>
      <c r="V957" t="s">
        <v>11421</v>
      </c>
      <c r="W957">
        <v>2.6</v>
      </c>
      <c r="X957" t="s">
        <v>11421</v>
      </c>
      <c r="Y957">
        <v>2.2</v>
      </c>
      <c r="Z957" t="s">
        <v>11421</v>
      </c>
      <c r="AA957">
        <v>24</v>
      </c>
      <c r="AB957" t="s">
        <v>11663</v>
      </c>
      <c r="AC957">
        <v>7.9</v>
      </c>
      <c r="AD957" t="s">
        <v>11421</v>
      </c>
      <c r="AE957" t="s">
        <v>12371</v>
      </c>
    </row>
    <row r="958" spans="1:31">
      <c r="A958" t="s">
        <v>156</v>
      </c>
      <c r="B958" t="s">
        <v>1237</v>
      </c>
      <c r="C958" t="s">
        <v>1248</v>
      </c>
      <c r="D958" t="s">
        <v>1237</v>
      </c>
      <c r="E958">
        <v>22</v>
      </c>
      <c r="F958" t="s">
        <v>11382</v>
      </c>
      <c r="G958" t="s">
        <v>5</v>
      </c>
      <c r="H958" t="s">
        <v>11387</v>
      </c>
      <c r="I958" t="s">
        <v>7032</v>
      </c>
      <c r="J958" t="s">
        <v>11384</v>
      </c>
      <c r="K958">
        <v>4</v>
      </c>
      <c r="L958" t="s">
        <v>11389</v>
      </c>
      <c r="M958">
        <v>9</v>
      </c>
      <c r="N958" t="s">
        <v>11735</v>
      </c>
      <c r="O958">
        <v>6</v>
      </c>
      <c r="P958" t="s">
        <v>11735</v>
      </c>
      <c r="Q958">
        <v>12.6</v>
      </c>
      <c r="R958" t="s">
        <v>11421</v>
      </c>
      <c r="S958">
        <v>11.4</v>
      </c>
      <c r="T958" t="s">
        <v>11421</v>
      </c>
      <c r="U958">
        <v>12.4</v>
      </c>
      <c r="V958" t="s">
        <v>11421</v>
      </c>
      <c r="W958">
        <v>10.6</v>
      </c>
      <c r="X958" t="s">
        <v>11421</v>
      </c>
      <c r="Y958">
        <v>17.2</v>
      </c>
      <c r="Z958" t="s">
        <v>12262</v>
      </c>
      <c r="AA958">
        <v>14.5</v>
      </c>
      <c r="AB958" t="s">
        <v>11750</v>
      </c>
      <c r="AC958">
        <v>28.6</v>
      </c>
      <c r="AD958" t="s">
        <v>11790</v>
      </c>
      <c r="AE958" t="s">
        <v>12371</v>
      </c>
    </row>
    <row r="959" spans="1:31">
      <c r="A959" t="s">
        <v>12228</v>
      </c>
      <c r="B959" t="s">
        <v>1237</v>
      </c>
      <c r="C959" t="s">
        <v>2976</v>
      </c>
      <c r="D959" t="s">
        <v>1237</v>
      </c>
      <c r="E959">
        <v>13</v>
      </c>
      <c r="F959" t="s">
        <v>11459</v>
      </c>
      <c r="G959" t="s">
        <v>284</v>
      </c>
      <c r="H959" t="s">
        <v>11383</v>
      </c>
      <c r="I959" t="s">
        <v>11388</v>
      </c>
      <c r="J959" t="s">
        <v>11384</v>
      </c>
      <c r="K959">
        <v>4</v>
      </c>
      <c r="L959" t="s">
        <v>11389</v>
      </c>
      <c r="M959">
        <v>6.3</v>
      </c>
      <c r="N959" t="s">
        <v>11735</v>
      </c>
      <c r="O959">
        <v>2.5</v>
      </c>
      <c r="P959" t="s">
        <v>11735</v>
      </c>
      <c r="Q959">
        <v>67.4</v>
      </c>
      <c r="R959" t="s">
        <v>1115</v>
      </c>
      <c r="S959">
        <v>7.3</v>
      </c>
      <c r="T959" t="s">
        <v>11421</v>
      </c>
      <c r="U959">
        <v>5.3</v>
      </c>
      <c r="V959" t="s">
        <v>11421</v>
      </c>
      <c r="W959">
        <v>3.7</v>
      </c>
      <c r="X959" t="s">
        <v>11421</v>
      </c>
      <c r="Y959">
        <v>1.1</v>
      </c>
      <c r="Z959" t="s">
        <v>11421</v>
      </c>
      <c r="AA959">
        <v>7.9</v>
      </c>
      <c r="AB959" t="s">
        <v>11421</v>
      </c>
      <c r="AC959">
        <v>1.1</v>
      </c>
      <c r="AD959" t="s">
        <v>11421</v>
      </c>
      <c r="AE959" t="s">
        <v>12371</v>
      </c>
    </row>
    <row r="960" spans="1:31">
      <c r="A960" t="s">
        <v>12236</v>
      </c>
      <c r="B960" t="s">
        <v>1237</v>
      </c>
      <c r="C960" t="s">
        <v>3480</v>
      </c>
      <c r="D960" t="s">
        <v>1237</v>
      </c>
      <c r="E960">
        <v>14</v>
      </c>
      <c r="F960" t="s">
        <v>11459</v>
      </c>
      <c r="G960" t="s">
        <v>284</v>
      </c>
      <c r="H960" t="s">
        <v>11383</v>
      </c>
      <c r="I960" t="s">
        <v>11398</v>
      </c>
      <c r="J960" t="s">
        <v>11384</v>
      </c>
      <c r="K960">
        <v>4</v>
      </c>
      <c r="L960" t="s">
        <v>11389</v>
      </c>
      <c r="M960">
        <v>3.8</v>
      </c>
      <c r="N960" t="s">
        <v>11735</v>
      </c>
      <c r="O960">
        <v>2.2</v>
      </c>
      <c r="P960" t="s">
        <v>11735</v>
      </c>
      <c r="Q960">
        <v>82</v>
      </c>
      <c r="R960" t="s">
        <v>379</v>
      </c>
      <c r="S960">
        <v>4.7</v>
      </c>
      <c r="T960" t="s">
        <v>11421</v>
      </c>
      <c r="U960">
        <v>4.5</v>
      </c>
      <c r="V960" t="s">
        <v>11421</v>
      </c>
      <c r="W960">
        <v>3.7</v>
      </c>
      <c r="X960" t="s">
        <v>11421</v>
      </c>
      <c r="Y960">
        <v>1</v>
      </c>
      <c r="Z960" t="s">
        <v>11421</v>
      </c>
      <c r="AA960">
        <v>7.9</v>
      </c>
      <c r="AB960" t="s">
        <v>11421</v>
      </c>
      <c r="AC960">
        <v>1</v>
      </c>
      <c r="AD960" t="s">
        <v>11421</v>
      </c>
      <c r="AE960" t="s">
        <v>12371</v>
      </c>
    </row>
    <row r="961" spans="1:31">
      <c r="A961" t="s">
        <v>12315</v>
      </c>
      <c r="B961" t="s">
        <v>1237</v>
      </c>
      <c r="C961" t="s">
        <v>1238</v>
      </c>
      <c r="D961" t="s">
        <v>1237</v>
      </c>
      <c r="E961">
        <v>42</v>
      </c>
      <c r="F961" t="s">
        <v>11382</v>
      </c>
      <c r="G961" t="s">
        <v>5</v>
      </c>
      <c r="H961" t="s">
        <v>11387</v>
      </c>
      <c r="I961" t="s">
        <v>11388</v>
      </c>
      <c r="J961" t="s">
        <v>7069</v>
      </c>
      <c r="K961">
        <v>4</v>
      </c>
      <c r="L961" t="s">
        <v>11389</v>
      </c>
      <c r="M961">
        <v>7.7</v>
      </c>
      <c r="N961" t="s">
        <v>11735</v>
      </c>
      <c r="O961">
        <v>6.1</v>
      </c>
      <c r="P961" t="s">
        <v>11735</v>
      </c>
      <c r="Q961">
        <v>15.4</v>
      </c>
      <c r="R961" t="s">
        <v>11421</v>
      </c>
      <c r="S961">
        <v>17</v>
      </c>
      <c r="T961" t="s">
        <v>11576</v>
      </c>
      <c r="U961">
        <v>29.4</v>
      </c>
      <c r="V961" t="s">
        <v>11760</v>
      </c>
      <c r="W961">
        <v>5.8</v>
      </c>
      <c r="X961" t="s">
        <v>11421</v>
      </c>
      <c r="Y961">
        <v>2.6</v>
      </c>
      <c r="Z961" t="s">
        <v>11421</v>
      </c>
      <c r="AA961">
        <v>7.7</v>
      </c>
      <c r="AB961" t="s">
        <v>11421</v>
      </c>
      <c r="AC961">
        <v>8.5</v>
      </c>
      <c r="AD961" t="s">
        <v>11627</v>
      </c>
      <c r="AE961" t="s">
        <v>12371</v>
      </c>
    </row>
    <row r="962" spans="1:31">
      <c r="A962" t="s">
        <v>12315</v>
      </c>
      <c r="B962" t="s">
        <v>1237</v>
      </c>
      <c r="C962" t="s">
        <v>11006</v>
      </c>
      <c r="D962" t="s">
        <v>1237</v>
      </c>
      <c r="E962">
        <v>24</v>
      </c>
      <c r="F962" t="s">
        <v>11805</v>
      </c>
      <c r="G962" t="s">
        <v>260</v>
      </c>
      <c r="H962" t="s">
        <v>11387</v>
      </c>
      <c r="I962" t="s">
        <v>11398</v>
      </c>
      <c r="J962" t="s">
        <v>6952</v>
      </c>
      <c r="K962">
        <v>4</v>
      </c>
      <c r="L962" t="s">
        <v>11389</v>
      </c>
      <c r="M962">
        <v>4.4</v>
      </c>
      <c r="N962" t="s">
        <v>11735</v>
      </c>
      <c r="O962">
        <v>1.9</v>
      </c>
      <c r="P962" t="s">
        <v>11735</v>
      </c>
      <c r="Q962">
        <v>8.1</v>
      </c>
      <c r="R962" t="s">
        <v>11421</v>
      </c>
      <c r="S962">
        <v>1.4</v>
      </c>
      <c r="T962" t="s">
        <v>11421</v>
      </c>
      <c r="U962">
        <v>55.4</v>
      </c>
      <c r="V962" t="s">
        <v>12037</v>
      </c>
      <c r="W962">
        <v>100</v>
      </c>
      <c r="X962" t="s">
        <v>117</v>
      </c>
      <c r="Y962">
        <v>1</v>
      </c>
      <c r="Z962" t="s">
        <v>11421</v>
      </c>
      <c r="AA962">
        <v>5.2</v>
      </c>
      <c r="AB962" t="s">
        <v>11421</v>
      </c>
      <c r="AC962" t="s">
        <v>9</v>
      </c>
      <c r="AD962" t="s">
        <v>9</v>
      </c>
      <c r="AE962" t="s">
        <v>12371</v>
      </c>
    </row>
    <row r="963" spans="1:31">
      <c r="A963" t="s">
        <v>12315</v>
      </c>
      <c r="B963" t="s">
        <v>1237</v>
      </c>
      <c r="C963" t="s">
        <v>1652</v>
      </c>
      <c r="D963" t="s">
        <v>1237</v>
      </c>
      <c r="E963">
        <v>19</v>
      </c>
      <c r="F963" t="s">
        <v>6870</v>
      </c>
      <c r="G963" t="s">
        <v>1450</v>
      </c>
      <c r="H963" t="s">
        <v>11383</v>
      </c>
      <c r="I963" t="s">
        <v>7032</v>
      </c>
      <c r="J963" t="s">
        <v>11384</v>
      </c>
      <c r="K963">
        <v>5</v>
      </c>
      <c r="L963" t="s">
        <v>11389</v>
      </c>
      <c r="M963">
        <v>8</v>
      </c>
      <c r="N963" t="s">
        <v>11735</v>
      </c>
      <c r="O963">
        <v>2.6</v>
      </c>
      <c r="P963" t="s">
        <v>11735</v>
      </c>
      <c r="Q963">
        <v>34.7</v>
      </c>
      <c r="R963" t="s">
        <v>11903</v>
      </c>
      <c r="S963">
        <v>20.7</v>
      </c>
      <c r="T963" t="s">
        <v>11976</v>
      </c>
      <c r="U963">
        <v>3.5</v>
      </c>
      <c r="V963" t="s">
        <v>11421</v>
      </c>
      <c r="W963">
        <v>4.4</v>
      </c>
      <c r="X963" t="s">
        <v>11421</v>
      </c>
      <c r="Y963">
        <v>2</v>
      </c>
      <c r="Z963" t="s">
        <v>11421</v>
      </c>
      <c r="AA963">
        <v>7.2</v>
      </c>
      <c r="AB963" t="s">
        <v>11421</v>
      </c>
      <c r="AC963">
        <v>3.8</v>
      </c>
      <c r="AD963" t="s">
        <v>11421</v>
      </c>
      <c r="AE963" t="s">
        <v>12371</v>
      </c>
    </row>
    <row r="964" spans="1:31">
      <c r="A964" t="s">
        <v>12315</v>
      </c>
      <c r="B964" t="s">
        <v>1237</v>
      </c>
      <c r="C964" t="s">
        <v>2200</v>
      </c>
      <c r="D964" t="s">
        <v>1237</v>
      </c>
      <c r="E964">
        <v>18</v>
      </c>
      <c r="F964" t="s">
        <v>11954</v>
      </c>
      <c r="G964" t="s">
        <v>1304</v>
      </c>
      <c r="H964" t="s">
        <v>11402</v>
      </c>
      <c r="I964" t="s">
        <v>11388</v>
      </c>
      <c r="J964" t="s">
        <v>7069</v>
      </c>
      <c r="K964">
        <v>4</v>
      </c>
      <c r="L964" t="s">
        <v>11389</v>
      </c>
      <c r="M964">
        <v>16.4</v>
      </c>
      <c r="N964" t="s">
        <v>12281</v>
      </c>
      <c r="O964">
        <v>12.1</v>
      </c>
      <c r="P964" t="s">
        <v>11735</v>
      </c>
      <c r="Q964">
        <v>8.1</v>
      </c>
      <c r="R964" t="s">
        <v>11421</v>
      </c>
      <c r="S964">
        <v>4.1</v>
      </c>
      <c r="T964" t="s">
        <v>11421</v>
      </c>
      <c r="U964">
        <v>6.9</v>
      </c>
      <c r="V964" t="s">
        <v>11421</v>
      </c>
      <c r="W964">
        <v>2.7</v>
      </c>
      <c r="X964" t="s">
        <v>11421</v>
      </c>
      <c r="Y964">
        <v>3.3</v>
      </c>
      <c r="Z964" t="s">
        <v>11421</v>
      </c>
      <c r="AA964">
        <v>9.7</v>
      </c>
      <c r="AB964" t="s">
        <v>11421</v>
      </c>
      <c r="AC964">
        <v>29.9</v>
      </c>
      <c r="AD964" t="s">
        <v>12258</v>
      </c>
      <c r="AE964" t="s">
        <v>12371</v>
      </c>
    </row>
    <row r="965" spans="1:31">
      <c r="A965" t="s">
        <v>12315</v>
      </c>
      <c r="B965" t="s">
        <v>1237</v>
      </c>
      <c r="C965" t="s">
        <v>2152</v>
      </c>
      <c r="D965" t="s">
        <v>1237</v>
      </c>
      <c r="E965">
        <v>37</v>
      </c>
      <c r="F965" t="s">
        <v>11954</v>
      </c>
      <c r="G965" t="s">
        <v>1304</v>
      </c>
      <c r="H965" t="s">
        <v>11387</v>
      </c>
      <c r="I965" t="s">
        <v>7032</v>
      </c>
      <c r="J965" t="s">
        <v>7069</v>
      </c>
      <c r="K965">
        <v>3</v>
      </c>
      <c r="L965" t="s">
        <v>11389</v>
      </c>
      <c r="M965">
        <v>13.1</v>
      </c>
      <c r="N965" t="s">
        <v>11735</v>
      </c>
      <c r="O965">
        <v>7.2</v>
      </c>
      <c r="P965" t="s">
        <v>11735</v>
      </c>
      <c r="Q965">
        <v>14</v>
      </c>
      <c r="R965" t="s">
        <v>11421</v>
      </c>
      <c r="S965">
        <v>7.6</v>
      </c>
      <c r="T965" t="s">
        <v>11421</v>
      </c>
      <c r="U965">
        <v>12.5</v>
      </c>
      <c r="V965" t="s">
        <v>11421</v>
      </c>
      <c r="W965">
        <v>3.5</v>
      </c>
      <c r="X965" t="s">
        <v>11421</v>
      </c>
      <c r="Y965">
        <v>1.6</v>
      </c>
      <c r="Z965" t="s">
        <v>11421</v>
      </c>
      <c r="AA965">
        <v>8.4</v>
      </c>
      <c r="AB965" t="s">
        <v>11421</v>
      </c>
      <c r="AC965">
        <v>49.4</v>
      </c>
      <c r="AD965" t="s">
        <v>11875</v>
      </c>
      <c r="AE965" t="s">
        <v>12371</v>
      </c>
    </row>
    <row r="966" spans="1:31">
      <c r="A966" t="s">
        <v>12315</v>
      </c>
      <c r="B966" t="s">
        <v>1237</v>
      </c>
      <c r="C966" t="s">
        <v>6783</v>
      </c>
      <c r="D966" t="s">
        <v>1237</v>
      </c>
      <c r="E966">
        <v>33</v>
      </c>
      <c r="F966" t="s">
        <v>12408</v>
      </c>
      <c r="G966" t="s">
        <v>2819</v>
      </c>
      <c r="H966" t="s">
        <v>11387</v>
      </c>
      <c r="I966" t="s">
        <v>7032</v>
      </c>
      <c r="J966" t="s">
        <v>11384</v>
      </c>
      <c r="K966">
        <v>5</v>
      </c>
      <c r="L966" t="s">
        <v>11389</v>
      </c>
      <c r="M966">
        <v>8.1</v>
      </c>
      <c r="N966" t="s">
        <v>11735</v>
      </c>
      <c r="O966">
        <v>14.8</v>
      </c>
      <c r="P966" t="s">
        <v>12122</v>
      </c>
      <c r="Q966">
        <v>37.2</v>
      </c>
      <c r="R966" t="s">
        <v>11613</v>
      </c>
      <c r="S966">
        <v>1.8</v>
      </c>
      <c r="T966" t="s">
        <v>11421</v>
      </c>
      <c r="U966">
        <v>1.9</v>
      </c>
      <c r="V966" t="s">
        <v>11421</v>
      </c>
      <c r="W966">
        <v>1.6</v>
      </c>
      <c r="X966" t="s">
        <v>11421</v>
      </c>
      <c r="Y966">
        <v>1.1</v>
      </c>
      <c r="Z966" t="s">
        <v>11421</v>
      </c>
      <c r="AA966">
        <v>14</v>
      </c>
      <c r="AB966" t="s">
        <v>12110</v>
      </c>
      <c r="AC966">
        <v>22.7</v>
      </c>
      <c r="AD966" t="s">
        <v>12006</v>
      </c>
      <c r="AE966" t="s">
        <v>12371</v>
      </c>
    </row>
    <row r="967" spans="1:31">
      <c r="A967" t="s">
        <v>859</v>
      </c>
      <c r="B967" t="s">
        <v>1237</v>
      </c>
      <c r="C967" t="s">
        <v>1808</v>
      </c>
      <c r="D967" t="s">
        <v>1237</v>
      </c>
      <c r="E967">
        <v>17</v>
      </c>
      <c r="F967" t="s">
        <v>12515</v>
      </c>
      <c r="G967" t="s">
        <v>1807</v>
      </c>
      <c r="H967" t="s">
        <v>11402</v>
      </c>
      <c r="I967" t="s">
        <v>11388</v>
      </c>
      <c r="J967" t="s">
        <v>7069</v>
      </c>
      <c r="K967">
        <v>5</v>
      </c>
      <c r="L967" t="s">
        <v>11389</v>
      </c>
      <c r="M967">
        <v>10.2</v>
      </c>
      <c r="N967" t="s">
        <v>11735</v>
      </c>
      <c r="O967">
        <v>4.7</v>
      </c>
      <c r="P967" t="s">
        <v>11735</v>
      </c>
      <c r="Q967">
        <v>3.4</v>
      </c>
      <c r="R967" t="s">
        <v>11421</v>
      </c>
      <c r="S967">
        <v>4.6</v>
      </c>
      <c r="T967" t="s">
        <v>11421</v>
      </c>
      <c r="U967">
        <v>10.3</v>
      </c>
      <c r="V967" t="s">
        <v>11421</v>
      </c>
      <c r="W967">
        <v>8.2</v>
      </c>
      <c r="X967" t="s">
        <v>11421</v>
      </c>
      <c r="Y967">
        <v>17.8</v>
      </c>
      <c r="Z967" t="s">
        <v>11785</v>
      </c>
      <c r="AA967">
        <v>79.5</v>
      </c>
      <c r="AB967" t="s">
        <v>171</v>
      </c>
      <c r="AC967">
        <v>9.2</v>
      </c>
      <c r="AD967" t="s">
        <v>12444</v>
      </c>
      <c r="AE967" t="s">
        <v>12371</v>
      </c>
    </row>
    <row r="968" spans="1:31">
      <c r="A968" t="s">
        <v>12342</v>
      </c>
      <c r="B968" t="s">
        <v>1237</v>
      </c>
      <c r="C968" t="s">
        <v>12516</v>
      </c>
      <c r="D968" t="s">
        <v>1237</v>
      </c>
      <c r="E968">
        <v>40</v>
      </c>
      <c r="F968" t="s">
        <v>6870</v>
      </c>
      <c r="G968" t="s">
        <v>1450</v>
      </c>
      <c r="H968" t="s">
        <v>11387</v>
      </c>
      <c r="I968" t="s">
        <v>11388</v>
      </c>
      <c r="J968" t="s">
        <v>11384</v>
      </c>
      <c r="K968">
        <v>3</v>
      </c>
      <c r="L968" t="s">
        <v>11385</v>
      </c>
      <c r="M968">
        <v>9.6</v>
      </c>
      <c r="N968" t="s">
        <v>11735</v>
      </c>
      <c r="O968">
        <v>7</v>
      </c>
      <c r="P968" t="s">
        <v>11735</v>
      </c>
      <c r="Q968">
        <v>46.4</v>
      </c>
      <c r="R968" t="s">
        <v>11445</v>
      </c>
      <c r="S968">
        <v>4</v>
      </c>
      <c r="T968" t="s">
        <v>11421</v>
      </c>
      <c r="U968">
        <v>1.7</v>
      </c>
      <c r="V968" t="s">
        <v>11421</v>
      </c>
      <c r="W968">
        <v>7.1</v>
      </c>
      <c r="X968" t="s">
        <v>11421</v>
      </c>
      <c r="Y968">
        <v>13</v>
      </c>
      <c r="Z968" t="s">
        <v>12274</v>
      </c>
      <c r="AA968">
        <v>11.3</v>
      </c>
      <c r="AB968" t="s">
        <v>11421</v>
      </c>
      <c r="AC968">
        <v>1.7</v>
      </c>
      <c r="AD968" t="s">
        <v>11421</v>
      </c>
      <c r="AE968" t="s">
        <v>12371</v>
      </c>
    </row>
    <row r="969" spans="1:31">
      <c r="A969" t="s">
        <v>12315</v>
      </c>
      <c r="B969" t="s">
        <v>1237</v>
      </c>
      <c r="C969" t="s">
        <v>12517</v>
      </c>
      <c r="D969" t="s">
        <v>1237</v>
      </c>
      <c r="E969">
        <v>17</v>
      </c>
      <c r="F969" t="s">
        <v>11991</v>
      </c>
      <c r="G969" t="s">
        <v>2570</v>
      </c>
      <c r="H969" t="s">
        <v>11425</v>
      </c>
      <c r="I969" t="s">
        <v>11510</v>
      </c>
      <c r="J969" t="s">
        <v>9</v>
      </c>
      <c r="K969">
        <v>3</v>
      </c>
      <c r="L969" t="s">
        <v>11385</v>
      </c>
      <c r="M969">
        <v>5.9</v>
      </c>
      <c r="N969" t="s">
        <v>11735</v>
      </c>
      <c r="O969">
        <v>11.9</v>
      </c>
      <c r="P969" t="s">
        <v>11735</v>
      </c>
      <c r="Q969">
        <v>17.7</v>
      </c>
      <c r="R969" t="s">
        <v>11421</v>
      </c>
      <c r="S969">
        <v>3.5</v>
      </c>
      <c r="T969" t="s">
        <v>11421</v>
      </c>
      <c r="U969">
        <v>75.2</v>
      </c>
      <c r="V969" t="s">
        <v>11687</v>
      </c>
      <c r="W969">
        <v>19.8</v>
      </c>
      <c r="X969" t="s">
        <v>12134</v>
      </c>
      <c r="Y969">
        <v>1</v>
      </c>
      <c r="Z969" t="s">
        <v>11421</v>
      </c>
      <c r="AA969">
        <v>14.8</v>
      </c>
      <c r="AB969" t="s">
        <v>12113</v>
      </c>
      <c r="AC969">
        <v>1.2</v>
      </c>
      <c r="AD969" t="s">
        <v>11421</v>
      </c>
      <c r="AE969" t="s">
        <v>12371</v>
      </c>
    </row>
    <row r="970" spans="1:31">
      <c r="A970" t="s">
        <v>12315</v>
      </c>
      <c r="B970" t="s">
        <v>1237</v>
      </c>
      <c r="C970" t="s">
        <v>966</v>
      </c>
      <c r="D970" t="s">
        <v>1237</v>
      </c>
      <c r="E970">
        <v>37</v>
      </c>
      <c r="F970" t="s">
        <v>11432</v>
      </c>
      <c r="G970" t="s">
        <v>11433</v>
      </c>
      <c r="H970" t="s">
        <v>11402</v>
      </c>
      <c r="I970" t="s">
        <v>7032</v>
      </c>
      <c r="J970" t="s">
        <v>11384</v>
      </c>
      <c r="K970">
        <v>2</v>
      </c>
      <c r="L970" t="s">
        <v>11389</v>
      </c>
      <c r="M970">
        <v>4.7</v>
      </c>
      <c r="N970" t="s">
        <v>11735</v>
      </c>
      <c r="O970">
        <v>1.4</v>
      </c>
      <c r="P970" t="s">
        <v>11735</v>
      </c>
      <c r="Q970">
        <v>30</v>
      </c>
      <c r="R970" t="s">
        <v>12006</v>
      </c>
      <c r="S970">
        <v>28.9</v>
      </c>
      <c r="T970" t="s">
        <v>11473</v>
      </c>
      <c r="U970" t="s">
        <v>9</v>
      </c>
      <c r="V970" t="s">
        <v>9</v>
      </c>
      <c r="W970">
        <v>1.4</v>
      </c>
      <c r="X970" t="s">
        <v>11421</v>
      </c>
      <c r="Y970">
        <v>5.5</v>
      </c>
      <c r="Z970" t="s">
        <v>11421</v>
      </c>
      <c r="AA970">
        <v>5.6</v>
      </c>
      <c r="AB970" t="s">
        <v>11421</v>
      </c>
      <c r="AC970">
        <v>2.3</v>
      </c>
      <c r="AD970" t="s">
        <v>11421</v>
      </c>
      <c r="AE970" t="s">
        <v>12371</v>
      </c>
    </row>
    <row r="971" spans="1:31">
      <c r="A971" t="s">
        <v>12236</v>
      </c>
      <c r="B971" t="s">
        <v>1237</v>
      </c>
      <c r="C971" t="s">
        <v>12518</v>
      </c>
      <c r="D971" t="s">
        <v>1237</v>
      </c>
      <c r="E971">
        <v>21</v>
      </c>
      <c r="F971" t="s">
        <v>6870</v>
      </c>
      <c r="G971" t="s">
        <v>1450</v>
      </c>
      <c r="H971" t="s">
        <v>11383</v>
      </c>
      <c r="I971" t="s">
        <v>11510</v>
      </c>
      <c r="J971" t="s">
        <v>9</v>
      </c>
      <c r="K971">
        <v>2</v>
      </c>
      <c r="L971" t="s">
        <v>11385</v>
      </c>
      <c r="M971">
        <v>6.6</v>
      </c>
      <c r="N971" t="s">
        <v>11735</v>
      </c>
      <c r="O971">
        <v>13.1</v>
      </c>
      <c r="P971" t="s">
        <v>11735</v>
      </c>
      <c r="Q971">
        <v>51.1</v>
      </c>
      <c r="R971" t="s">
        <v>11941</v>
      </c>
      <c r="S971">
        <v>1.5</v>
      </c>
      <c r="T971" t="s">
        <v>11421</v>
      </c>
      <c r="U971">
        <v>25.1</v>
      </c>
      <c r="V971" t="s">
        <v>11978</v>
      </c>
      <c r="W971">
        <v>1.2</v>
      </c>
      <c r="X971" t="s">
        <v>11421</v>
      </c>
      <c r="Y971">
        <v>1</v>
      </c>
      <c r="Z971" t="s">
        <v>11421</v>
      </c>
      <c r="AA971">
        <v>8.7</v>
      </c>
      <c r="AB971" t="s">
        <v>11421</v>
      </c>
      <c r="AC971">
        <v>1.5</v>
      </c>
      <c r="AD971" t="s">
        <v>11421</v>
      </c>
      <c r="AE971" t="s">
        <v>12371</v>
      </c>
    </row>
    <row r="972" spans="1:31">
      <c r="A972" t="s">
        <v>12342</v>
      </c>
      <c r="B972" t="s">
        <v>1237</v>
      </c>
      <c r="C972" t="s">
        <v>12519</v>
      </c>
      <c r="D972" t="s">
        <v>1237</v>
      </c>
      <c r="E972">
        <v>40</v>
      </c>
      <c r="F972" t="s">
        <v>11649</v>
      </c>
      <c r="G972" t="s">
        <v>833</v>
      </c>
      <c r="H972" t="s">
        <v>11383</v>
      </c>
      <c r="I972" t="s">
        <v>11398</v>
      </c>
      <c r="J972" t="s">
        <v>11384</v>
      </c>
      <c r="K972">
        <v>5</v>
      </c>
      <c r="L972" t="s">
        <v>11389</v>
      </c>
      <c r="M972">
        <v>5.7</v>
      </c>
      <c r="N972" t="s">
        <v>11735</v>
      </c>
      <c r="O972">
        <v>3.5</v>
      </c>
      <c r="P972" t="s">
        <v>11735</v>
      </c>
      <c r="Q972">
        <v>49.4</v>
      </c>
      <c r="R972" t="s">
        <v>12062</v>
      </c>
      <c r="S972">
        <v>1.8</v>
      </c>
      <c r="T972" t="s">
        <v>11421</v>
      </c>
      <c r="U972">
        <v>4.6</v>
      </c>
      <c r="V972" t="s">
        <v>11421</v>
      </c>
      <c r="W972">
        <v>49.2</v>
      </c>
      <c r="X972" t="s">
        <v>11756</v>
      </c>
      <c r="Y972">
        <v>1.1</v>
      </c>
      <c r="Z972" t="s">
        <v>11421</v>
      </c>
      <c r="AA972">
        <v>9.4</v>
      </c>
      <c r="AB972" t="s">
        <v>11421</v>
      </c>
      <c r="AC972">
        <v>1.2</v>
      </c>
      <c r="AD972" t="s">
        <v>11421</v>
      </c>
      <c r="AE972" t="s">
        <v>12371</v>
      </c>
    </row>
    <row r="973" spans="1:31">
      <c r="A973" t="s">
        <v>156</v>
      </c>
      <c r="B973" t="s">
        <v>1237</v>
      </c>
      <c r="C973" t="s">
        <v>12520</v>
      </c>
      <c r="D973" t="s">
        <v>1237</v>
      </c>
      <c r="E973">
        <v>15</v>
      </c>
      <c r="F973" t="s">
        <v>12148</v>
      </c>
      <c r="G973" t="s">
        <v>12149</v>
      </c>
      <c r="H973" t="s">
        <v>11387</v>
      </c>
      <c r="I973" t="s">
        <v>11398</v>
      </c>
      <c r="J973" t="s">
        <v>11384</v>
      </c>
      <c r="K973">
        <v>4</v>
      </c>
      <c r="L973" t="s">
        <v>11389</v>
      </c>
      <c r="M973">
        <v>6.7</v>
      </c>
      <c r="N973" t="s">
        <v>11735</v>
      </c>
      <c r="O973">
        <v>12.3</v>
      </c>
      <c r="P973" t="s">
        <v>11735</v>
      </c>
      <c r="Q973">
        <v>4</v>
      </c>
      <c r="R973" t="s">
        <v>11421</v>
      </c>
      <c r="S973">
        <v>29.1</v>
      </c>
      <c r="T973" t="s">
        <v>11836</v>
      </c>
      <c r="U973">
        <v>1.6</v>
      </c>
      <c r="V973" t="s">
        <v>11421</v>
      </c>
      <c r="W973">
        <v>1.7</v>
      </c>
      <c r="X973" t="s">
        <v>11421</v>
      </c>
      <c r="Y973">
        <v>8.5</v>
      </c>
      <c r="Z973" t="s">
        <v>11421</v>
      </c>
      <c r="AA973">
        <v>6.9</v>
      </c>
      <c r="AB973" t="s">
        <v>11421</v>
      </c>
      <c r="AC973">
        <v>1.9</v>
      </c>
      <c r="AD973" t="s">
        <v>11421</v>
      </c>
      <c r="AE973" t="s">
        <v>12371</v>
      </c>
    </row>
    <row r="974" spans="1:31">
      <c r="A974" t="s">
        <v>12315</v>
      </c>
      <c r="B974" t="s">
        <v>1237</v>
      </c>
      <c r="C974" t="s">
        <v>12521</v>
      </c>
      <c r="D974" t="s">
        <v>1237</v>
      </c>
      <c r="E974">
        <v>53</v>
      </c>
      <c r="F974" t="s">
        <v>11649</v>
      </c>
      <c r="G974" t="s">
        <v>833</v>
      </c>
      <c r="H974" t="s">
        <v>11387</v>
      </c>
      <c r="I974" t="s">
        <v>7032</v>
      </c>
      <c r="J974" t="s">
        <v>11384</v>
      </c>
      <c r="K974">
        <v>4</v>
      </c>
      <c r="L974" t="s">
        <v>11389</v>
      </c>
      <c r="M974">
        <v>9.3</v>
      </c>
      <c r="N974" t="s">
        <v>11735</v>
      </c>
      <c r="O974">
        <v>4.2</v>
      </c>
      <c r="P974" t="s">
        <v>11735</v>
      </c>
      <c r="Q974">
        <v>39.4</v>
      </c>
      <c r="R974" t="s">
        <v>11883</v>
      </c>
      <c r="S974">
        <v>3</v>
      </c>
      <c r="T974" t="s">
        <v>11421</v>
      </c>
      <c r="U974">
        <v>9.7</v>
      </c>
      <c r="V974" t="s">
        <v>11421</v>
      </c>
      <c r="W974">
        <v>16.4</v>
      </c>
      <c r="X974" t="s">
        <v>12013</v>
      </c>
      <c r="Y974">
        <v>36.6</v>
      </c>
      <c r="Z974" t="s">
        <v>11659</v>
      </c>
      <c r="AA974">
        <v>5.1</v>
      </c>
      <c r="AB974" t="s">
        <v>11421</v>
      </c>
      <c r="AC974">
        <v>1.3</v>
      </c>
      <c r="AD974" t="s">
        <v>11421</v>
      </c>
      <c r="AE974" t="s">
        <v>12371</v>
      </c>
    </row>
    <row r="975" spans="1:31">
      <c r="A975" t="s">
        <v>12315</v>
      </c>
      <c r="B975" t="s">
        <v>1237</v>
      </c>
      <c r="C975" t="s">
        <v>10196</v>
      </c>
      <c r="D975" t="s">
        <v>1237</v>
      </c>
      <c r="E975">
        <v>19</v>
      </c>
      <c r="F975" t="s">
        <v>12408</v>
      </c>
      <c r="G975" t="s">
        <v>2819</v>
      </c>
      <c r="H975" t="s">
        <v>11383</v>
      </c>
      <c r="I975" t="s">
        <v>11388</v>
      </c>
      <c r="J975" t="s">
        <v>7069</v>
      </c>
      <c r="K975">
        <v>3</v>
      </c>
      <c r="L975" t="s">
        <v>11389</v>
      </c>
      <c r="M975">
        <v>5.6</v>
      </c>
      <c r="N975" t="s">
        <v>11735</v>
      </c>
      <c r="O975">
        <v>5.7</v>
      </c>
      <c r="P975" t="s">
        <v>11735</v>
      </c>
      <c r="Q975">
        <v>42.4</v>
      </c>
      <c r="R975" t="s">
        <v>11644</v>
      </c>
      <c r="S975">
        <v>2.3</v>
      </c>
      <c r="T975" t="s">
        <v>11421</v>
      </c>
      <c r="U975">
        <v>2.9</v>
      </c>
      <c r="V975" t="s">
        <v>11421</v>
      </c>
      <c r="W975">
        <v>63.1</v>
      </c>
      <c r="X975" t="s">
        <v>11895</v>
      </c>
      <c r="Y975">
        <v>1.2</v>
      </c>
      <c r="Z975" t="s">
        <v>11421</v>
      </c>
      <c r="AA975">
        <v>9.7</v>
      </c>
      <c r="AB975" t="s">
        <v>11421</v>
      </c>
      <c r="AC975">
        <v>3.4</v>
      </c>
      <c r="AD975" t="s">
        <v>11421</v>
      </c>
      <c r="AE975" t="s">
        <v>12371</v>
      </c>
    </row>
    <row r="976" spans="1:31">
      <c r="A976" t="s">
        <v>12315</v>
      </c>
      <c r="B976" t="s">
        <v>1237</v>
      </c>
      <c r="C976" t="s">
        <v>12522</v>
      </c>
      <c r="D976" t="s">
        <v>1237</v>
      </c>
      <c r="E976">
        <v>26</v>
      </c>
      <c r="F976" t="s">
        <v>12335</v>
      </c>
      <c r="G976" t="s">
        <v>2178</v>
      </c>
      <c r="H976" t="s">
        <v>11383</v>
      </c>
      <c r="I976" t="s">
        <v>7032</v>
      </c>
      <c r="J976" t="s">
        <v>7069</v>
      </c>
      <c r="K976">
        <v>4</v>
      </c>
      <c r="L976" t="s">
        <v>11389</v>
      </c>
      <c r="M976">
        <v>8.4</v>
      </c>
      <c r="N976" t="s">
        <v>11735</v>
      </c>
      <c r="O976">
        <v>33.8</v>
      </c>
      <c r="P976" t="s">
        <v>527</v>
      </c>
      <c r="Q976">
        <v>23.2</v>
      </c>
      <c r="R976" t="s">
        <v>12369</v>
      </c>
      <c r="S976">
        <v>1.4</v>
      </c>
      <c r="T976" t="s">
        <v>11421</v>
      </c>
      <c r="U976">
        <v>6.8</v>
      </c>
      <c r="V976" t="s">
        <v>11421</v>
      </c>
      <c r="W976">
        <v>2</v>
      </c>
      <c r="X976" t="s">
        <v>11421</v>
      </c>
      <c r="Y976">
        <v>1</v>
      </c>
      <c r="Z976" t="s">
        <v>11421</v>
      </c>
      <c r="AA976">
        <v>12.4</v>
      </c>
      <c r="AB976" t="s">
        <v>11421</v>
      </c>
      <c r="AC976">
        <v>1.9</v>
      </c>
      <c r="AD976" t="s">
        <v>11421</v>
      </c>
      <c r="AE976" t="s">
        <v>12371</v>
      </c>
    </row>
    <row r="977" spans="1:31">
      <c r="A977" t="s">
        <v>156</v>
      </c>
      <c r="B977" t="s">
        <v>1237</v>
      </c>
      <c r="C977" t="s">
        <v>2112</v>
      </c>
      <c r="D977" t="s">
        <v>1237</v>
      </c>
      <c r="E977">
        <v>33</v>
      </c>
      <c r="F977" t="s">
        <v>6870</v>
      </c>
      <c r="G977" t="s">
        <v>1450</v>
      </c>
      <c r="H977" t="s">
        <v>11383</v>
      </c>
      <c r="I977" t="s">
        <v>11398</v>
      </c>
      <c r="J977" t="s">
        <v>11384</v>
      </c>
      <c r="K977">
        <v>4</v>
      </c>
      <c r="L977" t="s">
        <v>11389</v>
      </c>
      <c r="M977">
        <v>3.8</v>
      </c>
      <c r="N977" t="s">
        <v>11735</v>
      </c>
      <c r="O977">
        <v>4</v>
      </c>
      <c r="P977" t="s">
        <v>11735</v>
      </c>
      <c r="Q977">
        <v>7.9</v>
      </c>
      <c r="R977" t="s">
        <v>11421</v>
      </c>
      <c r="S977">
        <v>36.9</v>
      </c>
      <c r="T977" t="s">
        <v>737</v>
      </c>
      <c r="U977">
        <v>3.7</v>
      </c>
      <c r="V977" t="s">
        <v>11421</v>
      </c>
      <c r="W977">
        <v>1.6</v>
      </c>
      <c r="X977" t="s">
        <v>11421</v>
      </c>
      <c r="Y977">
        <v>1.6</v>
      </c>
      <c r="Z977" t="s">
        <v>11421</v>
      </c>
      <c r="AA977">
        <v>8.7</v>
      </c>
      <c r="AB977" t="s">
        <v>11421</v>
      </c>
      <c r="AC977">
        <v>1.2</v>
      </c>
      <c r="AD977" t="s">
        <v>11421</v>
      </c>
      <c r="AE977" t="s">
        <v>12371</v>
      </c>
    </row>
    <row r="978" spans="1:31">
      <c r="A978" t="s">
        <v>156</v>
      </c>
      <c r="B978" t="s">
        <v>1237</v>
      </c>
      <c r="C978" t="s">
        <v>1498</v>
      </c>
      <c r="D978" t="s">
        <v>1237</v>
      </c>
      <c r="E978">
        <v>22</v>
      </c>
      <c r="F978" t="s">
        <v>11382</v>
      </c>
      <c r="G978" t="s">
        <v>5</v>
      </c>
      <c r="H978" t="s">
        <v>11402</v>
      </c>
      <c r="I978" t="s">
        <v>7032</v>
      </c>
      <c r="J978" t="s">
        <v>11384</v>
      </c>
      <c r="K978">
        <v>5</v>
      </c>
      <c r="L978" t="s">
        <v>11389</v>
      </c>
      <c r="M978">
        <v>9.7</v>
      </c>
      <c r="N978" t="s">
        <v>11735</v>
      </c>
      <c r="O978">
        <v>19</v>
      </c>
      <c r="P978" t="s">
        <v>11574</v>
      </c>
      <c r="Q978">
        <v>5.9</v>
      </c>
      <c r="R978" t="s">
        <v>11421</v>
      </c>
      <c r="S978">
        <v>12.8</v>
      </c>
      <c r="T978" t="s">
        <v>11893</v>
      </c>
      <c r="U978">
        <v>8.9</v>
      </c>
      <c r="V978" t="s">
        <v>11421</v>
      </c>
      <c r="W978">
        <v>2.7</v>
      </c>
      <c r="X978" t="s">
        <v>11421</v>
      </c>
      <c r="Y978">
        <v>8.8</v>
      </c>
      <c r="Z978" t="s">
        <v>11421</v>
      </c>
      <c r="AA978">
        <v>13.3</v>
      </c>
      <c r="AB978" t="s">
        <v>11775</v>
      </c>
      <c r="AC978">
        <v>16.3</v>
      </c>
      <c r="AD978" t="s">
        <v>12079</v>
      </c>
      <c r="AE978" t="s">
        <v>12371</v>
      </c>
    </row>
    <row r="979" spans="1:31">
      <c r="A979" t="s">
        <v>12308</v>
      </c>
      <c r="B979" t="s">
        <v>1237</v>
      </c>
      <c r="C979" t="s">
        <v>2402</v>
      </c>
      <c r="D979" t="s">
        <v>1237</v>
      </c>
      <c r="E979">
        <v>25</v>
      </c>
      <c r="F979" t="s">
        <v>11459</v>
      </c>
      <c r="G979" t="s">
        <v>284</v>
      </c>
      <c r="H979" t="s">
        <v>11383</v>
      </c>
      <c r="I979" t="s">
        <v>7032</v>
      </c>
      <c r="J979" t="s">
        <v>11384</v>
      </c>
      <c r="K979">
        <v>2</v>
      </c>
      <c r="L979" t="s">
        <v>11389</v>
      </c>
      <c r="M979">
        <v>12.6</v>
      </c>
      <c r="N979" t="s">
        <v>11735</v>
      </c>
      <c r="O979">
        <v>5.4</v>
      </c>
      <c r="P979" t="s">
        <v>11735</v>
      </c>
      <c r="Q979">
        <v>28.7</v>
      </c>
      <c r="R979" t="s">
        <v>12281</v>
      </c>
      <c r="S979">
        <v>14.3</v>
      </c>
      <c r="T979" t="s">
        <v>12373</v>
      </c>
      <c r="U979">
        <v>6.9</v>
      </c>
      <c r="V979" t="s">
        <v>11421</v>
      </c>
      <c r="W979">
        <v>6.3</v>
      </c>
      <c r="X979" t="s">
        <v>11421</v>
      </c>
      <c r="Y979">
        <v>2.3</v>
      </c>
      <c r="Z979" t="s">
        <v>11421</v>
      </c>
      <c r="AA979">
        <v>8.8</v>
      </c>
      <c r="AB979" t="s">
        <v>11421</v>
      </c>
      <c r="AC979">
        <v>1.1</v>
      </c>
      <c r="AD979" t="s">
        <v>11421</v>
      </c>
      <c r="AE979" t="s">
        <v>12371</v>
      </c>
    </row>
    <row r="980" spans="1:31">
      <c r="A980" t="s">
        <v>156</v>
      </c>
      <c r="B980" t="s">
        <v>1237</v>
      </c>
      <c r="C980" t="s">
        <v>2215</v>
      </c>
      <c r="D980" t="s">
        <v>1237</v>
      </c>
      <c r="E980">
        <v>19</v>
      </c>
      <c r="F980" t="s">
        <v>11819</v>
      </c>
      <c r="G980" t="s">
        <v>274</v>
      </c>
      <c r="H980" t="s">
        <v>11387</v>
      </c>
      <c r="I980" t="s">
        <v>11388</v>
      </c>
      <c r="J980" t="s">
        <v>7069</v>
      </c>
      <c r="K980">
        <v>3</v>
      </c>
      <c r="L980" t="s">
        <v>11389</v>
      </c>
      <c r="M980">
        <v>8.9</v>
      </c>
      <c r="N980" t="s">
        <v>11735</v>
      </c>
      <c r="O980">
        <v>2</v>
      </c>
      <c r="P980" t="s">
        <v>11735</v>
      </c>
      <c r="Q980">
        <v>15.5</v>
      </c>
      <c r="R980" t="s">
        <v>11421</v>
      </c>
      <c r="S980">
        <v>9.6</v>
      </c>
      <c r="T980" t="s">
        <v>11421</v>
      </c>
      <c r="U980">
        <v>2</v>
      </c>
      <c r="V980" t="s">
        <v>11421</v>
      </c>
      <c r="W980">
        <v>4.5</v>
      </c>
      <c r="X980" t="s">
        <v>11421</v>
      </c>
      <c r="Y980">
        <v>35.3</v>
      </c>
      <c r="Z980" t="s">
        <v>1780</v>
      </c>
      <c r="AA980">
        <v>7.5</v>
      </c>
      <c r="AB980" t="s">
        <v>11421</v>
      </c>
      <c r="AC980">
        <v>55.2</v>
      </c>
      <c r="AD980" t="s">
        <v>12010</v>
      </c>
      <c r="AE980" t="s">
        <v>12371</v>
      </c>
    </row>
    <row r="981" spans="1:31">
      <c r="A981" t="s">
        <v>12315</v>
      </c>
      <c r="B981" t="s">
        <v>1237</v>
      </c>
      <c r="C981" t="s">
        <v>12523</v>
      </c>
      <c r="D981" t="s">
        <v>1237</v>
      </c>
      <c r="E981">
        <v>22</v>
      </c>
      <c r="F981" t="s">
        <v>11671</v>
      </c>
      <c r="G981" t="s">
        <v>1090</v>
      </c>
      <c r="H981" t="s">
        <v>11425</v>
      </c>
      <c r="I981" t="s">
        <v>11388</v>
      </c>
      <c r="J981" t="s">
        <v>7069</v>
      </c>
      <c r="K981">
        <v>4</v>
      </c>
      <c r="L981" t="s">
        <v>11385</v>
      </c>
      <c r="M981">
        <v>8.3</v>
      </c>
      <c r="N981" t="s">
        <v>11735</v>
      </c>
      <c r="O981">
        <v>13.1</v>
      </c>
      <c r="P981" t="s">
        <v>11735</v>
      </c>
      <c r="Q981">
        <v>39.9</v>
      </c>
      <c r="R981" t="s">
        <v>12309</v>
      </c>
      <c r="S981">
        <v>1.9</v>
      </c>
      <c r="T981" t="s">
        <v>11421</v>
      </c>
      <c r="U981">
        <v>26.1</v>
      </c>
      <c r="V981" t="s">
        <v>11530</v>
      </c>
      <c r="W981">
        <v>5.3</v>
      </c>
      <c r="X981" t="s">
        <v>11421</v>
      </c>
      <c r="Y981">
        <v>1</v>
      </c>
      <c r="Z981" t="s">
        <v>11421</v>
      </c>
      <c r="AA981">
        <v>9.5</v>
      </c>
      <c r="AB981" t="s">
        <v>11421</v>
      </c>
      <c r="AC981">
        <v>1</v>
      </c>
      <c r="AD981" t="s">
        <v>11421</v>
      </c>
      <c r="AE981" t="s">
        <v>12371</v>
      </c>
    </row>
    <row r="982" spans="1:31">
      <c r="A982" t="s">
        <v>12315</v>
      </c>
      <c r="B982" t="s">
        <v>1237</v>
      </c>
      <c r="C982" t="s">
        <v>10067</v>
      </c>
      <c r="D982" t="s">
        <v>1237</v>
      </c>
      <c r="E982">
        <v>25</v>
      </c>
      <c r="F982" t="s">
        <v>11701</v>
      </c>
      <c r="G982" t="s">
        <v>931</v>
      </c>
      <c r="H982" t="s">
        <v>11383</v>
      </c>
      <c r="I982" t="s">
        <v>11388</v>
      </c>
      <c r="J982" t="s">
        <v>7069</v>
      </c>
      <c r="K982">
        <v>3</v>
      </c>
      <c r="L982" t="s">
        <v>11385</v>
      </c>
      <c r="M982">
        <v>15</v>
      </c>
      <c r="N982" t="s">
        <v>11750</v>
      </c>
      <c r="O982">
        <v>24.5</v>
      </c>
      <c r="P982" t="s">
        <v>12309</v>
      </c>
      <c r="Q982">
        <v>9</v>
      </c>
      <c r="R982" t="s">
        <v>11421</v>
      </c>
      <c r="S982">
        <v>3</v>
      </c>
      <c r="T982" t="s">
        <v>11421</v>
      </c>
      <c r="U982">
        <v>12.4</v>
      </c>
      <c r="V982" t="s">
        <v>11421</v>
      </c>
      <c r="W982">
        <v>2.3</v>
      </c>
      <c r="X982" t="s">
        <v>11421</v>
      </c>
      <c r="Y982">
        <v>1.2</v>
      </c>
      <c r="Z982" t="s">
        <v>11421</v>
      </c>
      <c r="AA982">
        <v>9.1</v>
      </c>
      <c r="AB982" t="s">
        <v>11421</v>
      </c>
      <c r="AC982">
        <v>1.1</v>
      </c>
      <c r="AD982" t="s">
        <v>11421</v>
      </c>
      <c r="AE982" t="s">
        <v>12371</v>
      </c>
    </row>
    <row r="983" spans="1:31">
      <c r="A983" t="s">
        <v>156</v>
      </c>
      <c r="B983" t="s">
        <v>1237</v>
      </c>
      <c r="C983" t="s">
        <v>2714</v>
      </c>
      <c r="D983" t="s">
        <v>1237</v>
      </c>
      <c r="E983">
        <v>17</v>
      </c>
      <c r="F983" t="s">
        <v>11819</v>
      </c>
      <c r="G983" t="s">
        <v>274</v>
      </c>
      <c r="H983" t="s">
        <v>11387</v>
      </c>
      <c r="I983" t="s">
        <v>7032</v>
      </c>
      <c r="J983" t="s">
        <v>11384</v>
      </c>
      <c r="K983">
        <v>4</v>
      </c>
      <c r="L983" t="s">
        <v>9</v>
      </c>
      <c r="M983">
        <v>10.3</v>
      </c>
      <c r="N983" t="s">
        <v>11735</v>
      </c>
      <c r="O983">
        <v>3.6</v>
      </c>
      <c r="P983" t="s">
        <v>11735</v>
      </c>
      <c r="Q983">
        <v>30</v>
      </c>
      <c r="R983" t="s">
        <v>11427</v>
      </c>
      <c r="S983">
        <v>4.5</v>
      </c>
      <c r="T983" t="s">
        <v>11421</v>
      </c>
      <c r="U983">
        <v>5.3</v>
      </c>
      <c r="V983" t="s">
        <v>11421</v>
      </c>
      <c r="W983">
        <v>3.9</v>
      </c>
      <c r="X983" t="s">
        <v>11421</v>
      </c>
      <c r="Y983">
        <v>54.4</v>
      </c>
      <c r="Z983" t="s">
        <v>1026</v>
      </c>
      <c r="AA983">
        <v>9.5</v>
      </c>
      <c r="AB983" t="s">
        <v>11421</v>
      </c>
      <c r="AC983" t="s">
        <v>9</v>
      </c>
      <c r="AD983" t="s">
        <v>9</v>
      </c>
      <c r="AE983" t="s">
        <v>12371</v>
      </c>
    </row>
    <row r="984" spans="1:31">
      <c r="A984" t="s">
        <v>12315</v>
      </c>
      <c r="B984" t="s">
        <v>1237</v>
      </c>
      <c r="C984" t="s">
        <v>12524</v>
      </c>
      <c r="D984" t="s">
        <v>1237</v>
      </c>
      <c r="E984">
        <v>23</v>
      </c>
      <c r="F984" t="s">
        <v>11701</v>
      </c>
      <c r="G984" t="s">
        <v>931</v>
      </c>
      <c r="H984" t="s">
        <v>11387</v>
      </c>
      <c r="I984" t="s">
        <v>11388</v>
      </c>
      <c r="J984" t="s">
        <v>6952</v>
      </c>
      <c r="K984">
        <v>3</v>
      </c>
      <c r="L984" t="s">
        <v>11385</v>
      </c>
      <c r="M984">
        <v>15</v>
      </c>
      <c r="N984" t="s">
        <v>11821</v>
      </c>
      <c r="O984">
        <v>22.2</v>
      </c>
      <c r="P984" t="s">
        <v>11660</v>
      </c>
      <c r="Q984">
        <v>8.6</v>
      </c>
      <c r="R984" t="s">
        <v>11421</v>
      </c>
      <c r="S984">
        <v>4.7</v>
      </c>
      <c r="T984" t="s">
        <v>11421</v>
      </c>
      <c r="U984">
        <v>14.3</v>
      </c>
      <c r="V984" t="s">
        <v>12383</v>
      </c>
      <c r="W984">
        <v>3.1</v>
      </c>
      <c r="X984" t="s">
        <v>11421</v>
      </c>
      <c r="Y984">
        <v>2.8</v>
      </c>
      <c r="Z984" t="s">
        <v>11421</v>
      </c>
      <c r="AA984">
        <v>8.4</v>
      </c>
      <c r="AB984" t="s">
        <v>11421</v>
      </c>
      <c r="AC984">
        <v>1.2</v>
      </c>
      <c r="AD984" t="s">
        <v>11421</v>
      </c>
      <c r="AE984" t="s">
        <v>12371</v>
      </c>
    </row>
    <row r="985" spans="1:31">
      <c r="A985" t="s">
        <v>12315</v>
      </c>
      <c r="B985" t="s">
        <v>1237</v>
      </c>
      <c r="C985" t="s">
        <v>12525</v>
      </c>
      <c r="D985" t="s">
        <v>1237</v>
      </c>
      <c r="E985">
        <v>31</v>
      </c>
      <c r="F985" t="s">
        <v>7037</v>
      </c>
      <c r="G985" t="s">
        <v>1131</v>
      </c>
      <c r="H985" t="s">
        <v>11402</v>
      </c>
      <c r="I985" t="s">
        <v>11398</v>
      </c>
      <c r="J985" t="s">
        <v>11384</v>
      </c>
      <c r="K985">
        <v>5</v>
      </c>
      <c r="L985" t="s">
        <v>11389</v>
      </c>
      <c r="M985">
        <v>24.4</v>
      </c>
      <c r="N985" t="s">
        <v>11436</v>
      </c>
      <c r="O985">
        <v>15.5</v>
      </c>
      <c r="P985" t="s">
        <v>11978</v>
      </c>
      <c r="Q985">
        <v>7.3</v>
      </c>
      <c r="R985" t="s">
        <v>11421</v>
      </c>
      <c r="S985">
        <v>1.6</v>
      </c>
      <c r="T985" t="s">
        <v>11421</v>
      </c>
      <c r="U985">
        <v>1.4</v>
      </c>
      <c r="V985" t="s">
        <v>11421</v>
      </c>
      <c r="W985">
        <v>1.5</v>
      </c>
      <c r="X985" t="s">
        <v>11421</v>
      </c>
      <c r="Y985">
        <v>5.8</v>
      </c>
      <c r="Z985" t="s">
        <v>11421</v>
      </c>
      <c r="AA985">
        <v>8.5</v>
      </c>
      <c r="AB985" t="s">
        <v>11421</v>
      </c>
      <c r="AC985">
        <v>2.2</v>
      </c>
      <c r="AD985" t="s">
        <v>11421</v>
      </c>
      <c r="AE985" t="s">
        <v>12371</v>
      </c>
    </row>
    <row r="986" spans="1:31">
      <c r="A986" t="s">
        <v>9</v>
      </c>
      <c r="B986" t="s">
        <v>1237</v>
      </c>
      <c r="C986" t="s">
        <v>12526</v>
      </c>
      <c r="D986" t="s">
        <v>1237</v>
      </c>
      <c r="E986">
        <v>34</v>
      </c>
      <c r="F986" t="s">
        <v>12154</v>
      </c>
      <c r="G986" t="s">
        <v>1812</v>
      </c>
      <c r="H986" t="s">
        <v>11387</v>
      </c>
      <c r="I986" t="s">
        <v>11398</v>
      </c>
      <c r="J986" t="s">
        <v>7069</v>
      </c>
      <c r="K986">
        <v>5</v>
      </c>
      <c r="L986" t="s">
        <v>9</v>
      </c>
      <c r="M986">
        <v>7.9</v>
      </c>
      <c r="N986" t="s">
        <v>11735</v>
      </c>
      <c r="O986">
        <v>42.5</v>
      </c>
      <c r="P986" t="s">
        <v>680</v>
      </c>
      <c r="Q986">
        <v>21.9</v>
      </c>
      <c r="R986" t="s">
        <v>11916</v>
      </c>
      <c r="S986">
        <v>1.3</v>
      </c>
      <c r="T986" t="s">
        <v>11421</v>
      </c>
      <c r="U986" t="s">
        <v>9</v>
      </c>
      <c r="V986" t="s">
        <v>9</v>
      </c>
      <c r="W986" t="s">
        <v>9</v>
      </c>
      <c r="X986" t="s">
        <v>9</v>
      </c>
      <c r="Y986">
        <v>1</v>
      </c>
      <c r="Z986" t="s">
        <v>11421</v>
      </c>
      <c r="AA986">
        <v>4.7</v>
      </c>
      <c r="AB986" t="s">
        <v>11421</v>
      </c>
      <c r="AC986" t="s">
        <v>9</v>
      </c>
      <c r="AD986" t="s">
        <v>9</v>
      </c>
      <c r="AE986" t="s">
        <v>12371</v>
      </c>
    </row>
    <row r="987" spans="1:31">
      <c r="A987" t="s">
        <v>12315</v>
      </c>
      <c r="B987" t="s">
        <v>1237</v>
      </c>
      <c r="C987" t="s">
        <v>12527</v>
      </c>
      <c r="D987" t="s">
        <v>1237</v>
      </c>
      <c r="E987">
        <v>34</v>
      </c>
      <c r="F987" t="s">
        <v>7037</v>
      </c>
      <c r="G987" t="s">
        <v>1131</v>
      </c>
      <c r="H987" t="s">
        <v>11402</v>
      </c>
      <c r="I987" t="s">
        <v>11388</v>
      </c>
      <c r="J987" t="s">
        <v>6952</v>
      </c>
      <c r="K987">
        <v>4</v>
      </c>
      <c r="L987" t="s">
        <v>11389</v>
      </c>
      <c r="M987">
        <v>19.4</v>
      </c>
      <c r="N987" t="s">
        <v>11507</v>
      </c>
      <c r="O987">
        <v>8.8</v>
      </c>
      <c r="P987" t="s">
        <v>11735</v>
      </c>
      <c r="Q987">
        <v>27.6</v>
      </c>
      <c r="R987" t="s">
        <v>12134</v>
      </c>
      <c r="S987">
        <v>1.1</v>
      </c>
      <c r="T987" t="s">
        <v>11421</v>
      </c>
      <c r="U987" t="s">
        <v>9</v>
      </c>
      <c r="V987" t="s">
        <v>9</v>
      </c>
      <c r="W987">
        <v>7</v>
      </c>
      <c r="X987" t="s">
        <v>11421</v>
      </c>
      <c r="Y987">
        <v>1.1</v>
      </c>
      <c r="Z987" t="s">
        <v>11421</v>
      </c>
      <c r="AA987">
        <v>5</v>
      </c>
      <c r="AB987" t="s">
        <v>11421</v>
      </c>
      <c r="AC987">
        <v>1.3</v>
      </c>
      <c r="AD987" t="s">
        <v>11421</v>
      </c>
      <c r="AE987" t="s">
        <v>12371</v>
      </c>
    </row>
    <row r="988" spans="1:31">
      <c r="A988" t="s">
        <v>12236</v>
      </c>
      <c r="B988" t="s">
        <v>1237</v>
      </c>
      <c r="C988" t="s">
        <v>12528</v>
      </c>
      <c r="D988" t="s">
        <v>1237</v>
      </c>
      <c r="E988">
        <v>36</v>
      </c>
      <c r="F988" t="s">
        <v>12154</v>
      </c>
      <c r="G988" t="s">
        <v>1812</v>
      </c>
      <c r="H988" t="s">
        <v>11383</v>
      </c>
      <c r="I988" t="s">
        <v>11398</v>
      </c>
      <c r="J988" t="s">
        <v>11384</v>
      </c>
      <c r="K988">
        <v>4</v>
      </c>
      <c r="L988" t="s">
        <v>11385</v>
      </c>
      <c r="M988">
        <v>9.7</v>
      </c>
      <c r="N988" t="s">
        <v>11735</v>
      </c>
      <c r="O988">
        <v>10.4</v>
      </c>
      <c r="P988" t="s">
        <v>11735</v>
      </c>
      <c r="Q988">
        <v>54.9</v>
      </c>
      <c r="R988" t="s">
        <v>11718</v>
      </c>
      <c r="S988">
        <v>2.3</v>
      </c>
      <c r="T988" t="s">
        <v>11421</v>
      </c>
      <c r="U988">
        <v>1.2</v>
      </c>
      <c r="V988" t="s">
        <v>11421</v>
      </c>
      <c r="W988">
        <v>1.2</v>
      </c>
      <c r="X988" t="s">
        <v>11421</v>
      </c>
      <c r="Y988">
        <v>2.3</v>
      </c>
      <c r="Z988" t="s">
        <v>11421</v>
      </c>
      <c r="AA988">
        <v>8.4</v>
      </c>
      <c r="AB988" t="s">
        <v>11421</v>
      </c>
      <c r="AC988">
        <v>9.8</v>
      </c>
      <c r="AD988" t="s">
        <v>12375</v>
      </c>
      <c r="AE988" t="s">
        <v>12371</v>
      </c>
    </row>
    <row r="989" spans="1:31">
      <c r="A989" t="s">
        <v>156</v>
      </c>
      <c r="B989" t="s">
        <v>1237</v>
      </c>
      <c r="C989" t="s">
        <v>2403</v>
      </c>
      <c r="D989" t="s">
        <v>1237</v>
      </c>
      <c r="E989">
        <v>23</v>
      </c>
      <c r="F989" t="s">
        <v>11819</v>
      </c>
      <c r="G989" t="s">
        <v>274</v>
      </c>
      <c r="H989" t="s">
        <v>11402</v>
      </c>
      <c r="I989" t="s">
        <v>7032</v>
      </c>
      <c r="J989" t="s">
        <v>11384</v>
      </c>
      <c r="K989">
        <v>3</v>
      </c>
      <c r="L989" t="s">
        <v>11389</v>
      </c>
      <c r="M989">
        <v>7.3</v>
      </c>
      <c r="N989" t="s">
        <v>11735</v>
      </c>
      <c r="O989">
        <v>9.4</v>
      </c>
      <c r="P989" t="s">
        <v>11735</v>
      </c>
      <c r="Q989">
        <v>6.4</v>
      </c>
      <c r="R989" t="s">
        <v>11421</v>
      </c>
      <c r="S989">
        <v>4.1</v>
      </c>
      <c r="T989" t="s">
        <v>11421</v>
      </c>
      <c r="U989">
        <v>15.3</v>
      </c>
      <c r="V989" t="s">
        <v>12291</v>
      </c>
      <c r="W989">
        <v>14.8</v>
      </c>
      <c r="X989" t="s">
        <v>11822</v>
      </c>
      <c r="Y989">
        <v>13.7</v>
      </c>
      <c r="Z989" t="s">
        <v>12245</v>
      </c>
      <c r="AA989">
        <v>9.3</v>
      </c>
      <c r="AB989" t="s">
        <v>11421</v>
      </c>
      <c r="AC989">
        <v>60.4</v>
      </c>
      <c r="AD989" t="s">
        <v>11908</v>
      </c>
      <c r="AE989" t="s">
        <v>12371</v>
      </c>
    </row>
    <row r="990" spans="1:31">
      <c r="A990" t="s">
        <v>12315</v>
      </c>
      <c r="B990" t="s">
        <v>1237</v>
      </c>
      <c r="C990" t="s">
        <v>12529</v>
      </c>
      <c r="D990" t="s">
        <v>1237</v>
      </c>
      <c r="E990">
        <v>21</v>
      </c>
      <c r="F990" t="s">
        <v>12358</v>
      </c>
      <c r="G990" t="s">
        <v>12359</v>
      </c>
      <c r="H990" t="s">
        <v>11425</v>
      </c>
      <c r="I990" t="s">
        <v>11398</v>
      </c>
      <c r="J990" t="s">
        <v>11384</v>
      </c>
      <c r="K990">
        <v>4</v>
      </c>
      <c r="L990" t="s">
        <v>11389</v>
      </c>
      <c r="M990">
        <v>17.2</v>
      </c>
      <c r="N990" t="s">
        <v>11427</v>
      </c>
      <c r="O990">
        <v>21.2</v>
      </c>
      <c r="P990" t="s">
        <v>11855</v>
      </c>
      <c r="Q990">
        <v>11.6</v>
      </c>
      <c r="R990" t="s">
        <v>11421</v>
      </c>
      <c r="S990">
        <v>2.9</v>
      </c>
      <c r="T990" t="s">
        <v>11421</v>
      </c>
      <c r="U990">
        <v>1.8</v>
      </c>
      <c r="V990" t="s">
        <v>11421</v>
      </c>
      <c r="W990">
        <v>1</v>
      </c>
      <c r="X990" t="s">
        <v>11421</v>
      </c>
      <c r="Y990">
        <v>1</v>
      </c>
      <c r="Z990" t="s">
        <v>11421</v>
      </c>
      <c r="AA990">
        <v>11.6</v>
      </c>
      <c r="AB990" t="s">
        <v>11421</v>
      </c>
      <c r="AC990">
        <v>1</v>
      </c>
      <c r="AD990" t="s">
        <v>11421</v>
      </c>
      <c r="AE990" t="s">
        <v>12371</v>
      </c>
    </row>
    <row r="991" spans="1:31">
      <c r="A991" t="s">
        <v>156</v>
      </c>
      <c r="B991" t="s">
        <v>1237</v>
      </c>
      <c r="C991" t="s">
        <v>12530</v>
      </c>
      <c r="D991" t="s">
        <v>1237</v>
      </c>
      <c r="E991">
        <v>30</v>
      </c>
      <c r="F991" t="s">
        <v>6962</v>
      </c>
      <c r="G991" t="s">
        <v>12531</v>
      </c>
      <c r="H991" t="s">
        <v>11387</v>
      </c>
      <c r="I991" t="s">
        <v>7032</v>
      </c>
      <c r="J991" t="s">
        <v>6952</v>
      </c>
      <c r="K991">
        <v>3</v>
      </c>
      <c r="L991" t="s">
        <v>11389</v>
      </c>
      <c r="M991">
        <v>8.8</v>
      </c>
      <c r="N991" t="s">
        <v>11735</v>
      </c>
      <c r="O991">
        <v>30.7</v>
      </c>
      <c r="P991" t="s">
        <v>11537</v>
      </c>
      <c r="Q991">
        <v>23.8</v>
      </c>
      <c r="R991" t="s">
        <v>12156</v>
      </c>
      <c r="S991">
        <v>1.1</v>
      </c>
      <c r="T991" t="s">
        <v>11421</v>
      </c>
      <c r="U991">
        <v>2.7</v>
      </c>
      <c r="V991" t="s">
        <v>11421</v>
      </c>
      <c r="W991">
        <v>3.9</v>
      </c>
      <c r="X991" t="s">
        <v>11421</v>
      </c>
      <c r="Y991">
        <v>1</v>
      </c>
      <c r="Z991" t="s">
        <v>11421</v>
      </c>
      <c r="AA991">
        <v>14.1</v>
      </c>
      <c r="AB991" t="s">
        <v>11856</v>
      </c>
      <c r="AC991">
        <v>1</v>
      </c>
      <c r="AD991" t="s">
        <v>11421</v>
      </c>
      <c r="AE991" t="s">
        <v>12371</v>
      </c>
    </row>
    <row r="992" spans="1:31">
      <c r="A992" t="s">
        <v>859</v>
      </c>
      <c r="B992" t="s">
        <v>1237</v>
      </c>
      <c r="C992" t="s">
        <v>2223</v>
      </c>
      <c r="D992" t="s">
        <v>1237</v>
      </c>
      <c r="E992">
        <v>25</v>
      </c>
      <c r="F992" t="s">
        <v>7157</v>
      </c>
      <c r="G992" t="s">
        <v>2105</v>
      </c>
      <c r="H992" t="s">
        <v>11387</v>
      </c>
      <c r="I992" t="s">
        <v>11388</v>
      </c>
      <c r="J992" t="s">
        <v>11384</v>
      </c>
      <c r="K992">
        <v>2</v>
      </c>
      <c r="L992" t="s">
        <v>11389</v>
      </c>
      <c r="M992">
        <v>8</v>
      </c>
      <c r="N992" t="s">
        <v>11735</v>
      </c>
      <c r="O992">
        <v>2.6</v>
      </c>
      <c r="P992" t="s">
        <v>11735</v>
      </c>
      <c r="Q992">
        <v>20.8</v>
      </c>
      <c r="R992" t="s">
        <v>11891</v>
      </c>
      <c r="S992">
        <v>4.8</v>
      </c>
      <c r="T992" t="s">
        <v>11421</v>
      </c>
      <c r="U992">
        <v>21.9</v>
      </c>
      <c r="V992" t="s">
        <v>11858</v>
      </c>
      <c r="W992">
        <v>5.1</v>
      </c>
      <c r="X992" t="s">
        <v>11421</v>
      </c>
      <c r="Y992">
        <v>50.2</v>
      </c>
      <c r="Z992" t="s">
        <v>11677</v>
      </c>
      <c r="AA992">
        <v>27.3</v>
      </c>
      <c r="AB992" t="s">
        <v>449</v>
      </c>
      <c r="AC992">
        <v>8.3</v>
      </c>
      <c r="AD992" t="s">
        <v>11421</v>
      </c>
      <c r="AE992" t="s">
        <v>12371</v>
      </c>
    </row>
    <row r="993" spans="1:31">
      <c r="A993" t="s">
        <v>156</v>
      </c>
      <c r="B993" t="s">
        <v>1237</v>
      </c>
      <c r="C993" t="s">
        <v>3205</v>
      </c>
      <c r="D993" t="s">
        <v>1237</v>
      </c>
      <c r="E993">
        <v>21</v>
      </c>
      <c r="F993" t="s">
        <v>11448</v>
      </c>
      <c r="G993" t="s">
        <v>175</v>
      </c>
      <c r="H993" t="s">
        <v>11387</v>
      </c>
      <c r="I993" t="s">
        <v>11398</v>
      </c>
      <c r="J993" t="s">
        <v>11384</v>
      </c>
      <c r="K993">
        <v>5</v>
      </c>
      <c r="L993" t="s">
        <v>11389</v>
      </c>
      <c r="M993">
        <v>14</v>
      </c>
      <c r="N993" t="s">
        <v>11735</v>
      </c>
      <c r="O993">
        <v>3</v>
      </c>
      <c r="P993" t="s">
        <v>11735</v>
      </c>
      <c r="Q993">
        <v>1.5</v>
      </c>
      <c r="R993" t="s">
        <v>11421</v>
      </c>
      <c r="S993">
        <v>5.4</v>
      </c>
      <c r="T993" t="s">
        <v>11421</v>
      </c>
      <c r="U993">
        <v>29.4</v>
      </c>
      <c r="V993" t="s">
        <v>12314</v>
      </c>
      <c r="W993">
        <v>52.3</v>
      </c>
      <c r="X993" t="s">
        <v>11772</v>
      </c>
      <c r="Y993">
        <v>13.6</v>
      </c>
      <c r="Z993" t="s">
        <v>11820</v>
      </c>
      <c r="AA993">
        <v>6.4</v>
      </c>
      <c r="AB993" t="s">
        <v>11421</v>
      </c>
      <c r="AC993">
        <v>1</v>
      </c>
      <c r="AD993" t="s">
        <v>11421</v>
      </c>
      <c r="AE993" t="s">
        <v>12371</v>
      </c>
    </row>
    <row r="994" spans="1:31">
      <c r="A994" t="s">
        <v>12315</v>
      </c>
      <c r="B994" t="s">
        <v>1237</v>
      </c>
      <c r="C994" t="s">
        <v>12532</v>
      </c>
      <c r="D994" t="s">
        <v>1237</v>
      </c>
      <c r="E994">
        <v>34</v>
      </c>
      <c r="F994" t="s">
        <v>11585</v>
      </c>
      <c r="G994" t="s">
        <v>757</v>
      </c>
      <c r="H994" t="s">
        <v>11383</v>
      </c>
      <c r="I994" t="s">
        <v>11398</v>
      </c>
      <c r="J994" t="s">
        <v>11384</v>
      </c>
      <c r="K994">
        <v>3</v>
      </c>
      <c r="L994" t="s">
        <v>11389</v>
      </c>
      <c r="M994">
        <v>11.9</v>
      </c>
      <c r="N994" t="s">
        <v>11735</v>
      </c>
      <c r="O994">
        <v>11</v>
      </c>
      <c r="P994" t="s">
        <v>11735</v>
      </c>
      <c r="Q994">
        <v>25</v>
      </c>
      <c r="R994" t="s">
        <v>11866</v>
      </c>
      <c r="S994">
        <v>2.5</v>
      </c>
      <c r="T994" t="s">
        <v>11421</v>
      </c>
      <c r="U994">
        <v>21</v>
      </c>
      <c r="V994" t="s">
        <v>12091</v>
      </c>
      <c r="W994">
        <v>28.7</v>
      </c>
      <c r="X994" t="s">
        <v>12185</v>
      </c>
      <c r="Y994">
        <v>1.1</v>
      </c>
      <c r="Z994" t="s">
        <v>11421</v>
      </c>
      <c r="AA994">
        <v>9.6</v>
      </c>
      <c r="AB994" t="s">
        <v>11421</v>
      </c>
      <c r="AC994">
        <v>6.6</v>
      </c>
      <c r="AD994" t="s">
        <v>11421</v>
      </c>
      <c r="AE994" t="s">
        <v>12371</v>
      </c>
    </row>
    <row r="995" spans="1:31">
      <c r="A995" t="s">
        <v>12315</v>
      </c>
      <c r="B995" t="s">
        <v>1237</v>
      </c>
      <c r="C995" t="s">
        <v>2712</v>
      </c>
      <c r="D995" t="s">
        <v>1237</v>
      </c>
      <c r="E995">
        <v>18</v>
      </c>
      <c r="F995" t="s">
        <v>12533</v>
      </c>
      <c r="G995" t="s">
        <v>2167</v>
      </c>
      <c r="H995" t="s">
        <v>11402</v>
      </c>
      <c r="I995" t="s">
        <v>11388</v>
      </c>
      <c r="J995" t="s">
        <v>11384</v>
      </c>
      <c r="K995">
        <v>4</v>
      </c>
      <c r="L995" t="s">
        <v>11389</v>
      </c>
      <c r="M995">
        <v>9.5</v>
      </c>
      <c r="N995" t="s">
        <v>11735</v>
      </c>
      <c r="O995">
        <v>11.4</v>
      </c>
      <c r="P995" t="s">
        <v>11735</v>
      </c>
      <c r="Q995">
        <v>30.9</v>
      </c>
      <c r="R995" t="s">
        <v>12033</v>
      </c>
      <c r="S995">
        <v>1.5</v>
      </c>
      <c r="T995" t="s">
        <v>11421</v>
      </c>
      <c r="U995">
        <v>1.8</v>
      </c>
      <c r="V995" t="s">
        <v>11421</v>
      </c>
      <c r="W995">
        <v>1.1</v>
      </c>
      <c r="X995" t="s">
        <v>11421</v>
      </c>
      <c r="Y995">
        <v>14.1</v>
      </c>
      <c r="Z995" t="s">
        <v>12369</v>
      </c>
      <c r="AA995">
        <v>31.4</v>
      </c>
      <c r="AB995" t="s">
        <v>657</v>
      </c>
      <c r="AC995">
        <v>14.2</v>
      </c>
      <c r="AD995" t="s">
        <v>11553</v>
      </c>
      <c r="AE995" t="s">
        <v>12371</v>
      </c>
    </row>
    <row r="996" spans="1:31">
      <c r="A996" t="s">
        <v>12315</v>
      </c>
      <c r="B996" t="s">
        <v>1237</v>
      </c>
      <c r="C996" t="s">
        <v>12534</v>
      </c>
      <c r="D996" t="s">
        <v>1237</v>
      </c>
      <c r="E996">
        <v>19</v>
      </c>
      <c r="F996" t="s">
        <v>12355</v>
      </c>
      <c r="G996" t="s">
        <v>12356</v>
      </c>
      <c r="H996" t="s">
        <v>11387</v>
      </c>
      <c r="I996" t="s">
        <v>7032</v>
      </c>
      <c r="J996" t="s">
        <v>7069</v>
      </c>
      <c r="K996">
        <v>3</v>
      </c>
      <c r="L996" t="s">
        <v>11389</v>
      </c>
      <c r="M996">
        <v>10.7</v>
      </c>
      <c r="N996" t="s">
        <v>11735</v>
      </c>
      <c r="O996">
        <v>7.6</v>
      </c>
      <c r="P996" t="s">
        <v>11735</v>
      </c>
      <c r="Q996">
        <v>7.3</v>
      </c>
      <c r="R996" t="s">
        <v>11421</v>
      </c>
      <c r="S996">
        <v>2.1</v>
      </c>
      <c r="T996" t="s">
        <v>11421</v>
      </c>
      <c r="U996">
        <v>87.6</v>
      </c>
      <c r="V996" t="s">
        <v>1115</v>
      </c>
      <c r="W996">
        <v>11.4</v>
      </c>
      <c r="X996" t="s">
        <v>12145</v>
      </c>
      <c r="Y996">
        <v>1.3</v>
      </c>
      <c r="Z996" t="s">
        <v>11421</v>
      </c>
      <c r="AA996">
        <v>6.8</v>
      </c>
      <c r="AB996" t="s">
        <v>11421</v>
      </c>
      <c r="AC996">
        <v>3</v>
      </c>
      <c r="AD996" t="s">
        <v>11421</v>
      </c>
      <c r="AE996" t="s">
        <v>12371</v>
      </c>
    </row>
    <row r="997" spans="1:31">
      <c r="A997" t="s">
        <v>156</v>
      </c>
      <c r="B997" t="s">
        <v>1237</v>
      </c>
      <c r="C997" t="s">
        <v>1887</v>
      </c>
      <c r="D997" t="s">
        <v>1237</v>
      </c>
      <c r="E997">
        <v>20</v>
      </c>
      <c r="F997" t="s">
        <v>11754</v>
      </c>
      <c r="G997" t="s">
        <v>404</v>
      </c>
      <c r="H997" t="s">
        <v>11387</v>
      </c>
      <c r="I997" t="s">
        <v>7032</v>
      </c>
      <c r="J997" t="s">
        <v>11384</v>
      </c>
      <c r="K997">
        <v>4</v>
      </c>
      <c r="L997" t="s">
        <v>11389</v>
      </c>
      <c r="M997">
        <v>5.7</v>
      </c>
      <c r="N997" t="s">
        <v>11735</v>
      </c>
      <c r="O997">
        <v>2</v>
      </c>
      <c r="P997" t="s">
        <v>11735</v>
      </c>
      <c r="Q997">
        <v>3.9</v>
      </c>
      <c r="R997" t="s">
        <v>11421</v>
      </c>
      <c r="S997">
        <v>25.7</v>
      </c>
      <c r="T997" t="s">
        <v>12030</v>
      </c>
      <c r="U997">
        <v>6.2</v>
      </c>
      <c r="V997" t="s">
        <v>11421</v>
      </c>
      <c r="W997">
        <v>5.7</v>
      </c>
      <c r="X997" t="s">
        <v>11421</v>
      </c>
      <c r="Y997">
        <v>49.6</v>
      </c>
      <c r="Z997" t="s">
        <v>11781</v>
      </c>
      <c r="AA997">
        <v>4.7</v>
      </c>
      <c r="AB997" t="s">
        <v>11421</v>
      </c>
      <c r="AC997">
        <v>3.3</v>
      </c>
      <c r="AD997" t="s">
        <v>11421</v>
      </c>
      <c r="AE997" t="s">
        <v>12371</v>
      </c>
    </row>
    <row r="998" spans="1:31">
      <c r="A998" t="s">
        <v>12315</v>
      </c>
      <c r="B998" t="s">
        <v>1237</v>
      </c>
      <c r="C998" t="s">
        <v>2803</v>
      </c>
      <c r="D998" t="s">
        <v>1237</v>
      </c>
      <c r="E998">
        <v>16</v>
      </c>
      <c r="F998" t="s">
        <v>12046</v>
      </c>
      <c r="G998" t="s">
        <v>997</v>
      </c>
      <c r="H998" t="s">
        <v>11387</v>
      </c>
      <c r="I998" t="s">
        <v>11398</v>
      </c>
      <c r="J998" t="s">
        <v>11384</v>
      </c>
      <c r="K998">
        <v>4</v>
      </c>
      <c r="L998" t="s">
        <v>11389</v>
      </c>
      <c r="M998">
        <v>11.5</v>
      </c>
      <c r="N998" t="s">
        <v>11735</v>
      </c>
      <c r="O998">
        <v>7</v>
      </c>
      <c r="P998" t="s">
        <v>11735</v>
      </c>
      <c r="Q998">
        <v>32.1</v>
      </c>
      <c r="R998" t="s">
        <v>12314</v>
      </c>
      <c r="S998">
        <v>3.8</v>
      </c>
      <c r="T998" t="s">
        <v>11421</v>
      </c>
      <c r="U998">
        <v>4.6</v>
      </c>
      <c r="V998" t="s">
        <v>11421</v>
      </c>
      <c r="W998">
        <v>2.3</v>
      </c>
      <c r="X998" t="s">
        <v>11421</v>
      </c>
      <c r="Y998">
        <v>28</v>
      </c>
      <c r="Z998" t="s">
        <v>1511</v>
      </c>
      <c r="AA998">
        <v>10</v>
      </c>
      <c r="AB998" t="s">
        <v>11421</v>
      </c>
      <c r="AC998">
        <v>2.6</v>
      </c>
      <c r="AD998" t="s">
        <v>11421</v>
      </c>
      <c r="AE998" t="s">
        <v>12371</v>
      </c>
    </row>
    <row r="999" spans="1:31">
      <c r="A999" t="s">
        <v>859</v>
      </c>
      <c r="B999" t="s">
        <v>1237</v>
      </c>
      <c r="C999" t="s">
        <v>1873</v>
      </c>
      <c r="D999" t="s">
        <v>1237</v>
      </c>
      <c r="E999">
        <v>18</v>
      </c>
      <c r="F999" t="s">
        <v>12535</v>
      </c>
      <c r="G999" t="s">
        <v>1681</v>
      </c>
      <c r="H999" t="s">
        <v>11402</v>
      </c>
      <c r="I999" t="s">
        <v>11388</v>
      </c>
      <c r="J999" t="s">
        <v>7069</v>
      </c>
      <c r="K999">
        <v>4</v>
      </c>
      <c r="L999" t="s">
        <v>11389</v>
      </c>
      <c r="M999">
        <v>10.5</v>
      </c>
      <c r="N999" t="s">
        <v>11735</v>
      </c>
      <c r="O999">
        <v>9.4</v>
      </c>
      <c r="P999" t="s">
        <v>11735</v>
      </c>
      <c r="Q999">
        <v>1.8</v>
      </c>
      <c r="R999" t="s">
        <v>11421</v>
      </c>
      <c r="S999">
        <v>5.1</v>
      </c>
      <c r="T999" t="s">
        <v>11421</v>
      </c>
      <c r="U999">
        <v>4.9</v>
      </c>
      <c r="V999" t="s">
        <v>11421</v>
      </c>
      <c r="W999">
        <v>1.8</v>
      </c>
      <c r="X999" t="s">
        <v>11421</v>
      </c>
      <c r="Y999">
        <v>28.9</v>
      </c>
      <c r="Z999" t="s">
        <v>12112</v>
      </c>
      <c r="AA999">
        <v>64.1</v>
      </c>
      <c r="AB999" t="s">
        <v>309</v>
      </c>
      <c r="AC999">
        <v>9.7</v>
      </c>
      <c r="AD999" t="s">
        <v>12385</v>
      </c>
      <c r="AE999" t="s">
        <v>12371</v>
      </c>
    </row>
    <row r="1000" spans="1:31">
      <c r="A1000" t="s">
        <v>12315</v>
      </c>
      <c r="B1000" t="s">
        <v>1237</v>
      </c>
      <c r="C1000" t="s">
        <v>3009</v>
      </c>
      <c r="D1000" t="s">
        <v>1237</v>
      </c>
      <c r="E1000">
        <v>16</v>
      </c>
      <c r="F1000" t="s">
        <v>12046</v>
      </c>
      <c r="G1000" t="s">
        <v>997</v>
      </c>
      <c r="H1000" t="s">
        <v>11387</v>
      </c>
      <c r="I1000" t="s">
        <v>7032</v>
      </c>
      <c r="J1000" t="s">
        <v>11384</v>
      </c>
      <c r="K1000">
        <v>4</v>
      </c>
      <c r="L1000" t="s">
        <v>11389</v>
      </c>
      <c r="M1000">
        <v>11.7</v>
      </c>
      <c r="N1000" t="s">
        <v>11735</v>
      </c>
      <c r="O1000">
        <v>4.3</v>
      </c>
      <c r="P1000" t="s">
        <v>11735</v>
      </c>
      <c r="Q1000">
        <v>39.7</v>
      </c>
      <c r="R1000" t="s">
        <v>11752</v>
      </c>
      <c r="S1000">
        <v>3.2</v>
      </c>
      <c r="T1000" t="s">
        <v>11421</v>
      </c>
      <c r="U1000">
        <v>4.2</v>
      </c>
      <c r="V1000" t="s">
        <v>11421</v>
      </c>
      <c r="W1000">
        <v>12.8</v>
      </c>
      <c r="X1000" t="s">
        <v>12078</v>
      </c>
      <c r="Y1000">
        <v>26.7</v>
      </c>
      <c r="Z1000" t="s">
        <v>11665</v>
      </c>
      <c r="AA1000">
        <v>11.8</v>
      </c>
      <c r="AB1000" t="s">
        <v>11421</v>
      </c>
      <c r="AC1000">
        <v>2.4</v>
      </c>
      <c r="AD1000" t="s">
        <v>11421</v>
      </c>
      <c r="AE1000" t="s">
        <v>12371</v>
      </c>
    </row>
    <row r="1001" spans="1:31">
      <c r="A1001" t="s">
        <v>12315</v>
      </c>
      <c r="B1001" t="s">
        <v>1237</v>
      </c>
      <c r="C1001" t="s">
        <v>12536</v>
      </c>
      <c r="D1001" t="s">
        <v>1237</v>
      </c>
      <c r="E1001">
        <v>29</v>
      </c>
      <c r="F1001" t="s">
        <v>8337</v>
      </c>
      <c r="G1001" t="s">
        <v>130</v>
      </c>
      <c r="H1001" t="s">
        <v>11387</v>
      </c>
      <c r="I1001" t="s">
        <v>7032</v>
      </c>
      <c r="J1001" t="s">
        <v>11384</v>
      </c>
      <c r="K1001">
        <v>3</v>
      </c>
      <c r="L1001" t="s">
        <v>11389</v>
      </c>
      <c r="M1001">
        <v>10.9</v>
      </c>
      <c r="N1001" t="s">
        <v>11735</v>
      </c>
      <c r="O1001">
        <v>6.3</v>
      </c>
      <c r="P1001" t="s">
        <v>11735</v>
      </c>
      <c r="Q1001">
        <v>2.3</v>
      </c>
      <c r="R1001" t="s">
        <v>11421</v>
      </c>
      <c r="S1001">
        <v>25.4</v>
      </c>
      <c r="T1001" t="s">
        <v>12158</v>
      </c>
      <c r="U1001">
        <v>2.9</v>
      </c>
      <c r="V1001" t="s">
        <v>11421</v>
      </c>
      <c r="W1001">
        <v>5.5</v>
      </c>
      <c r="X1001" t="s">
        <v>11421</v>
      </c>
      <c r="Y1001">
        <v>8.1</v>
      </c>
      <c r="Z1001" t="s">
        <v>11421</v>
      </c>
      <c r="AA1001">
        <v>9.1</v>
      </c>
      <c r="AB1001" t="s">
        <v>11421</v>
      </c>
      <c r="AC1001">
        <v>14.5</v>
      </c>
      <c r="AD1001" t="s">
        <v>12470</v>
      </c>
      <c r="AE1001" t="s">
        <v>12371</v>
      </c>
    </row>
    <row r="1002" spans="1:31">
      <c r="A1002" t="s">
        <v>12315</v>
      </c>
      <c r="B1002" t="s">
        <v>1237</v>
      </c>
      <c r="C1002" t="s">
        <v>1881</v>
      </c>
      <c r="D1002" t="s">
        <v>1237</v>
      </c>
      <c r="E1002">
        <v>18</v>
      </c>
      <c r="F1002" t="s">
        <v>12123</v>
      </c>
      <c r="G1002" t="s">
        <v>774</v>
      </c>
      <c r="H1002" t="s">
        <v>11383</v>
      </c>
      <c r="I1002" t="s">
        <v>11398</v>
      </c>
      <c r="J1002" t="s">
        <v>11384</v>
      </c>
      <c r="K1002">
        <v>4</v>
      </c>
      <c r="L1002" t="s">
        <v>11389</v>
      </c>
      <c r="M1002">
        <v>6</v>
      </c>
      <c r="N1002" t="s">
        <v>11735</v>
      </c>
      <c r="O1002">
        <v>9</v>
      </c>
      <c r="P1002" t="s">
        <v>11735</v>
      </c>
      <c r="Q1002">
        <v>36</v>
      </c>
      <c r="R1002" t="s">
        <v>11836</v>
      </c>
      <c r="S1002">
        <v>17.4</v>
      </c>
      <c r="T1002" t="s">
        <v>12279</v>
      </c>
      <c r="U1002" t="s">
        <v>9</v>
      </c>
      <c r="V1002" t="s">
        <v>9</v>
      </c>
      <c r="W1002">
        <v>2</v>
      </c>
      <c r="X1002" t="s">
        <v>11421</v>
      </c>
      <c r="Y1002">
        <v>3.7</v>
      </c>
      <c r="Z1002" t="s">
        <v>11421</v>
      </c>
      <c r="AA1002">
        <v>5.9</v>
      </c>
      <c r="AB1002" t="s">
        <v>11421</v>
      </c>
      <c r="AC1002">
        <v>1.2</v>
      </c>
      <c r="AD1002" t="s">
        <v>11421</v>
      </c>
      <c r="AE1002" t="s">
        <v>12371</v>
      </c>
    </row>
    <row r="1003" spans="1:31">
      <c r="A1003" t="s">
        <v>12315</v>
      </c>
      <c r="B1003" t="s">
        <v>1237</v>
      </c>
      <c r="C1003" t="s">
        <v>2006</v>
      </c>
      <c r="D1003" t="s">
        <v>1237</v>
      </c>
      <c r="E1003">
        <v>19</v>
      </c>
      <c r="F1003" t="s">
        <v>11497</v>
      </c>
      <c r="G1003" t="s">
        <v>417</v>
      </c>
      <c r="H1003" t="s">
        <v>11383</v>
      </c>
      <c r="I1003" t="s">
        <v>7032</v>
      </c>
      <c r="J1003" t="s">
        <v>11384</v>
      </c>
      <c r="K1003">
        <v>3</v>
      </c>
      <c r="L1003" t="s">
        <v>11389</v>
      </c>
      <c r="M1003">
        <v>12.1</v>
      </c>
      <c r="N1003" t="s">
        <v>11735</v>
      </c>
      <c r="O1003">
        <v>10</v>
      </c>
      <c r="P1003" t="s">
        <v>11735</v>
      </c>
      <c r="Q1003">
        <v>37.2</v>
      </c>
      <c r="R1003" t="s">
        <v>11831</v>
      </c>
      <c r="S1003">
        <v>8.2</v>
      </c>
      <c r="T1003" t="s">
        <v>11421</v>
      </c>
      <c r="U1003">
        <v>3.2</v>
      </c>
      <c r="V1003" t="s">
        <v>11421</v>
      </c>
      <c r="W1003">
        <v>5.8</v>
      </c>
      <c r="X1003" t="s">
        <v>11421</v>
      </c>
      <c r="Y1003">
        <v>1.3</v>
      </c>
      <c r="Z1003" t="s">
        <v>11421</v>
      </c>
      <c r="AA1003">
        <v>9.2</v>
      </c>
      <c r="AB1003" t="s">
        <v>11421</v>
      </c>
      <c r="AC1003">
        <v>1.4</v>
      </c>
      <c r="AD1003" t="s">
        <v>11421</v>
      </c>
      <c r="AE1003" t="s">
        <v>12371</v>
      </c>
    </row>
    <row r="1004" spans="1:31">
      <c r="A1004" t="s">
        <v>156</v>
      </c>
      <c r="B1004" t="s">
        <v>1237</v>
      </c>
      <c r="C1004" t="s">
        <v>1665</v>
      </c>
      <c r="D1004" t="s">
        <v>1237</v>
      </c>
      <c r="E1004">
        <v>26</v>
      </c>
      <c r="F1004" t="s">
        <v>11870</v>
      </c>
      <c r="G1004" t="s">
        <v>367</v>
      </c>
      <c r="H1004" t="s">
        <v>11387</v>
      </c>
      <c r="I1004" t="s">
        <v>7032</v>
      </c>
      <c r="J1004" t="s">
        <v>11384</v>
      </c>
      <c r="K1004">
        <v>4</v>
      </c>
      <c r="L1004" t="s">
        <v>11389</v>
      </c>
      <c r="M1004">
        <v>8.4</v>
      </c>
      <c r="N1004" t="s">
        <v>11735</v>
      </c>
      <c r="O1004">
        <v>7.8</v>
      </c>
      <c r="P1004" t="s">
        <v>11735</v>
      </c>
      <c r="Q1004">
        <v>4.2</v>
      </c>
      <c r="R1004" t="s">
        <v>11421</v>
      </c>
      <c r="S1004">
        <v>15.1</v>
      </c>
      <c r="T1004" t="s">
        <v>11555</v>
      </c>
      <c r="U1004">
        <v>26.4</v>
      </c>
      <c r="V1004" t="s">
        <v>12249</v>
      </c>
      <c r="W1004">
        <v>4</v>
      </c>
      <c r="X1004" t="s">
        <v>11421</v>
      </c>
      <c r="Y1004">
        <v>40.5</v>
      </c>
      <c r="Z1004" t="s">
        <v>11795</v>
      </c>
      <c r="AA1004">
        <v>11.7</v>
      </c>
      <c r="AB1004" t="s">
        <v>11421</v>
      </c>
      <c r="AC1004">
        <v>4.9</v>
      </c>
      <c r="AD1004" t="s">
        <v>11421</v>
      </c>
      <c r="AE1004" t="s">
        <v>12371</v>
      </c>
    </row>
    <row r="1005" spans="1:31">
      <c r="A1005" t="s">
        <v>12315</v>
      </c>
      <c r="B1005" t="s">
        <v>1237</v>
      </c>
      <c r="C1005" t="s">
        <v>12537</v>
      </c>
      <c r="D1005" t="s">
        <v>1237</v>
      </c>
      <c r="E1005">
        <v>47</v>
      </c>
      <c r="F1005" t="s">
        <v>12316</v>
      </c>
      <c r="G1005" t="s">
        <v>694</v>
      </c>
      <c r="H1005" t="s">
        <v>11402</v>
      </c>
      <c r="I1005" t="s">
        <v>7032</v>
      </c>
      <c r="J1005" t="s">
        <v>7069</v>
      </c>
      <c r="K1005">
        <v>3</v>
      </c>
      <c r="L1005" t="s">
        <v>11389</v>
      </c>
      <c r="M1005">
        <v>16.9</v>
      </c>
      <c r="N1005" t="s">
        <v>12172</v>
      </c>
      <c r="O1005">
        <v>26.4</v>
      </c>
      <c r="P1005" t="s">
        <v>11960</v>
      </c>
      <c r="Q1005">
        <v>7</v>
      </c>
      <c r="R1005" t="s">
        <v>11421</v>
      </c>
      <c r="S1005">
        <v>2</v>
      </c>
      <c r="T1005" t="s">
        <v>11421</v>
      </c>
      <c r="U1005">
        <v>2.8</v>
      </c>
      <c r="V1005" t="s">
        <v>11421</v>
      </c>
      <c r="W1005">
        <v>1.2</v>
      </c>
      <c r="X1005" t="s">
        <v>11421</v>
      </c>
      <c r="Y1005">
        <v>2.3</v>
      </c>
      <c r="Z1005" t="s">
        <v>11421</v>
      </c>
      <c r="AA1005">
        <v>21.6</v>
      </c>
      <c r="AB1005" t="s">
        <v>11462</v>
      </c>
      <c r="AC1005">
        <v>3.4</v>
      </c>
      <c r="AD1005" t="s">
        <v>11421</v>
      </c>
      <c r="AE1005" t="s">
        <v>12371</v>
      </c>
    </row>
    <row r="1006" spans="1:31">
      <c r="A1006" t="s">
        <v>12315</v>
      </c>
      <c r="B1006" t="s">
        <v>1237</v>
      </c>
      <c r="C1006" t="s">
        <v>1884</v>
      </c>
      <c r="D1006" t="s">
        <v>1237</v>
      </c>
      <c r="E1006">
        <v>34</v>
      </c>
      <c r="F1006" t="s">
        <v>12316</v>
      </c>
      <c r="G1006" t="s">
        <v>694</v>
      </c>
      <c r="H1006" t="s">
        <v>11402</v>
      </c>
      <c r="I1006" t="s">
        <v>11398</v>
      </c>
      <c r="J1006" t="s">
        <v>11384</v>
      </c>
      <c r="K1006">
        <v>3</v>
      </c>
      <c r="L1006" t="s">
        <v>11389</v>
      </c>
      <c r="M1006">
        <v>13.5</v>
      </c>
      <c r="N1006" t="s">
        <v>11735</v>
      </c>
      <c r="O1006">
        <v>21.1</v>
      </c>
      <c r="P1006" t="s">
        <v>11780</v>
      </c>
      <c r="Q1006">
        <v>9.4</v>
      </c>
      <c r="R1006" t="s">
        <v>11421</v>
      </c>
      <c r="S1006">
        <v>2.3</v>
      </c>
      <c r="T1006" t="s">
        <v>11421</v>
      </c>
      <c r="U1006">
        <v>4.7</v>
      </c>
      <c r="V1006" t="s">
        <v>11421</v>
      </c>
      <c r="W1006">
        <v>1.2</v>
      </c>
      <c r="X1006" t="s">
        <v>11421</v>
      </c>
      <c r="Y1006">
        <v>10.7</v>
      </c>
      <c r="Z1006" t="s">
        <v>12144</v>
      </c>
      <c r="AA1006">
        <v>20.8</v>
      </c>
      <c r="AB1006" t="s">
        <v>12009</v>
      </c>
      <c r="AC1006">
        <v>6.1</v>
      </c>
      <c r="AD1006" t="s">
        <v>11421</v>
      </c>
      <c r="AE1006" t="s">
        <v>12371</v>
      </c>
    </row>
    <row r="1007" spans="1:31">
      <c r="A1007" t="s">
        <v>12315</v>
      </c>
      <c r="B1007" t="s">
        <v>1237</v>
      </c>
      <c r="C1007" t="s">
        <v>1699</v>
      </c>
      <c r="D1007" t="s">
        <v>1237</v>
      </c>
      <c r="E1007">
        <v>19</v>
      </c>
      <c r="F1007" t="s">
        <v>11497</v>
      </c>
      <c r="G1007" t="s">
        <v>417</v>
      </c>
      <c r="H1007" t="s">
        <v>11387</v>
      </c>
      <c r="I1007" t="s">
        <v>11388</v>
      </c>
      <c r="J1007" t="s">
        <v>7069</v>
      </c>
      <c r="K1007">
        <v>4</v>
      </c>
      <c r="L1007" t="s">
        <v>12073</v>
      </c>
      <c r="M1007">
        <v>5.5</v>
      </c>
      <c r="N1007" t="s">
        <v>11735</v>
      </c>
      <c r="O1007">
        <v>3.2</v>
      </c>
      <c r="P1007" t="s">
        <v>11735</v>
      </c>
      <c r="Q1007">
        <v>14.3</v>
      </c>
      <c r="R1007" t="s">
        <v>11421</v>
      </c>
      <c r="S1007">
        <v>23.3</v>
      </c>
      <c r="T1007" t="s">
        <v>11896</v>
      </c>
      <c r="U1007">
        <v>39.8</v>
      </c>
      <c r="V1007" t="s">
        <v>12056</v>
      </c>
      <c r="W1007">
        <v>6.1</v>
      </c>
      <c r="X1007" t="s">
        <v>11421</v>
      </c>
      <c r="Y1007">
        <v>2.5</v>
      </c>
      <c r="Z1007" t="s">
        <v>11421</v>
      </c>
      <c r="AA1007">
        <v>4.5</v>
      </c>
      <c r="AB1007" t="s">
        <v>11421</v>
      </c>
      <c r="AC1007">
        <v>1.3</v>
      </c>
      <c r="AD1007" t="s">
        <v>11421</v>
      </c>
      <c r="AE1007" t="s">
        <v>12371</v>
      </c>
    </row>
    <row r="1008" spans="1:31">
      <c r="A1008" t="s">
        <v>156</v>
      </c>
      <c r="B1008" t="s">
        <v>1237</v>
      </c>
      <c r="C1008" t="s">
        <v>2639</v>
      </c>
      <c r="D1008" t="s">
        <v>1237</v>
      </c>
      <c r="E1008">
        <v>22</v>
      </c>
      <c r="F1008" t="s">
        <v>12153</v>
      </c>
      <c r="G1008" t="s">
        <v>489</v>
      </c>
      <c r="H1008" t="s">
        <v>11387</v>
      </c>
      <c r="I1008" t="s">
        <v>7032</v>
      </c>
      <c r="J1008" t="s">
        <v>11384</v>
      </c>
      <c r="K1008">
        <v>5</v>
      </c>
      <c r="L1008" t="s">
        <v>11389</v>
      </c>
      <c r="M1008">
        <v>8.1</v>
      </c>
      <c r="N1008" t="s">
        <v>11735</v>
      </c>
      <c r="O1008">
        <v>21.5</v>
      </c>
      <c r="P1008" t="s">
        <v>12185</v>
      </c>
      <c r="Q1008">
        <v>5.1</v>
      </c>
      <c r="R1008" t="s">
        <v>11421</v>
      </c>
      <c r="S1008">
        <v>9.3</v>
      </c>
      <c r="T1008" t="s">
        <v>11421</v>
      </c>
      <c r="U1008">
        <v>8.7</v>
      </c>
      <c r="V1008" t="s">
        <v>11421</v>
      </c>
      <c r="W1008">
        <v>21.6</v>
      </c>
      <c r="X1008" t="s">
        <v>11950</v>
      </c>
      <c r="Y1008">
        <v>2</v>
      </c>
      <c r="Z1008" t="s">
        <v>11421</v>
      </c>
      <c r="AA1008">
        <v>10.6</v>
      </c>
      <c r="AB1008" t="s">
        <v>11421</v>
      </c>
      <c r="AC1008">
        <v>24.4</v>
      </c>
      <c r="AD1008" t="s">
        <v>11846</v>
      </c>
      <c r="AE1008" t="s">
        <v>12371</v>
      </c>
    </row>
    <row r="1009" spans="1:31">
      <c r="A1009" t="s">
        <v>12315</v>
      </c>
      <c r="B1009" t="s">
        <v>1237</v>
      </c>
      <c r="C1009" t="s">
        <v>3368</v>
      </c>
      <c r="D1009" t="s">
        <v>1237</v>
      </c>
      <c r="E1009">
        <v>22</v>
      </c>
      <c r="F1009" t="s">
        <v>11459</v>
      </c>
      <c r="G1009" t="s">
        <v>284</v>
      </c>
      <c r="H1009" t="s">
        <v>11383</v>
      </c>
      <c r="I1009" t="s">
        <v>7032</v>
      </c>
      <c r="J1009" t="s">
        <v>11384</v>
      </c>
      <c r="K1009">
        <v>4</v>
      </c>
      <c r="L1009" t="s">
        <v>11389</v>
      </c>
      <c r="M1009">
        <v>9.6</v>
      </c>
      <c r="N1009" t="s">
        <v>11735</v>
      </c>
      <c r="O1009">
        <v>18.3</v>
      </c>
      <c r="P1009" t="s">
        <v>1862</v>
      </c>
      <c r="Q1009">
        <v>16.7</v>
      </c>
      <c r="R1009" t="s">
        <v>11421</v>
      </c>
      <c r="S1009">
        <v>8.3</v>
      </c>
      <c r="T1009" t="s">
        <v>11421</v>
      </c>
      <c r="U1009">
        <v>8.8</v>
      </c>
      <c r="V1009" t="s">
        <v>11421</v>
      </c>
      <c r="W1009">
        <v>9.4</v>
      </c>
      <c r="X1009" t="s">
        <v>11421</v>
      </c>
      <c r="Y1009">
        <v>2</v>
      </c>
      <c r="Z1009" t="s">
        <v>11421</v>
      </c>
      <c r="AA1009">
        <v>16.2</v>
      </c>
      <c r="AB1009" t="s">
        <v>11922</v>
      </c>
      <c r="AC1009">
        <v>12.7</v>
      </c>
      <c r="AD1009" t="s">
        <v>12405</v>
      </c>
      <c r="AE1009" t="s">
        <v>12371</v>
      </c>
    </row>
    <row r="1010" spans="1:31">
      <c r="A1010" t="s">
        <v>9</v>
      </c>
      <c r="B1010" t="s">
        <v>156</v>
      </c>
      <c r="C1010" t="s">
        <v>12538</v>
      </c>
      <c r="D1010" t="s">
        <v>156</v>
      </c>
      <c r="E1010">
        <v>21</v>
      </c>
      <c r="F1010" t="s">
        <v>11754</v>
      </c>
      <c r="G1010" t="s">
        <v>404</v>
      </c>
      <c r="H1010" t="s">
        <v>11387</v>
      </c>
      <c r="I1010" t="s">
        <v>7032</v>
      </c>
      <c r="J1010" t="s">
        <v>11384</v>
      </c>
      <c r="K1010">
        <v>4</v>
      </c>
      <c r="L1010" t="s">
        <v>11389</v>
      </c>
      <c r="M1010">
        <v>7</v>
      </c>
      <c r="N1010" t="s">
        <v>11735</v>
      </c>
      <c r="O1010">
        <v>1.6</v>
      </c>
      <c r="P1010" t="s">
        <v>11735</v>
      </c>
      <c r="Q1010">
        <v>7.1</v>
      </c>
      <c r="R1010" t="s">
        <v>11421</v>
      </c>
      <c r="S1010">
        <v>22</v>
      </c>
      <c r="T1010">
        <v>528</v>
      </c>
      <c r="U1010">
        <v>1.8</v>
      </c>
      <c r="V1010" t="s">
        <v>11421</v>
      </c>
      <c r="W1010">
        <v>1.5</v>
      </c>
      <c r="X1010" t="s">
        <v>11421</v>
      </c>
      <c r="Y1010">
        <v>19.6</v>
      </c>
      <c r="Z1010">
        <v>546</v>
      </c>
      <c r="AA1010">
        <v>4.7</v>
      </c>
      <c r="AB1010" t="s">
        <v>11421</v>
      </c>
      <c r="AC1010" t="s">
        <v>9</v>
      </c>
      <c r="AD1010" t="s">
        <v>9</v>
      </c>
      <c r="AE1010" t="s">
        <v>12371</v>
      </c>
    </row>
    <row r="1011" spans="1:31">
      <c r="A1011" t="s">
        <v>9</v>
      </c>
      <c r="B1011" t="s">
        <v>156</v>
      </c>
      <c r="C1011" t="s">
        <v>1871</v>
      </c>
      <c r="D1011" t="s">
        <v>156</v>
      </c>
      <c r="E1011">
        <v>22</v>
      </c>
      <c r="F1011" t="s">
        <v>12163</v>
      </c>
      <c r="G1011" t="s">
        <v>605</v>
      </c>
      <c r="H1011" t="s">
        <v>11402</v>
      </c>
      <c r="I1011" t="s">
        <v>9</v>
      </c>
      <c r="J1011" t="s">
        <v>9</v>
      </c>
      <c r="K1011" t="s">
        <v>9</v>
      </c>
      <c r="L1011" t="s">
        <v>9</v>
      </c>
      <c r="M1011">
        <v>6.9</v>
      </c>
      <c r="N1011" t="s">
        <v>11735</v>
      </c>
      <c r="O1011">
        <v>3.7</v>
      </c>
      <c r="P1011" t="s">
        <v>11735</v>
      </c>
      <c r="Q1011">
        <v>1.4</v>
      </c>
      <c r="R1011" t="s">
        <v>11421</v>
      </c>
      <c r="S1011">
        <v>24.6</v>
      </c>
      <c r="T1011">
        <v>494</v>
      </c>
      <c r="U1011">
        <v>1.7</v>
      </c>
      <c r="V1011" t="s">
        <v>11421</v>
      </c>
      <c r="W1011">
        <v>2.7</v>
      </c>
      <c r="X1011" t="s">
        <v>11421</v>
      </c>
      <c r="Y1011">
        <v>15.2</v>
      </c>
      <c r="Z1011">
        <v>596</v>
      </c>
      <c r="AA1011">
        <v>8.4</v>
      </c>
      <c r="AB1011" t="s">
        <v>11421</v>
      </c>
      <c r="AC1011" t="s">
        <v>9</v>
      </c>
      <c r="AD1011" t="s">
        <v>9</v>
      </c>
      <c r="AE1011" t="s">
        <v>12371</v>
      </c>
    </row>
    <row r="1012" spans="1:31">
      <c r="A1012" t="s">
        <v>156</v>
      </c>
      <c r="B1012" t="s">
        <v>156</v>
      </c>
      <c r="C1012" t="s">
        <v>12539</v>
      </c>
      <c r="D1012" t="s">
        <v>156</v>
      </c>
      <c r="E1012">
        <v>25</v>
      </c>
      <c r="F1012" t="s">
        <v>6875</v>
      </c>
      <c r="G1012" t="s">
        <v>17</v>
      </c>
      <c r="H1012" t="s">
        <v>11383</v>
      </c>
      <c r="I1012" t="s">
        <v>7032</v>
      </c>
      <c r="J1012" t="s">
        <v>6952</v>
      </c>
      <c r="K1012" t="s">
        <v>9</v>
      </c>
      <c r="L1012" t="s">
        <v>9</v>
      </c>
      <c r="M1012">
        <v>5</v>
      </c>
      <c r="N1012" t="s">
        <v>11735</v>
      </c>
      <c r="O1012">
        <v>3.3</v>
      </c>
      <c r="P1012" t="s">
        <v>11735</v>
      </c>
      <c r="Q1012">
        <v>58</v>
      </c>
      <c r="R1012">
        <v>251</v>
      </c>
      <c r="S1012">
        <v>1.1</v>
      </c>
      <c r="T1012" t="s">
        <v>11421</v>
      </c>
      <c r="U1012" t="s">
        <v>9</v>
      </c>
      <c r="V1012" t="s">
        <v>9</v>
      </c>
      <c r="W1012" t="s">
        <v>9</v>
      </c>
      <c r="X1012" t="s">
        <v>9</v>
      </c>
      <c r="Y1012">
        <v>1.1</v>
      </c>
      <c r="Z1012" t="s">
        <v>11421</v>
      </c>
      <c r="AA1012">
        <v>6.8</v>
      </c>
      <c r="AB1012" t="s">
        <v>11421</v>
      </c>
      <c r="AC1012" t="s">
        <v>9</v>
      </c>
      <c r="AD1012" t="s">
        <v>9</v>
      </c>
      <c r="AE1012" t="s">
        <v>12371</v>
      </c>
    </row>
    <row r="1013" spans="1:31">
      <c r="A1013" t="s">
        <v>156</v>
      </c>
      <c r="B1013" t="s">
        <v>156</v>
      </c>
      <c r="C1013" t="s">
        <v>12540</v>
      </c>
      <c r="D1013" t="s">
        <v>156</v>
      </c>
      <c r="E1013">
        <v>42</v>
      </c>
      <c r="F1013" t="s">
        <v>12541</v>
      </c>
      <c r="G1013" t="s">
        <v>12542</v>
      </c>
      <c r="H1013" t="s">
        <v>11383</v>
      </c>
      <c r="I1013" t="s">
        <v>11388</v>
      </c>
      <c r="J1013" t="s">
        <v>6952</v>
      </c>
      <c r="K1013">
        <v>3</v>
      </c>
      <c r="L1013" t="s">
        <v>11389</v>
      </c>
      <c r="M1013">
        <v>4.2</v>
      </c>
      <c r="N1013" t="s">
        <v>11735</v>
      </c>
      <c r="O1013">
        <v>10.7</v>
      </c>
      <c r="P1013" t="s">
        <v>11735</v>
      </c>
      <c r="Q1013">
        <v>11.3</v>
      </c>
      <c r="R1013" t="s">
        <v>11421</v>
      </c>
      <c r="S1013">
        <v>1.6</v>
      </c>
      <c r="T1013" t="s">
        <v>11421</v>
      </c>
      <c r="U1013">
        <v>55.1</v>
      </c>
      <c r="V1013" t="s">
        <v>542</v>
      </c>
      <c r="W1013">
        <v>34.5</v>
      </c>
      <c r="X1013" t="s">
        <v>12063</v>
      </c>
      <c r="Y1013">
        <v>1.1</v>
      </c>
      <c r="Z1013" t="s">
        <v>11421</v>
      </c>
      <c r="AA1013">
        <v>12.3</v>
      </c>
      <c r="AB1013" t="s">
        <v>11421</v>
      </c>
      <c r="AC1013">
        <v>1</v>
      </c>
      <c r="AD1013" t="s">
        <v>11421</v>
      </c>
      <c r="AE1013" t="s">
        <v>12371</v>
      </c>
    </row>
    <row r="1014" spans="1:31">
      <c r="A1014" t="s">
        <v>156</v>
      </c>
      <c r="B1014" t="s">
        <v>156</v>
      </c>
      <c r="C1014" t="s">
        <v>1555</v>
      </c>
      <c r="D1014" t="s">
        <v>156</v>
      </c>
      <c r="E1014">
        <v>17</v>
      </c>
      <c r="F1014" t="s">
        <v>6870</v>
      </c>
      <c r="G1014" t="s">
        <v>1450</v>
      </c>
      <c r="H1014" t="s">
        <v>11387</v>
      </c>
      <c r="I1014" t="s">
        <v>7032</v>
      </c>
      <c r="J1014" t="s">
        <v>11384</v>
      </c>
      <c r="K1014">
        <v>5</v>
      </c>
      <c r="L1014" t="s">
        <v>11389</v>
      </c>
      <c r="M1014">
        <v>9.7</v>
      </c>
      <c r="N1014" t="s">
        <v>11735</v>
      </c>
      <c r="O1014">
        <v>2.5</v>
      </c>
      <c r="P1014" t="s">
        <v>11735</v>
      </c>
      <c r="Q1014">
        <v>20.8</v>
      </c>
      <c r="R1014" t="s">
        <v>11898</v>
      </c>
      <c r="S1014">
        <v>10.2</v>
      </c>
      <c r="T1014" t="s">
        <v>11421</v>
      </c>
      <c r="U1014">
        <v>1.2</v>
      </c>
      <c r="V1014" t="s">
        <v>11421</v>
      </c>
      <c r="W1014">
        <v>1.7</v>
      </c>
      <c r="X1014" t="s">
        <v>11421</v>
      </c>
      <c r="Y1014">
        <v>5</v>
      </c>
      <c r="Z1014" t="s">
        <v>11421</v>
      </c>
      <c r="AA1014">
        <v>6.1</v>
      </c>
      <c r="AB1014" t="s">
        <v>11421</v>
      </c>
      <c r="AC1014">
        <v>17.1</v>
      </c>
      <c r="AD1014" t="s">
        <v>12219</v>
      </c>
      <c r="AE1014" t="s">
        <v>12371</v>
      </c>
    </row>
    <row r="1015" spans="1:31">
      <c r="A1015" t="s">
        <v>156</v>
      </c>
      <c r="B1015" t="s">
        <v>156</v>
      </c>
      <c r="C1015" t="s">
        <v>12543</v>
      </c>
      <c r="D1015" t="s">
        <v>156</v>
      </c>
      <c r="E1015">
        <v>11</v>
      </c>
      <c r="F1015" t="s">
        <v>6870</v>
      </c>
      <c r="G1015" t="s">
        <v>1450</v>
      </c>
      <c r="H1015" t="s">
        <v>11387</v>
      </c>
      <c r="I1015" t="s">
        <v>7032</v>
      </c>
      <c r="J1015" t="s">
        <v>11384</v>
      </c>
      <c r="K1015">
        <v>2</v>
      </c>
      <c r="L1015" t="s">
        <v>11385</v>
      </c>
      <c r="M1015">
        <v>8.5</v>
      </c>
      <c r="N1015" t="s">
        <v>11735</v>
      </c>
      <c r="O1015">
        <v>7.6</v>
      </c>
      <c r="P1015" t="s">
        <v>11735</v>
      </c>
      <c r="Q1015">
        <v>10.6</v>
      </c>
      <c r="R1015" t="s">
        <v>11421</v>
      </c>
      <c r="S1015">
        <v>5.9</v>
      </c>
      <c r="T1015" t="s">
        <v>11421</v>
      </c>
      <c r="U1015">
        <v>3.8</v>
      </c>
      <c r="V1015" t="s">
        <v>11421</v>
      </c>
      <c r="W1015">
        <v>21.8</v>
      </c>
      <c r="X1015" t="s">
        <v>11840</v>
      </c>
      <c r="Y1015">
        <v>22.4</v>
      </c>
      <c r="Z1015" t="s">
        <v>12172</v>
      </c>
      <c r="AA1015">
        <v>9.1</v>
      </c>
      <c r="AB1015" t="s">
        <v>11421</v>
      </c>
      <c r="AC1015">
        <v>1.9</v>
      </c>
      <c r="AD1015" t="s">
        <v>11421</v>
      </c>
      <c r="AE1015" t="s">
        <v>12371</v>
      </c>
    </row>
    <row r="1016" spans="1:31">
      <c r="A1016" t="s">
        <v>156</v>
      </c>
      <c r="B1016" t="s">
        <v>156</v>
      </c>
      <c r="C1016" t="s">
        <v>3018</v>
      </c>
      <c r="D1016" t="s">
        <v>156</v>
      </c>
      <c r="E1016">
        <v>21</v>
      </c>
      <c r="F1016" t="s">
        <v>6870</v>
      </c>
      <c r="G1016" t="s">
        <v>1450</v>
      </c>
      <c r="H1016" t="s">
        <v>11387</v>
      </c>
      <c r="I1016" t="s">
        <v>11388</v>
      </c>
      <c r="J1016" t="s">
        <v>11384</v>
      </c>
      <c r="K1016">
        <v>2</v>
      </c>
      <c r="L1016" t="s">
        <v>11385</v>
      </c>
      <c r="M1016">
        <v>4.8</v>
      </c>
      <c r="N1016" t="s">
        <v>11735</v>
      </c>
      <c r="O1016">
        <v>4.1</v>
      </c>
      <c r="P1016" t="s">
        <v>11735</v>
      </c>
      <c r="Q1016">
        <v>25.3</v>
      </c>
      <c r="R1016" t="s">
        <v>11766</v>
      </c>
      <c r="S1016">
        <v>5.2</v>
      </c>
      <c r="T1016" t="s">
        <v>11421</v>
      </c>
      <c r="U1016">
        <v>37</v>
      </c>
      <c r="V1016" t="s">
        <v>11525</v>
      </c>
      <c r="W1016">
        <v>1.7</v>
      </c>
      <c r="X1016" t="s">
        <v>11421</v>
      </c>
      <c r="Y1016">
        <v>1.4</v>
      </c>
      <c r="Z1016" t="s">
        <v>11421</v>
      </c>
      <c r="AA1016">
        <v>4.5</v>
      </c>
      <c r="AB1016" t="s">
        <v>11421</v>
      </c>
      <c r="AC1016">
        <v>1.1</v>
      </c>
      <c r="AD1016" t="s">
        <v>11421</v>
      </c>
      <c r="AE1016" t="s">
        <v>12371</v>
      </c>
    </row>
    <row r="1017" spans="1:31">
      <c r="A1017" t="s">
        <v>156</v>
      </c>
      <c r="B1017" t="s">
        <v>156</v>
      </c>
      <c r="C1017" t="s">
        <v>2251</v>
      </c>
      <c r="D1017" t="s">
        <v>156</v>
      </c>
      <c r="E1017">
        <v>24</v>
      </c>
      <c r="F1017" t="s">
        <v>12541</v>
      </c>
      <c r="G1017" t="s">
        <v>12542</v>
      </c>
      <c r="H1017" t="s">
        <v>11387</v>
      </c>
      <c r="I1017" t="s">
        <v>11388</v>
      </c>
      <c r="J1017" t="s">
        <v>6952</v>
      </c>
      <c r="K1017">
        <v>4</v>
      </c>
      <c r="L1017" t="s">
        <v>11389</v>
      </c>
      <c r="M1017">
        <v>6.4</v>
      </c>
      <c r="N1017" t="s">
        <v>11735</v>
      </c>
      <c r="O1017">
        <v>16.5</v>
      </c>
      <c r="P1017" t="s">
        <v>11492</v>
      </c>
      <c r="Q1017">
        <v>7.3</v>
      </c>
      <c r="R1017" t="s">
        <v>11421</v>
      </c>
      <c r="S1017">
        <v>2.2</v>
      </c>
      <c r="T1017" t="s">
        <v>11421</v>
      </c>
      <c r="U1017">
        <v>36.2</v>
      </c>
      <c r="V1017" t="s">
        <v>11956</v>
      </c>
      <c r="W1017">
        <v>25</v>
      </c>
      <c r="X1017" t="s">
        <v>12030</v>
      </c>
      <c r="Y1017">
        <v>1.3</v>
      </c>
      <c r="Z1017" t="s">
        <v>11421</v>
      </c>
      <c r="AA1017">
        <v>10.9</v>
      </c>
      <c r="AB1017" t="s">
        <v>11421</v>
      </c>
      <c r="AC1017">
        <v>3.1</v>
      </c>
      <c r="AD1017" t="s">
        <v>11421</v>
      </c>
      <c r="AE1017" t="s">
        <v>12371</v>
      </c>
    </row>
    <row r="1018" spans="1:31">
      <c r="A1018" t="s">
        <v>9</v>
      </c>
      <c r="B1018" t="s">
        <v>156</v>
      </c>
      <c r="C1018" t="s">
        <v>3530</v>
      </c>
      <c r="D1018" t="s">
        <v>156</v>
      </c>
      <c r="E1018">
        <v>45</v>
      </c>
      <c r="F1018" t="s">
        <v>12196</v>
      </c>
      <c r="G1018" t="s">
        <v>731</v>
      </c>
      <c r="H1018" t="s">
        <v>11387</v>
      </c>
      <c r="I1018" t="s">
        <v>11398</v>
      </c>
      <c r="J1018" t="s">
        <v>7069</v>
      </c>
      <c r="K1018">
        <v>4</v>
      </c>
      <c r="L1018" t="s">
        <v>11389</v>
      </c>
      <c r="M1018">
        <v>5.3</v>
      </c>
      <c r="N1018" t="s">
        <v>11735</v>
      </c>
      <c r="O1018">
        <v>5.8</v>
      </c>
      <c r="P1018" t="s">
        <v>11735</v>
      </c>
      <c r="Q1018">
        <v>32.6</v>
      </c>
      <c r="R1018" t="s">
        <v>11634</v>
      </c>
      <c r="S1018">
        <v>1.5</v>
      </c>
      <c r="T1018" t="s">
        <v>11421</v>
      </c>
      <c r="U1018">
        <v>6.9</v>
      </c>
      <c r="V1018" t="s">
        <v>11421</v>
      </c>
      <c r="W1018">
        <v>26.8</v>
      </c>
      <c r="X1018" t="s">
        <v>12159</v>
      </c>
      <c r="Y1018">
        <v>1.1</v>
      </c>
      <c r="Z1018" t="s">
        <v>11421</v>
      </c>
      <c r="AA1018">
        <v>11.4</v>
      </c>
      <c r="AB1018" t="s">
        <v>11421</v>
      </c>
      <c r="AC1018">
        <v>1.1</v>
      </c>
      <c r="AD1018" t="s">
        <v>11421</v>
      </c>
      <c r="AE1018" t="s">
        <v>12371</v>
      </c>
    </row>
    <row r="1019" spans="1:31">
      <c r="A1019" t="s">
        <v>156</v>
      </c>
      <c r="B1019" t="s">
        <v>156</v>
      </c>
      <c r="C1019" t="s">
        <v>1208</v>
      </c>
      <c r="D1019" t="s">
        <v>156</v>
      </c>
      <c r="E1019">
        <v>18</v>
      </c>
      <c r="F1019" t="s">
        <v>12196</v>
      </c>
      <c r="G1019" t="s">
        <v>731</v>
      </c>
      <c r="H1019" t="s">
        <v>11402</v>
      </c>
      <c r="I1019" t="s">
        <v>11388</v>
      </c>
      <c r="J1019" t="s">
        <v>7069</v>
      </c>
      <c r="K1019">
        <v>4</v>
      </c>
      <c r="L1019" t="s">
        <v>11389</v>
      </c>
      <c r="M1019">
        <v>11.2</v>
      </c>
      <c r="N1019" t="s">
        <v>11735</v>
      </c>
      <c r="O1019">
        <v>6.9</v>
      </c>
      <c r="P1019" t="s">
        <v>11735</v>
      </c>
      <c r="Q1019">
        <v>12.3</v>
      </c>
      <c r="R1019" t="s">
        <v>11421</v>
      </c>
      <c r="S1019">
        <v>2.3</v>
      </c>
      <c r="T1019" t="s">
        <v>11421</v>
      </c>
      <c r="U1019">
        <v>15.5</v>
      </c>
      <c r="V1019" t="s">
        <v>11980</v>
      </c>
      <c r="W1019">
        <v>4</v>
      </c>
      <c r="X1019" t="s">
        <v>11421</v>
      </c>
      <c r="Y1019">
        <v>10.7</v>
      </c>
      <c r="Z1019" t="s">
        <v>11633</v>
      </c>
      <c r="AA1019">
        <v>6.9</v>
      </c>
      <c r="AB1019" t="s">
        <v>11421</v>
      </c>
      <c r="AC1019">
        <v>1.9</v>
      </c>
      <c r="AD1019" t="s">
        <v>11421</v>
      </c>
      <c r="AE1019" t="s">
        <v>12371</v>
      </c>
    </row>
    <row r="1020" spans="1:31">
      <c r="A1020" t="s">
        <v>156</v>
      </c>
      <c r="B1020" t="s">
        <v>156</v>
      </c>
      <c r="C1020" t="s">
        <v>10853</v>
      </c>
      <c r="D1020" t="s">
        <v>156</v>
      </c>
      <c r="E1020">
        <v>37</v>
      </c>
      <c r="F1020" t="s">
        <v>6881</v>
      </c>
      <c r="G1020" t="s">
        <v>12544</v>
      </c>
      <c r="H1020" t="s">
        <v>11387</v>
      </c>
      <c r="I1020" t="s">
        <v>11510</v>
      </c>
      <c r="J1020" t="s">
        <v>9</v>
      </c>
      <c r="K1020">
        <v>4</v>
      </c>
      <c r="L1020" t="s">
        <v>11389</v>
      </c>
      <c r="M1020">
        <v>10.1</v>
      </c>
      <c r="N1020" t="s">
        <v>11735</v>
      </c>
      <c r="O1020">
        <v>9.4</v>
      </c>
      <c r="P1020" t="s">
        <v>11735</v>
      </c>
      <c r="Q1020">
        <v>22</v>
      </c>
      <c r="R1020" t="s">
        <v>11499</v>
      </c>
      <c r="S1020">
        <v>1.2</v>
      </c>
      <c r="T1020" t="s">
        <v>11421</v>
      </c>
      <c r="U1020">
        <v>7</v>
      </c>
      <c r="V1020" t="s">
        <v>11421</v>
      </c>
      <c r="W1020">
        <v>2.6</v>
      </c>
      <c r="X1020" t="s">
        <v>11421</v>
      </c>
      <c r="Y1020">
        <v>1</v>
      </c>
      <c r="Z1020" t="s">
        <v>11421</v>
      </c>
      <c r="AA1020">
        <v>10.4</v>
      </c>
      <c r="AB1020" t="s">
        <v>11421</v>
      </c>
      <c r="AC1020">
        <v>1.4</v>
      </c>
      <c r="AD1020" t="s">
        <v>11421</v>
      </c>
      <c r="AE1020" t="s">
        <v>12371</v>
      </c>
    </row>
    <row r="1021" spans="1:31">
      <c r="A1021" t="s">
        <v>156</v>
      </c>
      <c r="B1021" t="s">
        <v>156</v>
      </c>
      <c r="C1021" t="s">
        <v>10613</v>
      </c>
      <c r="D1021" t="s">
        <v>156</v>
      </c>
      <c r="E1021">
        <v>20</v>
      </c>
      <c r="F1021" t="s">
        <v>6881</v>
      </c>
      <c r="G1021" t="s">
        <v>12544</v>
      </c>
      <c r="H1021" t="s">
        <v>11387</v>
      </c>
      <c r="I1021" t="s">
        <v>11398</v>
      </c>
      <c r="J1021" t="s">
        <v>11384</v>
      </c>
      <c r="K1021">
        <v>5</v>
      </c>
      <c r="L1021" t="s">
        <v>11389</v>
      </c>
      <c r="M1021">
        <v>9.6</v>
      </c>
      <c r="N1021" t="s">
        <v>11735</v>
      </c>
      <c r="O1021">
        <v>3.2</v>
      </c>
      <c r="P1021" t="s">
        <v>11735</v>
      </c>
      <c r="Q1021">
        <v>33.9</v>
      </c>
      <c r="R1021" t="s">
        <v>1511</v>
      </c>
      <c r="S1021">
        <v>1.4</v>
      </c>
      <c r="T1021" t="s">
        <v>11421</v>
      </c>
      <c r="U1021">
        <v>2.1</v>
      </c>
      <c r="V1021" t="s">
        <v>11421</v>
      </c>
      <c r="W1021">
        <v>1.7</v>
      </c>
      <c r="X1021" t="s">
        <v>11421</v>
      </c>
      <c r="Y1021">
        <v>1.1</v>
      </c>
      <c r="Z1021" t="s">
        <v>11421</v>
      </c>
      <c r="AA1021">
        <v>9.6</v>
      </c>
      <c r="AB1021" t="s">
        <v>11421</v>
      </c>
      <c r="AC1021">
        <v>1</v>
      </c>
      <c r="AD1021" t="s">
        <v>11421</v>
      </c>
      <c r="AE1021" t="s">
        <v>12371</v>
      </c>
    </row>
    <row r="1022" spans="1:31">
      <c r="A1022" t="s">
        <v>156</v>
      </c>
      <c r="B1022" t="s">
        <v>156</v>
      </c>
      <c r="C1022" t="s">
        <v>10237</v>
      </c>
      <c r="D1022" t="s">
        <v>156</v>
      </c>
      <c r="E1022">
        <v>20</v>
      </c>
      <c r="F1022" t="s">
        <v>6870</v>
      </c>
      <c r="G1022" t="s">
        <v>1450</v>
      </c>
      <c r="H1022" t="s">
        <v>11387</v>
      </c>
      <c r="I1022" t="s">
        <v>11388</v>
      </c>
      <c r="J1022" t="s">
        <v>7069</v>
      </c>
      <c r="K1022">
        <v>5</v>
      </c>
      <c r="L1022" t="s">
        <v>11389</v>
      </c>
      <c r="M1022">
        <v>12.1</v>
      </c>
      <c r="N1022" t="s">
        <v>11735</v>
      </c>
      <c r="O1022">
        <v>6.5</v>
      </c>
      <c r="P1022" t="s">
        <v>11735</v>
      </c>
      <c r="Q1022">
        <v>15.9</v>
      </c>
      <c r="R1022" t="s">
        <v>11421</v>
      </c>
      <c r="S1022">
        <v>7.8</v>
      </c>
      <c r="T1022" t="s">
        <v>11421</v>
      </c>
      <c r="U1022">
        <v>1.2</v>
      </c>
      <c r="V1022" t="s">
        <v>11421</v>
      </c>
      <c r="W1022">
        <v>1.6</v>
      </c>
      <c r="X1022" t="s">
        <v>11421</v>
      </c>
      <c r="Y1022">
        <v>15.3</v>
      </c>
      <c r="Z1022" t="s">
        <v>12013</v>
      </c>
      <c r="AA1022">
        <v>6.3</v>
      </c>
      <c r="AB1022" t="s">
        <v>11421</v>
      </c>
      <c r="AC1022">
        <v>4.1</v>
      </c>
      <c r="AD1022" t="s">
        <v>11421</v>
      </c>
      <c r="AE1022" t="s">
        <v>12371</v>
      </c>
    </row>
    <row r="1023" spans="1:31">
      <c r="A1023" t="s">
        <v>156</v>
      </c>
      <c r="B1023" t="s">
        <v>156</v>
      </c>
      <c r="C1023" t="s">
        <v>1077</v>
      </c>
      <c r="D1023" t="s">
        <v>156</v>
      </c>
      <c r="E1023">
        <v>17</v>
      </c>
      <c r="F1023" t="s">
        <v>11382</v>
      </c>
      <c r="G1023" t="s">
        <v>5</v>
      </c>
      <c r="H1023" t="s">
        <v>11387</v>
      </c>
      <c r="I1023" t="s">
        <v>7032</v>
      </c>
      <c r="J1023" t="s">
        <v>11384</v>
      </c>
      <c r="K1023">
        <v>5</v>
      </c>
      <c r="L1023" t="s">
        <v>11385</v>
      </c>
      <c r="M1023">
        <v>6.1</v>
      </c>
      <c r="N1023" t="s">
        <v>11735</v>
      </c>
      <c r="O1023">
        <v>16.8</v>
      </c>
      <c r="P1023" t="s">
        <v>12119</v>
      </c>
      <c r="Q1023">
        <v>11.7</v>
      </c>
      <c r="R1023" t="s">
        <v>11421</v>
      </c>
      <c r="S1023">
        <v>8.3</v>
      </c>
      <c r="T1023" t="s">
        <v>11421</v>
      </c>
      <c r="U1023">
        <v>2.4</v>
      </c>
      <c r="V1023" t="s">
        <v>11421</v>
      </c>
      <c r="W1023">
        <v>3.8</v>
      </c>
      <c r="X1023" t="s">
        <v>11421</v>
      </c>
      <c r="Y1023">
        <v>3.5</v>
      </c>
      <c r="Z1023" t="s">
        <v>11421</v>
      </c>
      <c r="AA1023">
        <v>12.8</v>
      </c>
      <c r="AB1023" t="s">
        <v>12433</v>
      </c>
      <c r="AC1023">
        <v>3.8</v>
      </c>
      <c r="AD1023" t="s">
        <v>11421</v>
      </c>
      <c r="AE1023" t="s">
        <v>12371</v>
      </c>
    </row>
    <row r="1024" spans="1:31">
      <c r="A1024" t="s">
        <v>12315</v>
      </c>
      <c r="B1024" t="s">
        <v>156</v>
      </c>
      <c r="C1024" t="s">
        <v>12545</v>
      </c>
      <c r="D1024" t="s">
        <v>156</v>
      </c>
      <c r="E1024">
        <v>27</v>
      </c>
      <c r="F1024" t="s">
        <v>11432</v>
      </c>
      <c r="G1024" t="s">
        <v>11433</v>
      </c>
      <c r="H1024" t="s">
        <v>11383</v>
      </c>
      <c r="I1024" t="s">
        <v>11510</v>
      </c>
      <c r="J1024" t="s">
        <v>9</v>
      </c>
      <c r="K1024">
        <v>4</v>
      </c>
      <c r="L1024" t="s">
        <v>11389</v>
      </c>
      <c r="M1024">
        <v>6.6</v>
      </c>
      <c r="N1024" t="s">
        <v>11735</v>
      </c>
      <c r="O1024">
        <v>2.5</v>
      </c>
      <c r="P1024" t="s">
        <v>11735</v>
      </c>
      <c r="Q1024">
        <v>27.3</v>
      </c>
      <c r="R1024" t="s">
        <v>11986</v>
      </c>
      <c r="S1024">
        <v>1.5</v>
      </c>
      <c r="T1024" t="s">
        <v>11421</v>
      </c>
      <c r="U1024">
        <v>20.7</v>
      </c>
      <c r="V1024" t="s">
        <v>11975</v>
      </c>
      <c r="W1024">
        <v>28</v>
      </c>
      <c r="X1024" t="s">
        <v>12126</v>
      </c>
      <c r="Y1024">
        <v>1</v>
      </c>
      <c r="Z1024" t="s">
        <v>11421</v>
      </c>
      <c r="AA1024">
        <v>7.8</v>
      </c>
      <c r="AB1024" t="s">
        <v>11421</v>
      </c>
      <c r="AC1024">
        <v>1</v>
      </c>
      <c r="AD1024" t="s">
        <v>11421</v>
      </c>
      <c r="AE1024" t="s">
        <v>12371</v>
      </c>
    </row>
    <row r="1025" spans="1:31">
      <c r="A1025" t="s">
        <v>12315</v>
      </c>
      <c r="B1025" t="s">
        <v>156</v>
      </c>
      <c r="C1025" t="s">
        <v>3051</v>
      </c>
      <c r="D1025" t="s">
        <v>156</v>
      </c>
      <c r="E1025">
        <v>35</v>
      </c>
      <c r="F1025" t="s">
        <v>11432</v>
      </c>
      <c r="G1025" t="s">
        <v>11433</v>
      </c>
      <c r="H1025" t="s">
        <v>11383</v>
      </c>
      <c r="I1025" t="s">
        <v>11388</v>
      </c>
      <c r="J1025" t="s">
        <v>11384</v>
      </c>
      <c r="K1025">
        <v>2</v>
      </c>
      <c r="L1025" t="s">
        <v>11389</v>
      </c>
      <c r="M1025">
        <v>4.9</v>
      </c>
      <c r="N1025" t="s">
        <v>11735</v>
      </c>
      <c r="O1025">
        <v>1.4</v>
      </c>
      <c r="P1025" t="s">
        <v>11735</v>
      </c>
      <c r="Q1025">
        <v>35.8</v>
      </c>
      <c r="R1025" t="s">
        <v>11793</v>
      </c>
      <c r="S1025">
        <v>8.2</v>
      </c>
      <c r="T1025" t="s">
        <v>11421</v>
      </c>
      <c r="U1025" t="s">
        <v>9</v>
      </c>
      <c r="V1025" t="s">
        <v>9</v>
      </c>
      <c r="W1025">
        <v>9.2</v>
      </c>
      <c r="X1025" t="s">
        <v>11421</v>
      </c>
      <c r="Y1025">
        <v>1</v>
      </c>
      <c r="Z1025" t="s">
        <v>11421</v>
      </c>
      <c r="AA1025">
        <v>5.3</v>
      </c>
      <c r="AB1025" t="s">
        <v>11421</v>
      </c>
      <c r="AC1025">
        <v>1</v>
      </c>
      <c r="AD1025" t="s">
        <v>11421</v>
      </c>
      <c r="AE1025" t="s">
        <v>12371</v>
      </c>
    </row>
    <row r="1026" spans="1:31">
      <c r="A1026" t="s">
        <v>156</v>
      </c>
      <c r="B1026" t="s">
        <v>156</v>
      </c>
      <c r="C1026" t="s">
        <v>12546</v>
      </c>
      <c r="D1026" t="s">
        <v>156</v>
      </c>
      <c r="E1026">
        <v>26</v>
      </c>
      <c r="F1026" t="s">
        <v>32</v>
      </c>
      <c r="G1026" t="s">
        <v>2055</v>
      </c>
      <c r="H1026" t="s">
        <v>11387</v>
      </c>
      <c r="I1026" t="s">
        <v>7032</v>
      </c>
      <c r="J1026" t="s">
        <v>11384</v>
      </c>
      <c r="K1026">
        <v>3</v>
      </c>
      <c r="L1026" t="s">
        <v>12073</v>
      </c>
      <c r="M1026">
        <v>11</v>
      </c>
      <c r="N1026" t="s">
        <v>11735</v>
      </c>
      <c r="O1026">
        <v>16.1</v>
      </c>
      <c r="P1026" t="s">
        <v>11871</v>
      </c>
      <c r="Q1026">
        <v>20.6</v>
      </c>
      <c r="R1026" t="s">
        <v>12101</v>
      </c>
      <c r="S1026">
        <v>1.9</v>
      </c>
      <c r="T1026" t="s">
        <v>11421</v>
      </c>
      <c r="U1026">
        <v>25.6</v>
      </c>
      <c r="V1026" t="s">
        <v>11748</v>
      </c>
      <c r="W1026">
        <v>4.5</v>
      </c>
      <c r="X1026" t="s">
        <v>11421</v>
      </c>
      <c r="Y1026">
        <v>1</v>
      </c>
      <c r="Z1026" t="s">
        <v>11421</v>
      </c>
      <c r="AA1026">
        <v>13.8</v>
      </c>
      <c r="AB1026" t="s">
        <v>12272</v>
      </c>
      <c r="AC1026">
        <v>1.1</v>
      </c>
      <c r="AD1026" t="s">
        <v>11421</v>
      </c>
      <c r="AE1026" t="s">
        <v>12371</v>
      </c>
    </row>
    <row r="1027" spans="1:31">
      <c r="A1027" t="s">
        <v>156</v>
      </c>
      <c r="B1027" t="s">
        <v>156</v>
      </c>
      <c r="C1027" t="s">
        <v>12547</v>
      </c>
      <c r="D1027" t="s">
        <v>156</v>
      </c>
      <c r="E1027">
        <v>26</v>
      </c>
      <c r="F1027" t="s">
        <v>11382</v>
      </c>
      <c r="G1027" t="s">
        <v>5</v>
      </c>
      <c r="H1027" t="s">
        <v>11387</v>
      </c>
      <c r="I1027" t="s">
        <v>7032</v>
      </c>
      <c r="J1027" t="s">
        <v>11384</v>
      </c>
      <c r="K1027">
        <v>4</v>
      </c>
      <c r="L1027" t="s">
        <v>11389</v>
      </c>
      <c r="M1027">
        <v>6.8</v>
      </c>
      <c r="N1027" t="s">
        <v>11735</v>
      </c>
      <c r="O1027">
        <v>4.8</v>
      </c>
      <c r="P1027" t="s">
        <v>11735</v>
      </c>
      <c r="Q1027">
        <v>6.2</v>
      </c>
      <c r="R1027" t="s">
        <v>11421</v>
      </c>
      <c r="S1027">
        <v>16.9</v>
      </c>
      <c r="T1027" t="s">
        <v>11856</v>
      </c>
      <c r="U1027">
        <v>8</v>
      </c>
      <c r="V1027" t="s">
        <v>11421</v>
      </c>
      <c r="W1027">
        <v>9.9</v>
      </c>
      <c r="X1027" t="s">
        <v>11421</v>
      </c>
      <c r="Y1027">
        <v>1.6</v>
      </c>
      <c r="Z1027" t="s">
        <v>11421</v>
      </c>
      <c r="AA1027">
        <v>10.8</v>
      </c>
      <c r="AB1027" t="s">
        <v>11421</v>
      </c>
      <c r="AC1027">
        <v>3.9</v>
      </c>
      <c r="AD1027" t="s">
        <v>11421</v>
      </c>
      <c r="AE1027" t="s">
        <v>12371</v>
      </c>
    </row>
    <row r="1028" spans="1:31">
      <c r="A1028" t="s">
        <v>156</v>
      </c>
      <c r="B1028" t="s">
        <v>156</v>
      </c>
      <c r="C1028" t="s">
        <v>2695</v>
      </c>
      <c r="D1028" t="s">
        <v>156</v>
      </c>
      <c r="E1028">
        <v>21</v>
      </c>
      <c r="F1028" t="s">
        <v>11386</v>
      </c>
      <c r="G1028" t="s">
        <v>10</v>
      </c>
      <c r="H1028" t="s">
        <v>11387</v>
      </c>
      <c r="I1028" t="s">
        <v>7032</v>
      </c>
      <c r="J1028" t="s">
        <v>7069</v>
      </c>
      <c r="K1028">
        <v>3</v>
      </c>
      <c r="L1028" t="s">
        <v>11389</v>
      </c>
      <c r="M1028">
        <v>5.8</v>
      </c>
      <c r="N1028" t="s">
        <v>11735</v>
      </c>
      <c r="O1028">
        <v>4.6</v>
      </c>
      <c r="P1028" t="s">
        <v>11735</v>
      </c>
      <c r="Q1028">
        <v>7.6</v>
      </c>
      <c r="R1028" t="s">
        <v>11421</v>
      </c>
      <c r="S1028">
        <v>3.1</v>
      </c>
      <c r="T1028" t="s">
        <v>11421</v>
      </c>
      <c r="U1028">
        <v>43.5</v>
      </c>
      <c r="V1028" t="s">
        <v>11615</v>
      </c>
      <c r="W1028">
        <v>76.5</v>
      </c>
      <c r="X1028" t="s">
        <v>11548</v>
      </c>
      <c r="Y1028">
        <v>1.4</v>
      </c>
      <c r="Z1028" t="s">
        <v>11421</v>
      </c>
      <c r="AA1028">
        <v>11.3</v>
      </c>
      <c r="AB1028" t="s">
        <v>11421</v>
      </c>
      <c r="AC1028">
        <v>1.3</v>
      </c>
      <c r="AD1028" t="s">
        <v>11421</v>
      </c>
      <c r="AE1028" t="s">
        <v>12371</v>
      </c>
    </row>
    <row r="1029" spans="1:31">
      <c r="A1029" t="s">
        <v>156</v>
      </c>
      <c r="B1029" t="s">
        <v>156</v>
      </c>
      <c r="C1029" t="s">
        <v>12548</v>
      </c>
      <c r="D1029" t="s">
        <v>156</v>
      </c>
      <c r="E1029">
        <v>13</v>
      </c>
      <c r="F1029" t="s">
        <v>12412</v>
      </c>
      <c r="G1029" t="s">
        <v>1364</v>
      </c>
      <c r="H1029" t="s">
        <v>11387</v>
      </c>
      <c r="I1029" t="s">
        <v>7032</v>
      </c>
      <c r="J1029" t="s">
        <v>6952</v>
      </c>
      <c r="K1029">
        <v>2</v>
      </c>
      <c r="L1029" t="s">
        <v>11385</v>
      </c>
      <c r="M1029">
        <v>10.6</v>
      </c>
      <c r="N1029" t="s">
        <v>11735</v>
      </c>
      <c r="O1029">
        <v>29.1</v>
      </c>
      <c r="P1029" t="s">
        <v>11828</v>
      </c>
      <c r="Q1029">
        <v>12.4</v>
      </c>
      <c r="R1029" t="s">
        <v>11421</v>
      </c>
      <c r="S1029">
        <v>1.9</v>
      </c>
      <c r="T1029" t="s">
        <v>11421</v>
      </c>
      <c r="U1029">
        <v>2.5</v>
      </c>
      <c r="V1029" t="s">
        <v>11421</v>
      </c>
      <c r="W1029">
        <v>1.4</v>
      </c>
      <c r="X1029" t="s">
        <v>11421</v>
      </c>
      <c r="Y1029">
        <v>1.1</v>
      </c>
      <c r="Z1029" t="s">
        <v>11421</v>
      </c>
      <c r="AA1029">
        <v>9.6</v>
      </c>
      <c r="AB1029" t="s">
        <v>11421</v>
      </c>
      <c r="AC1029">
        <v>1.1</v>
      </c>
      <c r="AD1029" t="s">
        <v>11421</v>
      </c>
      <c r="AE1029" t="s">
        <v>12371</v>
      </c>
    </row>
    <row r="1030" spans="1:31">
      <c r="A1030" t="s">
        <v>156</v>
      </c>
      <c r="B1030" t="s">
        <v>156</v>
      </c>
      <c r="C1030" t="s">
        <v>1762</v>
      </c>
      <c r="D1030" t="s">
        <v>156</v>
      </c>
      <c r="E1030">
        <v>21</v>
      </c>
      <c r="F1030" t="s">
        <v>11382</v>
      </c>
      <c r="G1030" t="s">
        <v>5</v>
      </c>
      <c r="H1030" t="s">
        <v>11402</v>
      </c>
      <c r="I1030" t="s">
        <v>7032</v>
      </c>
      <c r="J1030" t="s">
        <v>11384</v>
      </c>
      <c r="K1030">
        <v>5</v>
      </c>
      <c r="L1030" t="s">
        <v>11385</v>
      </c>
      <c r="M1030">
        <v>7</v>
      </c>
      <c r="N1030" t="s">
        <v>11735</v>
      </c>
      <c r="O1030">
        <v>5.3</v>
      </c>
      <c r="P1030" t="s">
        <v>11735</v>
      </c>
      <c r="Q1030">
        <v>4.6</v>
      </c>
      <c r="R1030" t="s">
        <v>11421</v>
      </c>
      <c r="S1030">
        <v>13.3</v>
      </c>
      <c r="T1030" t="s">
        <v>12433</v>
      </c>
      <c r="U1030">
        <v>1.3</v>
      </c>
      <c r="V1030" t="s">
        <v>11421</v>
      </c>
      <c r="W1030">
        <v>3.3</v>
      </c>
      <c r="X1030" t="s">
        <v>11421</v>
      </c>
      <c r="Y1030">
        <v>8.2</v>
      </c>
      <c r="Z1030" t="s">
        <v>11421</v>
      </c>
      <c r="AA1030">
        <v>22</v>
      </c>
      <c r="AB1030" t="s">
        <v>11534</v>
      </c>
      <c r="AC1030">
        <v>7</v>
      </c>
      <c r="AD1030" t="s">
        <v>11421</v>
      </c>
      <c r="AE1030" t="s">
        <v>12371</v>
      </c>
    </row>
    <row r="1031" spans="1:31">
      <c r="A1031" t="s">
        <v>156</v>
      </c>
      <c r="B1031" t="s">
        <v>156</v>
      </c>
      <c r="C1031" t="s">
        <v>10465</v>
      </c>
      <c r="D1031" t="s">
        <v>156</v>
      </c>
      <c r="E1031">
        <v>35</v>
      </c>
      <c r="F1031" t="s">
        <v>11386</v>
      </c>
      <c r="G1031" t="s">
        <v>10</v>
      </c>
      <c r="H1031" t="s">
        <v>11387</v>
      </c>
      <c r="I1031" t="s">
        <v>7032</v>
      </c>
      <c r="J1031" t="s">
        <v>7069</v>
      </c>
      <c r="K1031">
        <v>4</v>
      </c>
      <c r="L1031" t="s">
        <v>11389</v>
      </c>
      <c r="M1031">
        <v>5.7</v>
      </c>
      <c r="N1031" t="s">
        <v>11735</v>
      </c>
      <c r="O1031">
        <v>2.1</v>
      </c>
      <c r="P1031" t="s">
        <v>11735</v>
      </c>
      <c r="Q1031">
        <v>5.8</v>
      </c>
      <c r="R1031" t="s">
        <v>11421</v>
      </c>
      <c r="S1031">
        <v>4.1</v>
      </c>
      <c r="T1031" t="s">
        <v>11421</v>
      </c>
      <c r="U1031">
        <v>35.9</v>
      </c>
      <c r="V1031" t="s">
        <v>12164</v>
      </c>
      <c r="W1031">
        <v>72.8</v>
      </c>
      <c r="X1031" t="s">
        <v>348</v>
      </c>
      <c r="Y1031">
        <v>1</v>
      </c>
      <c r="Z1031" t="s">
        <v>11421</v>
      </c>
      <c r="AA1031">
        <v>8.6</v>
      </c>
      <c r="AB1031" t="s">
        <v>11421</v>
      </c>
      <c r="AC1031">
        <v>1</v>
      </c>
      <c r="AD1031" t="s">
        <v>11421</v>
      </c>
      <c r="AE1031" t="s">
        <v>12371</v>
      </c>
    </row>
    <row r="1032" spans="1:31">
      <c r="A1032" t="s">
        <v>12315</v>
      </c>
      <c r="B1032" t="s">
        <v>156</v>
      </c>
      <c r="C1032" t="s">
        <v>12549</v>
      </c>
      <c r="D1032" t="s">
        <v>156</v>
      </c>
      <c r="E1032">
        <v>22</v>
      </c>
      <c r="F1032" t="s">
        <v>11595</v>
      </c>
      <c r="G1032" t="s">
        <v>641</v>
      </c>
      <c r="H1032" t="s">
        <v>11383</v>
      </c>
      <c r="I1032" t="s">
        <v>7032</v>
      </c>
      <c r="J1032" t="s">
        <v>7069</v>
      </c>
      <c r="K1032">
        <v>3</v>
      </c>
      <c r="L1032" t="s">
        <v>11385</v>
      </c>
      <c r="M1032">
        <v>6.3</v>
      </c>
      <c r="N1032" t="s">
        <v>11735</v>
      </c>
      <c r="O1032">
        <v>2.5</v>
      </c>
      <c r="P1032" t="s">
        <v>11735</v>
      </c>
      <c r="Q1032">
        <v>44.5</v>
      </c>
      <c r="R1032" t="s">
        <v>11436</v>
      </c>
      <c r="S1032">
        <v>1.6</v>
      </c>
      <c r="T1032" t="s">
        <v>11421</v>
      </c>
      <c r="U1032">
        <v>6.4</v>
      </c>
      <c r="V1032" t="s">
        <v>11421</v>
      </c>
      <c r="W1032">
        <v>5.4</v>
      </c>
      <c r="X1032" t="s">
        <v>11421</v>
      </c>
      <c r="Y1032">
        <v>1</v>
      </c>
      <c r="Z1032" t="s">
        <v>11421</v>
      </c>
      <c r="AA1032">
        <v>7.9</v>
      </c>
      <c r="AB1032" t="s">
        <v>11421</v>
      </c>
      <c r="AC1032">
        <v>1.1</v>
      </c>
      <c r="AD1032" t="s">
        <v>11421</v>
      </c>
      <c r="AE1032" t="s">
        <v>12371</v>
      </c>
    </row>
    <row r="1033" spans="1:31">
      <c r="A1033" t="s">
        <v>859</v>
      </c>
      <c r="B1033" t="s">
        <v>156</v>
      </c>
      <c r="C1033" t="s">
        <v>3361</v>
      </c>
      <c r="D1033" t="s">
        <v>156</v>
      </c>
      <c r="E1033">
        <v>30</v>
      </c>
      <c r="F1033" t="s">
        <v>11595</v>
      </c>
      <c r="G1033" t="s">
        <v>641</v>
      </c>
      <c r="H1033" t="s">
        <v>11387</v>
      </c>
      <c r="I1033" t="s">
        <v>7032</v>
      </c>
      <c r="J1033" t="s">
        <v>7069</v>
      </c>
      <c r="K1033">
        <v>3</v>
      </c>
      <c r="L1033" t="s">
        <v>11389</v>
      </c>
      <c r="M1033">
        <v>5.8</v>
      </c>
      <c r="N1033" t="s">
        <v>11735</v>
      </c>
      <c r="O1033">
        <v>5.2</v>
      </c>
      <c r="P1033" t="s">
        <v>11735</v>
      </c>
      <c r="Q1033">
        <v>4.4</v>
      </c>
      <c r="R1033" t="s">
        <v>11421</v>
      </c>
      <c r="S1033">
        <v>15.1</v>
      </c>
      <c r="T1033" t="s">
        <v>11499</v>
      </c>
      <c r="U1033">
        <v>4.4</v>
      </c>
      <c r="V1033" t="s">
        <v>11421</v>
      </c>
      <c r="W1033">
        <v>7.2</v>
      </c>
      <c r="X1033" t="s">
        <v>11421</v>
      </c>
      <c r="Y1033">
        <v>1</v>
      </c>
      <c r="Z1033" t="s">
        <v>11421</v>
      </c>
      <c r="AA1033">
        <v>19.2</v>
      </c>
      <c r="AB1033" t="s">
        <v>11855</v>
      </c>
      <c r="AC1033">
        <v>3.2</v>
      </c>
      <c r="AD1033" t="s">
        <v>11421</v>
      </c>
      <c r="AE1033" t="s">
        <v>12371</v>
      </c>
    </row>
    <row r="1034" spans="1:31">
      <c r="A1034" t="s">
        <v>156</v>
      </c>
      <c r="B1034" t="s">
        <v>156</v>
      </c>
      <c r="C1034" t="s">
        <v>2882</v>
      </c>
      <c r="D1034" t="s">
        <v>156</v>
      </c>
      <c r="E1034">
        <v>25</v>
      </c>
      <c r="F1034" t="s">
        <v>11497</v>
      </c>
      <c r="G1034" t="s">
        <v>417</v>
      </c>
      <c r="H1034" t="s">
        <v>11387</v>
      </c>
      <c r="I1034" t="s">
        <v>11388</v>
      </c>
      <c r="J1034" t="s">
        <v>7069</v>
      </c>
      <c r="K1034">
        <v>4</v>
      </c>
      <c r="L1034" t="s">
        <v>11389</v>
      </c>
      <c r="M1034">
        <v>5.4</v>
      </c>
      <c r="N1034" t="s">
        <v>11735</v>
      </c>
      <c r="O1034">
        <v>2.8</v>
      </c>
      <c r="P1034" t="s">
        <v>11735</v>
      </c>
      <c r="Q1034">
        <v>30.6</v>
      </c>
      <c r="R1034" t="s">
        <v>11940</v>
      </c>
      <c r="S1034">
        <v>8.6</v>
      </c>
      <c r="T1034" t="s">
        <v>11421</v>
      </c>
      <c r="U1034">
        <v>7</v>
      </c>
      <c r="V1034" t="s">
        <v>11421</v>
      </c>
      <c r="W1034">
        <v>4.3</v>
      </c>
      <c r="X1034" t="s">
        <v>11421</v>
      </c>
      <c r="Y1034">
        <v>1.9</v>
      </c>
      <c r="Z1034" t="s">
        <v>11421</v>
      </c>
      <c r="AA1034">
        <v>4.5</v>
      </c>
      <c r="AB1034" t="s">
        <v>11421</v>
      </c>
      <c r="AC1034">
        <v>1.1</v>
      </c>
      <c r="AD1034" t="s">
        <v>11421</v>
      </c>
      <c r="AE1034" t="s">
        <v>12371</v>
      </c>
    </row>
    <row r="1035" spans="1:31">
      <c r="A1035" t="s">
        <v>156</v>
      </c>
      <c r="B1035" t="s">
        <v>156</v>
      </c>
      <c r="C1035" t="s">
        <v>10474</v>
      </c>
      <c r="D1035" t="s">
        <v>156</v>
      </c>
      <c r="E1035">
        <v>24</v>
      </c>
      <c r="F1035" t="s">
        <v>8527</v>
      </c>
      <c r="G1035" t="s">
        <v>1197</v>
      </c>
      <c r="H1035" t="s">
        <v>11383</v>
      </c>
      <c r="I1035" t="s">
        <v>11398</v>
      </c>
      <c r="J1035" t="s">
        <v>11384</v>
      </c>
      <c r="K1035">
        <v>5</v>
      </c>
      <c r="L1035" t="s">
        <v>11385</v>
      </c>
      <c r="M1035">
        <v>10.9</v>
      </c>
      <c r="N1035" t="s">
        <v>11735</v>
      </c>
      <c r="O1035">
        <v>16</v>
      </c>
      <c r="P1035" t="s">
        <v>1143</v>
      </c>
      <c r="Q1035">
        <v>4.8</v>
      </c>
      <c r="R1035" t="s">
        <v>11421</v>
      </c>
      <c r="S1035">
        <v>3.1</v>
      </c>
      <c r="T1035" t="s">
        <v>11421</v>
      </c>
      <c r="U1035">
        <v>7.8</v>
      </c>
      <c r="V1035" t="s">
        <v>11421</v>
      </c>
      <c r="W1035">
        <v>37.5</v>
      </c>
      <c r="X1035" t="s">
        <v>12191</v>
      </c>
      <c r="Y1035">
        <v>1.2</v>
      </c>
      <c r="Z1035" t="s">
        <v>11421</v>
      </c>
      <c r="AA1035">
        <v>5.5</v>
      </c>
      <c r="AB1035" t="s">
        <v>11421</v>
      </c>
      <c r="AC1035">
        <v>1.1</v>
      </c>
      <c r="AD1035" t="s">
        <v>11421</v>
      </c>
      <c r="AE1035" t="s">
        <v>12371</v>
      </c>
    </row>
    <row r="1036" spans="1:31">
      <c r="A1036" t="s">
        <v>12315</v>
      </c>
      <c r="B1036" t="s">
        <v>156</v>
      </c>
      <c r="C1036" t="s">
        <v>12550</v>
      </c>
      <c r="D1036" t="s">
        <v>156</v>
      </c>
      <c r="E1036">
        <v>33</v>
      </c>
      <c r="F1036" t="s">
        <v>12046</v>
      </c>
      <c r="G1036" t="s">
        <v>997</v>
      </c>
      <c r="H1036" t="s">
        <v>11387</v>
      </c>
      <c r="I1036" t="s">
        <v>11398</v>
      </c>
      <c r="J1036" t="s">
        <v>11384</v>
      </c>
      <c r="K1036">
        <v>4</v>
      </c>
      <c r="L1036" t="s">
        <v>11389</v>
      </c>
      <c r="M1036">
        <v>11.4</v>
      </c>
      <c r="N1036" t="s">
        <v>11735</v>
      </c>
      <c r="O1036">
        <v>23.7</v>
      </c>
      <c r="P1036" t="s">
        <v>11745</v>
      </c>
      <c r="Q1036">
        <v>19.6</v>
      </c>
      <c r="R1036" t="s">
        <v>12343</v>
      </c>
      <c r="S1036">
        <v>4.4</v>
      </c>
      <c r="T1036" t="s">
        <v>11421</v>
      </c>
      <c r="U1036">
        <v>2.1</v>
      </c>
      <c r="V1036" t="s">
        <v>11421</v>
      </c>
      <c r="W1036">
        <v>2</v>
      </c>
      <c r="X1036" t="s">
        <v>11421</v>
      </c>
      <c r="Y1036">
        <v>1.6</v>
      </c>
      <c r="Z1036" t="s">
        <v>11421</v>
      </c>
      <c r="AA1036">
        <v>8.8</v>
      </c>
      <c r="AB1036" t="s">
        <v>11421</v>
      </c>
      <c r="AC1036">
        <v>1.4</v>
      </c>
      <c r="AD1036" t="s">
        <v>11421</v>
      </c>
      <c r="AE1036" t="s">
        <v>12371</v>
      </c>
    </row>
    <row r="1037" spans="1:31">
      <c r="A1037" t="s">
        <v>12342</v>
      </c>
      <c r="B1037" t="s">
        <v>156</v>
      </c>
      <c r="C1037" t="s">
        <v>3522</v>
      </c>
      <c r="D1037" t="s">
        <v>156</v>
      </c>
      <c r="E1037">
        <v>16</v>
      </c>
      <c r="F1037" t="s">
        <v>11497</v>
      </c>
      <c r="G1037" t="s">
        <v>417</v>
      </c>
      <c r="H1037" t="s">
        <v>11387</v>
      </c>
      <c r="I1037" t="s">
        <v>11388</v>
      </c>
      <c r="J1037" t="s">
        <v>7069</v>
      </c>
      <c r="K1037">
        <v>4</v>
      </c>
      <c r="L1037" t="s">
        <v>11385</v>
      </c>
      <c r="M1037">
        <v>4.8</v>
      </c>
      <c r="N1037" t="s">
        <v>11735</v>
      </c>
      <c r="O1037">
        <v>3.5</v>
      </c>
      <c r="P1037" t="s">
        <v>11735</v>
      </c>
      <c r="Q1037">
        <v>68.9</v>
      </c>
      <c r="R1037" t="s">
        <v>903</v>
      </c>
      <c r="S1037">
        <v>2.8</v>
      </c>
      <c r="T1037" t="s">
        <v>11421</v>
      </c>
      <c r="U1037">
        <v>4.5</v>
      </c>
      <c r="V1037" t="s">
        <v>11421</v>
      </c>
      <c r="W1037">
        <v>5.8</v>
      </c>
      <c r="X1037" t="s">
        <v>11421</v>
      </c>
      <c r="Y1037">
        <v>1</v>
      </c>
      <c r="Z1037" t="s">
        <v>11421</v>
      </c>
      <c r="AA1037">
        <v>6.8</v>
      </c>
      <c r="AB1037" t="s">
        <v>11421</v>
      </c>
      <c r="AC1037">
        <v>1</v>
      </c>
      <c r="AD1037" t="s">
        <v>11421</v>
      </c>
      <c r="AE1037" t="s">
        <v>12371</v>
      </c>
    </row>
    <row r="1038" spans="1:31">
      <c r="A1038" t="s">
        <v>156</v>
      </c>
      <c r="B1038" t="s">
        <v>156</v>
      </c>
      <c r="C1038" t="s">
        <v>5996</v>
      </c>
      <c r="D1038" t="s">
        <v>156</v>
      </c>
      <c r="E1038">
        <v>16</v>
      </c>
      <c r="F1038" t="s">
        <v>11459</v>
      </c>
      <c r="G1038" t="s">
        <v>284</v>
      </c>
      <c r="H1038" t="s">
        <v>11387</v>
      </c>
      <c r="I1038" t="s">
        <v>7032</v>
      </c>
      <c r="J1038" t="s">
        <v>7069</v>
      </c>
      <c r="K1038">
        <v>5</v>
      </c>
      <c r="L1038" t="s">
        <v>11385</v>
      </c>
      <c r="M1038">
        <v>9</v>
      </c>
      <c r="N1038" t="s">
        <v>11735</v>
      </c>
      <c r="O1038">
        <v>13.7</v>
      </c>
      <c r="P1038" t="s">
        <v>12279</v>
      </c>
      <c r="Q1038">
        <v>5.3</v>
      </c>
      <c r="R1038" t="s">
        <v>11421</v>
      </c>
      <c r="S1038">
        <v>2.1</v>
      </c>
      <c r="T1038" t="s">
        <v>11421</v>
      </c>
      <c r="U1038">
        <v>18.6</v>
      </c>
      <c r="V1038" t="s">
        <v>12089</v>
      </c>
      <c r="W1038">
        <v>4</v>
      </c>
      <c r="X1038" t="s">
        <v>11421</v>
      </c>
      <c r="Y1038">
        <v>1.1</v>
      </c>
      <c r="Z1038" t="s">
        <v>11421</v>
      </c>
      <c r="AA1038">
        <v>15.9</v>
      </c>
      <c r="AB1038" t="s">
        <v>11871</v>
      </c>
      <c r="AC1038">
        <v>1</v>
      </c>
      <c r="AD1038" t="s">
        <v>11421</v>
      </c>
      <c r="AE1038" t="s">
        <v>12371</v>
      </c>
    </row>
    <row r="1039" spans="1:31">
      <c r="A1039" t="s">
        <v>859</v>
      </c>
      <c r="B1039" t="s">
        <v>156</v>
      </c>
      <c r="C1039" t="s">
        <v>2616</v>
      </c>
      <c r="D1039" t="s">
        <v>156</v>
      </c>
      <c r="E1039">
        <v>13</v>
      </c>
      <c r="F1039" t="s">
        <v>12153</v>
      </c>
      <c r="G1039" t="s">
        <v>489</v>
      </c>
      <c r="H1039" t="s">
        <v>11402</v>
      </c>
      <c r="I1039" t="s">
        <v>11388</v>
      </c>
      <c r="J1039" t="s">
        <v>7069</v>
      </c>
      <c r="K1039">
        <v>3</v>
      </c>
      <c r="L1039" t="s">
        <v>11389</v>
      </c>
      <c r="M1039">
        <v>8.6</v>
      </c>
      <c r="N1039" t="s">
        <v>11735</v>
      </c>
      <c r="O1039">
        <v>10.3</v>
      </c>
      <c r="P1039" t="s">
        <v>11735</v>
      </c>
      <c r="Q1039">
        <v>13.8</v>
      </c>
      <c r="R1039" t="s">
        <v>11421</v>
      </c>
      <c r="S1039">
        <v>3</v>
      </c>
      <c r="T1039" t="s">
        <v>11421</v>
      </c>
      <c r="U1039">
        <v>1.3</v>
      </c>
      <c r="V1039" t="s">
        <v>11421</v>
      </c>
      <c r="W1039">
        <v>3.3</v>
      </c>
      <c r="X1039" t="s">
        <v>11421</v>
      </c>
      <c r="Y1039">
        <v>10.6</v>
      </c>
      <c r="Z1039" t="s">
        <v>11804</v>
      </c>
      <c r="AA1039">
        <v>8.5</v>
      </c>
      <c r="AB1039" t="s">
        <v>11421</v>
      </c>
      <c r="AC1039">
        <v>17.2</v>
      </c>
      <c r="AD1039" t="s">
        <v>12085</v>
      </c>
      <c r="AE1039" t="s">
        <v>12371</v>
      </c>
    </row>
    <row r="1040" spans="1:31">
      <c r="A1040" t="s">
        <v>156</v>
      </c>
      <c r="B1040" t="s">
        <v>156</v>
      </c>
      <c r="C1040" t="s">
        <v>10641</v>
      </c>
      <c r="D1040" t="s">
        <v>156</v>
      </c>
      <c r="E1040">
        <v>23</v>
      </c>
      <c r="F1040" t="s">
        <v>12465</v>
      </c>
      <c r="G1040" t="s">
        <v>2277</v>
      </c>
      <c r="H1040" t="s">
        <v>11383</v>
      </c>
      <c r="I1040" t="s">
        <v>11398</v>
      </c>
      <c r="J1040" t="s">
        <v>11384</v>
      </c>
      <c r="K1040">
        <v>5</v>
      </c>
      <c r="L1040" t="s">
        <v>11389</v>
      </c>
      <c r="M1040">
        <v>6.3</v>
      </c>
      <c r="N1040" t="s">
        <v>11735</v>
      </c>
      <c r="O1040">
        <v>17.6</v>
      </c>
      <c r="P1040" t="s">
        <v>11617</v>
      </c>
      <c r="Q1040">
        <v>16.6</v>
      </c>
      <c r="R1040" t="s">
        <v>11421</v>
      </c>
      <c r="S1040">
        <v>3.3</v>
      </c>
      <c r="T1040" t="s">
        <v>11421</v>
      </c>
      <c r="U1040">
        <v>6.7</v>
      </c>
      <c r="V1040" t="s">
        <v>11421</v>
      </c>
      <c r="W1040">
        <v>1.9</v>
      </c>
      <c r="X1040" t="s">
        <v>11421</v>
      </c>
      <c r="Y1040">
        <v>1.1</v>
      </c>
      <c r="Z1040" t="s">
        <v>11421</v>
      </c>
      <c r="AA1040">
        <v>10.6</v>
      </c>
      <c r="AB1040" t="s">
        <v>11421</v>
      </c>
      <c r="AC1040">
        <v>1.1</v>
      </c>
      <c r="AD1040" t="s">
        <v>11421</v>
      </c>
      <c r="AE1040" t="s">
        <v>12371</v>
      </c>
    </row>
    <row r="1041" spans="1:31">
      <c r="A1041" t="s">
        <v>156</v>
      </c>
      <c r="B1041" t="s">
        <v>156</v>
      </c>
      <c r="C1041" t="s">
        <v>12551</v>
      </c>
      <c r="D1041" t="s">
        <v>156</v>
      </c>
      <c r="E1041">
        <v>30</v>
      </c>
      <c r="F1041" t="s">
        <v>12465</v>
      </c>
      <c r="G1041" t="s">
        <v>2277</v>
      </c>
      <c r="H1041" t="s">
        <v>11383</v>
      </c>
      <c r="I1041" t="s">
        <v>11398</v>
      </c>
      <c r="J1041" t="s">
        <v>11384</v>
      </c>
      <c r="K1041">
        <v>4</v>
      </c>
      <c r="L1041" t="s">
        <v>11389</v>
      </c>
      <c r="M1041">
        <v>12.9</v>
      </c>
      <c r="N1041" t="s">
        <v>11735</v>
      </c>
      <c r="O1041">
        <v>9.1</v>
      </c>
      <c r="P1041" t="s">
        <v>11735</v>
      </c>
      <c r="Q1041">
        <v>19.2</v>
      </c>
      <c r="R1041" t="s">
        <v>12222</v>
      </c>
      <c r="S1041">
        <v>2.7</v>
      </c>
      <c r="T1041" t="s">
        <v>11421</v>
      </c>
      <c r="U1041">
        <v>13</v>
      </c>
      <c r="V1041" t="s">
        <v>11421</v>
      </c>
      <c r="W1041">
        <v>1.7</v>
      </c>
      <c r="X1041" t="s">
        <v>11421</v>
      </c>
      <c r="Y1041">
        <v>1.4</v>
      </c>
      <c r="Z1041" t="s">
        <v>11421</v>
      </c>
      <c r="AA1041">
        <v>11.9</v>
      </c>
      <c r="AB1041" t="s">
        <v>11421</v>
      </c>
      <c r="AC1041">
        <v>23</v>
      </c>
      <c r="AD1041" t="s">
        <v>12124</v>
      </c>
      <c r="AE1041" t="s">
        <v>12371</v>
      </c>
    </row>
    <row r="1042" spans="1:31">
      <c r="A1042" t="s">
        <v>9</v>
      </c>
      <c r="B1042" t="s">
        <v>156</v>
      </c>
      <c r="C1042" t="s">
        <v>2185</v>
      </c>
      <c r="D1042" t="s">
        <v>156</v>
      </c>
      <c r="E1042">
        <v>24</v>
      </c>
      <c r="F1042" t="s">
        <v>12148</v>
      </c>
      <c r="G1042" t="s">
        <v>12149</v>
      </c>
      <c r="H1042" t="s">
        <v>11387</v>
      </c>
      <c r="I1042" t="s">
        <v>7032</v>
      </c>
      <c r="J1042" t="s">
        <v>11384</v>
      </c>
      <c r="K1042">
        <v>4</v>
      </c>
      <c r="L1042" t="s">
        <v>11389</v>
      </c>
      <c r="M1042">
        <v>5.8</v>
      </c>
      <c r="N1042" t="s">
        <v>11735</v>
      </c>
      <c r="O1042">
        <v>10.3</v>
      </c>
      <c r="P1042" t="s">
        <v>11735</v>
      </c>
      <c r="Q1042">
        <v>3.5</v>
      </c>
      <c r="R1042" t="s">
        <v>11421</v>
      </c>
      <c r="S1042">
        <v>25.8</v>
      </c>
      <c r="T1042" t="s">
        <v>1511</v>
      </c>
      <c r="U1042">
        <v>1.3</v>
      </c>
      <c r="V1042" t="s">
        <v>11421</v>
      </c>
      <c r="W1042">
        <v>7.9</v>
      </c>
      <c r="X1042" t="s">
        <v>11421</v>
      </c>
      <c r="Y1042">
        <v>18.1</v>
      </c>
      <c r="Z1042" t="s">
        <v>12187</v>
      </c>
      <c r="AA1042">
        <v>5.4</v>
      </c>
      <c r="AB1042" t="s">
        <v>11421</v>
      </c>
      <c r="AC1042" t="s">
        <v>9</v>
      </c>
      <c r="AD1042" t="s">
        <v>9</v>
      </c>
      <c r="AE1042" t="s">
        <v>12371</v>
      </c>
    </row>
    <row r="1043" spans="1:31">
      <c r="A1043" t="s">
        <v>156</v>
      </c>
      <c r="B1043" t="s">
        <v>156</v>
      </c>
      <c r="C1043" t="s">
        <v>10252</v>
      </c>
      <c r="D1043" t="s">
        <v>156</v>
      </c>
      <c r="E1043">
        <v>61</v>
      </c>
      <c r="F1043" t="s">
        <v>11649</v>
      </c>
      <c r="G1043" t="s">
        <v>833</v>
      </c>
      <c r="H1043" t="s">
        <v>11387</v>
      </c>
      <c r="I1043" t="s">
        <v>11398</v>
      </c>
      <c r="J1043" t="s">
        <v>11384</v>
      </c>
      <c r="K1043">
        <v>5</v>
      </c>
      <c r="L1043" t="s">
        <v>11389</v>
      </c>
      <c r="M1043">
        <v>5.5</v>
      </c>
      <c r="N1043" t="s">
        <v>11735</v>
      </c>
      <c r="O1043">
        <v>7.8</v>
      </c>
      <c r="P1043" t="s">
        <v>11735</v>
      </c>
      <c r="Q1043">
        <v>37.1</v>
      </c>
      <c r="R1043" t="s">
        <v>2059</v>
      </c>
      <c r="S1043">
        <v>1.6</v>
      </c>
      <c r="T1043" t="s">
        <v>11421</v>
      </c>
      <c r="U1043">
        <v>4.1</v>
      </c>
      <c r="V1043" t="s">
        <v>11421</v>
      </c>
      <c r="W1043">
        <v>13.1</v>
      </c>
      <c r="X1043" t="s">
        <v>11980</v>
      </c>
      <c r="Y1043">
        <v>1.9</v>
      </c>
      <c r="Z1043" t="s">
        <v>11421</v>
      </c>
      <c r="AA1043">
        <v>33.4</v>
      </c>
      <c r="AB1043" t="s">
        <v>11682</v>
      </c>
      <c r="AC1043">
        <v>5.2</v>
      </c>
      <c r="AD1043" t="s">
        <v>11421</v>
      </c>
      <c r="AE1043" t="s">
        <v>12371</v>
      </c>
    </row>
    <row r="1044" spans="1:31">
      <c r="A1044" t="s">
        <v>156</v>
      </c>
      <c r="B1044" t="s">
        <v>156</v>
      </c>
      <c r="C1044" t="s">
        <v>2488</v>
      </c>
      <c r="D1044" t="s">
        <v>156</v>
      </c>
      <c r="E1044">
        <v>14</v>
      </c>
      <c r="F1044" t="s">
        <v>11382</v>
      </c>
      <c r="G1044" t="s">
        <v>5</v>
      </c>
      <c r="H1044" t="s">
        <v>11387</v>
      </c>
      <c r="I1044" t="s">
        <v>7032</v>
      </c>
      <c r="J1044" t="s">
        <v>7069</v>
      </c>
      <c r="K1044">
        <v>5</v>
      </c>
      <c r="L1044" t="s">
        <v>11385</v>
      </c>
      <c r="M1044">
        <v>6.4</v>
      </c>
      <c r="N1044" t="s">
        <v>11735</v>
      </c>
      <c r="O1044">
        <v>7.3</v>
      </c>
      <c r="P1044" t="s">
        <v>11735</v>
      </c>
      <c r="Q1044">
        <v>15.4</v>
      </c>
      <c r="R1044" t="s">
        <v>11421</v>
      </c>
      <c r="S1044">
        <v>5.9</v>
      </c>
      <c r="T1044" t="s">
        <v>11421</v>
      </c>
      <c r="U1044">
        <v>7.8</v>
      </c>
      <c r="V1044" t="s">
        <v>11421</v>
      </c>
      <c r="W1044">
        <v>14.6</v>
      </c>
      <c r="X1044" t="s">
        <v>11774</v>
      </c>
      <c r="Y1044">
        <v>1.5</v>
      </c>
      <c r="Z1044" t="s">
        <v>11421</v>
      </c>
      <c r="AA1044">
        <v>24.7</v>
      </c>
      <c r="AB1044" t="s">
        <v>11778</v>
      </c>
      <c r="AC1044">
        <v>1.3</v>
      </c>
      <c r="AD1044" t="s">
        <v>11421</v>
      </c>
      <c r="AE1044" t="s">
        <v>12371</v>
      </c>
    </row>
    <row r="1045" spans="1:31">
      <c r="A1045" t="s">
        <v>156</v>
      </c>
      <c r="B1045" t="s">
        <v>156</v>
      </c>
      <c r="C1045" t="s">
        <v>12552</v>
      </c>
      <c r="D1045" t="s">
        <v>156</v>
      </c>
      <c r="E1045">
        <v>14</v>
      </c>
      <c r="F1045" t="s">
        <v>11819</v>
      </c>
      <c r="G1045" t="s">
        <v>274</v>
      </c>
      <c r="H1045" t="s">
        <v>11387</v>
      </c>
      <c r="I1045" t="s">
        <v>7032</v>
      </c>
      <c r="J1045" t="s">
        <v>7069</v>
      </c>
      <c r="K1045">
        <v>5</v>
      </c>
      <c r="L1045" t="s">
        <v>9</v>
      </c>
      <c r="M1045">
        <v>4.5</v>
      </c>
      <c r="N1045" t="s">
        <v>11735</v>
      </c>
      <c r="O1045">
        <v>7.3</v>
      </c>
      <c r="P1045" t="s">
        <v>11735</v>
      </c>
      <c r="Q1045">
        <v>16.6</v>
      </c>
      <c r="R1045" t="s">
        <v>11421</v>
      </c>
      <c r="S1045">
        <v>2.2</v>
      </c>
      <c r="T1045" t="s">
        <v>11421</v>
      </c>
      <c r="U1045">
        <v>4</v>
      </c>
      <c r="V1045" t="s">
        <v>11421</v>
      </c>
      <c r="W1045">
        <v>50.6</v>
      </c>
      <c r="X1045" t="s">
        <v>11823</v>
      </c>
      <c r="Y1045">
        <v>1</v>
      </c>
      <c r="Z1045" t="s">
        <v>11421</v>
      </c>
      <c r="AA1045">
        <v>5.1</v>
      </c>
      <c r="AB1045" t="s">
        <v>11421</v>
      </c>
      <c r="AC1045" t="s">
        <v>9</v>
      </c>
      <c r="AD1045" t="s">
        <v>9</v>
      </c>
      <c r="AE1045" t="s">
        <v>12371</v>
      </c>
    </row>
    <row r="1046" spans="1:31">
      <c r="A1046" t="s">
        <v>156</v>
      </c>
      <c r="B1046" t="s">
        <v>156</v>
      </c>
      <c r="C1046" t="s">
        <v>2915</v>
      </c>
      <c r="D1046" t="s">
        <v>156</v>
      </c>
      <c r="E1046">
        <v>24</v>
      </c>
      <c r="F1046" t="s">
        <v>12196</v>
      </c>
      <c r="G1046" t="s">
        <v>731</v>
      </c>
      <c r="H1046" t="s">
        <v>11383</v>
      </c>
      <c r="I1046" t="s">
        <v>11398</v>
      </c>
      <c r="J1046" t="s">
        <v>7069</v>
      </c>
      <c r="K1046">
        <v>2</v>
      </c>
      <c r="L1046" t="s">
        <v>11385</v>
      </c>
      <c r="M1046">
        <v>4.5</v>
      </c>
      <c r="N1046" t="s">
        <v>11735</v>
      </c>
      <c r="O1046">
        <v>27.8</v>
      </c>
      <c r="P1046" t="s">
        <v>11653</v>
      </c>
      <c r="Q1046">
        <v>31.4</v>
      </c>
      <c r="R1046" t="s">
        <v>11850</v>
      </c>
      <c r="S1046">
        <v>1.8</v>
      </c>
      <c r="T1046" t="s">
        <v>11421</v>
      </c>
      <c r="U1046">
        <v>6.9</v>
      </c>
      <c r="V1046" t="s">
        <v>11421</v>
      </c>
      <c r="W1046">
        <v>14.7</v>
      </c>
      <c r="X1046" t="s">
        <v>12303</v>
      </c>
      <c r="Y1046">
        <v>1</v>
      </c>
      <c r="Z1046" t="s">
        <v>11421</v>
      </c>
      <c r="AA1046">
        <v>8.8</v>
      </c>
      <c r="AB1046" t="s">
        <v>11421</v>
      </c>
      <c r="AC1046">
        <v>1.6</v>
      </c>
      <c r="AD1046" t="s">
        <v>11421</v>
      </c>
      <c r="AE1046" t="s">
        <v>12371</v>
      </c>
    </row>
    <row r="1047" spans="1:31">
      <c r="A1047" t="s">
        <v>156</v>
      </c>
      <c r="B1047" t="s">
        <v>156</v>
      </c>
      <c r="C1047" t="s">
        <v>12553</v>
      </c>
      <c r="D1047" t="s">
        <v>156</v>
      </c>
      <c r="E1047">
        <v>14</v>
      </c>
      <c r="F1047" t="s">
        <v>12153</v>
      </c>
      <c r="G1047" t="s">
        <v>489</v>
      </c>
      <c r="H1047" t="s">
        <v>11402</v>
      </c>
      <c r="I1047" t="s">
        <v>11388</v>
      </c>
      <c r="J1047" t="s">
        <v>7069</v>
      </c>
      <c r="K1047">
        <v>4</v>
      </c>
      <c r="L1047" t="s">
        <v>11389</v>
      </c>
      <c r="M1047">
        <v>16.4</v>
      </c>
      <c r="N1047" t="s">
        <v>11965</v>
      </c>
      <c r="O1047">
        <v>11.3</v>
      </c>
      <c r="P1047" t="s">
        <v>11735</v>
      </c>
      <c r="Q1047">
        <v>5.5</v>
      </c>
      <c r="R1047" t="s">
        <v>11421</v>
      </c>
      <c r="S1047">
        <v>4</v>
      </c>
      <c r="T1047" t="s">
        <v>11421</v>
      </c>
      <c r="U1047">
        <v>1.1</v>
      </c>
      <c r="V1047" t="s">
        <v>11421</v>
      </c>
      <c r="W1047">
        <v>2.8</v>
      </c>
      <c r="X1047" t="s">
        <v>11421</v>
      </c>
      <c r="Y1047">
        <v>14.4</v>
      </c>
      <c r="Z1047" t="s">
        <v>11856</v>
      </c>
      <c r="AA1047">
        <v>14.5</v>
      </c>
      <c r="AB1047" t="s">
        <v>12136</v>
      </c>
      <c r="AC1047">
        <v>14.5</v>
      </c>
      <c r="AD1047" t="s">
        <v>12470</v>
      </c>
      <c r="AE1047" t="s">
        <v>12371</v>
      </c>
    </row>
    <row r="1048" spans="1:31">
      <c r="A1048" t="s">
        <v>12315</v>
      </c>
      <c r="B1048" t="s">
        <v>156</v>
      </c>
      <c r="C1048" t="s">
        <v>12554</v>
      </c>
      <c r="D1048" t="s">
        <v>156</v>
      </c>
      <c r="E1048">
        <v>24</v>
      </c>
      <c r="F1048" t="s">
        <v>12307</v>
      </c>
      <c r="G1048" t="s">
        <v>1096</v>
      </c>
      <c r="H1048" t="s">
        <v>11425</v>
      </c>
      <c r="I1048" t="s">
        <v>11398</v>
      </c>
      <c r="J1048" t="s">
        <v>11384</v>
      </c>
      <c r="K1048">
        <v>2</v>
      </c>
      <c r="L1048" t="s">
        <v>11389</v>
      </c>
      <c r="M1048">
        <v>7.1</v>
      </c>
      <c r="N1048" t="s">
        <v>11735</v>
      </c>
      <c r="O1048">
        <v>13.4</v>
      </c>
      <c r="P1048" t="s">
        <v>11735</v>
      </c>
      <c r="Q1048">
        <v>18.8</v>
      </c>
      <c r="R1048" t="s">
        <v>11421</v>
      </c>
      <c r="S1048">
        <v>4.8</v>
      </c>
      <c r="T1048" t="s">
        <v>11421</v>
      </c>
      <c r="U1048">
        <v>44.1</v>
      </c>
      <c r="V1048" t="s">
        <v>11626</v>
      </c>
      <c r="W1048">
        <v>14.4</v>
      </c>
      <c r="X1048" t="s">
        <v>11849</v>
      </c>
      <c r="Y1048">
        <v>1.1</v>
      </c>
      <c r="Z1048" t="s">
        <v>11421</v>
      </c>
      <c r="AA1048">
        <v>10.6</v>
      </c>
      <c r="AB1048" t="s">
        <v>11421</v>
      </c>
      <c r="AC1048">
        <v>1</v>
      </c>
      <c r="AD1048" t="s">
        <v>11421</v>
      </c>
      <c r="AE1048" t="s">
        <v>12371</v>
      </c>
    </row>
    <row r="1049" spans="1:31">
      <c r="A1049" t="s">
        <v>156</v>
      </c>
      <c r="B1049" t="s">
        <v>156</v>
      </c>
      <c r="C1049" t="s">
        <v>2548</v>
      </c>
      <c r="D1049" t="s">
        <v>156</v>
      </c>
      <c r="E1049">
        <v>23</v>
      </c>
      <c r="F1049" t="s">
        <v>11386</v>
      </c>
      <c r="G1049" t="s">
        <v>10</v>
      </c>
      <c r="H1049" t="s">
        <v>11387</v>
      </c>
      <c r="I1049" t="s">
        <v>11398</v>
      </c>
      <c r="J1049" t="s">
        <v>11384</v>
      </c>
      <c r="K1049">
        <v>3</v>
      </c>
      <c r="L1049" t="s">
        <v>11389</v>
      </c>
      <c r="M1049">
        <v>5.5</v>
      </c>
      <c r="N1049" t="s">
        <v>11735</v>
      </c>
      <c r="O1049">
        <v>4.9</v>
      </c>
      <c r="P1049" t="s">
        <v>11735</v>
      </c>
      <c r="Q1049">
        <v>4.4</v>
      </c>
      <c r="R1049" t="s">
        <v>11421</v>
      </c>
      <c r="S1049">
        <v>6.5</v>
      </c>
      <c r="T1049" t="s">
        <v>11421</v>
      </c>
      <c r="U1049">
        <v>31.4</v>
      </c>
      <c r="V1049" t="s">
        <v>866</v>
      </c>
      <c r="W1049">
        <v>37.5</v>
      </c>
      <c r="X1049" t="s">
        <v>11960</v>
      </c>
      <c r="Y1049">
        <v>2.4</v>
      </c>
      <c r="Z1049" t="s">
        <v>11421</v>
      </c>
      <c r="AA1049">
        <v>11.2</v>
      </c>
      <c r="AB1049" t="s">
        <v>11421</v>
      </c>
      <c r="AC1049">
        <v>14</v>
      </c>
      <c r="AD1049" t="s">
        <v>11872</v>
      </c>
      <c r="AE1049" t="s">
        <v>12371</v>
      </c>
    </row>
    <row r="1050" spans="1:31">
      <c r="A1050" t="s">
        <v>12315</v>
      </c>
      <c r="B1050" t="s">
        <v>156</v>
      </c>
      <c r="C1050" t="s">
        <v>1760</v>
      </c>
      <c r="D1050" t="s">
        <v>156</v>
      </c>
      <c r="E1050">
        <v>25</v>
      </c>
      <c r="F1050" t="s">
        <v>11432</v>
      </c>
      <c r="G1050" t="s">
        <v>11433</v>
      </c>
      <c r="H1050" t="s">
        <v>11402</v>
      </c>
      <c r="I1050" t="s">
        <v>11398</v>
      </c>
      <c r="J1050" t="s">
        <v>11384</v>
      </c>
      <c r="K1050">
        <v>4</v>
      </c>
      <c r="L1050" t="s">
        <v>11389</v>
      </c>
      <c r="M1050">
        <v>4.6</v>
      </c>
      <c r="N1050" t="s">
        <v>11735</v>
      </c>
      <c r="O1050">
        <v>2</v>
      </c>
      <c r="P1050" t="s">
        <v>11735</v>
      </c>
      <c r="Q1050">
        <v>14.6</v>
      </c>
      <c r="R1050" t="s">
        <v>11421</v>
      </c>
      <c r="S1050">
        <v>23</v>
      </c>
      <c r="T1050" t="s">
        <v>12140</v>
      </c>
      <c r="U1050">
        <v>2.5</v>
      </c>
      <c r="V1050" t="s">
        <v>11421</v>
      </c>
      <c r="W1050">
        <v>2</v>
      </c>
      <c r="X1050" t="s">
        <v>11421</v>
      </c>
      <c r="Y1050">
        <v>2.1</v>
      </c>
      <c r="Z1050" t="s">
        <v>11421</v>
      </c>
      <c r="AA1050">
        <v>6.2</v>
      </c>
      <c r="AB1050" t="s">
        <v>11421</v>
      </c>
      <c r="AC1050">
        <v>1.3</v>
      </c>
      <c r="AD1050" t="s">
        <v>11421</v>
      </c>
      <c r="AE1050" t="s">
        <v>12371</v>
      </c>
    </row>
    <row r="1051" spans="1:31">
      <c r="A1051" t="s">
        <v>156</v>
      </c>
      <c r="B1051" t="s">
        <v>156</v>
      </c>
      <c r="C1051" t="s">
        <v>10980</v>
      </c>
      <c r="D1051" t="s">
        <v>156</v>
      </c>
      <c r="E1051">
        <v>19</v>
      </c>
      <c r="F1051" t="s">
        <v>11386</v>
      </c>
      <c r="G1051" t="s">
        <v>10</v>
      </c>
      <c r="H1051" t="s">
        <v>11425</v>
      </c>
      <c r="I1051" t="s">
        <v>7032</v>
      </c>
      <c r="J1051" t="s">
        <v>7069</v>
      </c>
      <c r="K1051">
        <v>2</v>
      </c>
      <c r="L1051" t="s">
        <v>11389</v>
      </c>
      <c r="M1051">
        <v>4.2</v>
      </c>
      <c r="N1051" t="s">
        <v>11735</v>
      </c>
      <c r="O1051">
        <v>12.6</v>
      </c>
      <c r="P1051" t="s">
        <v>11735</v>
      </c>
      <c r="Q1051">
        <v>6.1</v>
      </c>
      <c r="R1051" t="s">
        <v>11421</v>
      </c>
      <c r="S1051">
        <v>8.5</v>
      </c>
      <c r="T1051" t="s">
        <v>11421</v>
      </c>
      <c r="U1051">
        <v>18.5</v>
      </c>
      <c r="V1051" t="s">
        <v>11944</v>
      </c>
      <c r="W1051">
        <v>9.1</v>
      </c>
      <c r="X1051" t="s">
        <v>11421</v>
      </c>
      <c r="Y1051">
        <v>1</v>
      </c>
      <c r="Z1051" t="s">
        <v>11421</v>
      </c>
      <c r="AA1051">
        <v>9.3</v>
      </c>
      <c r="AB1051" t="s">
        <v>11421</v>
      </c>
      <c r="AC1051">
        <v>1</v>
      </c>
      <c r="AD1051" t="s">
        <v>11421</v>
      </c>
      <c r="AE1051" t="s">
        <v>12371</v>
      </c>
    </row>
    <row r="1052" spans="1:31">
      <c r="A1052" t="s">
        <v>12342</v>
      </c>
      <c r="B1052" t="s">
        <v>156</v>
      </c>
      <c r="C1052" t="s">
        <v>2183</v>
      </c>
      <c r="D1052" t="s">
        <v>156</v>
      </c>
      <c r="E1052">
        <v>14</v>
      </c>
      <c r="F1052" t="s">
        <v>11382</v>
      </c>
      <c r="G1052" t="s">
        <v>5</v>
      </c>
      <c r="H1052" t="s">
        <v>11383</v>
      </c>
      <c r="I1052" t="s">
        <v>11388</v>
      </c>
      <c r="J1052" t="s">
        <v>7069</v>
      </c>
      <c r="K1052">
        <v>5</v>
      </c>
      <c r="L1052" t="s">
        <v>11385</v>
      </c>
      <c r="M1052">
        <v>6.5</v>
      </c>
      <c r="N1052" t="s">
        <v>11735</v>
      </c>
      <c r="O1052">
        <v>7.7</v>
      </c>
      <c r="P1052" t="s">
        <v>11735</v>
      </c>
      <c r="Q1052">
        <v>46.7</v>
      </c>
      <c r="R1052" t="s">
        <v>11828</v>
      </c>
      <c r="S1052">
        <v>3.4</v>
      </c>
      <c r="T1052" t="s">
        <v>11421</v>
      </c>
      <c r="U1052">
        <v>1.1</v>
      </c>
      <c r="V1052" t="s">
        <v>11421</v>
      </c>
      <c r="W1052">
        <v>3.8</v>
      </c>
      <c r="X1052" t="s">
        <v>11421</v>
      </c>
      <c r="Y1052">
        <v>2.6</v>
      </c>
      <c r="Z1052" t="s">
        <v>11421</v>
      </c>
      <c r="AA1052">
        <v>16.1</v>
      </c>
      <c r="AB1052" t="s">
        <v>12006</v>
      </c>
      <c r="AC1052">
        <v>1.2</v>
      </c>
      <c r="AD1052" t="s">
        <v>11421</v>
      </c>
      <c r="AE1052" t="s">
        <v>12371</v>
      </c>
    </row>
    <row r="1053" spans="1:31">
      <c r="A1053" t="s">
        <v>12315</v>
      </c>
      <c r="B1053" t="s">
        <v>156</v>
      </c>
      <c r="C1053" t="s">
        <v>10498</v>
      </c>
      <c r="D1053" t="s">
        <v>156</v>
      </c>
      <c r="E1053">
        <v>49</v>
      </c>
      <c r="F1053" t="s">
        <v>8527</v>
      </c>
      <c r="G1053" t="s">
        <v>1197</v>
      </c>
      <c r="H1053" t="s">
        <v>11383</v>
      </c>
      <c r="I1053" t="s">
        <v>11398</v>
      </c>
      <c r="J1053" t="s">
        <v>11384</v>
      </c>
      <c r="K1053">
        <v>5</v>
      </c>
      <c r="L1053" t="s">
        <v>11385</v>
      </c>
      <c r="M1053">
        <v>5.6</v>
      </c>
      <c r="N1053" t="s">
        <v>11735</v>
      </c>
      <c r="O1053">
        <v>4</v>
      </c>
      <c r="P1053" t="s">
        <v>11735</v>
      </c>
      <c r="Q1053">
        <v>34.1</v>
      </c>
      <c r="R1053" t="s">
        <v>11859</v>
      </c>
      <c r="S1053">
        <v>2.9</v>
      </c>
      <c r="T1053" t="s">
        <v>11421</v>
      </c>
      <c r="U1053">
        <v>1.9</v>
      </c>
      <c r="V1053" t="s">
        <v>11421</v>
      </c>
      <c r="W1053">
        <v>29.1</v>
      </c>
      <c r="X1053" t="s">
        <v>11824</v>
      </c>
      <c r="Y1053">
        <v>8.5</v>
      </c>
      <c r="Z1053" t="s">
        <v>11421</v>
      </c>
      <c r="AA1053">
        <v>5.5</v>
      </c>
      <c r="AB1053" t="s">
        <v>11421</v>
      </c>
      <c r="AC1053">
        <v>1.4</v>
      </c>
      <c r="AD1053" t="s">
        <v>11421</v>
      </c>
      <c r="AE1053" t="s">
        <v>12371</v>
      </c>
    </row>
    <row r="1054" spans="1:31">
      <c r="A1054" t="s">
        <v>156</v>
      </c>
      <c r="B1054" t="s">
        <v>156</v>
      </c>
      <c r="C1054" t="s">
        <v>1896</v>
      </c>
      <c r="D1054" t="s">
        <v>156</v>
      </c>
      <c r="E1054">
        <v>37</v>
      </c>
      <c r="F1054" t="s">
        <v>11805</v>
      </c>
      <c r="G1054" t="s">
        <v>260</v>
      </c>
      <c r="H1054" t="s">
        <v>11402</v>
      </c>
      <c r="I1054" t="s">
        <v>11398</v>
      </c>
      <c r="J1054" t="s">
        <v>7069</v>
      </c>
      <c r="K1054">
        <v>4</v>
      </c>
      <c r="L1054" t="s">
        <v>11389</v>
      </c>
      <c r="M1054">
        <v>10.6</v>
      </c>
      <c r="N1054" t="s">
        <v>11735</v>
      </c>
      <c r="O1054">
        <v>4.8</v>
      </c>
      <c r="P1054" t="s">
        <v>11735</v>
      </c>
      <c r="Q1054">
        <v>14.8</v>
      </c>
      <c r="R1054" t="s">
        <v>11421</v>
      </c>
      <c r="S1054">
        <v>1.4</v>
      </c>
      <c r="T1054" t="s">
        <v>11421</v>
      </c>
      <c r="U1054">
        <v>46.6</v>
      </c>
      <c r="V1054" t="s">
        <v>11628</v>
      </c>
      <c r="W1054">
        <v>2.9</v>
      </c>
      <c r="X1054" t="s">
        <v>11421</v>
      </c>
      <c r="Y1054">
        <v>1.8</v>
      </c>
      <c r="Z1054" t="s">
        <v>11421</v>
      </c>
      <c r="AA1054">
        <v>5.6</v>
      </c>
      <c r="AB1054" t="s">
        <v>11421</v>
      </c>
      <c r="AC1054">
        <v>1</v>
      </c>
      <c r="AD1054" t="s">
        <v>11421</v>
      </c>
      <c r="AE1054" t="s">
        <v>12371</v>
      </c>
    </row>
    <row r="1055" spans="1:31">
      <c r="A1055" t="s">
        <v>12315</v>
      </c>
      <c r="B1055" t="s">
        <v>156</v>
      </c>
      <c r="C1055" t="s">
        <v>12555</v>
      </c>
      <c r="D1055" t="s">
        <v>156</v>
      </c>
      <c r="E1055">
        <v>36</v>
      </c>
      <c r="F1055" t="s">
        <v>12556</v>
      </c>
      <c r="G1055" t="s">
        <v>12557</v>
      </c>
      <c r="H1055" t="s">
        <v>11383</v>
      </c>
      <c r="I1055" t="s">
        <v>11398</v>
      </c>
      <c r="J1055" t="s">
        <v>6952</v>
      </c>
      <c r="K1055">
        <v>4</v>
      </c>
      <c r="L1055" t="s">
        <v>11389</v>
      </c>
      <c r="M1055">
        <v>2.7</v>
      </c>
      <c r="N1055" t="s">
        <v>11735</v>
      </c>
      <c r="O1055">
        <v>7.9</v>
      </c>
      <c r="P1055" t="s">
        <v>11735</v>
      </c>
      <c r="Q1055">
        <v>31.4</v>
      </c>
      <c r="R1055" t="s">
        <v>11904</v>
      </c>
      <c r="S1055">
        <v>1.4</v>
      </c>
      <c r="T1055" t="s">
        <v>11421</v>
      </c>
      <c r="U1055">
        <v>18.5</v>
      </c>
      <c r="V1055" t="s">
        <v>12110</v>
      </c>
      <c r="W1055">
        <v>3.1</v>
      </c>
      <c r="X1055" t="s">
        <v>11421</v>
      </c>
      <c r="Y1055">
        <v>1</v>
      </c>
      <c r="Z1055" t="s">
        <v>11421</v>
      </c>
      <c r="AA1055">
        <v>19.8</v>
      </c>
      <c r="AB1055" t="s">
        <v>11881</v>
      </c>
      <c r="AC1055" t="s">
        <v>9</v>
      </c>
      <c r="AD1055" t="s">
        <v>9</v>
      </c>
      <c r="AE1055" t="s">
        <v>12371</v>
      </c>
    </row>
    <row r="1056" spans="1:31">
      <c r="A1056" t="s">
        <v>12315</v>
      </c>
      <c r="B1056" t="s">
        <v>156</v>
      </c>
      <c r="C1056" t="s">
        <v>10999</v>
      </c>
      <c r="D1056" t="s">
        <v>156</v>
      </c>
      <c r="E1056">
        <v>16</v>
      </c>
      <c r="F1056" t="s">
        <v>11459</v>
      </c>
      <c r="G1056" t="s">
        <v>284</v>
      </c>
      <c r="H1056" t="s">
        <v>11425</v>
      </c>
      <c r="I1056" t="s">
        <v>7032</v>
      </c>
      <c r="J1056" t="s">
        <v>6952</v>
      </c>
      <c r="K1056">
        <v>4</v>
      </c>
      <c r="L1056" t="s">
        <v>12073</v>
      </c>
      <c r="M1056">
        <v>4.9</v>
      </c>
      <c r="N1056" t="s">
        <v>11735</v>
      </c>
      <c r="O1056">
        <v>13.2</v>
      </c>
      <c r="P1056" t="s">
        <v>11735</v>
      </c>
      <c r="Q1056">
        <v>17.9</v>
      </c>
      <c r="R1056" t="s">
        <v>11421</v>
      </c>
      <c r="S1056">
        <v>1.7</v>
      </c>
      <c r="T1056" t="s">
        <v>11421</v>
      </c>
      <c r="U1056">
        <v>76.6</v>
      </c>
      <c r="V1056" t="s">
        <v>760</v>
      </c>
      <c r="W1056">
        <v>6</v>
      </c>
      <c r="X1056" t="s">
        <v>11421</v>
      </c>
      <c r="Y1056">
        <v>1</v>
      </c>
      <c r="Z1056" t="s">
        <v>11421</v>
      </c>
      <c r="AA1056">
        <v>13.5</v>
      </c>
      <c r="AB1056" t="s">
        <v>12491</v>
      </c>
      <c r="AC1056">
        <v>1</v>
      </c>
      <c r="AD1056" t="s">
        <v>11421</v>
      </c>
      <c r="AE1056" t="s">
        <v>12371</v>
      </c>
    </row>
    <row r="1057" spans="1:31">
      <c r="A1057" t="s">
        <v>12315</v>
      </c>
      <c r="B1057" t="s">
        <v>156</v>
      </c>
      <c r="C1057" t="s">
        <v>12558</v>
      </c>
      <c r="D1057" t="s">
        <v>156</v>
      </c>
      <c r="E1057">
        <v>33</v>
      </c>
      <c r="F1057" t="s">
        <v>11671</v>
      </c>
      <c r="G1057" t="s">
        <v>1090</v>
      </c>
      <c r="H1057" t="s">
        <v>11383</v>
      </c>
      <c r="I1057" t="s">
        <v>7032</v>
      </c>
      <c r="J1057" t="s">
        <v>6952</v>
      </c>
      <c r="K1057">
        <v>4</v>
      </c>
      <c r="L1057" t="s">
        <v>11385</v>
      </c>
      <c r="M1057">
        <v>6.3</v>
      </c>
      <c r="N1057" t="s">
        <v>11735</v>
      </c>
      <c r="O1057">
        <v>5.5</v>
      </c>
      <c r="P1057" t="s">
        <v>11735</v>
      </c>
      <c r="Q1057">
        <v>58.8</v>
      </c>
      <c r="R1057" t="s">
        <v>514</v>
      </c>
      <c r="S1057">
        <v>1</v>
      </c>
      <c r="T1057" t="s">
        <v>11421</v>
      </c>
      <c r="U1057">
        <v>2.5</v>
      </c>
      <c r="V1057" t="s">
        <v>11421</v>
      </c>
      <c r="W1057">
        <v>1.5</v>
      </c>
      <c r="X1057" t="s">
        <v>11421</v>
      </c>
      <c r="Y1057">
        <v>1</v>
      </c>
      <c r="Z1057" t="s">
        <v>11421</v>
      </c>
      <c r="AA1057">
        <v>6.6</v>
      </c>
      <c r="AB1057" t="s">
        <v>11421</v>
      </c>
      <c r="AC1057" t="s">
        <v>9</v>
      </c>
      <c r="AD1057" t="s">
        <v>9</v>
      </c>
      <c r="AE1057" t="s">
        <v>12371</v>
      </c>
    </row>
    <row r="1058" spans="1:31">
      <c r="A1058" t="s">
        <v>156</v>
      </c>
      <c r="B1058" t="s">
        <v>156</v>
      </c>
      <c r="C1058" t="s">
        <v>1227</v>
      </c>
      <c r="D1058" t="s">
        <v>156</v>
      </c>
      <c r="E1058">
        <v>17</v>
      </c>
      <c r="F1058" t="s">
        <v>11432</v>
      </c>
      <c r="G1058" t="s">
        <v>11433</v>
      </c>
      <c r="H1058" t="s">
        <v>11387</v>
      </c>
      <c r="I1058" t="s">
        <v>11388</v>
      </c>
      <c r="J1058" t="s">
        <v>11384</v>
      </c>
      <c r="K1058">
        <v>2</v>
      </c>
      <c r="L1058" t="s">
        <v>11389</v>
      </c>
      <c r="M1058">
        <v>4.9</v>
      </c>
      <c r="N1058" t="s">
        <v>11735</v>
      </c>
      <c r="O1058">
        <v>6.8</v>
      </c>
      <c r="P1058" t="s">
        <v>11735</v>
      </c>
      <c r="Q1058">
        <v>16.8</v>
      </c>
      <c r="R1058" t="s">
        <v>11421</v>
      </c>
      <c r="S1058">
        <v>20.5</v>
      </c>
      <c r="T1058" t="s">
        <v>12035</v>
      </c>
      <c r="U1058" t="s">
        <v>9</v>
      </c>
      <c r="V1058" t="s">
        <v>9</v>
      </c>
      <c r="W1058" t="s">
        <v>9</v>
      </c>
      <c r="X1058" t="s">
        <v>9</v>
      </c>
      <c r="Y1058">
        <v>5.8</v>
      </c>
      <c r="Z1058" t="s">
        <v>11421</v>
      </c>
      <c r="AA1058">
        <v>5.3</v>
      </c>
      <c r="AB1058" t="s">
        <v>11421</v>
      </c>
      <c r="AC1058">
        <v>1.2</v>
      </c>
      <c r="AD1058" t="s">
        <v>11421</v>
      </c>
      <c r="AE1058" t="s">
        <v>12371</v>
      </c>
    </row>
    <row r="1059" spans="1:31">
      <c r="A1059" t="s">
        <v>12308</v>
      </c>
      <c r="B1059" t="s">
        <v>156</v>
      </c>
      <c r="C1059" t="s">
        <v>3241</v>
      </c>
      <c r="D1059" t="s">
        <v>156</v>
      </c>
      <c r="E1059">
        <v>16</v>
      </c>
      <c r="F1059" t="s">
        <v>11459</v>
      </c>
      <c r="G1059" t="s">
        <v>284</v>
      </c>
      <c r="H1059" t="s">
        <v>11383</v>
      </c>
      <c r="I1059" t="s">
        <v>11388</v>
      </c>
      <c r="J1059" t="s">
        <v>7069</v>
      </c>
      <c r="K1059">
        <v>4</v>
      </c>
      <c r="L1059" t="s">
        <v>11389</v>
      </c>
      <c r="M1059">
        <v>6.1</v>
      </c>
      <c r="N1059" t="s">
        <v>11735</v>
      </c>
      <c r="O1059">
        <v>2.9</v>
      </c>
      <c r="P1059" t="s">
        <v>11735</v>
      </c>
      <c r="Q1059">
        <v>65.8</v>
      </c>
      <c r="R1059" t="s">
        <v>769</v>
      </c>
      <c r="S1059">
        <v>3.9</v>
      </c>
      <c r="T1059" t="s">
        <v>11421</v>
      </c>
      <c r="U1059">
        <v>4</v>
      </c>
      <c r="V1059" t="s">
        <v>11421</v>
      </c>
      <c r="W1059">
        <v>3</v>
      </c>
      <c r="X1059" t="s">
        <v>11421</v>
      </c>
      <c r="Y1059">
        <v>1.8</v>
      </c>
      <c r="Z1059" t="s">
        <v>11421</v>
      </c>
      <c r="AA1059">
        <v>7.2</v>
      </c>
      <c r="AB1059" t="s">
        <v>11421</v>
      </c>
      <c r="AC1059">
        <v>1.3</v>
      </c>
      <c r="AD1059" t="s">
        <v>11421</v>
      </c>
      <c r="AE1059" t="s">
        <v>12371</v>
      </c>
    </row>
    <row r="1060" spans="1:31">
      <c r="A1060" t="s">
        <v>156</v>
      </c>
      <c r="B1060" t="s">
        <v>156</v>
      </c>
      <c r="C1060" t="s">
        <v>2896</v>
      </c>
      <c r="D1060" t="s">
        <v>156</v>
      </c>
      <c r="E1060">
        <v>25</v>
      </c>
      <c r="F1060" t="s">
        <v>11497</v>
      </c>
      <c r="G1060" t="s">
        <v>417</v>
      </c>
      <c r="H1060" t="s">
        <v>11387</v>
      </c>
      <c r="I1060" t="s">
        <v>11388</v>
      </c>
      <c r="J1060" t="s">
        <v>7069</v>
      </c>
      <c r="K1060">
        <v>2</v>
      </c>
      <c r="L1060" t="s">
        <v>11389</v>
      </c>
      <c r="M1060">
        <v>5.8</v>
      </c>
      <c r="N1060" t="s">
        <v>11735</v>
      </c>
      <c r="O1060">
        <v>5.4</v>
      </c>
      <c r="P1060" t="s">
        <v>11735</v>
      </c>
      <c r="Q1060">
        <v>20</v>
      </c>
      <c r="R1060" t="s">
        <v>11787</v>
      </c>
      <c r="S1060">
        <v>8.9</v>
      </c>
      <c r="T1060" t="s">
        <v>11421</v>
      </c>
      <c r="U1060">
        <v>4</v>
      </c>
      <c r="V1060" t="s">
        <v>11421</v>
      </c>
      <c r="W1060">
        <v>2.5</v>
      </c>
      <c r="X1060" t="s">
        <v>11421</v>
      </c>
      <c r="Y1060">
        <v>1.7</v>
      </c>
      <c r="Z1060" t="s">
        <v>11421</v>
      </c>
      <c r="AA1060">
        <v>6</v>
      </c>
      <c r="AB1060" t="s">
        <v>11421</v>
      </c>
      <c r="AC1060">
        <v>17.6</v>
      </c>
      <c r="AD1060" t="s">
        <v>11858</v>
      </c>
      <c r="AE1060" t="s">
        <v>12371</v>
      </c>
    </row>
    <row r="1061" spans="1:31">
      <c r="A1061" t="s">
        <v>156</v>
      </c>
      <c r="B1061" t="s">
        <v>156</v>
      </c>
      <c r="C1061" t="s">
        <v>12559</v>
      </c>
      <c r="D1061" t="s">
        <v>156</v>
      </c>
      <c r="E1061">
        <v>58</v>
      </c>
      <c r="F1061" t="s">
        <v>11991</v>
      </c>
      <c r="G1061" t="s">
        <v>2570</v>
      </c>
      <c r="H1061" t="s">
        <v>11383</v>
      </c>
      <c r="I1061" t="s">
        <v>11510</v>
      </c>
      <c r="J1061" t="s">
        <v>9</v>
      </c>
      <c r="K1061">
        <v>4</v>
      </c>
      <c r="L1061" t="s">
        <v>11389</v>
      </c>
      <c r="M1061">
        <v>6.5</v>
      </c>
      <c r="N1061" t="s">
        <v>11735</v>
      </c>
      <c r="O1061">
        <v>6.7</v>
      </c>
      <c r="P1061" t="s">
        <v>11735</v>
      </c>
      <c r="Q1061">
        <v>35.5</v>
      </c>
      <c r="R1061" t="s">
        <v>11995</v>
      </c>
      <c r="S1061">
        <v>1</v>
      </c>
      <c r="T1061" t="s">
        <v>11421</v>
      </c>
      <c r="U1061">
        <v>6.7</v>
      </c>
      <c r="V1061" t="s">
        <v>11421</v>
      </c>
      <c r="W1061">
        <v>4.4</v>
      </c>
      <c r="X1061" t="s">
        <v>11421</v>
      </c>
      <c r="Y1061">
        <v>1</v>
      </c>
      <c r="Z1061" t="s">
        <v>11421</v>
      </c>
      <c r="AA1061">
        <v>12.1</v>
      </c>
      <c r="AB1061" t="s">
        <v>11421</v>
      </c>
      <c r="AC1061">
        <v>1.8</v>
      </c>
      <c r="AD1061" t="s">
        <v>11421</v>
      </c>
      <c r="AE1061" t="s">
        <v>12371</v>
      </c>
    </row>
    <row r="1062" spans="1:31">
      <c r="A1062" t="s">
        <v>12315</v>
      </c>
      <c r="B1062" t="s">
        <v>156</v>
      </c>
      <c r="C1062" t="s">
        <v>12560</v>
      </c>
      <c r="D1062" t="s">
        <v>156</v>
      </c>
      <c r="E1062">
        <v>29</v>
      </c>
      <c r="F1062" t="s">
        <v>11991</v>
      </c>
      <c r="G1062" t="s">
        <v>2570</v>
      </c>
      <c r="H1062" t="s">
        <v>11425</v>
      </c>
      <c r="I1062" t="s">
        <v>11398</v>
      </c>
      <c r="J1062" t="s">
        <v>11384</v>
      </c>
      <c r="K1062">
        <v>2</v>
      </c>
      <c r="L1062" t="s">
        <v>11389</v>
      </c>
      <c r="M1062">
        <v>13.1</v>
      </c>
      <c r="N1062" t="s">
        <v>11735</v>
      </c>
      <c r="O1062">
        <v>22.6</v>
      </c>
      <c r="P1062" t="s">
        <v>11591</v>
      </c>
      <c r="Q1062">
        <v>20</v>
      </c>
      <c r="R1062" t="s">
        <v>12078</v>
      </c>
      <c r="S1062">
        <v>1.4</v>
      </c>
      <c r="T1062" t="s">
        <v>11421</v>
      </c>
      <c r="U1062">
        <v>5.3</v>
      </c>
      <c r="V1062" t="s">
        <v>11421</v>
      </c>
      <c r="W1062">
        <v>2.1</v>
      </c>
      <c r="X1062" t="s">
        <v>11421</v>
      </c>
      <c r="Y1062">
        <v>1</v>
      </c>
      <c r="Z1062" t="s">
        <v>11421</v>
      </c>
      <c r="AA1062">
        <v>12.2</v>
      </c>
      <c r="AB1062" t="s">
        <v>11421</v>
      </c>
      <c r="AC1062">
        <v>1</v>
      </c>
      <c r="AD1062" t="s">
        <v>11421</v>
      </c>
      <c r="AE1062" t="s">
        <v>12371</v>
      </c>
    </row>
    <row r="1063" spans="1:31">
      <c r="A1063" t="s">
        <v>156</v>
      </c>
      <c r="B1063" t="s">
        <v>156</v>
      </c>
      <c r="C1063" t="s">
        <v>6768</v>
      </c>
      <c r="D1063" t="s">
        <v>156</v>
      </c>
      <c r="E1063">
        <v>45</v>
      </c>
      <c r="F1063" t="s">
        <v>11649</v>
      </c>
      <c r="G1063" t="s">
        <v>833</v>
      </c>
      <c r="H1063" t="s">
        <v>11387</v>
      </c>
      <c r="I1063" t="s">
        <v>11398</v>
      </c>
      <c r="J1063" t="s">
        <v>11384</v>
      </c>
      <c r="K1063">
        <v>5</v>
      </c>
      <c r="L1063" t="s">
        <v>11389</v>
      </c>
      <c r="M1063">
        <v>5</v>
      </c>
      <c r="N1063" t="s">
        <v>11735</v>
      </c>
      <c r="O1063">
        <v>3.6</v>
      </c>
      <c r="P1063" t="s">
        <v>11735</v>
      </c>
      <c r="Q1063">
        <v>23.1</v>
      </c>
      <c r="R1063" t="s">
        <v>11820</v>
      </c>
      <c r="S1063">
        <v>1.4</v>
      </c>
      <c r="T1063" t="s">
        <v>11421</v>
      </c>
      <c r="U1063">
        <v>2.5</v>
      </c>
      <c r="V1063" t="s">
        <v>11421</v>
      </c>
      <c r="W1063">
        <v>44</v>
      </c>
      <c r="X1063" t="s">
        <v>11936</v>
      </c>
      <c r="Y1063">
        <v>1</v>
      </c>
      <c r="Z1063" t="s">
        <v>11421</v>
      </c>
      <c r="AA1063">
        <v>7.8</v>
      </c>
      <c r="AB1063" t="s">
        <v>11421</v>
      </c>
      <c r="AC1063">
        <v>1</v>
      </c>
      <c r="AD1063" t="s">
        <v>11421</v>
      </c>
      <c r="AE1063" t="s">
        <v>12371</v>
      </c>
    </row>
    <row r="1064" spans="1:31">
      <c r="A1064" t="s">
        <v>156</v>
      </c>
      <c r="B1064" t="s">
        <v>156</v>
      </c>
      <c r="C1064" t="s">
        <v>8898</v>
      </c>
      <c r="D1064" t="s">
        <v>156</v>
      </c>
      <c r="E1064">
        <v>19</v>
      </c>
      <c r="F1064" t="s">
        <v>11382</v>
      </c>
      <c r="G1064" t="s">
        <v>5</v>
      </c>
      <c r="H1064" t="s">
        <v>11387</v>
      </c>
      <c r="I1064" t="s">
        <v>7032</v>
      </c>
      <c r="J1064" t="s">
        <v>11384</v>
      </c>
      <c r="K1064">
        <v>5</v>
      </c>
      <c r="L1064" t="s">
        <v>11389</v>
      </c>
      <c r="M1064">
        <v>5.9</v>
      </c>
      <c r="N1064" t="s">
        <v>11735</v>
      </c>
      <c r="O1064">
        <v>4.1</v>
      </c>
      <c r="P1064" t="s">
        <v>11735</v>
      </c>
      <c r="Q1064">
        <v>6.6</v>
      </c>
      <c r="R1064" t="s">
        <v>11421</v>
      </c>
      <c r="S1064">
        <v>15.1</v>
      </c>
      <c r="T1064" t="s">
        <v>11916</v>
      </c>
      <c r="U1064">
        <v>27.2</v>
      </c>
      <c r="V1064" t="s">
        <v>11711</v>
      </c>
      <c r="W1064">
        <v>4.8</v>
      </c>
      <c r="X1064" t="s">
        <v>11421</v>
      </c>
      <c r="Y1064">
        <v>7.5</v>
      </c>
      <c r="Z1064" t="s">
        <v>11421</v>
      </c>
      <c r="AA1064">
        <v>10.4</v>
      </c>
      <c r="AB1064" t="s">
        <v>11421</v>
      </c>
      <c r="AC1064">
        <v>4.4</v>
      </c>
      <c r="AD1064" t="s">
        <v>11421</v>
      </c>
      <c r="AE1064" t="s">
        <v>12371</v>
      </c>
    </row>
    <row r="1065" spans="1:31">
      <c r="A1065" t="s">
        <v>156</v>
      </c>
      <c r="B1065" t="s">
        <v>156</v>
      </c>
      <c r="C1065" t="s">
        <v>12561</v>
      </c>
      <c r="D1065" t="s">
        <v>156</v>
      </c>
      <c r="E1065">
        <v>15</v>
      </c>
      <c r="F1065" t="s">
        <v>11497</v>
      </c>
      <c r="G1065" t="s">
        <v>417</v>
      </c>
      <c r="H1065" t="s">
        <v>11387</v>
      </c>
      <c r="I1065" t="s">
        <v>7032</v>
      </c>
      <c r="J1065" t="s">
        <v>7069</v>
      </c>
      <c r="K1065">
        <v>4</v>
      </c>
      <c r="L1065" t="s">
        <v>12073</v>
      </c>
      <c r="M1065">
        <v>5.2</v>
      </c>
      <c r="N1065" t="s">
        <v>11735</v>
      </c>
      <c r="O1065">
        <v>4</v>
      </c>
      <c r="P1065" t="s">
        <v>11735</v>
      </c>
      <c r="Q1065">
        <v>28.8</v>
      </c>
      <c r="R1065" t="s">
        <v>12135</v>
      </c>
      <c r="S1065">
        <v>3.5</v>
      </c>
      <c r="T1065" t="s">
        <v>11421</v>
      </c>
      <c r="U1065">
        <v>5.5</v>
      </c>
      <c r="V1065" t="s">
        <v>11421</v>
      </c>
      <c r="W1065">
        <v>21</v>
      </c>
      <c r="X1065" t="s">
        <v>12135</v>
      </c>
      <c r="Y1065">
        <v>1</v>
      </c>
      <c r="Z1065" t="s">
        <v>11421</v>
      </c>
      <c r="AA1065">
        <v>6.5</v>
      </c>
      <c r="AB1065" t="s">
        <v>11421</v>
      </c>
      <c r="AC1065">
        <v>1</v>
      </c>
      <c r="AD1065" t="s">
        <v>11421</v>
      </c>
      <c r="AE1065" t="s">
        <v>12371</v>
      </c>
    </row>
    <row r="1066" spans="1:31">
      <c r="A1066" t="s">
        <v>156</v>
      </c>
      <c r="B1066" t="s">
        <v>156</v>
      </c>
      <c r="C1066" t="s">
        <v>5959</v>
      </c>
      <c r="D1066" t="s">
        <v>156</v>
      </c>
      <c r="E1066">
        <v>25</v>
      </c>
      <c r="F1066" t="s">
        <v>11459</v>
      </c>
      <c r="G1066" t="s">
        <v>284</v>
      </c>
      <c r="H1066" t="s">
        <v>11425</v>
      </c>
      <c r="I1066" t="s">
        <v>11398</v>
      </c>
      <c r="J1066" t="s">
        <v>11384</v>
      </c>
      <c r="K1066">
        <v>4</v>
      </c>
      <c r="L1066" t="s">
        <v>11389</v>
      </c>
      <c r="M1066">
        <v>6.4</v>
      </c>
      <c r="N1066" t="s">
        <v>11735</v>
      </c>
      <c r="O1066">
        <v>4</v>
      </c>
      <c r="P1066" t="s">
        <v>11735</v>
      </c>
      <c r="Q1066">
        <v>16.2</v>
      </c>
      <c r="R1066" t="s">
        <v>11421</v>
      </c>
      <c r="S1066">
        <v>12.9</v>
      </c>
      <c r="T1066" t="s">
        <v>11926</v>
      </c>
      <c r="U1066">
        <v>11</v>
      </c>
      <c r="V1066" t="s">
        <v>11421</v>
      </c>
      <c r="W1066">
        <v>7.9</v>
      </c>
      <c r="X1066" t="s">
        <v>11421</v>
      </c>
      <c r="Y1066">
        <v>1</v>
      </c>
      <c r="Z1066" t="s">
        <v>11421</v>
      </c>
      <c r="AA1066">
        <v>7.8</v>
      </c>
      <c r="AB1066" t="s">
        <v>11421</v>
      </c>
      <c r="AC1066">
        <v>1.1</v>
      </c>
      <c r="AD1066" t="s">
        <v>11421</v>
      </c>
      <c r="AE1066" t="s">
        <v>12371</v>
      </c>
    </row>
    <row r="1067" spans="1:31">
      <c r="A1067" t="s">
        <v>156</v>
      </c>
      <c r="B1067" t="s">
        <v>156</v>
      </c>
      <c r="C1067" t="s">
        <v>3053</v>
      </c>
      <c r="D1067" t="s">
        <v>156</v>
      </c>
      <c r="E1067">
        <v>25</v>
      </c>
      <c r="F1067" t="s">
        <v>11459</v>
      </c>
      <c r="G1067" t="s">
        <v>284</v>
      </c>
      <c r="H1067" t="s">
        <v>11383</v>
      </c>
      <c r="I1067" t="s">
        <v>11398</v>
      </c>
      <c r="J1067" t="s">
        <v>11384</v>
      </c>
      <c r="K1067">
        <v>5</v>
      </c>
      <c r="L1067" t="s">
        <v>11389</v>
      </c>
      <c r="M1067">
        <v>4.7</v>
      </c>
      <c r="N1067" t="s">
        <v>11735</v>
      </c>
      <c r="O1067">
        <v>5.4</v>
      </c>
      <c r="P1067" t="s">
        <v>11735</v>
      </c>
      <c r="Q1067">
        <v>11.3</v>
      </c>
      <c r="R1067" t="s">
        <v>11421</v>
      </c>
      <c r="S1067">
        <v>23</v>
      </c>
      <c r="T1067" t="s">
        <v>12119</v>
      </c>
      <c r="U1067">
        <v>9</v>
      </c>
      <c r="V1067" t="s">
        <v>11421</v>
      </c>
      <c r="W1067">
        <v>4.6</v>
      </c>
      <c r="X1067" t="s">
        <v>11421</v>
      </c>
      <c r="Y1067">
        <v>1.1</v>
      </c>
      <c r="Z1067" t="s">
        <v>11421</v>
      </c>
      <c r="AA1067">
        <v>8</v>
      </c>
      <c r="AB1067" t="s">
        <v>11421</v>
      </c>
      <c r="AC1067">
        <v>1</v>
      </c>
      <c r="AD1067" t="s">
        <v>11421</v>
      </c>
      <c r="AE1067" t="s">
        <v>12371</v>
      </c>
    </row>
    <row r="1068" spans="1:31">
      <c r="A1068" t="s">
        <v>156</v>
      </c>
      <c r="B1068" t="s">
        <v>156</v>
      </c>
      <c r="C1068" t="s">
        <v>3037</v>
      </c>
      <c r="D1068" t="s">
        <v>156</v>
      </c>
      <c r="E1068">
        <v>19</v>
      </c>
      <c r="F1068" t="s">
        <v>11386</v>
      </c>
      <c r="G1068" t="s">
        <v>10</v>
      </c>
      <c r="H1068" t="s">
        <v>11387</v>
      </c>
      <c r="I1068" t="s">
        <v>7032</v>
      </c>
      <c r="J1068" t="s">
        <v>7069</v>
      </c>
      <c r="K1068">
        <v>3</v>
      </c>
      <c r="L1068" t="s">
        <v>11389</v>
      </c>
      <c r="M1068">
        <v>4.4</v>
      </c>
      <c r="N1068" t="s">
        <v>11735</v>
      </c>
      <c r="O1068">
        <v>8</v>
      </c>
      <c r="P1068" t="s">
        <v>11735</v>
      </c>
      <c r="Q1068">
        <v>4.4</v>
      </c>
      <c r="R1068" t="s">
        <v>11421</v>
      </c>
      <c r="S1068">
        <v>8.1</v>
      </c>
      <c r="T1068" t="s">
        <v>11421</v>
      </c>
      <c r="U1068">
        <v>35.2</v>
      </c>
      <c r="V1068" t="s">
        <v>12011</v>
      </c>
      <c r="W1068">
        <v>18</v>
      </c>
      <c r="X1068" t="s">
        <v>11854</v>
      </c>
      <c r="Y1068">
        <v>2.2</v>
      </c>
      <c r="Z1068" t="s">
        <v>11421</v>
      </c>
      <c r="AA1068">
        <v>11.5</v>
      </c>
      <c r="AB1068" t="s">
        <v>11421</v>
      </c>
      <c r="AC1068">
        <v>1.6</v>
      </c>
      <c r="AD1068" t="s">
        <v>11421</v>
      </c>
      <c r="AE1068" t="s">
        <v>12371</v>
      </c>
    </row>
    <row r="1069" spans="1:31">
      <c r="A1069" t="s">
        <v>12342</v>
      </c>
      <c r="B1069" t="s">
        <v>156</v>
      </c>
      <c r="C1069" t="s">
        <v>6600</v>
      </c>
      <c r="D1069" t="s">
        <v>156</v>
      </c>
      <c r="E1069">
        <v>19</v>
      </c>
      <c r="F1069" t="s">
        <v>11649</v>
      </c>
      <c r="G1069" t="s">
        <v>833</v>
      </c>
      <c r="H1069" t="s">
        <v>11387</v>
      </c>
      <c r="I1069" t="s">
        <v>11398</v>
      </c>
      <c r="J1069" t="s">
        <v>11384</v>
      </c>
      <c r="K1069">
        <v>5</v>
      </c>
      <c r="L1069" t="s">
        <v>11389</v>
      </c>
      <c r="M1069">
        <v>8.8</v>
      </c>
      <c r="N1069" t="s">
        <v>11735</v>
      </c>
      <c r="O1069">
        <v>3.7</v>
      </c>
      <c r="P1069" t="s">
        <v>11735</v>
      </c>
      <c r="Q1069">
        <v>45.9</v>
      </c>
      <c r="R1069" t="s">
        <v>11694</v>
      </c>
      <c r="S1069">
        <v>2.1</v>
      </c>
      <c r="T1069" t="s">
        <v>11421</v>
      </c>
      <c r="U1069">
        <v>2.2</v>
      </c>
      <c r="V1069" t="s">
        <v>11421</v>
      </c>
      <c r="W1069">
        <v>21.9</v>
      </c>
      <c r="X1069" t="s">
        <v>12249</v>
      </c>
      <c r="Y1069">
        <v>1.3</v>
      </c>
      <c r="Z1069" t="s">
        <v>11421</v>
      </c>
      <c r="AA1069">
        <v>8.5</v>
      </c>
      <c r="AB1069" t="s">
        <v>11421</v>
      </c>
      <c r="AC1069">
        <v>5.9</v>
      </c>
      <c r="AD1069" t="s">
        <v>11421</v>
      </c>
      <c r="AE1069" t="s">
        <v>12371</v>
      </c>
    </row>
    <row r="1070" spans="1:31">
      <c r="A1070" t="s">
        <v>12315</v>
      </c>
      <c r="B1070" t="s">
        <v>156</v>
      </c>
      <c r="C1070" t="s">
        <v>3086</v>
      </c>
      <c r="D1070" t="s">
        <v>156</v>
      </c>
      <c r="E1070">
        <v>26</v>
      </c>
      <c r="F1070" t="s">
        <v>12046</v>
      </c>
      <c r="G1070" t="s">
        <v>997</v>
      </c>
      <c r="H1070" t="s">
        <v>11383</v>
      </c>
      <c r="I1070" t="s">
        <v>7032</v>
      </c>
      <c r="J1070" t="s">
        <v>11384</v>
      </c>
      <c r="K1070">
        <v>4</v>
      </c>
      <c r="L1070" t="s">
        <v>11389</v>
      </c>
      <c r="M1070">
        <v>5.4</v>
      </c>
      <c r="N1070" t="s">
        <v>11735</v>
      </c>
      <c r="O1070">
        <v>3.7</v>
      </c>
      <c r="P1070" t="s">
        <v>11735</v>
      </c>
      <c r="Q1070">
        <v>42.4</v>
      </c>
      <c r="R1070" t="s">
        <v>11795</v>
      </c>
      <c r="S1070">
        <v>8.3</v>
      </c>
      <c r="T1070" t="s">
        <v>11421</v>
      </c>
      <c r="U1070">
        <v>4.2</v>
      </c>
      <c r="V1070" t="s">
        <v>11421</v>
      </c>
      <c r="W1070">
        <v>3.5</v>
      </c>
      <c r="X1070" t="s">
        <v>11421</v>
      </c>
      <c r="Y1070">
        <v>7.8</v>
      </c>
      <c r="Z1070" t="s">
        <v>11421</v>
      </c>
      <c r="AA1070">
        <v>8.4</v>
      </c>
      <c r="AB1070" t="s">
        <v>11421</v>
      </c>
      <c r="AC1070">
        <v>3.9</v>
      </c>
      <c r="AD1070" t="s">
        <v>11421</v>
      </c>
      <c r="AE1070" t="s">
        <v>12371</v>
      </c>
    </row>
    <row r="1071" spans="1:31">
      <c r="A1071" t="s">
        <v>859</v>
      </c>
      <c r="B1071" t="s">
        <v>156</v>
      </c>
      <c r="C1071" t="s">
        <v>875</v>
      </c>
      <c r="D1071" t="s">
        <v>156</v>
      </c>
      <c r="E1071">
        <v>17</v>
      </c>
      <c r="F1071" t="s">
        <v>12196</v>
      </c>
      <c r="G1071" t="s">
        <v>731</v>
      </c>
      <c r="H1071" t="s">
        <v>11402</v>
      </c>
      <c r="I1071" t="s">
        <v>11388</v>
      </c>
      <c r="J1071" t="s">
        <v>7069</v>
      </c>
      <c r="K1071">
        <v>4</v>
      </c>
      <c r="L1071" t="s">
        <v>11389</v>
      </c>
      <c r="M1071">
        <v>12.9</v>
      </c>
      <c r="N1071" t="s">
        <v>11735</v>
      </c>
      <c r="O1071">
        <v>8.1</v>
      </c>
      <c r="P1071" t="s">
        <v>11735</v>
      </c>
      <c r="Q1071">
        <v>3.2</v>
      </c>
      <c r="R1071" t="s">
        <v>11421</v>
      </c>
      <c r="S1071">
        <v>2.4</v>
      </c>
      <c r="T1071" t="s">
        <v>11421</v>
      </c>
      <c r="U1071">
        <v>5.8</v>
      </c>
      <c r="V1071" t="s">
        <v>11421</v>
      </c>
      <c r="W1071">
        <v>4.1</v>
      </c>
      <c r="X1071" t="s">
        <v>11421</v>
      </c>
      <c r="Y1071">
        <v>33.5</v>
      </c>
      <c r="Z1071" t="s">
        <v>11516</v>
      </c>
      <c r="AA1071">
        <v>9.6</v>
      </c>
      <c r="AB1071" t="s">
        <v>11421</v>
      </c>
      <c r="AC1071">
        <v>19.9</v>
      </c>
      <c r="AD1071" t="s">
        <v>12019</v>
      </c>
      <c r="AE1071" t="s">
        <v>12371</v>
      </c>
    </row>
    <row r="1072" spans="1:31">
      <c r="A1072" t="s">
        <v>859</v>
      </c>
      <c r="B1072" t="s">
        <v>156</v>
      </c>
      <c r="C1072" t="s">
        <v>3698</v>
      </c>
      <c r="D1072" t="s">
        <v>156</v>
      </c>
      <c r="E1072">
        <v>14</v>
      </c>
      <c r="F1072" t="s">
        <v>11459</v>
      </c>
      <c r="G1072" t="s">
        <v>284</v>
      </c>
      <c r="H1072" t="s">
        <v>11402</v>
      </c>
      <c r="I1072" t="s">
        <v>7032</v>
      </c>
      <c r="J1072" t="s">
        <v>7069</v>
      </c>
      <c r="K1072">
        <v>5</v>
      </c>
      <c r="L1072" t="s">
        <v>12073</v>
      </c>
      <c r="M1072">
        <v>7.4</v>
      </c>
      <c r="N1072" t="s">
        <v>11735</v>
      </c>
      <c r="O1072">
        <v>24.5</v>
      </c>
      <c r="P1072" t="s">
        <v>11535</v>
      </c>
      <c r="Q1072">
        <v>4.9</v>
      </c>
      <c r="R1072" t="s">
        <v>11421</v>
      </c>
      <c r="S1072">
        <v>1.7</v>
      </c>
      <c r="T1072" t="s">
        <v>11421</v>
      </c>
      <c r="U1072">
        <v>10.1</v>
      </c>
      <c r="V1072" t="s">
        <v>11421</v>
      </c>
      <c r="W1072">
        <v>5.3</v>
      </c>
      <c r="X1072" t="s">
        <v>11421</v>
      </c>
      <c r="Y1072">
        <v>1.5</v>
      </c>
      <c r="Z1072" t="s">
        <v>11421</v>
      </c>
      <c r="AA1072">
        <v>16</v>
      </c>
      <c r="AB1072" t="s">
        <v>12172</v>
      </c>
      <c r="AC1072">
        <v>1.1</v>
      </c>
      <c r="AD1072" t="s">
        <v>11421</v>
      </c>
      <c r="AE1072" t="s">
        <v>12371</v>
      </c>
    </row>
    <row r="1073" spans="1:31">
      <c r="A1073" t="s">
        <v>156</v>
      </c>
      <c r="B1073" t="s">
        <v>156</v>
      </c>
      <c r="C1073" t="s">
        <v>1857</v>
      </c>
      <c r="D1073" t="s">
        <v>156</v>
      </c>
      <c r="E1073">
        <v>24</v>
      </c>
      <c r="F1073" t="s">
        <v>11382</v>
      </c>
      <c r="G1073" t="s">
        <v>5</v>
      </c>
      <c r="H1073" t="s">
        <v>11387</v>
      </c>
      <c r="I1073" t="s">
        <v>7032</v>
      </c>
      <c r="J1073" t="s">
        <v>11384</v>
      </c>
      <c r="K1073">
        <v>5</v>
      </c>
      <c r="L1073" t="s">
        <v>11389</v>
      </c>
      <c r="M1073">
        <v>6</v>
      </c>
      <c r="N1073" t="s">
        <v>11735</v>
      </c>
      <c r="O1073">
        <v>5.8</v>
      </c>
      <c r="P1073" t="s">
        <v>11735</v>
      </c>
      <c r="Q1073">
        <v>6.7</v>
      </c>
      <c r="R1073" t="s">
        <v>11421</v>
      </c>
      <c r="S1073">
        <v>18.4</v>
      </c>
      <c r="T1073" t="s">
        <v>11667</v>
      </c>
      <c r="U1073">
        <v>15.7</v>
      </c>
      <c r="V1073" t="s">
        <v>12144</v>
      </c>
      <c r="W1073">
        <v>3.2</v>
      </c>
      <c r="X1073" t="s">
        <v>11421</v>
      </c>
      <c r="Y1073">
        <v>9.2</v>
      </c>
      <c r="Z1073" t="s">
        <v>11647</v>
      </c>
      <c r="AA1073">
        <v>10.8</v>
      </c>
      <c r="AB1073" t="s">
        <v>11421</v>
      </c>
      <c r="AC1073">
        <v>11.7</v>
      </c>
      <c r="AD1073" t="s">
        <v>12268</v>
      </c>
      <c r="AE1073" t="s">
        <v>12371</v>
      </c>
    </row>
    <row r="1074" spans="1:31">
      <c r="A1074" t="s">
        <v>156</v>
      </c>
      <c r="B1074" t="s">
        <v>156</v>
      </c>
      <c r="C1074" t="s">
        <v>12562</v>
      </c>
      <c r="D1074" t="s">
        <v>156</v>
      </c>
      <c r="E1074">
        <v>19</v>
      </c>
      <c r="F1074" t="s">
        <v>11585</v>
      </c>
      <c r="G1074" t="s">
        <v>757</v>
      </c>
      <c r="H1074" t="s">
        <v>11383</v>
      </c>
      <c r="I1074" t="s">
        <v>11510</v>
      </c>
      <c r="J1074" t="s">
        <v>9</v>
      </c>
      <c r="K1074">
        <v>3</v>
      </c>
      <c r="L1074" t="s">
        <v>12073</v>
      </c>
      <c r="M1074">
        <v>8.8</v>
      </c>
      <c r="N1074" t="s">
        <v>11735</v>
      </c>
      <c r="O1074">
        <v>17.6</v>
      </c>
      <c r="P1074" t="s">
        <v>11992</v>
      </c>
      <c r="Q1074">
        <v>11.6</v>
      </c>
      <c r="R1074" t="s">
        <v>11421</v>
      </c>
      <c r="S1074">
        <v>5.8</v>
      </c>
      <c r="T1074" t="s">
        <v>11421</v>
      </c>
      <c r="U1074">
        <v>16.3</v>
      </c>
      <c r="V1074" t="s">
        <v>11891</v>
      </c>
      <c r="W1074">
        <v>23.5</v>
      </c>
      <c r="X1074" t="s">
        <v>11760</v>
      </c>
      <c r="Y1074">
        <v>1.3</v>
      </c>
      <c r="Z1074" t="s">
        <v>11421</v>
      </c>
      <c r="AA1074">
        <v>9.1</v>
      </c>
      <c r="AB1074" t="s">
        <v>11421</v>
      </c>
      <c r="AC1074">
        <v>1.3</v>
      </c>
      <c r="AD1074" t="s">
        <v>11421</v>
      </c>
      <c r="AE1074" t="s">
        <v>12371</v>
      </c>
    </row>
    <row r="1075" spans="1:31">
      <c r="A1075" t="s">
        <v>156</v>
      </c>
      <c r="B1075" t="s">
        <v>156</v>
      </c>
      <c r="C1075" t="s">
        <v>10708</v>
      </c>
      <c r="D1075" t="s">
        <v>156</v>
      </c>
      <c r="E1075">
        <v>22</v>
      </c>
      <c r="F1075" t="s">
        <v>12533</v>
      </c>
      <c r="G1075" t="s">
        <v>2167</v>
      </c>
      <c r="H1075" t="s">
        <v>11402</v>
      </c>
      <c r="I1075" t="s">
        <v>11388</v>
      </c>
      <c r="J1075" t="s">
        <v>7069</v>
      </c>
      <c r="K1075">
        <v>4</v>
      </c>
      <c r="L1075" t="s">
        <v>11389</v>
      </c>
      <c r="M1075">
        <v>3.7</v>
      </c>
      <c r="N1075" t="s">
        <v>11735</v>
      </c>
      <c r="O1075">
        <v>5.3</v>
      </c>
      <c r="P1075" t="s">
        <v>11735</v>
      </c>
      <c r="Q1075">
        <v>43.7</v>
      </c>
      <c r="R1075" t="s">
        <v>11825</v>
      </c>
      <c r="S1075">
        <v>1.3</v>
      </c>
      <c r="T1075" t="s">
        <v>11421</v>
      </c>
      <c r="U1075">
        <v>33</v>
      </c>
      <c r="V1075" t="s">
        <v>12087</v>
      </c>
      <c r="W1075">
        <v>4</v>
      </c>
      <c r="X1075" t="s">
        <v>11421</v>
      </c>
      <c r="Y1075">
        <v>1</v>
      </c>
      <c r="Z1075" t="s">
        <v>11421</v>
      </c>
      <c r="AA1075">
        <v>9.3</v>
      </c>
      <c r="AB1075" t="s">
        <v>11421</v>
      </c>
      <c r="AC1075">
        <v>1</v>
      </c>
      <c r="AD1075" t="s">
        <v>11421</v>
      </c>
      <c r="AE1075" t="s">
        <v>12371</v>
      </c>
    </row>
    <row r="1076" spans="1:31">
      <c r="A1076" t="s">
        <v>156</v>
      </c>
      <c r="B1076" t="s">
        <v>156</v>
      </c>
      <c r="C1076" t="s">
        <v>11097</v>
      </c>
      <c r="D1076" t="s">
        <v>156</v>
      </c>
      <c r="E1076">
        <v>14</v>
      </c>
      <c r="F1076" t="s">
        <v>12307</v>
      </c>
      <c r="G1076" t="s">
        <v>1096</v>
      </c>
      <c r="H1076" t="s">
        <v>11383</v>
      </c>
      <c r="I1076" t="s">
        <v>11388</v>
      </c>
      <c r="J1076" t="s">
        <v>6952</v>
      </c>
      <c r="K1076">
        <v>3</v>
      </c>
      <c r="L1076" t="s">
        <v>11389</v>
      </c>
      <c r="M1076">
        <v>7.6</v>
      </c>
      <c r="N1076" t="s">
        <v>11735</v>
      </c>
      <c r="O1076">
        <v>8.9</v>
      </c>
      <c r="P1076" t="s">
        <v>11735</v>
      </c>
      <c r="Q1076">
        <v>10.1</v>
      </c>
      <c r="R1076" t="s">
        <v>11421</v>
      </c>
      <c r="S1076">
        <v>1.7</v>
      </c>
      <c r="T1076" t="s">
        <v>11421</v>
      </c>
      <c r="U1076">
        <v>10.1</v>
      </c>
      <c r="V1076" t="s">
        <v>11421</v>
      </c>
      <c r="W1076">
        <v>43.6</v>
      </c>
      <c r="X1076" t="s">
        <v>11488</v>
      </c>
      <c r="Y1076">
        <v>1</v>
      </c>
      <c r="Z1076" t="s">
        <v>11421</v>
      </c>
      <c r="AA1076">
        <v>8.7</v>
      </c>
      <c r="AB1076" t="s">
        <v>11421</v>
      </c>
      <c r="AC1076">
        <v>1.7</v>
      </c>
      <c r="AD1076" t="s">
        <v>11421</v>
      </c>
      <c r="AE1076" t="s">
        <v>12371</v>
      </c>
    </row>
    <row r="1077" spans="1:31">
      <c r="A1077" t="s">
        <v>156</v>
      </c>
      <c r="B1077" t="s">
        <v>156</v>
      </c>
      <c r="C1077" t="s">
        <v>12563</v>
      </c>
      <c r="D1077" t="s">
        <v>156</v>
      </c>
      <c r="E1077">
        <v>23</v>
      </c>
      <c r="F1077" t="s">
        <v>12295</v>
      </c>
      <c r="G1077" t="s">
        <v>2013</v>
      </c>
      <c r="H1077" t="s">
        <v>11425</v>
      </c>
      <c r="I1077" t="s">
        <v>11398</v>
      </c>
      <c r="J1077" t="s">
        <v>11384</v>
      </c>
      <c r="K1077">
        <v>2</v>
      </c>
      <c r="L1077" t="s">
        <v>11389</v>
      </c>
      <c r="M1077">
        <v>5.3</v>
      </c>
      <c r="N1077" t="s">
        <v>11735</v>
      </c>
      <c r="O1077">
        <v>9.5</v>
      </c>
      <c r="P1077" t="s">
        <v>11735</v>
      </c>
      <c r="Q1077">
        <v>14.3</v>
      </c>
      <c r="R1077" t="s">
        <v>11421</v>
      </c>
      <c r="S1077">
        <v>4.2</v>
      </c>
      <c r="T1077" t="s">
        <v>11421</v>
      </c>
      <c r="U1077">
        <v>12.5</v>
      </c>
      <c r="V1077" t="s">
        <v>11421</v>
      </c>
      <c r="W1077">
        <v>27.8</v>
      </c>
      <c r="X1077" t="s">
        <v>12060</v>
      </c>
      <c r="Y1077">
        <v>1</v>
      </c>
      <c r="Z1077" t="s">
        <v>11421</v>
      </c>
      <c r="AA1077">
        <v>21.7</v>
      </c>
      <c r="AB1077" t="s">
        <v>11626</v>
      </c>
      <c r="AC1077">
        <v>8.4</v>
      </c>
      <c r="AD1077" t="s">
        <v>12328</v>
      </c>
      <c r="AE1077" t="s">
        <v>12371</v>
      </c>
    </row>
    <row r="1078" spans="1:31">
      <c r="A1078" t="s">
        <v>156</v>
      </c>
      <c r="B1078" t="s">
        <v>156</v>
      </c>
      <c r="C1078" t="s">
        <v>1372</v>
      </c>
      <c r="D1078" t="s">
        <v>156</v>
      </c>
      <c r="E1078">
        <v>22</v>
      </c>
      <c r="F1078" t="s">
        <v>11432</v>
      </c>
      <c r="G1078" t="s">
        <v>11433</v>
      </c>
      <c r="H1078" t="s">
        <v>11402</v>
      </c>
      <c r="I1078" t="s">
        <v>11510</v>
      </c>
      <c r="J1078" t="s">
        <v>9</v>
      </c>
      <c r="K1078">
        <v>3</v>
      </c>
      <c r="L1078" t="s">
        <v>11389</v>
      </c>
      <c r="M1078">
        <v>5.1</v>
      </c>
      <c r="N1078" t="s">
        <v>11735</v>
      </c>
      <c r="O1078">
        <v>1.7</v>
      </c>
      <c r="P1078" t="s">
        <v>11735</v>
      </c>
      <c r="Q1078">
        <v>16.6</v>
      </c>
      <c r="R1078" t="s">
        <v>11421</v>
      </c>
      <c r="S1078">
        <v>21.6</v>
      </c>
      <c r="T1078" t="s">
        <v>12173</v>
      </c>
      <c r="U1078" t="s">
        <v>9</v>
      </c>
      <c r="V1078" t="s">
        <v>9</v>
      </c>
      <c r="W1078">
        <v>4.6</v>
      </c>
      <c r="X1078" t="s">
        <v>11421</v>
      </c>
      <c r="Y1078">
        <v>7.5</v>
      </c>
      <c r="Z1078" t="s">
        <v>11421</v>
      </c>
      <c r="AA1078">
        <v>6.4</v>
      </c>
      <c r="AB1078" t="s">
        <v>11421</v>
      </c>
      <c r="AC1078">
        <v>7.1</v>
      </c>
      <c r="AD1078" t="s">
        <v>11421</v>
      </c>
      <c r="AE1078" t="s">
        <v>12371</v>
      </c>
    </row>
    <row r="1079" spans="1:31">
      <c r="A1079" t="s">
        <v>156</v>
      </c>
      <c r="B1079" t="s">
        <v>156</v>
      </c>
      <c r="C1079" t="s">
        <v>12564</v>
      </c>
      <c r="D1079" t="s">
        <v>156</v>
      </c>
      <c r="E1079">
        <v>37</v>
      </c>
      <c r="F1079" t="s">
        <v>12408</v>
      </c>
      <c r="G1079" t="s">
        <v>2819</v>
      </c>
      <c r="H1079" t="s">
        <v>11425</v>
      </c>
      <c r="I1079" t="s">
        <v>11398</v>
      </c>
      <c r="J1079" t="s">
        <v>7069</v>
      </c>
      <c r="K1079">
        <v>5</v>
      </c>
      <c r="L1079" t="s">
        <v>11389</v>
      </c>
      <c r="M1079">
        <v>5.2</v>
      </c>
      <c r="N1079" t="s">
        <v>11735</v>
      </c>
      <c r="O1079">
        <v>11.6</v>
      </c>
      <c r="P1079" t="s">
        <v>11735</v>
      </c>
      <c r="Q1079">
        <v>39.9</v>
      </c>
      <c r="R1079" t="s">
        <v>11764</v>
      </c>
      <c r="S1079">
        <v>1.2</v>
      </c>
      <c r="T1079" t="s">
        <v>11421</v>
      </c>
      <c r="U1079">
        <v>2.2</v>
      </c>
      <c r="V1079" t="s">
        <v>11421</v>
      </c>
      <c r="W1079">
        <v>1.4</v>
      </c>
      <c r="X1079" t="s">
        <v>11421</v>
      </c>
      <c r="Y1079">
        <v>1</v>
      </c>
      <c r="Z1079" t="s">
        <v>11421</v>
      </c>
      <c r="AA1079">
        <v>12.7</v>
      </c>
      <c r="AB1079" t="s">
        <v>12230</v>
      </c>
      <c r="AC1079">
        <v>1.3</v>
      </c>
      <c r="AD1079" t="s">
        <v>11421</v>
      </c>
      <c r="AE1079" t="s">
        <v>12371</v>
      </c>
    </row>
    <row r="1080" spans="1:31">
      <c r="A1080" t="s">
        <v>859</v>
      </c>
      <c r="B1080" t="s">
        <v>156</v>
      </c>
      <c r="C1080" t="s">
        <v>1272</v>
      </c>
      <c r="D1080" t="s">
        <v>156</v>
      </c>
      <c r="E1080">
        <v>26</v>
      </c>
      <c r="F1080" t="s">
        <v>11382</v>
      </c>
      <c r="G1080" t="s">
        <v>5</v>
      </c>
      <c r="H1080" t="s">
        <v>11387</v>
      </c>
      <c r="I1080" t="s">
        <v>7032</v>
      </c>
      <c r="J1080" t="s">
        <v>11384</v>
      </c>
      <c r="K1080">
        <v>5</v>
      </c>
      <c r="L1080" t="s">
        <v>11389</v>
      </c>
      <c r="M1080">
        <v>6.5</v>
      </c>
      <c r="N1080" t="s">
        <v>11735</v>
      </c>
      <c r="O1080">
        <v>6</v>
      </c>
      <c r="P1080" t="s">
        <v>11735</v>
      </c>
      <c r="Q1080">
        <v>4.8</v>
      </c>
      <c r="R1080" t="s">
        <v>11421</v>
      </c>
      <c r="S1080">
        <v>12.2</v>
      </c>
      <c r="T1080" t="s">
        <v>11833</v>
      </c>
      <c r="U1080">
        <v>2.8</v>
      </c>
      <c r="V1080" t="s">
        <v>11421</v>
      </c>
      <c r="W1080">
        <v>2.4</v>
      </c>
      <c r="X1080" t="s">
        <v>11421</v>
      </c>
      <c r="Y1080">
        <v>7.4</v>
      </c>
      <c r="Z1080" t="s">
        <v>11421</v>
      </c>
      <c r="AA1080">
        <v>9.1</v>
      </c>
      <c r="AB1080" t="s">
        <v>11421</v>
      </c>
      <c r="AC1080">
        <v>12.4</v>
      </c>
      <c r="AD1080" t="s">
        <v>11792</v>
      </c>
      <c r="AE1080" t="s">
        <v>12371</v>
      </c>
    </row>
    <row r="1081" spans="1:31">
      <c r="A1081" t="s">
        <v>12315</v>
      </c>
      <c r="B1081" t="s">
        <v>156</v>
      </c>
      <c r="C1081" t="s">
        <v>1289</v>
      </c>
      <c r="D1081" t="s">
        <v>156</v>
      </c>
      <c r="E1081">
        <v>21</v>
      </c>
      <c r="F1081" t="s">
        <v>11432</v>
      </c>
      <c r="G1081" t="s">
        <v>11433</v>
      </c>
      <c r="H1081" t="s">
        <v>11387</v>
      </c>
      <c r="I1081" t="s">
        <v>7032</v>
      </c>
      <c r="J1081" t="s">
        <v>11384</v>
      </c>
      <c r="K1081">
        <v>5</v>
      </c>
      <c r="L1081" t="s">
        <v>11389</v>
      </c>
      <c r="M1081">
        <v>4.7</v>
      </c>
      <c r="N1081" t="s">
        <v>11735</v>
      </c>
      <c r="O1081">
        <v>1.5</v>
      </c>
      <c r="P1081" t="s">
        <v>11735</v>
      </c>
      <c r="Q1081">
        <v>50.9</v>
      </c>
      <c r="R1081" t="s">
        <v>11685</v>
      </c>
      <c r="S1081">
        <v>14.3</v>
      </c>
      <c r="T1081" t="s">
        <v>11723</v>
      </c>
      <c r="U1081">
        <v>3.8</v>
      </c>
      <c r="V1081" t="s">
        <v>11421</v>
      </c>
      <c r="W1081">
        <v>2.8</v>
      </c>
      <c r="X1081" t="s">
        <v>11421</v>
      </c>
      <c r="Y1081">
        <v>3</v>
      </c>
      <c r="Z1081" t="s">
        <v>11421</v>
      </c>
      <c r="AA1081">
        <v>5.9</v>
      </c>
      <c r="AB1081" t="s">
        <v>11421</v>
      </c>
      <c r="AC1081">
        <v>2.7</v>
      </c>
      <c r="AD1081" t="s">
        <v>11421</v>
      </c>
      <c r="AE1081" t="s">
        <v>12371</v>
      </c>
    </row>
    <row r="1082" spans="1:31">
      <c r="A1082" t="s">
        <v>12315</v>
      </c>
      <c r="B1082" t="s">
        <v>156</v>
      </c>
      <c r="C1082" t="s">
        <v>6791</v>
      </c>
      <c r="D1082" t="s">
        <v>156</v>
      </c>
      <c r="E1082">
        <v>34</v>
      </c>
      <c r="F1082" t="s">
        <v>11649</v>
      </c>
      <c r="G1082" t="s">
        <v>833</v>
      </c>
      <c r="H1082" t="s">
        <v>11383</v>
      </c>
      <c r="I1082" t="s">
        <v>11398</v>
      </c>
      <c r="J1082" t="s">
        <v>11384</v>
      </c>
      <c r="K1082">
        <v>4</v>
      </c>
      <c r="L1082" t="s">
        <v>11389</v>
      </c>
      <c r="M1082">
        <v>6.8</v>
      </c>
      <c r="N1082" t="s">
        <v>11735</v>
      </c>
      <c r="O1082">
        <v>5.9</v>
      </c>
      <c r="P1082" t="s">
        <v>11735</v>
      </c>
      <c r="Q1082">
        <v>29.1</v>
      </c>
      <c r="R1082" t="s">
        <v>12173</v>
      </c>
      <c r="S1082">
        <v>1.8</v>
      </c>
      <c r="T1082" t="s">
        <v>11421</v>
      </c>
      <c r="U1082">
        <v>1.4</v>
      </c>
      <c r="V1082" t="s">
        <v>11421</v>
      </c>
      <c r="W1082">
        <v>44.6</v>
      </c>
      <c r="X1082" t="s">
        <v>11853</v>
      </c>
      <c r="Y1082">
        <v>1</v>
      </c>
      <c r="Z1082" t="s">
        <v>11421</v>
      </c>
      <c r="AA1082">
        <v>9.9</v>
      </c>
      <c r="AB1082" t="s">
        <v>11421</v>
      </c>
      <c r="AC1082">
        <v>1.3</v>
      </c>
      <c r="AD1082" t="s">
        <v>11421</v>
      </c>
      <c r="AE1082" t="s">
        <v>12371</v>
      </c>
    </row>
    <row r="1083" spans="1:31">
      <c r="A1083" t="s">
        <v>156</v>
      </c>
      <c r="B1083" t="s">
        <v>156</v>
      </c>
      <c r="C1083" t="s">
        <v>12565</v>
      </c>
      <c r="D1083" t="s">
        <v>156</v>
      </c>
      <c r="E1083">
        <v>38</v>
      </c>
      <c r="F1083" t="s">
        <v>12408</v>
      </c>
      <c r="G1083" t="s">
        <v>2819</v>
      </c>
      <c r="H1083" t="s">
        <v>11383</v>
      </c>
      <c r="I1083" t="s">
        <v>11398</v>
      </c>
      <c r="J1083" t="s">
        <v>7069</v>
      </c>
      <c r="K1083">
        <v>5</v>
      </c>
      <c r="L1083" t="s">
        <v>11389</v>
      </c>
      <c r="M1083">
        <v>4.1</v>
      </c>
      <c r="N1083" t="s">
        <v>11735</v>
      </c>
      <c r="O1083">
        <v>2.6</v>
      </c>
      <c r="P1083" t="s">
        <v>11735</v>
      </c>
      <c r="Q1083">
        <v>47.7</v>
      </c>
      <c r="R1083" t="s">
        <v>11936</v>
      </c>
      <c r="S1083">
        <v>1.3</v>
      </c>
      <c r="T1083" t="s">
        <v>11421</v>
      </c>
      <c r="U1083">
        <v>1.8</v>
      </c>
      <c r="V1083" t="s">
        <v>11421</v>
      </c>
      <c r="W1083">
        <v>3.6</v>
      </c>
      <c r="X1083" t="s">
        <v>11421</v>
      </c>
      <c r="Y1083">
        <v>1</v>
      </c>
      <c r="Z1083" t="s">
        <v>11421</v>
      </c>
      <c r="AA1083">
        <v>10.5</v>
      </c>
      <c r="AB1083" t="s">
        <v>11421</v>
      </c>
      <c r="AC1083">
        <v>1</v>
      </c>
      <c r="AD1083" t="s">
        <v>11421</v>
      </c>
      <c r="AE1083" t="s">
        <v>12371</v>
      </c>
    </row>
    <row r="1084" spans="1:31">
      <c r="A1084" t="s">
        <v>156</v>
      </c>
      <c r="B1084" t="s">
        <v>156</v>
      </c>
      <c r="C1084" t="s">
        <v>8830</v>
      </c>
      <c r="D1084" t="s">
        <v>156</v>
      </c>
      <c r="E1084">
        <v>13</v>
      </c>
      <c r="F1084" t="s">
        <v>11382</v>
      </c>
      <c r="G1084" t="s">
        <v>5</v>
      </c>
      <c r="H1084" t="s">
        <v>11387</v>
      </c>
      <c r="I1084" t="s">
        <v>11388</v>
      </c>
      <c r="J1084" t="s">
        <v>7069</v>
      </c>
      <c r="K1084">
        <v>5</v>
      </c>
      <c r="L1084" t="s">
        <v>11389</v>
      </c>
      <c r="M1084">
        <v>8.5</v>
      </c>
      <c r="N1084" t="s">
        <v>11735</v>
      </c>
      <c r="O1084">
        <v>9.3</v>
      </c>
      <c r="P1084" t="s">
        <v>11735</v>
      </c>
      <c r="Q1084">
        <v>5.5</v>
      </c>
      <c r="R1084" t="s">
        <v>11421</v>
      </c>
      <c r="S1084">
        <v>14.3</v>
      </c>
      <c r="T1084" t="s">
        <v>11898</v>
      </c>
      <c r="U1084">
        <v>5.5</v>
      </c>
      <c r="V1084" t="s">
        <v>11421</v>
      </c>
      <c r="W1084">
        <v>3.9</v>
      </c>
      <c r="X1084" t="s">
        <v>11421</v>
      </c>
      <c r="Y1084">
        <v>15.1</v>
      </c>
      <c r="Z1084" t="s">
        <v>12221</v>
      </c>
      <c r="AA1084">
        <v>15.5</v>
      </c>
      <c r="AB1084" t="s">
        <v>11513</v>
      </c>
      <c r="AC1084">
        <v>3.9</v>
      </c>
      <c r="AD1084" t="s">
        <v>11421</v>
      </c>
      <c r="AE1084" t="s">
        <v>12371</v>
      </c>
    </row>
    <row r="1085" spans="1:31">
      <c r="A1085" t="s">
        <v>859</v>
      </c>
      <c r="B1085" t="s">
        <v>156</v>
      </c>
      <c r="C1085" t="s">
        <v>1689</v>
      </c>
      <c r="D1085" t="s">
        <v>156</v>
      </c>
      <c r="E1085">
        <v>14</v>
      </c>
      <c r="F1085" t="s">
        <v>6870</v>
      </c>
      <c r="G1085" t="s">
        <v>1450</v>
      </c>
      <c r="H1085" t="s">
        <v>11387</v>
      </c>
      <c r="I1085" t="s">
        <v>7032</v>
      </c>
      <c r="J1085" t="s">
        <v>11384</v>
      </c>
      <c r="K1085">
        <v>4</v>
      </c>
      <c r="L1085" t="s">
        <v>11389</v>
      </c>
      <c r="M1085">
        <v>6.7</v>
      </c>
      <c r="N1085" t="s">
        <v>11735</v>
      </c>
      <c r="O1085">
        <v>5.9</v>
      </c>
      <c r="P1085" t="s">
        <v>11735</v>
      </c>
      <c r="Q1085">
        <v>5.6</v>
      </c>
      <c r="R1085" t="s">
        <v>11421</v>
      </c>
      <c r="S1085">
        <v>21</v>
      </c>
      <c r="T1085" t="s">
        <v>11974</v>
      </c>
      <c r="U1085" t="s">
        <v>9</v>
      </c>
      <c r="V1085" t="s">
        <v>9</v>
      </c>
      <c r="W1085">
        <v>1.8</v>
      </c>
      <c r="X1085" t="s">
        <v>11421</v>
      </c>
      <c r="Y1085">
        <v>1.9</v>
      </c>
      <c r="Z1085" t="s">
        <v>11421</v>
      </c>
      <c r="AA1085">
        <v>29.8</v>
      </c>
      <c r="AB1085" t="s">
        <v>11731</v>
      </c>
      <c r="AC1085">
        <v>2.2</v>
      </c>
      <c r="AD1085" t="s">
        <v>11421</v>
      </c>
      <c r="AE1085" t="s">
        <v>12371</v>
      </c>
    </row>
    <row r="1086" spans="1:31">
      <c r="A1086" t="s">
        <v>156</v>
      </c>
      <c r="B1086" t="s">
        <v>156</v>
      </c>
      <c r="C1086" t="s">
        <v>12566</v>
      </c>
      <c r="D1086" t="s">
        <v>156</v>
      </c>
      <c r="E1086">
        <v>31</v>
      </c>
      <c r="F1086" t="s">
        <v>11448</v>
      </c>
      <c r="G1086" t="s">
        <v>175</v>
      </c>
      <c r="H1086" t="s">
        <v>11387</v>
      </c>
      <c r="I1086" t="s">
        <v>11398</v>
      </c>
      <c r="J1086" t="s">
        <v>11384</v>
      </c>
      <c r="K1086">
        <v>5</v>
      </c>
      <c r="L1086" t="s">
        <v>11389</v>
      </c>
      <c r="M1086">
        <v>12.2</v>
      </c>
      <c r="N1086" t="s">
        <v>11735</v>
      </c>
      <c r="O1086">
        <v>2.7</v>
      </c>
      <c r="P1086" t="s">
        <v>11735</v>
      </c>
      <c r="Q1086">
        <v>2.9</v>
      </c>
      <c r="R1086" t="s">
        <v>11421</v>
      </c>
      <c r="S1086">
        <v>4.6</v>
      </c>
      <c r="T1086" t="s">
        <v>11421</v>
      </c>
      <c r="U1086">
        <v>5.4</v>
      </c>
      <c r="V1086" t="s">
        <v>11421</v>
      </c>
      <c r="W1086">
        <v>34.8</v>
      </c>
      <c r="X1086" t="s">
        <v>1261</v>
      </c>
      <c r="Y1086">
        <v>6.6</v>
      </c>
      <c r="Z1086" t="s">
        <v>11421</v>
      </c>
      <c r="AA1086">
        <v>6.4</v>
      </c>
      <c r="AB1086" t="s">
        <v>11421</v>
      </c>
      <c r="AC1086">
        <v>2.4</v>
      </c>
      <c r="AD1086" t="s">
        <v>11421</v>
      </c>
      <c r="AE1086" t="s">
        <v>12371</v>
      </c>
    </row>
    <row r="1087" spans="1:31">
      <c r="A1087" t="s">
        <v>12315</v>
      </c>
      <c r="B1087" t="s">
        <v>156</v>
      </c>
      <c r="C1087" t="s">
        <v>12567</v>
      </c>
      <c r="D1087" t="s">
        <v>156</v>
      </c>
      <c r="E1087">
        <v>39</v>
      </c>
      <c r="F1087" t="s">
        <v>11646</v>
      </c>
      <c r="G1087" t="s">
        <v>397</v>
      </c>
      <c r="H1087" t="s">
        <v>11383</v>
      </c>
      <c r="I1087" t="s">
        <v>11388</v>
      </c>
      <c r="J1087" t="s">
        <v>6952</v>
      </c>
      <c r="K1087">
        <v>4</v>
      </c>
      <c r="L1087" t="s">
        <v>11385</v>
      </c>
      <c r="M1087">
        <v>11.3</v>
      </c>
      <c r="N1087" t="s">
        <v>11735</v>
      </c>
      <c r="O1087">
        <v>11.2</v>
      </c>
      <c r="P1087" t="s">
        <v>11735</v>
      </c>
      <c r="Q1087">
        <v>34.1</v>
      </c>
      <c r="R1087" t="s">
        <v>11676</v>
      </c>
      <c r="S1087">
        <v>1.2</v>
      </c>
      <c r="T1087" t="s">
        <v>11421</v>
      </c>
      <c r="U1087">
        <v>4.4</v>
      </c>
      <c r="V1087" t="s">
        <v>11421</v>
      </c>
      <c r="W1087">
        <v>1.2</v>
      </c>
      <c r="X1087" t="s">
        <v>11421</v>
      </c>
      <c r="Y1087">
        <v>1</v>
      </c>
      <c r="Z1087" t="s">
        <v>11421</v>
      </c>
      <c r="AA1087">
        <v>13.8</v>
      </c>
      <c r="AB1087" t="s">
        <v>11820</v>
      </c>
      <c r="AC1087">
        <v>1.2</v>
      </c>
      <c r="AD1087" t="s">
        <v>11421</v>
      </c>
      <c r="AE1087" t="s">
        <v>12371</v>
      </c>
    </row>
    <row r="1088" spans="1:31">
      <c r="A1088" t="s">
        <v>12315</v>
      </c>
      <c r="B1088" t="s">
        <v>156</v>
      </c>
      <c r="C1088" t="s">
        <v>3064</v>
      </c>
      <c r="D1088" t="s">
        <v>156</v>
      </c>
      <c r="E1088">
        <v>17</v>
      </c>
      <c r="F1088" t="s">
        <v>12046</v>
      </c>
      <c r="G1088" t="s">
        <v>997</v>
      </c>
      <c r="H1088" t="s">
        <v>11387</v>
      </c>
      <c r="I1088" t="s">
        <v>11510</v>
      </c>
      <c r="J1088" t="s">
        <v>9</v>
      </c>
      <c r="K1088">
        <v>5</v>
      </c>
      <c r="L1088" t="s">
        <v>11389</v>
      </c>
      <c r="M1088">
        <v>7.4</v>
      </c>
      <c r="N1088" t="s">
        <v>11735</v>
      </c>
      <c r="O1088">
        <v>5.6</v>
      </c>
      <c r="P1088" t="s">
        <v>11735</v>
      </c>
      <c r="Q1088">
        <v>32.6</v>
      </c>
      <c r="R1088" t="s">
        <v>11798</v>
      </c>
      <c r="S1088">
        <v>5.9</v>
      </c>
      <c r="T1088" t="s">
        <v>11421</v>
      </c>
      <c r="U1088">
        <v>2.2</v>
      </c>
      <c r="V1088" t="s">
        <v>11421</v>
      </c>
      <c r="W1088">
        <v>4</v>
      </c>
      <c r="X1088" t="s">
        <v>11421</v>
      </c>
      <c r="Y1088">
        <v>5.5</v>
      </c>
      <c r="Z1088" t="s">
        <v>11421</v>
      </c>
      <c r="AA1088">
        <v>7.5</v>
      </c>
      <c r="AB1088" t="s">
        <v>11421</v>
      </c>
      <c r="AC1088">
        <v>1.2</v>
      </c>
      <c r="AD1088" t="s">
        <v>11421</v>
      </c>
      <c r="AE1088" t="s">
        <v>12371</v>
      </c>
    </row>
    <row r="1089" spans="1:31">
      <c r="A1089" t="s">
        <v>156</v>
      </c>
      <c r="B1089" t="s">
        <v>156</v>
      </c>
      <c r="C1089" t="s">
        <v>12568</v>
      </c>
      <c r="D1089" t="s">
        <v>156</v>
      </c>
      <c r="E1089">
        <v>28</v>
      </c>
      <c r="F1089" t="s">
        <v>11382</v>
      </c>
      <c r="G1089" t="s">
        <v>5</v>
      </c>
      <c r="H1089" t="s">
        <v>11387</v>
      </c>
      <c r="I1089" t="s">
        <v>7032</v>
      </c>
      <c r="J1089" t="s">
        <v>11384</v>
      </c>
      <c r="K1089">
        <v>5</v>
      </c>
      <c r="L1089" t="s">
        <v>11385</v>
      </c>
      <c r="M1089">
        <v>6.2</v>
      </c>
      <c r="N1089" t="s">
        <v>11735</v>
      </c>
      <c r="O1089">
        <v>9.4</v>
      </c>
      <c r="P1089" t="s">
        <v>11735</v>
      </c>
      <c r="Q1089">
        <v>19.8</v>
      </c>
      <c r="R1089" t="s">
        <v>11813</v>
      </c>
      <c r="S1089">
        <v>7.6</v>
      </c>
      <c r="T1089" t="s">
        <v>11421</v>
      </c>
      <c r="U1089">
        <v>5</v>
      </c>
      <c r="V1089" t="s">
        <v>11421</v>
      </c>
      <c r="W1089">
        <v>17.7</v>
      </c>
      <c r="X1089" t="s">
        <v>11766</v>
      </c>
      <c r="Y1089">
        <v>7.8</v>
      </c>
      <c r="Z1089" t="s">
        <v>11421</v>
      </c>
      <c r="AA1089">
        <v>17.3</v>
      </c>
      <c r="AB1089" t="s">
        <v>11985</v>
      </c>
      <c r="AC1089">
        <v>1.9</v>
      </c>
      <c r="AD1089" t="s">
        <v>11421</v>
      </c>
      <c r="AE1089" t="s">
        <v>12371</v>
      </c>
    </row>
    <row r="1090" spans="1:31">
      <c r="A1090" t="s">
        <v>12315</v>
      </c>
      <c r="B1090" t="s">
        <v>156</v>
      </c>
      <c r="C1090" t="s">
        <v>10747</v>
      </c>
      <c r="D1090" t="s">
        <v>156</v>
      </c>
      <c r="E1090">
        <v>68</v>
      </c>
      <c r="F1090" t="s">
        <v>11649</v>
      </c>
      <c r="G1090" t="s">
        <v>833</v>
      </c>
      <c r="H1090" t="s">
        <v>11402</v>
      </c>
      <c r="I1090" t="s">
        <v>11398</v>
      </c>
      <c r="J1090" t="s">
        <v>7069</v>
      </c>
      <c r="K1090">
        <v>3</v>
      </c>
      <c r="L1090" t="s">
        <v>11389</v>
      </c>
      <c r="M1090">
        <v>5.2</v>
      </c>
      <c r="N1090" t="s">
        <v>11735</v>
      </c>
      <c r="O1090">
        <v>6.8</v>
      </c>
      <c r="P1090" t="s">
        <v>11735</v>
      </c>
      <c r="Q1090">
        <v>49</v>
      </c>
      <c r="R1090" t="s">
        <v>11611</v>
      </c>
      <c r="S1090">
        <v>1.1</v>
      </c>
      <c r="T1090" t="s">
        <v>11421</v>
      </c>
      <c r="U1090">
        <v>2</v>
      </c>
      <c r="V1090" t="s">
        <v>11421</v>
      </c>
      <c r="W1090">
        <v>3</v>
      </c>
      <c r="X1090" t="s">
        <v>11421</v>
      </c>
      <c r="Y1090">
        <v>1.1</v>
      </c>
      <c r="Z1090" t="s">
        <v>11421</v>
      </c>
      <c r="AA1090">
        <v>26</v>
      </c>
      <c r="AB1090" t="s">
        <v>12062</v>
      </c>
      <c r="AC1090">
        <v>1.1</v>
      </c>
      <c r="AD1090" t="s">
        <v>11421</v>
      </c>
      <c r="AE1090" t="s">
        <v>12371</v>
      </c>
    </row>
    <row r="1091" spans="1:31">
      <c r="A1091" t="s">
        <v>12315</v>
      </c>
      <c r="B1091" t="s">
        <v>156</v>
      </c>
      <c r="C1091" t="s">
        <v>12569</v>
      </c>
      <c r="D1091" t="s">
        <v>156</v>
      </c>
      <c r="E1091">
        <v>26</v>
      </c>
      <c r="F1091" t="s">
        <v>11649</v>
      </c>
      <c r="G1091" t="s">
        <v>833</v>
      </c>
      <c r="H1091" t="s">
        <v>11383</v>
      </c>
      <c r="I1091" t="s">
        <v>11398</v>
      </c>
      <c r="J1091" t="s">
        <v>11384</v>
      </c>
      <c r="K1091">
        <v>5</v>
      </c>
      <c r="L1091" t="s">
        <v>11389</v>
      </c>
      <c r="M1091">
        <v>3.7</v>
      </c>
      <c r="N1091" t="s">
        <v>11735</v>
      </c>
      <c r="O1091">
        <v>3.1</v>
      </c>
      <c r="P1091" t="s">
        <v>11735</v>
      </c>
      <c r="Q1091">
        <v>53.9</v>
      </c>
      <c r="R1091" t="s">
        <v>11572</v>
      </c>
      <c r="S1091">
        <v>2.2</v>
      </c>
      <c r="T1091" t="s">
        <v>11421</v>
      </c>
      <c r="U1091">
        <v>19.7</v>
      </c>
      <c r="V1091" t="s">
        <v>12279</v>
      </c>
      <c r="W1091">
        <v>20.6</v>
      </c>
      <c r="X1091" t="s">
        <v>12016</v>
      </c>
      <c r="Y1091">
        <v>1</v>
      </c>
      <c r="Z1091" t="s">
        <v>11421</v>
      </c>
      <c r="AA1091">
        <v>12</v>
      </c>
      <c r="AB1091" t="s">
        <v>11421</v>
      </c>
      <c r="AC1091">
        <v>4.1</v>
      </c>
      <c r="AD1091" t="s">
        <v>11421</v>
      </c>
      <c r="AE1091" t="s">
        <v>12371</v>
      </c>
    </row>
    <row r="1092" spans="1:31">
      <c r="A1092" t="s">
        <v>156</v>
      </c>
      <c r="B1092" t="s">
        <v>156</v>
      </c>
      <c r="C1092" t="s">
        <v>1633</v>
      </c>
      <c r="D1092" t="s">
        <v>156</v>
      </c>
      <c r="E1092">
        <v>20</v>
      </c>
      <c r="F1092" t="s">
        <v>11382</v>
      </c>
      <c r="G1092" t="s">
        <v>5</v>
      </c>
      <c r="H1092" t="s">
        <v>11402</v>
      </c>
      <c r="I1092" t="s">
        <v>7032</v>
      </c>
      <c r="J1092" t="s">
        <v>11384</v>
      </c>
      <c r="K1092">
        <v>5</v>
      </c>
      <c r="L1092" t="s">
        <v>11389</v>
      </c>
      <c r="M1092">
        <v>5.2</v>
      </c>
      <c r="N1092" t="s">
        <v>11735</v>
      </c>
      <c r="O1092">
        <v>3</v>
      </c>
      <c r="P1092" t="s">
        <v>11735</v>
      </c>
      <c r="Q1092">
        <v>3.2</v>
      </c>
      <c r="R1092" t="s">
        <v>11421</v>
      </c>
      <c r="S1092">
        <v>17.1</v>
      </c>
      <c r="T1092" t="s">
        <v>12003</v>
      </c>
      <c r="U1092">
        <v>6.5</v>
      </c>
      <c r="V1092" t="s">
        <v>11421</v>
      </c>
      <c r="W1092">
        <v>4.4</v>
      </c>
      <c r="X1092" t="s">
        <v>11421</v>
      </c>
      <c r="Y1092">
        <v>27.1</v>
      </c>
      <c r="Z1092" t="s">
        <v>866</v>
      </c>
      <c r="AA1092">
        <v>17.8</v>
      </c>
      <c r="AB1092" t="s">
        <v>11851</v>
      </c>
      <c r="AC1092">
        <v>23.7</v>
      </c>
      <c r="AD1092" t="s">
        <v>12157</v>
      </c>
      <c r="AE1092" t="s">
        <v>12371</v>
      </c>
    </row>
    <row r="1093" spans="1:31">
      <c r="A1093" t="s">
        <v>156</v>
      </c>
      <c r="B1093" t="s">
        <v>156</v>
      </c>
      <c r="C1093" t="s">
        <v>12570</v>
      </c>
      <c r="D1093" t="s">
        <v>156</v>
      </c>
      <c r="E1093">
        <v>60</v>
      </c>
      <c r="F1093" t="s">
        <v>6870</v>
      </c>
      <c r="G1093" t="s">
        <v>1450</v>
      </c>
      <c r="H1093" t="s">
        <v>11387</v>
      </c>
      <c r="I1093" t="s">
        <v>7032</v>
      </c>
      <c r="J1093" t="s">
        <v>11384</v>
      </c>
      <c r="K1093">
        <v>3</v>
      </c>
      <c r="L1093" t="s">
        <v>11385</v>
      </c>
      <c r="M1093">
        <v>5</v>
      </c>
      <c r="N1093" t="s">
        <v>11735</v>
      </c>
      <c r="O1093">
        <v>6.3</v>
      </c>
      <c r="P1093" t="s">
        <v>11735</v>
      </c>
      <c r="Q1093">
        <v>29.1</v>
      </c>
      <c r="R1093" t="s">
        <v>12269</v>
      </c>
      <c r="S1093">
        <v>3.9</v>
      </c>
      <c r="T1093" t="s">
        <v>11421</v>
      </c>
      <c r="U1093">
        <v>5.9</v>
      </c>
      <c r="V1093" t="s">
        <v>11421</v>
      </c>
      <c r="W1093">
        <v>4.1</v>
      </c>
      <c r="X1093" t="s">
        <v>11421</v>
      </c>
      <c r="Y1093">
        <v>1.1</v>
      </c>
      <c r="Z1093" t="s">
        <v>11421</v>
      </c>
      <c r="AA1093">
        <v>8.7</v>
      </c>
      <c r="AB1093" t="s">
        <v>11421</v>
      </c>
      <c r="AC1093">
        <v>7.5</v>
      </c>
      <c r="AD1093" t="s">
        <v>11421</v>
      </c>
      <c r="AE1093" t="s">
        <v>12371</v>
      </c>
    </row>
    <row r="1094" spans="1:31">
      <c r="A1094" t="s">
        <v>156</v>
      </c>
      <c r="B1094" t="s">
        <v>156</v>
      </c>
      <c r="C1094" t="s">
        <v>12571</v>
      </c>
      <c r="D1094" t="s">
        <v>156</v>
      </c>
      <c r="E1094">
        <v>50</v>
      </c>
      <c r="F1094" t="s">
        <v>11497</v>
      </c>
      <c r="G1094" t="s">
        <v>417</v>
      </c>
      <c r="H1094" t="s">
        <v>11383</v>
      </c>
      <c r="I1094" t="s">
        <v>11398</v>
      </c>
      <c r="J1094" t="s">
        <v>11384</v>
      </c>
      <c r="K1094">
        <v>3</v>
      </c>
      <c r="L1094" t="s">
        <v>11389</v>
      </c>
      <c r="M1094">
        <v>7.4</v>
      </c>
      <c r="N1094" t="s">
        <v>11735</v>
      </c>
      <c r="O1094">
        <v>3.8</v>
      </c>
      <c r="P1094" t="s">
        <v>11735</v>
      </c>
      <c r="Q1094">
        <v>10.8</v>
      </c>
      <c r="R1094" t="s">
        <v>11421</v>
      </c>
      <c r="S1094">
        <v>10</v>
      </c>
      <c r="T1094" t="s">
        <v>11421</v>
      </c>
      <c r="U1094">
        <v>11.1</v>
      </c>
      <c r="V1094" t="s">
        <v>11421</v>
      </c>
      <c r="W1094">
        <v>11.9</v>
      </c>
      <c r="X1094" t="s">
        <v>12346</v>
      </c>
      <c r="Y1094">
        <v>1</v>
      </c>
      <c r="Z1094" t="s">
        <v>11421</v>
      </c>
      <c r="AA1094">
        <v>7.6</v>
      </c>
      <c r="AB1094" t="s">
        <v>11421</v>
      </c>
      <c r="AC1094">
        <v>1</v>
      </c>
      <c r="AD1094" t="s">
        <v>11421</v>
      </c>
      <c r="AE1094" t="s">
        <v>12371</v>
      </c>
    </row>
    <row r="1095" spans="1:31">
      <c r="A1095" t="s">
        <v>156</v>
      </c>
      <c r="B1095" t="s">
        <v>156</v>
      </c>
      <c r="C1095" t="s">
        <v>12572</v>
      </c>
      <c r="D1095" t="s">
        <v>156</v>
      </c>
      <c r="E1095">
        <v>40</v>
      </c>
      <c r="F1095" t="s">
        <v>11432</v>
      </c>
      <c r="G1095" t="s">
        <v>11433</v>
      </c>
      <c r="H1095" t="s">
        <v>11387</v>
      </c>
      <c r="I1095" t="s">
        <v>11510</v>
      </c>
      <c r="J1095" t="s">
        <v>9</v>
      </c>
      <c r="K1095">
        <v>3</v>
      </c>
      <c r="L1095" t="s">
        <v>11389</v>
      </c>
      <c r="M1095">
        <v>5.3</v>
      </c>
      <c r="N1095" t="s">
        <v>11735</v>
      </c>
      <c r="O1095">
        <v>2.5</v>
      </c>
      <c r="P1095" t="s">
        <v>11735</v>
      </c>
      <c r="Q1095">
        <v>17.6</v>
      </c>
      <c r="R1095" t="s">
        <v>11421</v>
      </c>
      <c r="S1095">
        <v>1.7</v>
      </c>
      <c r="T1095" t="s">
        <v>11421</v>
      </c>
      <c r="U1095">
        <v>28.2</v>
      </c>
      <c r="V1095" t="s">
        <v>11791</v>
      </c>
      <c r="W1095">
        <v>29.6</v>
      </c>
      <c r="X1095" t="s">
        <v>11831</v>
      </c>
      <c r="Y1095">
        <v>1</v>
      </c>
      <c r="Z1095" t="s">
        <v>11421</v>
      </c>
      <c r="AA1095">
        <v>6.8</v>
      </c>
      <c r="AB1095" t="s">
        <v>11421</v>
      </c>
      <c r="AC1095">
        <v>1</v>
      </c>
      <c r="AD1095" t="s">
        <v>11421</v>
      </c>
      <c r="AE1095" t="s">
        <v>12371</v>
      </c>
    </row>
    <row r="1096" spans="1:31">
      <c r="A1096" t="s">
        <v>156</v>
      </c>
      <c r="B1096" t="s">
        <v>156</v>
      </c>
      <c r="C1096" t="s">
        <v>2689</v>
      </c>
      <c r="D1096" t="s">
        <v>156</v>
      </c>
      <c r="E1096">
        <v>24</v>
      </c>
      <c r="F1096" t="s">
        <v>11386</v>
      </c>
      <c r="G1096" t="s">
        <v>10</v>
      </c>
      <c r="H1096" t="s">
        <v>11387</v>
      </c>
      <c r="I1096" t="s">
        <v>7032</v>
      </c>
      <c r="J1096" t="s">
        <v>7069</v>
      </c>
      <c r="K1096">
        <v>3</v>
      </c>
      <c r="L1096" t="s">
        <v>11389</v>
      </c>
      <c r="M1096">
        <v>6.5</v>
      </c>
      <c r="N1096" t="s">
        <v>11735</v>
      </c>
      <c r="O1096">
        <v>12.1</v>
      </c>
      <c r="P1096" t="s">
        <v>11735</v>
      </c>
      <c r="Q1096">
        <v>10</v>
      </c>
      <c r="R1096" t="s">
        <v>11421</v>
      </c>
      <c r="S1096">
        <v>4.9</v>
      </c>
      <c r="T1096" t="s">
        <v>11421</v>
      </c>
      <c r="U1096">
        <v>35</v>
      </c>
      <c r="V1096" t="s">
        <v>11475</v>
      </c>
      <c r="W1096">
        <v>30.9</v>
      </c>
      <c r="X1096" t="s">
        <v>11852</v>
      </c>
      <c r="Y1096">
        <v>6.7</v>
      </c>
      <c r="Z1096" t="s">
        <v>11421</v>
      </c>
      <c r="AA1096">
        <v>11.9</v>
      </c>
      <c r="AB1096" t="s">
        <v>11421</v>
      </c>
      <c r="AC1096">
        <v>2.5</v>
      </c>
      <c r="AD1096" t="s">
        <v>11421</v>
      </c>
      <c r="AE1096" t="s">
        <v>12371</v>
      </c>
    </row>
    <row r="1097" spans="1:31">
      <c r="A1097" t="s">
        <v>12315</v>
      </c>
      <c r="B1097" t="s">
        <v>156</v>
      </c>
      <c r="C1097" t="s">
        <v>2621</v>
      </c>
      <c r="D1097" t="s">
        <v>156</v>
      </c>
      <c r="E1097">
        <v>18</v>
      </c>
      <c r="F1097" t="s">
        <v>11459</v>
      </c>
      <c r="G1097" t="s">
        <v>284</v>
      </c>
      <c r="H1097" t="s">
        <v>11383</v>
      </c>
      <c r="I1097" t="s">
        <v>11388</v>
      </c>
      <c r="J1097" t="s">
        <v>11384</v>
      </c>
      <c r="K1097">
        <v>4</v>
      </c>
      <c r="L1097" t="s">
        <v>11389</v>
      </c>
      <c r="M1097">
        <v>3.4</v>
      </c>
      <c r="N1097" t="s">
        <v>11735</v>
      </c>
      <c r="O1097">
        <v>3.4</v>
      </c>
      <c r="P1097" t="s">
        <v>11735</v>
      </c>
      <c r="Q1097">
        <v>35.1</v>
      </c>
      <c r="R1097" t="s">
        <v>12159</v>
      </c>
      <c r="S1097">
        <v>12</v>
      </c>
      <c r="T1097" t="s">
        <v>11857</v>
      </c>
      <c r="U1097">
        <v>10.7</v>
      </c>
      <c r="V1097" t="s">
        <v>11421</v>
      </c>
      <c r="W1097">
        <v>2.9</v>
      </c>
      <c r="X1097" t="s">
        <v>11421</v>
      </c>
      <c r="Y1097">
        <v>1.3</v>
      </c>
      <c r="Z1097" t="s">
        <v>11421</v>
      </c>
      <c r="AA1097">
        <v>7.8</v>
      </c>
      <c r="AB1097" t="s">
        <v>11421</v>
      </c>
      <c r="AC1097">
        <v>1.1</v>
      </c>
      <c r="AD1097" t="s">
        <v>11421</v>
      </c>
      <c r="AE1097" t="s">
        <v>12371</v>
      </c>
    </row>
    <row r="1098" spans="1:31">
      <c r="A1098" t="s">
        <v>156</v>
      </c>
      <c r="B1098" t="s">
        <v>156</v>
      </c>
      <c r="C1098" t="s">
        <v>12573</v>
      </c>
      <c r="D1098" t="s">
        <v>156</v>
      </c>
      <c r="E1098">
        <v>29</v>
      </c>
      <c r="F1098" t="s">
        <v>11649</v>
      </c>
      <c r="G1098" t="s">
        <v>833</v>
      </c>
      <c r="H1098" t="s">
        <v>11383</v>
      </c>
      <c r="I1098" t="s">
        <v>7032</v>
      </c>
      <c r="J1098" t="s">
        <v>11384</v>
      </c>
      <c r="K1098">
        <v>2</v>
      </c>
      <c r="L1098" t="s">
        <v>11389</v>
      </c>
      <c r="M1098">
        <v>7.8</v>
      </c>
      <c r="N1098" t="s">
        <v>11735</v>
      </c>
      <c r="O1098">
        <v>3.8</v>
      </c>
      <c r="P1098" t="s">
        <v>11735</v>
      </c>
      <c r="Q1098">
        <v>15.5</v>
      </c>
      <c r="R1098" t="s">
        <v>11421</v>
      </c>
      <c r="S1098">
        <v>3.5</v>
      </c>
      <c r="T1098" t="s">
        <v>11421</v>
      </c>
      <c r="U1098">
        <v>45.5</v>
      </c>
      <c r="V1098" t="s">
        <v>12001</v>
      </c>
      <c r="W1098">
        <v>31.2</v>
      </c>
      <c r="X1098" t="s">
        <v>11947</v>
      </c>
      <c r="Y1098">
        <v>2.4</v>
      </c>
      <c r="Z1098" t="s">
        <v>11421</v>
      </c>
      <c r="AA1098">
        <v>10.4</v>
      </c>
      <c r="AB1098" t="s">
        <v>11421</v>
      </c>
      <c r="AC1098">
        <v>7.4</v>
      </c>
      <c r="AD1098" t="s">
        <v>11421</v>
      </c>
      <c r="AE1098" t="s">
        <v>12371</v>
      </c>
    </row>
    <row r="1099" spans="1:31">
      <c r="A1099" t="s">
        <v>156</v>
      </c>
      <c r="B1099" t="s">
        <v>156</v>
      </c>
      <c r="C1099" t="s">
        <v>2814</v>
      </c>
      <c r="D1099" t="s">
        <v>156</v>
      </c>
      <c r="E1099">
        <v>28</v>
      </c>
      <c r="F1099" t="s">
        <v>12046</v>
      </c>
      <c r="G1099" t="s">
        <v>997</v>
      </c>
      <c r="H1099" t="s">
        <v>11387</v>
      </c>
      <c r="I1099" t="s">
        <v>11398</v>
      </c>
      <c r="J1099" t="s">
        <v>11384</v>
      </c>
      <c r="K1099">
        <v>4</v>
      </c>
      <c r="L1099" t="s">
        <v>11389</v>
      </c>
      <c r="M1099">
        <v>6.5</v>
      </c>
      <c r="N1099" t="s">
        <v>11735</v>
      </c>
      <c r="O1099">
        <v>3.6</v>
      </c>
      <c r="P1099" t="s">
        <v>11735</v>
      </c>
      <c r="Q1099">
        <v>27.7</v>
      </c>
      <c r="R1099" t="s">
        <v>12107</v>
      </c>
      <c r="S1099">
        <v>6.2</v>
      </c>
      <c r="T1099" t="s">
        <v>11421</v>
      </c>
      <c r="U1099">
        <v>2.4</v>
      </c>
      <c r="V1099" t="s">
        <v>11421</v>
      </c>
      <c r="W1099">
        <v>4.4</v>
      </c>
      <c r="X1099" t="s">
        <v>11421</v>
      </c>
      <c r="Y1099">
        <v>9</v>
      </c>
      <c r="Z1099" t="s">
        <v>11783</v>
      </c>
      <c r="AA1099">
        <v>11.1</v>
      </c>
      <c r="AB1099" t="s">
        <v>11421</v>
      </c>
      <c r="AC1099">
        <v>1.4</v>
      </c>
      <c r="AD1099" t="s">
        <v>11421</v>
      </c>
      <c r="AE1099" t="s">
        <v>12371</v>
      </c>
    </row>
    <row r="1100" spans="1:31">
      <c r="A1100" t="s">
        <v>12315</v>
      </c>
      <c r="B1100" t="s">
        <v>156</v>
      </c>
      <c r="C1100" t="s">
        <v>10760</v>
      </c>
      <c r="D1100" t="s">
        <v>156</v>
      </c>
      <c r="E1100">
        <v>36</v>
      </c>
      <c r="F1100" t="s">
        <v>12440</v>
      </c>
      <c r="G1100" t="s">
        <v>1650</v>
      </c>
      <c r="H1100" t="s">
        <v>11387</v>
      </c>
      <c r="I1100" t="s">
        <v>11398</v>
      </c>
      <c r="J1100" t="s">
        <v>11384</v>
      </c>
      <c r="K1100">
        <v>4</v>
      </c>
      <c r="L1100" t="s">
        <v>11389</v>
      </c>
      <c r="M1100">
        <v>9.7</v>
      </c>
      <c r="N1100" t="s">
        <v>11735</v>
      </c>
      <c r="O1100">
        <v>7.9</v>
      </c>
      <c r="P1100" t="s">
        <v>11735</v>
      </c>
      <c r="Q1100">
        <v>34.7</v>
      </c>
      <c r="R1100" t="s">
        <v>11910</v>
      </c>
      <c r="S1100">
        <v>3.6</v>
      </c>
      <c r="T1100" t="s">
        <v>11421</v>
      </c>
      <c r="U1100">
        <v>2.1</v>
      </c>
      <c r="V1100" t="s">
        <v>11421</v>
      </c>
      <c r="W1100">
        <v>2.7</v>
      </c>
      <c r="X1100" t="s">
        <v>11421</v>
      </c>
      <c r="Y1100">
        <v>2.6</v>
      </c>
      <c r="Z1100" t="s">
        <v>11421</v>
      </c>
      <c r="AA1100">
        <v>18.2</v>
      </c>
      <c r="AB1100" t="s">
        <v>1435</v>
      </c>
      <c r="AC1100">
        <v>1.4</v>
      </c>
      <c r="AD1100" t="s">
        <v>11421</v>
      </c>
      <c r="AE1100" t="s">
        <v>12371</v>
      </c>
    </row>
    <row r="1101" spans="1:31">
      <c r="A1101" t="s">
        <v>9</v>
      </c>
      <c r="B1101" t="s">
        <v>156</v>
      </c>
      <c r="C1101" t="s">
        <v>6014</v>
      </c>
      <c r="D1101" t="s">
        <v>156</v>
      </c>
      <c r="E1101">
        <v>21</v>
      </c>
      <c r="F1101" t="s">
        <v>11497</v>
      </c>
      <c r="G1101" t="s">
        <v>417</v>
      </c>
      <c r="H1101" t="s">
        <v>11383</v>
      </c>
      <c r="I1101" t="s">
        <v>11388</v>
      </c>
      <c r="J1101" t="s">
        <v>7069</v>
      </c>
      <c r="K1101">
        <v>3</v>
      </c>
      <c r="L1101" t="s">
        <v>11385</v>
      </c>
      <c r="M1101">
        <v>5</v>
      </c>
      <c r="N1101" t="s">
        <v>11735</v>
      </c>
      <c r="O1101">
        <v>2.9</v>
      </c>
      <c r="P1101" t="s">
        <v>11735</v>
      </c>
      <c r="Q1101">
        <v>46.6</v>
      </c>
      <c r="R1101" t="s">
        <v>12012</v>
      </c>
      <c r="S1101">
        <v>7.3</v>
      </c>
      <c r="T1101" t="s">
        <v>11421</v>
      </c>
      <c r="U1101">
        <v>5.7</v>
      </c>
      <c r="V1101" t="s">
        <v>11421</v>
      </c>
      <c r="W1101">
        <v>4.8</v>
      </c>
      <c r="X1101" t="s">
        <v>11421</v>
      </c>
      <c r="Y1101">
        <v>1</v>
      </c>
      <c r="Z1101" t="s">
        <v>11421</v>
      </c>
      <c r="AA1101">
        <v>6.8</v>
      </c>
      <c r="AB1101" t="s">
        <v>11421</v>
      </c>
      <c r="AC1101">
        <v>1.1</v>
      </c>
      <c r="AD1101" t="s">
        <v>11421</v>
      </c>
      <c r="AE1101" t="s">
        <v>12371</v>
      </c>
    </row>
    <row r="1102" spans="1:31">
      <c r="A1102" t="s">
        <v>12315</v>
      </c>
      <c r="B1102" t="s">
        <v>156</v>
      </c>
      <c r="C1102" t="s">
        <v>1921</v>
      </c>
      <c r="D1102" t="s">
        <v>156</v>
      </c>
      <c r="E1102">
        <v>26</v>
      </c>
      <c r="F1102" t="s">
        <v>11382</v>
      </c>
      <c r="G1102" t="s">
        <v>5</v>
      </c>
      <c r="H1102" t="s">
        <v>11383</v>
      </c>
      <c r="I1102" t="s">
        <v>7032</v>
      </c>
      <c r="J1102" t="s">
        <v>11384</v>
      </c>
      <c r="K1102">
        <v>5</v>
      </c>
      <c r="L1102" t="s">
        <v>11385</v>
      </c>
      <c r="M1102">
        <v>5.2</v>
      </c>
      <c r="N1102" t="s">
        <v>11735</v>
      </c>
      <c r="O1102">
        <v>3.8</v>
      </c>
      <c r="P1102" t="s">
        <v>11735</v>
      </c>
      <c r="Q1102">
        <v>28</v>
      </c>
      <c r="R1102" t="s">
        <v>11974</v>
      </c>
      <c r="S1102">
        <v>8.6</v>
      </c>
      <c r="T1102" t="s">
        <v>11421</v>
      </c>
      <c r="U1102">
        <v>13</v>
      </c>
      <c r="V1102" t="s">
        <v>12041</v>
      </c>
      <c r="W1102">
        <v>8.8</v>
      </c>
      <c r="X1102" t="s">
        <v>11421</v>
      </c>
      <c r="Y1102">
        <v>2.7</v>
      </c>
      <c r="Z1102" t="s">
        <v>11421</v>
      </c>
      <c r="AA1102">
        <v>30.5</v>
      </c>
      <c r="AB1102" t="s">
        <v>11979</v>
      </c>
      <c r="AC1102">
        <v>1.6</v>
      </c>
      <c r="AD1102" t="s">
        <v>11421</v>
      </c>
      <c r="AE1102" t="s">
        <v>12371</v>
      </c>
    </row>
    <row r="1103" spans="1:31">
      <c r="A1103" t="s">
        <v>859</v>
      </c>
      <c r="B1103" t="s">
        <v>156</v>
      </c>
      <c r="C1103" t="s">
        <v>1288</v>
      </c>
      <c r="D1103" t="s">
        <v>156</v>
      </c>
      <c r="E1103">
        <v>19</v>
      </c>
      <c r="F1103" t="s">
        <v>11432</v>
      </c>
      <c r="G1103" t="s">
        <v>11433</v>
      </c>
      <c r="H1103" t="s">
        <v>11402</v>
      </c>
      <c r="I1103" t="s">
        <v>7032</v>
      </c>
      <c r="J1103" t="s">
        <v>11384</v>
      </c>
      <c r="K1103">
        <v>2</v>
      </c>
      <c r="L1103" t="s">
        <v>11389</v>
      </c>
      <c r="M1103">
        <v>3.9</v>
      </c>
      <c r="N1103" t="s">
        <v>11735</v>
      </c>
      <c r="O1103">
        <v>1.7</v>
      </c>
      <c r="P1103" t="s">
        <v>11735</v>
      </c>
      <c r="Q1103">
        <v>12.6</v>
      </c>
      <c r="R1103" t="s">
        <v>11421</v>
      </c>
      <c r="S1103">
        <v>19.2</v>
      </c>
      <c r="T1103" t="s">
        <v>11966</v>
      </c>
      <c r="U1103">
        <v>1.3</v>
      </c>
      <c r="V1103" t="s">
        <v>11421</v>
      </c>
      <c r="W1103">
        <v>1.7</v>
      </c>
      <c r="X1103" t="s">
        <v>11421</v>
      </c>
      <c r="Y1103">
        <v>5.9</v>
      </c>
      <c r="Z1103" t="s">
        <v>11421</v>
      </c>
      <c r="AA1103">
        <v>9</v>
      </c>
      <c r="AB1103" t="s">
        <v>11421</v>
      </c>
      <c r="AC1103">
        <v>5.8</v>
      </c>
      <c r="AD1103" t="s">
        <v>11421</v>
      </c>
      <c r="AE1103" t="s">
        <v>12371</v>
      </c>
    </row>
    <row r="1104" spans="1:31">
      <c r="A1104" t="s">
        <v>12315</v>
      </c>
      <c r="B1104" t="s">
        <v>156</v>
      </c>
      <c r="C1104" t="s">
        <v>11235</v>
      </c>
      <c r="D1104" t="s">
        <v>156</v>
      </c>
      <c r="E1104">
        <v>24</v>
      </c>
      <c r="F1104" t="s">
        <v>8527</v>
      </c>
      <c r="G1104" t="s">
        <v>1197</v>
      </c>
      <c r="H1104" t="s">
        <v>11383</v>
      </c>
      <c r="I1104" t="s">
        <v>11388</v>
      </c>
      <c r="J1104" t="s">
        <v>6952</v>
      </c>
      <c r="K1104">
        <v>2</v>
      </c>
      <c r="L1104" t="s">
        <v>12073</v>
      </c>
      <c r="M1104">
        <v>8.1</v>
      </c>
      <c r="N1104" t="s">
        <v>11735</v>
      </c>
      <c r="O1104">
        <v>24.7</v>
      </c>
      <c r="P1104" t="s">
        <v>12004</v>
      </c>
      <c r="Q1104">
        <v>22.8</v>
      </c>
      <c r="R1104" t="s">
        <v>12208</v>
      </c>
      <c r="S1104">
        <v>1.6</v>
      </c>
      <c r="T1104" t="s">
        <v>11421</v>
      </c>
      <c r="U1104">
        <v>4.2</v>
      </c>
      <c r="V1104" t="s">
        <v>11421</v>
      </c>
      <c r="W1104">
        <v>6.6</v>
      </c>
      <c r="X1104" t="s">
        <v>11421</v>
      </c>
      <c r="Y1104">
        <v>1</v>
      </c>
      <c r="Z1104" t="s">
        <v>11421</v>
      </c>
      <c r="AA1104">
        <v>9.2</v>
      </c>
      <c r="AB1104" t="s">
        <v>11421</v>
      </c>
      <c r="AC1104">
        <v>1.3</v>
      </c>
      <c r="AD1104" t="s">
        <v>11421</v>
      </c>
      <c r="AE1104" t="s">
        <v>12371</v>
      </c>
    </row>
    <row r="1105" spans="1:31">
      <c r="A1105" t="s">
        <v>156</v>
      </c>
      <c r="B1105" t="s">
        <v>156</v>
      </c>
      <c r="C1105" t="s">
        <v>1710</v>
      </c>
      <c r="D1105" t="s">
        <v>156</v>
      </c>
      <c r="E1105">
        <v>14</v>
      </c>
      <c r="F1105" t="s">
        <v>11805</v>
      </c>
      <c r="G1105" t="s">
        <v>260</v>
      </c>
      <c r="H1105" t="s">
        <v>11402</v>
      </c>
      <c r="I1105" t="s">
        <v>11388</v>
      </c>
      <c r="J1105" t="s">
        <v>7069</v>
      </c>
      <c r="K1105">
        <v>2</v>
      </c>
      <c r="L1105" t="s">
        <v>11389</v>
      </c>
      <c r="M1105">
        <v>5.7</v>
      </c>
      <c r="N1105" t="s">
        <v>11735</v>
      </c>
      <c r="O1105">
        <v>2.3</v>
      </c>
      <c r="P1105" t="s">
        <v>11735</v>
      </c>
      <c r="Q1105">
        <v>4.1</v>
      </c>
      <c r="R1105" t="s">
        <v>11421</v>
      </c>
      <c r="S1105">
        <v>3.2</v>
      </c>
      <c r="T1105" t="s">
        <v>11421</v>
      </c>
      <c r="U1105">
        <v>97.7</v>
      </c>
      <c r="V1105" t="s">
        <v>535</v>
      </c>
      <c r="W1105">
        <v>2.3</v>
      </c>
      <c r="X1105" t="s">
        <v>11421</v>
      </c>
      <c r="Y1105">
        <v>2.4</v>
      </c>
      <c r="Z1105" t="s">
        <v>11421</v>
      </c>
      <c r="AA1105">
        <v>4.5</v>
      </c>
      <c r="AB1105" t="s">
        <v>11421</v>
      </c>
      <c r="AC1105">
        <v>2.1</v>
      </c>
      <c r="AD1105" t="s">
        <v>11421</v>
      </c>
      <c r="AE1105" t="s">
        <v>12371</v>
      </c>
    </row>
    <row r="1106" spans="1:31">
      <c r="A1106" t="s">
        <v>156</v>
      </c>
      <c r="B1106" t="s">
        <v>156</v>
      </c>
      <c r="C1106" t="s">
        <v>12574</v>
      </c>
      <c r="D1106" t="s">
        <v>156</v>
      </c>
      <c r="E1106">
        <v>18</v>
      </c>
      <c r="F1106" t="s">
        <v>12177</v>
      </c>
      <c r="G1106" t="s">
        <v>665</v>
      </c>
      <c r="H1106" t="s">
        <v>11383</v>
      </c>
      <c r="I1106" t="s">
        <v>11398</v>
      </c>
      <c r="J1106" t="s">
        <v>11384</v>
      </c>
      <c r="K1106">
        <v>2</v>
      </c>
      <c r="L1106" t="s">
        <v>11389</v>
      </c>
      <c r="M1106">
        <v>8.7</v>
      </c>
      <c r="N1106" t="s">
        <v>11735</v>
      </c>
      <c r="O1106">
        <v>5.7</v>
      </c>
      <c r="P1106" t="s">
        <v>11735</v>
      </c>
      <c r="Q1106">
        <v>6.9</v>
      </c>
      <c r="R1106" t="s">
        <v>11421</v>
      </c>
      <c r="S1106">
        <v>6.1</v>
      </c>
      <c r="T1106" t="s">
        <v>11421</v>
      </c>
      <c r="U1106">
        <v>40</v>
      </c>
      <c r="V1106" t="s">
        <v>11852</v>
      </c>
      <c r="W1106">
        <v>19.3</v>
      </c>
      <c r="X1106" t="s">
        <v>12131</v>
      </c>
      <c r="Y1106">
        <v>9.3</v>
      </c>
      <c r="Z1106" t="s">
        <v>12055</v>
      </c>
      <c r="AA1106">
        <v>11</v>
      </c>
      <c r="AB1106" t="s">
        <v>11421</v>
      </c>
      <c r="AC1106">
        <v>1.3</v>
      </c>
      <c r="AD1106" t="s">
        <v>11421</v>
      </c>
      <c r="AE1106" t="s">
        <v>12371</v>
      </c>
    </row>
    <row r="1107" spans="1:31">
      <c r="A1107" t="s">
        <v>12315</v>
      </c>
      <c r="B1107" t="s">
        <v>156</v>
      </c>
      <c r="C1107" t="s">
        <v>12575</v>
      </c>
      <c r="D1107" t="s">
        <v>156</v>
      </c>
      <c r="E1107">
        <v>25</v>
      </c>
      <c r="F1107" t="s">
        <v>12440</v>
      </c>
      <c r="G1107" t="s">
        <v>1650</v>
      </c>
      <c r="H1107" t="s">
        <v>11383</v>
      </c>
      <c r="I1107" t="s">
        <v>11398</v>
      </c>
      <c r="J1107" t="s">
        <v>11384</v>
      </c>
      <c r="K1107">
        <v>4</v>
      </c>
      <c r="L1107" t="s">
        <v>11389</v>
      </c>
      <c r="M1107">
        <v>7.5</v>
      </c>
      <c r="N1107" t="s">
        <v>11735</v>
      </c>
      <c r="O1107">
        <v>2.5</v>
      </c>
      <c r="P1107" t="s">
        <v>11735</v>
      </c>
      <c r="Q1107">
        <v>22.8</v>
      </c>
      <c r="R1107" t="s">
        <v>11915</v>
      </c>
      <c r="S1107">
        <v>5.2</v>
      </c>
      <c r="T1107" t="s">
        <v>11421</v>
      </c>
      <c r="U1107">
        <v>1.5</v>
      </c>
      <c r="V1107" t="s">
        <v>11421</v>
      </c>
      <c r="W1107">
        <v>59.3</v>
      </c>
      <c r="X1107" t="s">
        <v>11687</v>
      </c>
      <c r="Y1107">
        <v>1.7</v>
      </c>
      <c r="Z1107" t="s">
        <v>11421</v>
      </c>
      <c r="AA1107">
        <v>12.8</v>
      </c>
      <c r="AB1107" t="s">
        <v>11512</v>
      </c>
      <c r="AC1107">
        <v>1.1</v>
      </c>
      <c r="AD1107" t="s">
        <v>11421</v>
      </c>
      <c r="AE1107" t="s">
        <v>12371</v>
      </c>
    </row>
    <row r="1108" spans="1:31">
      <c r="A1108" t="s">
        <v>12315</v>
      </c>
      <c r="B1108" t="s">
        <v>156</v>
      </c>
      <c r="C1108" t="s">
        <v>3681</v>
      </c>
      <c r="D1108" t="s">
        <v>156</v>
      </c>
      <c r="E1108">
        <v>24</v>
      </c>
      <c r="F1108" t="s">
        <v>12020</v>
      </c>
      <c r="G1108" t="s">
        <v>690</v>
      </c>
      <c r="H1108" t="s">
        <v>11383</v>
      </c>
      <c r="I1108" t="s">
        <v>11510</v>
      </c>
      <c r="J1108" t="s">
        <v>9</v>
      </c>
      <c r="K1108">
        <v>4</v>
      </c>
      <c r="L1108" t="s">
        <v>11389</v>
      </c>
      <c r="M1108">
        <v>4.3</v>
      </c>
      <c r="N1108" t="s">
        <v>11735</v>
      </c>
      <c r="O1108">
        <v>3.2</v>
      </c>
      <c r="P1108" t="s">
        <v>11735</v>
      </c>
      <c r="Q1108">
        <v>45.5</v>
      </c>
      <c r="R1108" t="s">
        <v>11588</v>
      </c>
      <c r="S1108">
        <v>4.3</v>
      </c>
      <c r="T1108" t="s">
        <v>11421</v>
      </c>
      <c r="U1108">
        <v>16.4</v>
      </c>
      <c r="V1108" t="s">
        <v>11723</v>
      </c>
      <c r="W1108">
        <v>10.1</v>
      </c>
      <c r="X1108" t="s">
        <v>11421</v>
      </c>
      <c r="Y1108">
        <v>1.6</v>
      </c>
      <c r="Z1108" t="s">
        <v>11421</v>
      </c>
      <c r="AA1108">
        <v>7.8</v>
      </c>
      <c r="AB1108" t="s">
        <v>11421</v>
      </c>
      <c r="AC1108">
        <v>1</v>
      </c>
      <c r="AD1108" t="s">
        <v>11421</v>
      </c>
      <c r="AE1108" t="s">
        <v>12371</v>
      </c>
    </row>
    <row r="1109" spans="1:31">
      <c r="A1109" t="s">
        <v>156</v>
      </c>
      <c r="B1109" t="s">
        <v>156</v>
      </c>
      <c r="C1109" t="s">
        <v>10772</v>
      </c>
      <c r="D1109" t="s">
        <v>156</v>
      </c>
      <c r="E1109">
        <v>14</v>
      </c>
      <c r="F1109" t="s">
        <v>32</v>
      </c>
      <c r="G1109" t="s">
        <v>2055</v>
      </c>
      <c r="H1109" t="s">
        <v>11387</v>
      </c>
      <c r="I1109" t="s">
        <v>11510</v>
      </c>
      <c r="J1109" t="s">
        <v>9</v>
      </c>
      <c r="K1109">
        <v>2</v>
      </c>
      <c r="L1109" t="s">
        <v>12073</v>
      </c>
      <c r="M1109">
        <v>7.4</v>
      </c>
      <c r="N1109" t="s">
        <v>11735</v>
      </c>
      <c r="O1109">
        <v>9.4</v>
      </c>
      <c r="P1109" t="s">
        <v>11735</v>
      </c>
      <c r="Q1109">
        <v>27</v>
      </c>
      <c r="R1109" t="s">
        <v>12103</v>
      </c>
      <c r="S1109">
        <v>1.4</v>
      </c>
      <c r="T1109" t="s">
        <v>11421</v>
      </c>
      <c r="U1109">
        <v>22.3</v>
      </c>
      <c r="V1109" t="s">
        <v>12022</v>
      </c>
      <c r="W1109">
        <v>3.6</v>
      </c>
      <c r="X1109" t="s">
        <v>11421</v>
      </c>
      <c r="Y1109">
        <v>1</v>
      </c>
      <c r="Z1109" t="s">
        <v>11421</v>
      </c>
      <c r="AA1109">
        <v>10.4</v>
      </c>
      <c r="AB1109" t="s">
        <v>11421</v>
      </c>
      <c r="AC1109">
        <v>3.4</v>
      </c>
      <c r="AD1109" t="s">
        <v>11421</v>
      </c>
      <c r="AE1109" t="s">
        <v>12371</v>
      </c>
    </row>
    <row r="1110" spans="1:31">
      <c r="A1110" t="s">
        <v>156</v>
      </c>
      <c r="B1110" t="s">
        <v>156</v>
      </c>
      <c r="C1110" t="s">
        <v>12576</v>
      </c>
      <c r="D1110" t="s">
        <v>156</v>
      </c>
      <c r="E1110">
        <v>20</v>
      </c>
      <c r="F1110" t="s">
        <v>12123</v>
      </c>
      <c r="G1110" t="s">
        <v>774</v>
      </c>
      <c r="H1110" t="s">
        <v>11387</v>
      </c>
      <c r="I1110" t="s">
        <v>11398</v>
      </c>
      <c r="J1110" t="s">
        <v>11384</v>
      </c>
      <c r="K1110">
        <v>2</v>
      </c>
      <c r="L1110" t="s">
        <v>11385</v>
      </c>
      <c r="M1110">
        <v>9.4</v>
      </c>
      <c r="N1110" t="s">
        <v>11735</v>
      </c>
      <c r="O1110">
        <v>17.5</v>
      </c>
      <c r="P1110" t="s">
        <v>11983</v>
      </c>
      <c r="Q1110">
        <v>15.3</v>
      </c>
      <c r="R1110" t="s">
        <v>11421</v>
      </c>
      <c r="S1110">
        <v>2.6</v>
      </c>
      <c r="T1110" t="s">
        <v>11421</v>
      </c>
      <c r="U1110">
        <v>3</v>
      </c>
      <c r="V1110" t="s">
        <v>11421</v>
      </c>
      <c r="W1110">
        <v>2.5</v>
      </c>
      <c r="X1110" t="s">
        <v>11421</v>
      </c>
      <c r="Y1110">
        <v>6.9</v>
      </c>
      <c r="Z1110" t="s">
        <v>11421</v>
      </c>
      <c r="AA1110">
        <v>9.1</v>
      </c>
      <c r="AB1110" t="s">
        <v>11421</v>
      </c>
      <c r="AC1110">
        <v>10.6</v>
      </c>
      <c r="AD1110" t="s">
        <v>12331</v>
      </c>
      <c r="AE1110" t="s">
        <v>12371</v>
      </c>
    </row>
    <row r="1111" spans="1:31">
      <c r="A1111" t="s">
        <v>156</v>
      </c>
      <c r="B1111" t="s">
        <v>156</v>
      </c>
      <c r="C1111" t="s">
        <v>12577</v>
      </c>
      <c r="D1111" t="s">
        <v>156</v>
      </c>
      <c r="E1111">
        <v>25</v>
      </c>
      <c r="F1111" t="s">
        <v>11386</v>
      </c>
      <c r="G1111" t="s">
        <v>10</v>
      </c>
      <c r="H1111" t="s">
        <v>11383</v>
      </c>
      <c r="I1111" t="s">
        <v>7032</v>
      </c>
      <c r="J1111" t="s">
        <v>7069</v>
      </c>
      <c r="K1111">
        <v>2</v>
      </c>
      <c r="L1111" t="s">
        <v>11389</v>
      </c>
      <c r="M1111">
        <v>3.4</v>
      </c>
      <c r="N1111" t="s">
        <v>11735</v>
      </c>
      <c r="O1111">
        <v>2.9</v>
      </c>
      <c r="P1111" t="s">
        <v>11735</v>
      </c>
      <c r="Q1111">
        <v>5.7</v>
      </c>
      <c r="R1111" t="s">
        <v>11421</v>
      </c>
      <c r="S1111">
        <v>2.9</v>
      </c>
      <c r="T1111" t="s">
        <v>11421</v>
      </c>
      <c r="U1111">
        <v>37.8</v>
      </c>
      <c r="V1111" t="s">
        <v>2059</v>
      </c>
      <c r="W1111">
        <v>96.7</v>
      </c>
      <c r="X1111" t="s">
        <v>371</v>
      </c>
      <c r="Y1111">
        <v>1</v>
      </c>
      <c r="Z1111" t="s">
        <v>11421</v>
      </c>
      <c r="AA1111">
        <v>9.6</v>
      </c>
      <c r="AB1111" t="s">
        <v>11421</v>
      </c>
      <c r="AC1111">
        <v>1</v>
      </c>
      <c r="AD1111" t="s">
        <v>11421</v>
      </c>
      <c r="AE1111" t="s">
        <v>12371</v>
      </c>
    </row>
    <row r="1112" spans="1:31">
      <c r="A1112" t="s">
        <v>859</v>
      </c>
      <c r="B1112" t="s">
        <v>156</v>
      </c>
      <c r="C1112" t="s">
        <v>1659</v>
      </c>
      <c r="D1112" t="s">
        <v>156</v>
      </c>
      <c r="E1112">
        <v>32</v>
      </c>
      <c r="F1112" t="s">
        <v>11382</v>
      </c>
      <c r="G1112" t="s">
        <v>5</v>
      </c>
      <c r="H1112" t="s">
        <v>11402</v>
      </c>
      <c r="I1112" t="s">
        <v>7032</v>
      </c>
      <c r="J1112" t="s">
        <v>11384</v>
      </c>
      <c r="K1112">
        <v>5</v>
      </c>
      <c r="L1112" t="s">
        <v>11389</v>
      </c>
      <c r="M1112">
        <v>5.2</v>
      </c>
      <c r="N1112" t="s">
        <v>11735</v>
      </c>
      <c r="O1112">
        <v>4.7</v>
      </c>
      <c r="P1112" t="s">
        <v>11735</v>
      </c>
      <c r="Q1112">
        <v>4.7</v>
      </c>
      <c r="R1112" t="s">
        <v>11421</v>
      </c>
      <c r="S1112">
        <v>10.4</v>
      </c>
      <c r="T1112" t="s">
        <v>11421</v>
      </c>
      <c r="U1112">
        <v>2.3</v>
      </c>
      <c r="V1112" t="s">
        <v>11421</v>
      </c>
      <c r="W1112">
        <v>20.5</v>
      </c>
      <c r="X1112" t="s">
        <v>11782</v>
      </c>
      <c r="Y1112">
        <v>7.9</v>
      </c>
      <c r="Z1112" t="s">
        <v>11421</v>
      </c>
      <c r="AA1112">
        <v>10</v>
      </c>
      <c r="AB1112" t="s">
        <v>11421</v>
      </c>
      <c r="AC1112">
        <v>34.3</v>
      </c>
      <c r="AD1112" t="s">
        <v>12237</v>
      </c>
      <c r="AE1112" t="s">
        <v>12371</v>
      </c>
    </row>
    <row r="1113" spans="1:31">
      <c r="A1113" t="s">
        <v>156</v>
      </c>
      <c r="B1113" t="s">
        <v>156</v>
      </c>
      <c r="C1113" t="s">
        <v>2416</v>
      </c>
      <c r="D1113" t="s">
        <v>156</v>
      </c>
      <c r="E1113">
        <v>14</v>
      </c>
      <c r="F1113" t="s">
        <v>11459</v>
      </c>
      <c r="G1113" t="s">
        <v>284</v>
      </c>
      <c r="H1113" t="s">
        <v>11387</v>
      </c>
      <c r="I1113" t="s">
        <v>11388</v>
      </c>
      <c r="J1113" t="s">
        <v>7069</v>
      </c>
      <c r="K1113">
        <v>2</v>
      </c>
      <c r="L1113" t="s">
        <v>11385</v>
      </c>
      <c r="M1113">
        <v>11.4</v>
      </c>
      <c r="N1113" t="s">
        <v>11735</v>
      </c>
      <c r="O1113">
        <v>6.4</v>
      </c>
      <c r="P1113" t="s">
        <v>11735</v>
      </c>
      <c r="Q1113">
        <v>14.4</v>
      </c>
      <c r="R1113" t="s">
        <v>11421</v>
      </c>
      <c r="S1113">
        <v>3</v>
      </c>
      <c r="T1113" t="s">
        <v>11421</v>
      </c>
      <c r="U1113">
        <v>6</v>
      </c>
      <c r="V1113" t="s">
        <v>11421</v>
      </c>
      <c r="W1113">
        <v>3.1</v>
      </c>
      <c r="X1113" t="s">
        <v>11421</v>
      </c>
      <c r="Y1113">
        <v>1.6</v>
      </c>
      <c r="Z1113" t="s">
        <v>11421</v>
      </c>
      <c r="AA1113">
        <v>7.8</v>
      </c>
      <c r="AB1113" t="s">
        <v>11421</v>
      </c>
      <c r="AC1113">
        <v>1.2</v>
      </c>
      <c r="AD1113" t="s">
        <v>11421</v>
      </c>
      <c r="AE1113" t="s">
        <v>12371</v>
      </c>
    </row>
    <row r="1114" spans="1:31">
      <c r="A1114" t="s">
        <v>12308</v>
      </c>
      <c r="B1114" t="s">
        <v>156</v>
      </c>
      <c r="C1114" t="s">
        <v>3225</v>
      </c>
      <c r="D1114" t="s">
        <v>156</v>
      </c>
      <c r="E1114">
        <v>17</v>
      </c>
      <c r="F1114" t="s">
        <v>11459</v>
      </c>
      <c r="G1114" t="s">
        <v>284</v>
      </c>
      <c r="H1114" t="s">
        <v>11383</v>
      </c>
      <c r="I1114" t="s">
        <v>11388</v>
      </c>
      <c r="J1114" t="s">
        <v>11384</v>
      </c>
      <c r="K1114">
        <v>4</v>
      </c>
      <c r="L1114" t="s">
        <v>11389</v>
      </c>
      <c r="M1114">
        <v>4.8</v>
      </c>
      <c r="N1114" t="s">
        <v>11735</v>
      </c>
      <c r="O1114">
        <v>1.9</v>
      </c>
      <c r="P1114" t="s">
        <v>11735</v>
      </c>
      <c r="Q1114">
        <v>66.3</v>
      </c>
      <c r="R1114" t="s">
        <v>11603</v>
      </c>
      <c r="S1114">
        <v>6.6</v>
      </c>
      <c r="T1114" t="s">
        <v>11421</v>
      </c>
      <c r="U1114">
        <v>2.7</v>
      </c>
      <c r="V1114" t="s">
        <v>11421</v>
      </c>
      <c r="W1114">
        <v>2.4</v>
      </c>
      <c r="X1114" t="s">
        <v>11421</v>
      </c>
      <c r="Y1114">
        <v>1.2</v>
      </c>
      <c r="Z1114" t="s">
        <v>11421</v>
      </c>
      <c r="AA1114">
        <v>9</v>
      </c>
      <c r="AB1114" t="s">
        <v>11421</v>
      </c>
      <c r="AC1114">
        <v>1</v>
      </c>
      <c r="AD1114" t="s">
        <v>11421</v>
      </c>
      <c r="AE1114" t="s">
        <v>12371</v>
      </c>
    </row>
    <row r="1115" spans="1:31">
      <c r="A1115" t="s">
        <v>156</v>
      </c>
      <c r="B1115" t="s">
        <v>156</v>
      </c>
      <c r="C1115" t="s">
        <v>12578</v>
      </c>
      <c r="D1115" t="s">
        <v>156</v>
      </c>
      <c r="E1115">
        <v>23</v>
      </c>
      <c r="F1115" t="s">
        <v>12020</v>
      </c>
      <c r="G1115" t="s">
        <v>690</v>
      </c>
      <c r="H1115" t="s">
        <v>11425</v>
      </c>
      <c r="I1115" t="s">
        <v>7032</v>
      </c>
      <c r="J1115" t="s">
        <v>11384</v>
      </c>
      <c r="K1115">
        <v>2</v>
      </c>
      <c r="L1115" t="s">
        <v>11389</v>
      </c>
      <c r="M1115">
        <v>4.4</v>
      </c>
      <c r="N1115" t="s">
        <v>11735</v>
      </c>
      <c r="O1115">
        <v>15</v>
      </c>
      <c r="P1115" t="s">
        <v>11598</v>
      </c>
      <c r="Q1115">
        <v>11.3</v>
      </c>
      <c r="R1115" t="s">
        <v>11421</v>
      </c>
      <c r="S1115">
        <v>5</v>
      </c>
      <c r="T1115" t="s">
        <v>11421</v>
      </c>
      <c r="U1115">
        <v>19.5</v>
      </c>
      <c r="V1115" t="s">
        <v>12246</v>
      </c>
      <c r="W1115">
        <v>33.9</v>
      </c>
      <c r="X1115" t="s">
        <v>12099</v>
      </c>
      <c r="Y1115">
        <v>1.2</v>
      </c>
      <c r="Z1115" t="s">
        <v>11421</v>
      </c>
      <c r="AA1115">
        <v>10.1</v>
      </c>
      <c r="AB1115" t="s">
        <v>11421</v>
      </c>
      <c r="AC1115">
        <v>1</v>
      </c>
      <c r="AD1115" t="s">
        <v>11421</v>
      </c>
      <c r="AE1115" t="s">
        <v>12371</v>
      </c>
    </row>
    <row r="1116" spans="1:31">
      <c r="A1116" t="s">
        <v>12315</v>
      </c>
      <c r="B1116" t="s">
        <v>156</v>
      </c>
      <c r="C1116" t="s">
        <v>12579</v>
      </c>
      <c r="D1116" t="s">
        <v>156</v>
      </c>
      <c r="E1116">
        <v>31</v>
      </c>
      <c r="F1116" t="s">
        <v>11649</v>
      </c>
      <c r="G1116" t="s">
        <v>833</v>
      </c>
      <c r="H1116" t="s">
        <v>11383</v>
      </c>
      <c r="I1116" t="s">
        <v>11398</v>
      </c>
      <c r="J1116" t="s">
        <v>11384</v>
      </c>
      <c r="K1116">
        <v>3</v>
      </c>
      <c r="L1116" t="s">
        <v>11389</v>
      </c>
      <c r="M1116">
        <v>3.9</v>
      </c>
      <c r="N1116" t="s">
        <v>11735</v>
      </c>
      <c r="O1116">
        <v>2</v>
      </c>
      <c r="P1116" t="s">
        <v>11735</v>
      </c>
      <c r="Q1116">
        <v>51</v>
      </c>
      <c r="R1116" t="s">
        <v>11882</v>
      </c>
      <c r="S1116">
        <v>1.5</v>
      </c>
      <c r="T1116" t="s">
        <v>11421</v>
      </c>
      <c r="U1116">
        <v>1.2</v>
      </c>
      <c r="V1116" t="s">
        <v>11421</v>
      </c>
      <c r="W1116">
        <v>2.3</v>
      </c>
      <c r="X1116" t="s">
        <v>11421</v>
      </c>
      <c r="Y1116" t="s">
        <v>9</v>
      </c>
      <c r="Z1116" t="s">
        <v>9</v>
      </c>
      <c r="AA1116">
        <v>8</v>
      </c>
      <c r="AB1116" t="s">
        <v>11421</v>
      </c>
      <c r="AC1116">
        <v>1.2</v>
      </c>
      <c r="AD1116" t="s">
        <v>11421</v>
      </c>
      <c r="AE1116" t="s">
        <v>12371</v>
      </c>
    </row>
    <row r="1117" spans="1:31">
      <c r="A1117" t="s">
        <v>156</v>
      </c>
      <c r="B1117" t="s">
        <v>156</v>
      </c>
      <c r="C1117" t="s">
        <v>2575</v>
      </c>
      <c r="D1117" t="s">
        <v>156</v>
      </c>
      <c r="E1117">
        <v>17</v>
      </c>
      <c r="F1117" t="s">
        <v>11701</v>
      </c>
      <c r="G1117" t="s">
        <v>931</v>
      </c>
      <c r="H1117" t="s">
        <v>11402</v>
      </c>
      <c r="I1117" t="s">
        <v>11388</v>
      </c>
      <c r="J1117" t="s">
        <v>7069</v>
      </c>
      <c r="K1117">
        <v>3</v>
      </c>
      <c r="L1117" t="s">
        <v>11385</v>
      </c>
      <c r="M1117">
        <v>11</v>
      </c>
      <c r="N1117" t="s">
        <v>11735</v>
      </c>
      <c r="O1117">
        <v>11</v>
      </c>
      <c r="P1117" t="s">
        <v>11735</v>
      </c>
      <c r="Q1117">
        <v>6.2</v>
      </c>
      <c r="R1117" t="s">
        <v>11421</v>
      </c>
      <c r="S1117">
        <v>2.5</v>
      </c>
      <c r="T1117" t="s">
        <v>11421</v>
      </c>
      <c r="U1117">
        <v>7</v>
      </c>
      <c r="V1117" t="s">
        <v>11421</v>
      </c>
      <c r="W1117">
        <v>1.5</v>
      </c>
      <c r="X1117" t="s">
        <v>11421</v>
      </c>
      <c r="Y1117">
        <v>7.5</v>
      </c>
      <c r="Z1117" t="s">
        <v>11421</v>
      </c>
      <c r="AA1117">
        <v>8.5</v>
      </c>
      <c r="AB1117" t="s">
        <v>11421</v>
      </c>
      <c r="AC1117">
        <v>9.6</v>
      </c>
      <c r="AD1117" t="s">
        <v>12175</v>
      </c>
      <c r="AE1117" t="s">
        <v>12371</v>
      </c>
    </row>
    <row r="1118" spans="1:31">
      <c r="A1118" t="s">
        <v>156</v>
      </c>
      <c r="B1118" t="s">
        <v>156</v>
      </c>
      <c r="C1118" t="s">
        <v>2673</v>
      </c>
      <c r="D1118" t="s">
        <v>156</v>
      </c>
      <c r="E1118">
        <v>24</v>
      </c>
      <c r="F1118" t="s">
        <v>11701</v>
      </c>
      <c r="G1118" t="s">
        <v>931</v>
      </c>
      <c r="H1118" t="s">
        <v>11387</v>
      </c>
      <c r="I1118" t="s">
        <v>11388</v>
      </c>
      <c r="J1118" t="s">
        <v>7069</v>
      </c>
      <c r="K1118">
        <v>4</v>
      </c>
      <c r="L1118" t="s">
        <v>11385</v>
      </c>
      <c r="M1118">
        <v>15.6</v>
      </c>
      <c r="N1118" t="s">
        <v>11641</v>
      </c>
      <c r="O1118">
        <v>10.7</v>
      </c>
      <c r="P1118" t="s">
        <v>11735</v>
      </c>
      <c r="Q1118">
        <v>3.5</v>
      </c>
      <c r="R1118" t="s">
        <v>11421</v>
      </c>
      <c r="S1118">
        <v>6.6</v>
      </c>
      <c r="T1118" t="s">
        <v>11421</v>
      </c>
      <c r="U1118">
        <v>16</v>
      </c>
      <c r="V1118" t="s">
        <v>12240</v>
      </c>
      <c r="W1118">
        <v>1.9</v>
      </c>
      <c r="X1118" t="s">
        <v>11421</v>
      </c>
      <c r="Y1118">
        <v>7.6</v>
      </c>
      <c r="Z1118" t="s">
        <v>11421</v>
      </c>
      <c r="AA1118">
        <v>4.7</v>
      </c>
      <c r="AB1118" t="s">
        <v>11421</v>
      </c>
      <c r="AC1118">
        <v>2.2</v>
      </c>
      <c r="AD1118" t="s">
        <v>11421</v>
      </c>
      <c r="AE1118" t="s">
        <v>12371</v>
      </c>
    </row>
    <row r="1119" spans="1:31">
      <c r="A1119" t="s">
        <v>12342</v>
      </c>
      <c r="B1119" t="s">
        <v>156</v>
      </c>
      <c r="C1119" t="s">
        <v>10603</v>
      </c>
      <c r="D1119" t="s">
        <v>156</v>
      </c>
      <c r="E1119">
        <v>23</v>
      </c>
      <c r="F1119" t="s">
        <v>11671</v>
      </c>
      <c r="G1119" t="s">
        <v>1090</v>
      </c>
      <c r="H1119" t="s">
        <v>11383</v>
      </c>
      <c r="I1119" t="s">
        <v>11398</v>
      </c>
      <c r="J1119" t="s">
        <v>7069</v>
      </c>
      <c r="K1119">
        <v>5</v>
      </c>
      <c r="L1119" t="s">
        <v>11389</v>
      </c>
      <c r="M1119">
        <v>4.1</v>
      </c>
      <c r="N1119" t="s">
        <v>11735</v>
      </c>
      <c r="O1119">
        <v>2.5</v>
      </c>
      <c r="P1119" t="s">
        <v>11735</v>
      </c>
      <c r="Q1119">
        <v>73.5</v>
      </c>
      <c r="R1119" t="s">
        <v>11431</v>
      </c>
      <c r="S1119">
        <v>1.4</v>
      </c>
      <c r="T1119" t="s">
        <v>11421</v>
      </c>
      <c r="U1119">
        <v>2.8</v>
      </c>
      <c r="V1119" t="s">
        <v>11421</v>
      </c>
      <c r="W1119">
        <v>1.3</v>
      </c>
      <c r="X1119" t="s">
        <v>11421</v>
      </c>
      <c r="Y1119">
        <v>1</v>
      </c>
      <c r="Z1119" t="s">
        <v>11421</v>
      </c>
      <c r="AA1119">
        <v>6.7</v>
      </c>
      <c r="AB1119" t="s">
        <v>11421</v>
      </c>
      <c r="AC1119">
        <v>1.6</v>
      </c>
      <c r="AD1119" t="s">
        <v>11421</v>
      </c>
      <c r="AE1119" t="s">
        <v>12371</v>
      </c>
    </row>
    <row r="1120" spans="1:31">
      <c r="A1120" t="s">
        <v>853</v>
      </c>
      <c r="B1120" t="s">
        <v>156</v>
      </c>
      <c r="C1120" t="s">
        <v>12580</v>
      </c>
      <c r="D1120" t="s">
        <v>156</v>
      </c>
      <c r="E1120">
        <v>34</v>
      </c>
      <c r="F1120" t="s">
        <v>11671</v>
      </c>
      <c r="G1120" t="s">
        <v>1090</v>
      </c>
      <c r="H1120" t="s">
        <v>11387</v>
      </c>
      <c r="I1120" t="s">
        <v>11388</v>
      </c>
      <c r="J1120" t="s">
        <v>12581</v>
      </c>
      <c r="K1120">
        <v>4</v>
      </c>
      <c r="L1120" t="s">
        <v>12073</v>
      </c>
      <c r="M1120">
        <v>6.5</v>
      </c>
      <c r="N1120" t="s">
        <v>11735</v>
      </c>
      <c r="O1120">
        <v>5.2</v>
      </c>
      <c r="P1120" t="s">
        <v>11735</v>
      </c>
      <c r="Q1120">
        <v>17.5</v>
      </c>
      <c r="R1120" t="s">
        <v>11421</v>
      </c>
      <c r="S1120">
        <v>1.1</v>
      </c>
      <c r="T1120" t="s">
        <v>11421</v>
      </c>
      <c r="U1120">
        <v>39.4</v>
      </c>
      <c r="V1120" t="s">
        <v>11945</v>
      </c>
      <c r="W1120">
        <v>20</v>
      </c>
      <c r="X1120" t="s">
        <v>11621</v>
      </c>
      <c r="Y1120">
        <v>1</v>
      </c>
      <c r="Z1120" t="s">
        <v>11421</v>
      </c>
      <c r="AA1120">
        <v>3.9</v>
      </c>
      <c r="AB1120" t="s">
        <v>11421</v>
      </c>
      <c r="AC1120" t="s">
        <v>9</v>
      </c>
      <c r="AD1120" t="s">
        <v>9</v>
      </c>
      <c r="AE1120" t="s">
        <v>12371</v>
      </c>
    </row>
    <row r="1121" spans="1:31">
      <c r="A1121" t="s">
        <v>156</v>
      </c>
      <c r="B1121" t="s">
        <v>156</v>
      </c>
      <c r="C1121" t="s">
        <v>3090</v>
      </c>
      <c r="D1121" t="s">
        <v>156</v>
      </c>
      <c r="E1121">
        <v>32</v>
      </c>
      <c r="F1121" t="s">
        <v>11671</v>
      </c>
      <c r="G1121" t="s">
        <v>1090</v>
      </c>
      <c r="H1121" t="s">
        <v>11402</v>
      </c>
      <c r="I1121" t="s">
        <v>11388</v>
      </c>
      <c r="J1121" t="s">
        <v>7069</v>
      </c>
      <c r="K1121">
        <v>4</v>
      </c>
      <c r="L1121" t="s">
        <v>11389</v>
      </c>
      <c r="M1121">
        <v>15.4</v>
      </c>
      <c r="N1121" t="s">
        <v>11966</v>
      </c>
      <c r="O1121">
        <v>12.5</v>
      </c>
      <c r="P1121" t="s">
        <v>11735</v>
      </c>
      <c r="Q1121">
        <v>2.2</v>
      </c>
      <c r="R1121" t="s">
        <v>11421</v>
      </c>
      <c r="S1121">
        <v>1.8</v>
      </c>
      <c r="T1121" t="s">
        <v>11421</v>
      </c>
      <c r="U1121">
        <v>3.4</v>
      </c>
      <c r="V1121" t="s">
        <v>11421</v>
      </c>
      <c r="W1121">
        <v>1.1</v>
      </c>
      <c r="X1121" t="s">
        <v>11421</v>
      </c>
      <c r="Y1121">
        <v>2.2</v>
      </c>
      <c r="Z1121" t="s">
        <v>11421</v>
      </c>
      <c r="AA1121">
        <v>11.5</v>
      </c>
      <c r="AB1121" t="s">
        <v>11421</v>
      </c>
      <c r="AC1121">
        <v>15.4</v>
      </c>
      <c r="AD1121" t="s">
        <v>12036</v>
      </c>
      <c r="AE1121" t="s">
        <v>12371</v>
      </c>
    </row>
    <row r="1122" spans="1:31">
      <c r="A1122" t="s">
        <v>12315</v>
      </c>
      <c r="B1122" t="s">
        <v>156</v>
      </c>
      <c r="C1122" t="s">
        <v>12582</v>
      </c>
      <c r="D1122" t="s">
        <v>156</v>
      </c>
      <c r="E1122">
        <v>41</v>
      </c>
      <c r="F1122" t="s">
        <v>11671</v>
      </c>
      <c r="G1122" t="s">
        <v>1090</v>
      </c>
      <c r="H1122" t="s">
        <v>11402</v>
      </c>
      <c r="I1122" t="s">
        <v>11388</v>
      </c>
      <c r="J1122" t="s">
        <v>6952</v>
      </c>
      <c r="K1122">
        <v>5</v>
      </c>
      <c r="L1122" t="s">
        <v>11389</v>
      </c>
      <c r="M1122">
        <v>3.9</v>
      </c>
      <c r="N1122" t="s">
        <v>11735</v>
      </c>
      <c r="O1122">
        <v>7.2</v>
      </c>
      <c r="P1122" t="s">
        <v>11735</v>
      </c>
      <c r="Q1122">
        <v>43.2</v>
      </c>
      <c r="R1122" t="s">
        <v>11545</v>
      </c>
      <c r="S1122">
        <v>1.4</v>
      </c>
      <c r="T1122" t="s">
        <v>11421</v>
      </c>
      <c r="U1122">
        <v>2.4</v>
      </c>
      <c r="V1122" t="s">
        <v>11421</v>
      </c>
      <c r="W1122">
        <v>1.8</v>
      </c>
      <c r="X1122" t="s">
        <v>11421</v>
      </c>
      <c r="Y1122">
        <v>1</v>
      </c>
      <c r="Z1122" t="s">
        <v>11421</v>
      </c>
      <c r="AA1122">
        <v>7.6</v>
      </c>
      <c r="AB1122" t="s">
        <v>11421</v>
      </c>
      <c r="AC1122">
        <v>2.6</v>
      </c>
      <c r="AD1122" t="s">
        <v>11421</v>
      </c>
      <c r="AE1122" t="s">
        <v>12371</v>
      </c>
    </row>
    <row r="1123" spans="1:31">
      <c r="A1123" t="s">
        <v>12315</v>
      </c>
      <c r="B1123" t="s">
        <v>156</v>
      </c>
      <c r="C1123" t="s">
        <v>12583</v>
      </c>
      <c r="D1123" t="s">
        <v>156</v>
      </c>
      <c r="E1123">
        <v>39</v>
      </c>
      <c r="F1123" t="s">
        <v>11671</v>
      </c>
      <c r="G1123" t="s">
        <v>1090</v>
      </c>
      <c r="H1123" t="s">
        <v>11402</v>
      </c>
      <c r="I1123" t="s">
        <v>11388</v>
      </c>
      <c r="J1123" t="s">
        <v>6952</v>
      </c>
      <c r="K1123">
        <v>5</v>
      </c>
      <c r="L1123" t="s">
        <v>11389</v>
      </c>
      <c r="M1123">
        <v>21.4</v>
      </c>
      <c r="N1123" t="s">
        <v>11659</v>
      </c>
      <c r="O1123">
        <v>6.5</v>
      </c>
      <c r="P1123" t="s">
        <v>11735</v>
      </c>
      <c r="Q1123">
        <v>4.9</v>
      </c>
      <c r="R1123" t="s">
        <v>11421</v>
      </c>
      <c r="S1123">
        <v>1.5</v>
      </c>
      <c r="T1123" t="s">
        <v>11421</v>
      </c>
      <c r="U1123">
        <v>3</v>
      </c>
      <c r="V1123" t="s">
        <v>11421</v>
      </c>
      <c r="W1123">
        <v>1.1</v>
      </c>
      <c r="X1123" t="s">
        <v>11421</v>
      </c>
      <c r="Y1123">
        <v>1.1</v>
      </c>
      <c r="Z1123" t="s">
        <v>11421</v>
      </c>
      <c r="AA1123">
        <v>3.9</v>
      </c>
      <c r="AB1123" t="s">
        <v>11421</v>
      </c>
      <c r="AC1123">
        <v>8.4</v>
      </c>
      <c r="AD1123" t="s">
        <v>12328</v>
      </c>
      <c r="AE1123" t="s">
        <v>12371</v>
      </c>
    </row>
    <row r="1124" spans="1:31">
      <c r="A1124" t="s">
        <v>9</v>
      </c>
      <c r="B1124" t="s">
        <v>156</v>
      </c>
      <c r="C1124" t="s">
        <v>12584</v>
      </c>
      <c r="D1124" t="s">
        <v>156</v>
      </c>
      <c r="E1124">
        <v>22</v>
      </c>
      <c r="F1124" t="s">
        <v>11819</v>
      </c>
      <c r="G1124" t="s">
        <v>274</v>
      </c>
      <c r="H1124" t="s">
        <v>11387</v>
      </c>
      <c r="I1124" t="s">
        <v>7032</v>
      </c>
      <c r="J1124" t="s">
        <v>11384</v>
      </c>
      <c r="K1124">
        <v>4</v>
      </c>
      <c r="L1124" t="s">
        <v>9</v>
      </c>
      <c r="M1124">
        <v>10.6</v>
      </c>
      <c r="N1124" t="s">
        <v>11735</v>
      </c>
      <c r="O1124">
        <v>3.4</v>
      </c>
      <c r="P1124" t="s">
        <v>11735</v>
      </c>
      <c r="Q1124">
        <v>28</v>
      </c>
      <c r="R1124" t="s">
        <v>11629</v>
      </c>
      <c r="S1124">
        <v>10.4</v>
      </c>
      <c r="T1124" t="s">
        <v>11421</v>
      </c>
      <c r="U1124" t="s">
        <v>9</v>
      </c>
      <c r="V1124" t="s">
        <v>9</v>
      </c>
      <c r="W1124" t="s">
        <v>9</v>
      </c>
      <c r="X1124" t="s">
        <v>9</v>
      </c>
      <c r="Y1124">
        <v>33.3</v>
      </c>
      <c r="Z1124" t="s">
        <v>12106</v>
      </c>
      <c r="AA1124">
        <v>4.3</v>
      </c>
      <c r="AB1124" t="s">
        <v>11421</v>
      </c>
      <c r="AC1124" t="s">
        <v>9</v>
      </c>
      <c r="AD1124" t="s">
        <v>9</v>
      </c>
      <c r="AE1124" t="s">
        <v>12371</v>
      </c>
    </row>
    <row r="1125" spans="1:31">
      <c r="A1125" t="s">
        <v>9</v>
      </c>
      <c r="B1125" t="s">
        <v>156</v>
      </c>
      <c r="C1125" t="s">
        <v>2985</v>
      </c>
      <c r="D1125" t="s">
        <v>156</v>
      </c>
      <c r="E1125">
        <v>18</v>
      </c>
      <c r="F1125" t="s">
        <v>11819</v>
      </c>
      <c r="G1125" t="s">
        <v>274</v>
      </c>
      <c r="H1125" t="s">
        <v>11383</v>
      </c>
      <c r="I1125" t="s">
        <v>11398</v>
      </c>
      <c r="J1125" t="s">
        <v>11384</v>
      </c>
      <c r="K1125">
        <v>3</v>
      </c>
      <c r="L1125" t="s">
        <v>9</v>
      </c>
      <c r="M1125">
        <v>5.7</v>
      </c>
      <c r="N1125" t="s">
        <v>11735</v>
      </c>
      <c r="O1125">
        <v>3.1</v>
      </c>
      <c r="P1125" t="s">
        <v>11735</v>
      </c>
      <c r="Q1125">
        <v>63.9</v>
      </c>
      <c r="R1125" t="s">
        <v>11567</v>
      </c>
      <c r="S1125">
        <v>3.9</v>
      </c>
      <c r="T1125" t="s">
        <v>11421</v>
      </c>
      <c r="U1125">
        <v>3.5</v>
      </c>
      <c r="V1125" t="s">
        <v>11421</v>
      </c>
      <c r="W1125">
        <v>4.4</v>
      </c>
      <c r="X1125" t="s">
        <v>11421</v>
      </c>
      <c r="Y1125">
        <v>4.5</v>
      </c>
      <c r="Z1125" t="s">
        <v>11421</v>
      </c>
      <c r="AA1125">
        <v>8.1</v>
      </c>
      <c r="AB1125" t="s">
        <v>11421</v>
      </c>
      <c r="AC1125" t="s">
        <v>9</v>
      </c>
      <c r="AD1125" t="s">
        <v>9</v>
      </c>
      <c r="AE1125" t="s">
        <v>12371</v>
      </c>
    </row>
    <row r="1126" spans="1:31">
      <c r="A1126" t="s">
        <v>156</v>
      </c>
      <c r="B1126" t="s">
        <v>156</v>
      </c>
      <c r="C1126" t="s">
        <v>12585</v>
      </c>
      <c r="D1126" t="s">
        <v>156</v>
      </c>
      <c r="E1126">
        <v>13</v>
      </c>
      <c r="F1126" t="s">
        <v>12154</v>
      </c>
      <c r="G1126" t="s">
        <v>1812</v>
      </c>
      <c r="H1126" t="s">
        <v>11387</v>
      </c>
      <c r="I1126" t="s">
        <v>11398</v>
      </c>
      <c r="J1126" t="s">
        <v>6952</v>
      </c>
      <c r="K1126">
        <v>4</v>
      </c>
      <c r="L1126" t="s">
        <v>11385</v>
      </c>
      <c r="M1126">
        <v>10.3</v>
      </c>
      <c r="N1126" t="s">
        <v>11735</v>
      </c>
      <c r="O1126">
        <v>27.3</v>
      </c>
      <c r="P1126" t="s">
        <v>11458</v>
      </c>
      <c r="Q1126">
        <v>4.3</v>
      </c>
      <c r="R1126" t="s">
        <v>11421</v>
      </c>
      <c r="S1126">
        <v>1.2</v>
      </c>
      <c r="T1126" t="s">
        <v>11421</v>
      </c>
      <c r="U1126">
        <v>3.4</v>
      </c>
      <c r="V1126" t="s">
        <v>11421</v>
      </c>
      <c r="W1126">
        <v>2</v>
      </c>
      <c r="X1126" t="s">
        <v>11421</v>
      </c>
      <c r="Y1126">
        <v>1</v>
      </c>
      <c r="Z1126" t="s">
        <v>11421</v>
      </c>
      <c r="AA1126">
        <v>16.1</v>
      </c>
      <c r="AB1126" t="s">
        <v>11530</v>
      </c>
      <c r="AC1126">
        <v>1.5</v>
      </c>
      <c r="AD1126" t="s">
        <v>11421</v>
      </c>
      <c r="AE1126" t="s">
        <v>12371</v>
      </c>
    </row>
    <row r="1127" spans="1:31">
      <c r="A1127" t="s">
        <v>12315</v>
      </c>
      <c r="B1127" t="s">
        <v>156</v>
      </c>
      <c r="C1127" t="s">
        <v>12586</v>
      </c>
      <c r="D1127" t="s">
        <v>156</v>
      </c>
      <c r="E1127">
        <v>33</v>
      </c>
      <c r="F1127" t="s">
        <v>12358</v>
      </c>
      <c r="G1127" t="s">
        <v>12359</v>
      </c>
      <c r="H1127" t="s">
        <v>11387</v>
      </c>
      <c r="I1127" t="s">
        <v>11388</v>
      </c>
      <c r="J1127" t="s">
        <v>6952</v>
      </c>
      <c r="K1127">
        <v>5</v>
      </c>
      <c r="L1127" t="s">
        <v>11389</v>
      </c>
      <c r="M1127">
        <v>16.2</v>
      </c>
      <c r="N1127" t="s">
        <v>11782</v>
      </c>
      <c r="O1127">
        <v>12.8</v>
      </c>
      <c r="P1127" t="s">
        <v>11735</v>
      </c>
      <c r="Q1127">
        <v>23</v>
      </c>
      <c r="R1127" t="s">
        <v>12277</v>
      </c>
      <c r="S1127">
        <v>1.2</v>
      </c>
      <c r="T1127" t="s">
        <v>11421</v>
      </c>
      <c r="U1127">
        <v>1.3</v>
      </c>
      <c r="V1127" t="s">
        <v>11421</v>
      </c>
      <c r="W1127">
        <v>1.8</v>
      </c>
      <c r="X1127" t="s">
        <v>11421</v>
      </c>
      <c r="Y1127">
        <v>1.2</v>
      </c>
      <c r="Z1127" t="s">
        <v>11421</v>
      </c>
      <c r="AA1127">
        <v>10.4</v>
      </c>
      <c r="AB1127" t="s">
        <v>11421</v>
      </c>
      <c r="AC1127">
        <v>2.3</v>
      </c>
      <c r="AD1127" t="s">
        <v>11421</v>
      </c>
      <c r="AE1127" t="s">
        <v>12371</v>
      </c>
    </row>
    <row r="1128" spans="1:31">
      <c r="A1128" t="s">
        <v>156</v>
      </c>
      <c r="B1128" t="s">
        <v>156</v>
      </c>
      <c r="C1128" t="s">
        <v>12587</v>
      </c>
      <c r="D1128" t="s">
        <v>156</v>
      </c>
      <c r="E1128">
        <v>25</v>
      </c>
      <c r="F1128" t="s">
        <v>11671</v>
      </c>
      <c r="G1128" t="s">
        <v>1090</v>
      </c>
      <c r="H1128" t="s">
        <v>11383</v>
      </c>
      <c r="I1128" t="s">
        <v>11398</v>
      </c>
      <c r="J1128" t="s">
        <v>7069</v>
      </c>
      <c r="K1128">
        <v>4</v>
      </c>
      <c r="L1128" t="s">
        <v>11385</v>
      </c>
      <c r="M1128">
        <v>12.2</v>
      </c>
      <c r="N1128" t="s">
        <v>11735</v>
      </c>
      <c r="O1128">
        <v>23.1</v>
      </c>
      <c r="P1128" t="s">
        <v>12141</v>
      </c>
      <c r="Q1128">
        <v>9.9</v>
      </c>
      <c r="R1128" t="s">
        <v>11421</v>
      </c>
      <c r="S1128">
        <v>1.4</v>
      </c>
      <c r="T1128" t="s">
        <v>11421</v>
      </c>
      <c r="U1128">
        <v>8.6</v>
      </c>
      <c r="V1128" t="s">
        <v>11421</v>
      </c>
      <c r="W1128">
        <v>1.5</v>
      </c>
      <c r="X1128" t="s">
        <v>11421</v>
      </c>
      <c r="Y1128">
        <v>1</v>
      </c>
      <c r="Z1128" t="s">
        <v>11421</v>
      </c>
      <c r="AA1128">
        <v>9.2</v>
      </c>
      <c r="AB1128" t="s">
        <v>11421</v>
      </c>
      <c r="AC1128">
        <v>1</v>
      </c>
      <c r="AD1128" t="s">
        <v>11421</v>
      </c>
      <c r="AE1128" t="s">
        <v>12371</v>
      </c>
    </row>
    <row r="1129" spans="1:31">
      <c r="A1129" t="s">
        <v>12315</v>
      </c>
      <c r="B1129" t="s">
        <v>156</v>
      </c>
      <c r="C1129" t="s">
        <v>12588</v>
      </c>
      <c r="D1129" t="s">
        <v>156</v>
      </c>
      <c r="E1129">
        <v>34</v>
      </c>
      <c r="F1129" t="s">
        <v>12392</v>
      </c>
      <c r="G1129" t="s">
        <v>3683</v>
      </c>
      <c r="H1129" t="s">
        <v>11387</v>
      </c>
      <c r="I1129" t="s">
        <v>11398</v>
      </c>
      <c r="J1129" t="s">
        <v>6952</v>
      </c>
      <c r="K1129">
        <v>4</v>
      </c>
      <c r="L1129" t="s">
        <v>11389</v>
      </c>
      <c r="M1129">
        <v>10.6</v>
      </c>
      <c r="N1129" t="s">
        <v>11735</v>
      </c>
      <c r="O1129">
        <v>10.8</v>
      </c>
      <c r="P1129" t="s">
        <v>11735</v>
      </c>
      <c r="Q1129">
        <v>25.9</v>
      </c>
      <c r="R1129" t="s">
        <v>12262</v>
      </c>
      <c r="S1129">
        <v>1.1</v>
      </c>
      <c r="T1129" t="s">
        <v>11421</v>
      </c>
      <c r="U1129" t="s">
        <v>9</v>
      </c>
      <c r="V1129" t="s">
        <v>9</v>
      </c>
      <c r="W1129" t="s">
        <v>9</v>
      </c>
      <c r="X1129" t="s">
        <v>9</v>
      </c>
      <c r="Y1129">
        <v>1</v>
      </c>
      <c r="Z1129" t="s">
        <v>11421</v>
      </c>
      <c r="AA1129">
        <v>13.9</v>
      </c>
      <c r="AB1129" t="s">
        <v>12369</v>
      </c>
      <c r="AC1129" t="s">
        <v>9</v>
      </c>
      <c r="AD1129" t="s">
        <v>9</v>
      </c>
      <c r="AE1129" t="s">
        <v>12371</v>
      </c>
    </row>
    <row r="1130" spans="1:31">
      <c r="A1130" t="s">
        <v>156</v>
      </c>
      <c r="B1130" t="s">
        <v>156</v>
      </c>
      <c r="C1130" t="s">
        <v>12589</v>
      </c>
      <c r="D1130" t="s">
        <v>156</v>
      </c>
      <c r="E1130">
        <v>17</v>
      </c>
      <c r="F1130" t="s">
        <v>11819</v>
      </c>
      <c r="G1130" t="s">
        <v>274</v>
      </c>
      <c r="H1130" t="s">
        <v>11387</v>
      </c>
      <c r="I1130" t="s">
        <v>7032</v>
      </c>
      <c r="J1130" t="s">
        <v>11384</v>
      </c>
      <c r="K1130">
        <v>5</v>
      </c>
      <c r="L1130" t="s">
        <v>11389</v>
      </c>
      <c r="M1130">
        <v>12.6</v>
      </c>
      <c r="N1130" t="s">
        <v>11735</v>
      </c>
      <c r="O1130">
        <v>3.5</v>
      </c>
      <c r="P1130" t="s">
        <v>11735</v>
      </c>
      <c r="Q1130">
        <v>14.3</v>
      </c>
      <c r="R1130" t="s">
        <v>11421</v>
      </c>
      <c r="S1130">
        <v>7.7</v>
      </c>
      <c r="T1130" t="s">
        <v>11421</v>
      </c>
      <c r="U1130" t="s">
        <v>9</v>
      </c>
      <c r="V1130" t="s">
        <v>9</v>
      </c>
      <c r="W1130" t="s">
        <v>9</v>
      </c>
      <c r="X1130" t="s">
        <v>9</v>
      </c>
      <c r="Y1130">
        <v>24.8</v>
      </c>
      <c r="Z1130" t="s">
        <v>11791</v>
      </c>
      <c r="AA1130">
        <v>4.3</v>
      </c>
      <c r="AB1130" t="s">
        <v>11421</v>
      </c>
      <c r="AC1130">
        <v>7.2</v>
      </c>
      <c r="AD1130" t="s">
        <v>11421</v>
      </c>
      <c r="AE1130" t="s">
        <v>12371</v>
      </c>
    </row>
    <row r="1131" spans="1:31">
      <c r="A1131" t="s">
        <v>859</v>
      </c>
      <c r="B1131" t="s">
        <v>156</v>
      </c>
      <c r="C1131" t="s">
        <v>12590</v>
      </c>
      <c r="D1131" t="s">
        <v>156</v>
      </c>
      <c r="E1131">
        <v>21</v>
      </c>
      <c r="F1131" t="s">
        <v>7447</v>
      </c>
      <c r="G1131" t="s">
        <v>12591</v>
      </c>
      <c r="H1131" t="s">
        <v>11402</v>
      </c>
      <c r="I1131" t="s">
        <v>11388</v>
      </c>
      <c r="J1131" t="s">
        <v>7069</v>
      </c>
      <c r="K1131">
        <v>5</v>
      </c>
      <c r="L1131" t="s">
        <v>11389</v>
      </c>
      <c r="M1131">
        <v>9.4</v>
      </c>
      <c r="N1131" t="s">
        <v>11735</v>
      </c>
      <c r="O1131">
        <v>6.2</v>
      </c>
      <c r="P1131" t="s">
        <v>11735</v>
      </c>
      <c r="Q1131">
        <v>11.4</v>
      </c>
      <c r="R1131" t="s">
        <v>11421</v>
      </c>
      <c r="S1131">
        <v>2.1</v>
      </c>
      <c r="T1131" t="s">
        <v>11421</v>
      </c>
      <c r="U1131">
        <v>1.4</v>
      </c>
      <c r="V1131" t="s">
        <v>11421</v>
      </c>
      <c r="W1131">
        <v>1.5</v>
      </c>
      <c r="X1131" t="s">
        <v>11421</v>
      </c>
      <c r="Y1131">
        <v>2.4</v>
      </c>
      <c r="Z1131" t="s">
        <v>11421</v>
      </c>
      <c r="AA1131">
        <v>46.4</v>
      </c>
      <c r="AB1131" t="s">
        <v>11732</v>
      </c>
      <c r="AC1131">
        <v>29.1</v>
      </c>
      <c r="AD1131" t="s">
        <v>12165</v>
      </c>
      <c r="AE1131" t="s">
        <v>12371</v>
      </c>
    </row>
    <row r="1132" spans="1:31">
      <c r="A1132" t="s">
        <v>156</v>
      </c>
      <c r="B1132" t="s">
        <v>156</v>
      </c>
      <c r="C1132" t="s">
        <v>3088</v>
      </c>
      <c r="D1132" t="s">
        <v>156</v>
      </c>
      <c r="E1132">
        <v>15</v>
      </c>
      <c r="F1132" t="s">
        <v>11701</v>
      </c>
      <c r="G1132" t="s">
        <v>931</v>
      </c>
      <c r="H1132" t="s">
        <v>11383</v>
      </c>
      <c r="I1132" t="s">
        <v>11398</v>
      </c>
      <c r="J1132" t="s">
        <v>11384</v>
      </c>
      <c r="K1132">
        <v>3</v>
      </c>
      <c r="L1132" t="s">
        <v>11389</v>
      </c>
      <c r="M1132">
        <v>11</v>
      </c>
      <c r="N1132" t="s">
        <v>11735</v>
      </c>
      <c r="O1132">
        <v>8.6</v>
      </c>
      <c r="P1132" t="s">
        <v>11735</v>
      </c>
      <c r="Q1132">
        <v>6.7</v>
      </c>
      <c r="R1132" t="s">
        <v>11421</v>
      </c>
      <c r="S1132">
        <v>5.7</v>
      </c>
      <c r="T1132" t="s">
        <v>11421</v>
      </c>
      <c r="U1132">
        <v>22.5</v>
      </c>
      <c r="V1132" t="s">
        <v>12113</v>
      </c>
      <c r="W1132">
        <v>1.4</v>
      </c>
      <c r="X1132" t="s">
        <v>11421</v>
      </c>
      <c r="Y1132">
        <v>3.8</v>
      </c>
      <c r="Z1132" t="s">
        <v>11421</v>
      </c>
      <c r="AA1132">
        <v>6.8</v>
      </c>
      <c r="AB1132" t="s">
        <v>11421</v>
      </c>
      <c r="AC1132">
        <v>7</v>
      </c>
      <c r="AD1132" t="s">
        <v>11421</v>
      </c>
      <c r="AE1132" t="s">
        <v>12371</v>
      </c>
    </row>
    <row r="1133" spans="1:31">
      <c r="A1133" t="s">
        <v>156</v>
      </c>
      <c r="B1133" t="s">
        <v>156</v>
      </c>
      <c r="C1133" t="s">
        <v>12592</v>
      </c>
      <c r="D1133" t="s">
        <v>156</v>
      </c>
      <c r="E1133">
        <v>22</v>
      </c>
      <c r="F1133" t="s">
        <v>7032</v>
      </c>
      <c r="G1133" t="s">
        <v>1095</v>
      </c>
      <c r="H1133" t="s">
        <v>11387</v>
      </c>
      <c r="I1133" t="s">
        <v>11388</v>
      </c>
      <c r="J1133" t="s">
        <v>6952</v>
      </c>
      <c r="K1133">
        <v>4</v>
      </c>
      <c r="L1133" t="s">
        <v>11385</v>
      </c>
      <c r="M1133">
        <v>9.8</v>
      </c>
      <c r="N1133" t="s">
        <v>11735</v>
      </c>
      <c r="O1133">
        <v>20.8</v>
      </c>
      <c r="P1133" t="s">
        <v>12164</v>
      </c>
      <c r="Q1133">
        <v>12.3</v>
      </c>
      <c r="R1133" t="s">
        <v>11421</v>
      </c>
      <c r="S1133">
        <v>2.7</v>
      </c>
      <c r="T1133" t="s">
        <v>11421</v>
      </c>
      <c r="U1133">
        <v>8.3</v>
      </c>
      <c r="V1133" t="s">
        <v>11421</v>
      </c>
      <c r="W1133">
        <v>1.3</v>
      </c>
      <c r="X1133" t="s">
        <v>11421</v>
      </c>
      <c r="Y1133">
        <v>1.7</v>
      </c>
      <c r="Z1133" t="s">
        <v>11421</v>
      </c>
      <c r="AA1133">
        <v>9.2</v>
      </c>
      <c r="AB1133" t="s">
        <v>11421</v>
      </c>
      <c r="AC1133">
        <v>1.7</v>
      </c>
      <c r="AD1133" t="s">
        <v>11421</v>
      </c>
      <c r="AE1133" t="s">
        <v>12371</v>
      </c>
    </row>
    <row r="1134" spans="1:31">
      <c r="A1134" t="s">
        <v>156</v>
      </c>
      <c r="B1134" t="s">
        <v>156</v>
      </c>
      <c r="C1134" t="s">
        <v>12593</v>
      </c>
      <c r="D1134" t="s">
        <v>156</v>
      </c>
      <c r="E1134">
        <v>15</v>
      </c>
      <c r="F1134" t="s">
        <v>12154</v>
      </c>
      <c r="G1134" t="s">
        <v>1812</v>
      </c>
      <c r="H1134" t="s">
        <v>11383</v>
      </c>
      <c r="I1134" t="s">
        <v>11510</v>
      </c>
      <c r="J1134" t="s">
        <v>9</v>
      </c>
      <c r="K1134">
        <v>4</v>
      </c>
      <c r="L1134" t="s">
        <v>11385</v>
      </c>
      <c r="M1134">
        <v>7.3</v>
      </c>
      <c r="N1134" t="s">
        <v>11735</v>
      </c>
      <c r="O1134">
        <v>30.8</v>
      </c>
      <c r="P1134" t="s">
        <v>1046</v>
      </c>
      <c r="Q1134">
        <v>3.3</v>
      </c>
      <c r="R1134" t="s">
        <v>11421</v>
      </c>
      <c r="S1134">
        <v>3.1</v>
      </c>
      <c r="T1134" t="s">
        <v>11421</v>
      </c>
      <c r="U1134">
        <v>18.2</v>
      </c>
      <c r="V1134" t="s">
        <v>12369</v>
      </c>
      <c r="W1134">
        <v>3</v>
      </c>
      <c r="X1134" t="s">
        <v>11421</v>
      </c>
      <c r="Y1134">
        <v>1</v>
      </c>
      <c r="Z1134" t="s">
        <v>11421</v>
      </c>
      <c r="AA1134">
        <v>7.7</v>
      </c>
      <c r="AB1134" t="s">
        <v>11421</v>
      </c>
      <c r="AC1134">
        <v>1</v>
      </c>
      <c r="AD1134" t="s">
        <v>11421</v>
      </c>
      <c r="AE1134" t="s">
        <v>12371</v>
      </c>
    </row>
    <row r="1135" spans="1:31">
      <c r="A1135" t="s">
        <v>12315</v>
      </c>
      <c r="B1135" t="s">
        <v>156</v>
      </c>
      <c r="C1135" t="s">
        <v>9992</v>
      </c>
      <c r="D1135" t="s">
        <v>156</v>
      </c>
      <c r="E1135">
        <v>13</v>
      </c>
      <c r="F1135" t="s">
        <v>7032</v>
      </c>
      <c r="G1135" t="s">
        <v>1095</v>
      </c>
      <c r="H1135" t="s">
        <v>11402</v>
      </c>
      <c r="I1135" t="s">
        <v>11388</v>
      </c>
      <c r="J1135" t="s">
        <v>6952</v>
      </c>
      <c r="K1135">
        <v>4</v>
      </c>
      <c r="L1135" t="s">
        <v>11389</v>
      </c>
      <c r="M1135">
        <v>18.2</v>
      </c>
      <c r="N1135" t="s">
        <v>11435</v>
      </c>
      <c r="O1135">
        <v>15</v>
      </c>
      <c r="P1135" t="s">
        <v>12107</v>
      </c>
      <c r="Q1135">
        <v>8.1</v>
      </c>
      <c r="R1135" t="s">
        <v>11421</v>
      </c>
      <c r="S1135">
        <v>2</v>
      </c>
      <c r="T1135" t="s">
        <v>11421</v>
      </c>
      <c r="U1135">
        <v>2.2</v>
      </c>
      <c r="V1135" t="s">
        <v>11421</v>
      </c>
      <c r="W1135">
        <v>1.4</v>
      </c>
      <c r="X1135" t="s">
        <v>11421</v>
      </c>
      <c r="Y1135">
        <v>1.2</v>
      </c>
      <c r="Z1135" t="s">
        <v>11421</v>
      </c>
      <c r="AA1135">
        <v>10</v>
      </c>
      <c r="AB1135" t="s">
        <v>11421</v>
      </c>
      <c r="AC1135">
        <v>2.1</v>
      </c>
      <c r="AD1135" t="s">
        <v>11421</v>
      </c>
      <c r="AE1135" t="s">
        <v>12371</v>
      </c>
    </row>
    <row r="1136" spans="1:31">
      <c r="A1136" t="s">
        <v>156</v>
      </c>
      <c r="B1136" t="s">
        <v>156</v>
      </c>
      <c r="C1136" t="s">
        <v>12594</v>
      </c>
      <c r="D1136" t="s">
        <v>156</v>
      </c>
      <c r="E1136">
        <v>36</v>
      </c>
      <c r="F1136" t="s">
        <v>7032</v>
      </c>
      <c r="G1136" t="s">
        <v>1095</v>
      </c>
      <c r="H1136" t="s">
        <v>11387</v>
      </c>
      <c r="I1136" t="s">
        <v>11388</v>
      </c>
      <c r="J1136" t="s">
        <v>6952</v>
      </c>
      <c r="K1136">
        <v>4</v>
      </c>
      <c r="L1136" t="s">
        <v>11389</v>
      </c>
      <c r="M1136">
        <v>10.3</v>
      </c>
      <c r="N1136" t="s">
        <v>11735</v>
      </c>
      <c r="O1136">
        <v>25.2</v>
      </c>
      <c r="P1136" t="s">
        <v>11969</v>
      </c>
      <c r="Q1136">
        <v>5.2</v>
      </c>
      <c r="R1136" t="s">
        <v>11421</v>
      </c>
      <c r="S1136">
        <v>2.1</v>
      </c>
      <c r="T1136" t="s">
        <v>11421</v>
      </c>
      <c r="U1136">
        <v>4.3</v>
      </c>
      <c r="V1136" t="s">
        <v>11421</v>
      </c>
      <c r="W1136">
        <v>1.3</v>
      </c>
      <c r="X1136" t="s">
        <v>11421</v>
      </c>
      <c r="Y1136">
        <v>1</v>
      </c>
      <c r="Z1136" t="s">
        <v>11421</v>
      </c>
      <c r="AA1136">
        <v>6.4</v>
      </c>
      <c r="AB1136" t="s">
        <v>11421</v>
      </c>
      <c r="AC1136">
        <v>6.2</v>
      </c>
      <c r="AD1136" t="s">
        <v>11421</v>
      </c>
      <c r="AE1136" t="s">
        <v>12371</v>
      </c>
    </row>
    <row r="1137" spans="1:31">
      <c r="A1137" t="s">
        <v>859</v>
      </c>
      <c r="B1137" t="s">
        <v>156</v>
      </c>
      <c r="C1137" t="s">
        <v>12595</v>
      </c>
      <c r="D1137" t="s">
        <v>156</v>
      </c>
      <c r="E1137">
        <v>21</v>
      </c>
      <c r="F1137" t="s">
        <v>11671</v>
      </c>
      <c r="G1137" t="s">
        <v>1090</v>
      </c>
      <c r="H1137" t="s">
        <v>11383</v>
      </c>
      <c r="I1137" t="s">
        <v>11388</v>
      </c>
      <c r="J1137" t="s">
        <v>6952</v>
      </c>
      <c r="K1137">
        <v>4</v>
      </c>
      <c r="L1137" t="s">
        <v>12073</v>
      </c>
      <c r="M1137">
        <v>3.9</v>
      </c>
      <c r="N1137" t="s">
        <v>11735</v>
      </c>
      <c r="O1137">
        <v>26.5</v>
      </c>
      <c r="P1137" t="s">
        <v>11521</v>
      </c>
      <c r="Q1137">
        <v>20.1</v>
      </c>
      <c r="R1137" t="s">
        <v>12291</v>
      </c>
      <c r="S1137">
        <v>1.1</v>
      </c>
      <c r="T1137" t="s">
        <v>11421</v>
      </c>
      <c r="U1137">
        <v>4.1</v>
      </c>
      <c r="V1137" t="s">
        <v>11421</v>
      </c>
      <c r="W1137">
        <v>1.7</v>
      </c>
      <c r="X1137" t="s">
        <v>11421</v>
      </c>
      <c r="Y1137">
        <v>1</v>
      </c>
      <c r="Z1137" t="s">
        <v>11421</v>
      </c>
      <c r="AA1137">
        <v>9.6</v>
      </c>
      <c r="AB1137" t="s">
        <v>11421</v>
      </c>
      <c r="AC1137">
        <v>1.2</v>
      </c>
      <c r="AD1137" t="s">
        <v>11421</v>
      </c>
      <c r="AE1137" t="s">
        <v>12371</v>
      </c>
    </row>
    <row r="1138" spans="1:31">
      <c r="A1138" t="s">
        <v>859</v>
      </c>
      <c r="B1138" t="s">
        <v>156</v>
      </c>
      <c r="C1138" t="s">
        <v>12596</v>
      </c>
      <c r="D1138" t="s">
        <v>156</v>
      </c>
      <c r="E1138">
        <v>23</v>
      </c>
      <c r="F1138" t="s">
        <v>12358</v>
      </c>
      <c r="G1138" t="s">
        <v>12359</v>
      </c>
      <c r="H1138" t="s">
        <v>11425</v>
      </c>
      <c r="I1138" t="s">
        <v>7032</v>
      </c>
      <c r="J1138" t="s">
        <v>12581</v>
      </c>
      <c r="K1138">
        <v>4</v>
      </c>
      <c r="L1138" t="s">
        <v>11385</v>
      </c>
      <c r="M1138">
        <v>6.5</v>
      </c>
      <c r="N1138" t="s">
        <v>11735</v>
      </c>
      <c r="O1138">
        <v>14.6</v>
      </c>
      <c r="P1138" t="s">
        <v>11876</v>
      </c>
      <c r="Q1138">
        <v>5.2</v>
      </c>
      <c r="R1138" t="s">
        <v>11421</v>
      </c>
      <c r="S1138">
        <v>1.1</v>
      </c>
      <c r="T1138" t="s">
        <v>11421</v>
      </c>
      <c r="U1138">
        <v>9.9</v>
      </c>
      <c r="V1138" t="s">
        <v>11421</v>
      </c>
      <c r="W1138">
        <v>1.5</v>
      </c>
      <c r="X1138" t="s">
        <v>11421</v>
      </c>
      <c r="Y1138" t="s">
        <v>9</v>
      </c>
      <c r="Z1138" t="s">
        <v>9</v>
      </c>
      <c r="AA1138">
        <v>41.2</v>
      </c>
      <c r="AB1138" t="s">
        <v>11586</v>
      </c>
      <c r="AC1138" t="s">
        <v>9</v>
      </c>
      <c r="AD1138" t="s">
        <v>9</v>
      </c>
      <c r="AE1138" t="s">
        <v>12371</v>
      </c>
    </row>
    <row r="1139" spans="1:31">
      <c r="A1139" t="s">
        <v>156</v>
      </c>
      <c r="B1139" t="s">
        <v>156</v>
      </c>
      <c r="C1139" t="s">
        <v>12597</v>
      </c>
      <c r="D1139" t="s">
        <v>156</v>
      </c>
      <c r="E1139">
        <v>22</v>
      </c>
      <c r="F1139" t="s">
        <v>7037</v>
      </c>
      <c r="G1139" t="s">
        <v>1131</v>
      </c>
      <c r="H1139" t="s">
        <v>11402</v>
      </c>
      <c r="I1139" t="s">
        <v>11388</v>
      </c>
      <c r="J1139" t="s">
        <v>6952</v>
      </c>
      <c r="K1139">
        <v>4</v>
      </c>
      <c r="L1139" t="s">
        <v>11389</v>
      </c>
      <c r="M1139">
        <v>12.3</v>
      </c>
      <c r="N1139" t="s">
        <v>11735</v>
      </c>
      <c r="O1139">
        <v>6.2</v>
      </c>
      <c r="P1139" t="s">
        <v>11735</v>
      </c>
      <c r="Q1139">
        <v>21.1</v>
      </c>
      <c r="R1139" t="s">
        <v>12318</v>
      </c>
      <c r="S1139">
        <v>1.7</v>
      </c>
      <c r="T1139" t="s">
        <v>11421</v>
      </c>
      <c r="U1139">
        <v>1.9</v>
      </c>
      <c r="V1139" t="s">
        <v>11421</v>
      </c>
      <c r="W1139">
        <v>15.3</v>
      </c>
      <c r="X1139" t="s">
        <v>11820</v>
      </c>
      <c r="Y1139">
        <v>1.8</v>
      </c>
      <c r="Z1139" t="s">
        <v>11421</v>
      </c>
      <c r="AA1139">
        <v>5.1</v>
      </c>
      <c r="AB1139" t="s">
        <v>11421</v>
      </c>
      <c r="AC1139">
        <v>1.6</v>
      </c>
      <c r="AD1139" t="s">
        <v>11421</v>
      </c>
      <c r="AE1139" t="s">
        <v>12371</v>
      </c>
    </row>
    <row r="1140" spans="1:31">
      <c r="A1140" t="s">
        <v>156</v>
      </c>
      <c r="B1140" t="s">
        <v>156</v>
      </c>
      <c r="C1140" t="s">
        <v>12598</v>
      </c>
      <c r="D1140" t="s">
        <v>156</v>
      </c>
      <c r="E1140">
        <v>34</v>
      </c>
      <c r="F1140" t="s">
        <v>12599</v>
      </c>
      <c r="G1140" t="s">
        <v>12600</v>
      </c>
      <c r="H1140" t="s">
        <v>11402</v>
      </c>
      <c r="I1140" t="s">
        <v>11388</v>
      </c>
      <c r="J1140" t="s">
        <v>6952</v>
      </c>
      <c r="K1140">
        <v>5</v>
      </c>
      <c r="L1140" t="s">
        <v>11389</v>
      </c>
      <c r="M1140">
        <v>5.4</v>
      </c>
      <c r="N1140" t="s">
        <v>11735</v>
      </c>
      <c r="O1140">
        <v>10.2</v>
      </c>
      <c r="P1140" t="s">
        <v>11735</v>
      </c>
      <c r="Q1140">
        <v>28.6</v>
      </c>
      <c r="R1140" t="s">
        <v>12000</v>
      </c>
      <c r="S1140">
        <v>1.1</v>
      </c>
      <c r="T1140" t="s">
        <v>11421</v>
      </c>
      <c r="U1140">
        <v>1.4</v>
      </c>
      <c r="V1140" t="s">
        <v>11421</v>
      </c>
      <c r="W1140">
        <v>1.8</v>
      </c>
      <c r="X1140" t="s">
        <v>11421</v>
      </c>
      <c r="Y1140">
        <v>1</v>
      </c>
      <c r="Z1140" t="s">
        <v>11421</v>
      </c>
      <c r="AA1140">
        <v>21.5</v>
      </c>
      <c r="AB1140" t="s">
        <v>12099</v>
      </c>
      <c r="AC1140">
        <v>3.4</v>
      </c>
      <c r="AD1140" t="s">
        <v>11421</v>
      </c>
      <c r="AE1140" t="s">
        <v>12371</v>
      </c>
    </row>
    <row r="1141" spans="1:31">
      <c r="A1141" t="s">
        <v>12315</v>
      </c>
      <c r="B1141" t="s">
        <v>156</v>
      </c>
      <c r="C1141" t="s">
        <v>12601</v>
      </c>
      <c r="D1141" t="s">
        <v>156</v>
      </c>
      <c r="E1141">
        <v>28</v>
      </c>
      <c r="F1141" t="s">
        <v>7037</v>
      </c>
      <c r="G1141" t="s">
        <v>1131</v>
      </c>
      <c r="H1141" t="s">
        <v>11387</v>
      </c>
      <c r="I1141" t="s">
        <v>7032</v>
      </c>
      <c r="J1141" t="s">
        <v>6952</v>
      </c>
      <c r="K1141">
        <v>4</v>
      </c>
      <c r="L1141" t="s">
        <v>11389</v>
      </c>
      <c r="M1141">
        <v>4.1</v>
      </c>
      <c r="N1141" t="s">
        <v>11735</v>
      </c>
      <c r="O1141">
        <v>1.9</v>
      </c>
      <c r="P1141" t="s">
        <v>11735</v>
      </c>
      <c r="Q1141">
        <v>67.5</v>
      </c>
      <c r="R1141" t="s">
        <v>236</v>
      </c>
      <c r="S1141">
        <v>1.2</v>
      </c>
      <c r="T1141" t="s">
        <v>11421</v>
      </c>
      <c r="U1141" t="s">
        <v>9</v>
      </c>
      <c r="V1141" t="s">
        <v>9</v>
      </c>
      <c r="W1141" t="s">
        <v>9</v>
      </c>
      <c r="X1141" t="s">
        <v>9</v>
      </c>
      <c r="Y1141">
        <v>1</v>
      </c>
      <c r="Z1141" t="s">
        <v>11421</v>
      </c>
      <c r="AA1141">
        <v>5.1</v>
      </c>
      <c r="AB1141" t="s">
        <v>11421</v>
      </c>
      <c r="AC1141">
        <v>1</v>
      </c>
      <c r="AD1141" t="s">
        <v>11421</v>
      </c>
      <c r="AE1141" t="s">
        <v>12371</v>
      </c>
    </row>
    <row r="1142" spans="1:31">
      <c r="A1142" t="s">
        <v>12236</v>
      </c>
      <c r="B1142" t="s">
        <v>156</v>
      </c>
      <c r="C1142" t="s">
        <v>12602</v>
      </c>
      <c r="D1142" t="s">
        <v>156</v>
      </c>
      <c r="E1142">
        <v>52</v>
      </c>
      <c r="F1142" t="s">
        <v>7037</v>
      </c>
      <c r="G1142" t="s">
        <v>1131</v>
      </c>
      <c r="H1142" t="s">
        <v>11387</v>
      </c>
      <c r="I1142" t="s">
        <v>11388</v>
      </c>
      <c r="J1142" t="s">
        <v>6952</v>
      </c>
      <c r="K1142">
        <v>3</v>
      </c>
      <c r="L1142" t="s">
        <v>11389</v>
      </c>
      <c r="M1142">
        <v>5.4</v>
      </c>
      <c r="N1142" t="s">
        <v>11735</v>
      </c>
      <c r="O1142">
        <v>2.7</v>
      </c>
      <c r="P1142" t="s">
        <v>11735</v>
      </c>
      <c r="Q1142">
        <v>78.8</v>
      </c>
      <c r="R1142" t="s">
        <v>11609</v>
      </c>
      <c r="S1142">
        <v>1.4</v>
      </c>
      <c r="T1142" t="s">
        <v>11421</v>
      </c>
      <c r="U1142" t="s">
        <v>9</v>
      </c>
      <c r="V1142" t="s">
        <v>9</v>
      </c>
      <c r="W1142" t="s">
        <v>9</v>
      </c>
      <c r="X1142" t="s">
        <v>9</v>
      </c>
      <c r="Y1142">
        <v>1</v>
      </c>
      <c r="Z1142" t="s">
        <v>11421</v>
      </c>
      <c r="AA1142">
        <v>5.1</v>
      </c>
      <c r="AB1142" t="s">
        <v>11421</v>
      </c>
      <c r="AC1142">
        <v>1</v>
      </c>
      <c r="AD1142" t="s">
        <v>11421</v>
      </c>
      <c r="AE1142" t="s">
        <v>12371</v>
      </c>
    </row>
    <row r="1143" spans="1:31">
      <c r="A1143" t="s">
        <v>156</v>
      </c>
      <c r="B1143" t="s">
        <v>156</v>
      </c>
      <c r="C1143" t="s">
        <v>12603</v>
      </c>
      <c r="D1143" t="s">
        <v>156</v>
      </c>
      <c r="E1143">
        <v>25</v>
      </c>
      <c r="F1143" t="s">
        <v>12335</v>
      </c>
      <c r="G1143" t="s">
        <v>2178</v>
      </c>
      <c r="H1143" t="s">
        <v>11387</v>
      </c>
      <c r="I1143" t="s">
        <v>7032</v>
      </c>
      <c r="J1143" t="s">
        <v>6952</v>
      </c>
      <c r="K1143">
        <v>4</v>
      </c>
      <c r="L1143" t="s">
        <v>11389</v>
      </c>
      <c r="M1143">
        <v>10.8</v>
      </c>
      <c r="N1143" t="s">
        <v>11735</v>
      </c>
      <c r="O1143">
        <v>18.3</v>
      </c>
      <c r="P1143" t="s">
        <v>866</v>
      </c>
      <c r="Q1143">
        <v>12.8</v>
      </c>
      <c r="R1143" t="s">
        <v>11421</v>
      </c>
      <c r="S1143">
        <v>1.5</v>
      </c>
      <c r="T1143" t="s">
        <v>11421</v>
      </c>
      <c r="U1143">
        <v>10.4</v>
      </c>
      <c r="V1143" t="s">
        <v>11421</v>
      </c>
      <c r="W1143">
        <v>2.5</v>
      </c>
      <c r="X1143" t="s">
        <v>11421</v>
      </c>
      <c r="Y1143">
        <v>1.1</v>
      </c>
      <c r="Z1143" t="s">
        <v>11421</v>
      </c>
      <c r="AA1143">
        <v>9.6</v>
      </c>
      <c r="AB1143" t="s">
        <v>11421</v>
      </c>
      <c r="AC1143">
        <v>1.1</v>
      </c>
      <c r="AD1143" t="s">
        <v>11421</v>
      </c>
      <c r="AE1143" t="s">
        <v>12371</v>
      </c>
    </row>
    <row r="1144" spans="1:31">
      <c r="A1144" t="s">
        <v>156</v>
      </c>
      <c r="B1144" t="s">
        <v>156</v>
      </c>
      <c r="C1144" t="s">
        <v>12604</v>
      </c>
      <c r="D1144" t="s">
        <v>156</v>
      </c>
      <c r="E1144">
        <v>31</v>
      </c>
      <c r="F1144" t="s">
        <v>12154</v>
      </c>
      <c r="G1144" t="s">
        <v>1812</v>
      </c>
      <c r="H1144" t="s">
        <v>11402</v>
      </c>
      <c r="I1144" t="s">
        <v>11398</v>
      </c>
      <c r="J1144" t="s">
        <v>7069</v>
      </c>
      <c r="K1144">
        <v>3</v>
      </c>
      <c r="L1144" t="s">
        <v>11385</v>
      </c>
      <c r="M1144">
        <v>10.7</v>
      </c>
      <c r="N1144" t="s">
        <v>11735</v>
      </c>
      <c r="O1144">
        <v>25.8</v>
      </c>
      <c r="P1144" t="s">
        <v>11795</v>
      </c>
      <c r="Q1144">
        <v>3.3</v>
      </c>
      <c r="R1144" t="s">
        <v>11421</v>
      </c>
      <c r="S1144">
        <v>1.1</v>
      </c>
      <c r="T1144" t="s">
        <v>11421</v>
      </c>
      <c r="U1144">
        <v>16.6</v>
      </c>
      <c r="V1144" t="s">
        <v>11542</v>
      </c>
      <c r="W1144">
        <v>1.8</v>
      </c>
      <c r="X1144" t="s">
        <v>11421</v>
      </c>
      <c r="Y1144">
        <v>1</v>
      </c>
      <c r="Z1144" t="s">
        <v>11421</v>
      </c>
      <c r="AA1144">
        <v>9.9</v>
      </c>
      <c r="AB1144" t="s">
        <v>11421</v>
      </c>
      <c r="AC1144">
        <v>1.3</v>
      </c>
      <c r="AD1144" t="s">
        <v>11421</v>
      </c>
      <c r="AE1144" t="s">
        <v>12371</v>
      </c>
    </row>
    <row r="1145" spans="1:31">
      <c r="A1145" t="s">
        <v>12315</v>
      </c>
      <c r="B1145" t="s">
        <v>156</v>
      </c>
      <c r="C1145" t="s">
        <v>12605</v>
      </c>
      <c r="D1145" t="s">
        <v>156</v>
      </c>
      <c r="E1145">
        <v>34</v>
      </c>
      <c r="F1145" t="s">
        <v>7037</v>
      </c>
      <c r="G1145" t="s">
        <v>1131</v>
      </c>
      <c r="H1145" t="s">
        <v>11402</v>
      </c>
      <c r="I1145" t="s">
        <v>11398</v>
      </c>
      <c r="J1145" t="s">
        <v>7069</v>
      </c>
      <c r="K1145">
        <v>4</v>
      </c>
      <c r="L1145" t="s">
        <v>11389</v>
      </c>
      <c r="M1145">
        <v>4.1</v>
      </c>
      <c r="N1145" t="s">
        <v>11735</v>
      </c>
      <c r="O1145">
        <v>24.1</v>
      </c>
      <c r="P1145" t="s">
        <v>11500</v>
      </c>
      <c r="Q1145">
        <v>49.1</v>
      </c>
      <c r="R1145" t="s">
        <v>1046</v>
      </c>
      <c r="S1145">
        <v>1.1</v>
      </c>
      <c r="T1145" t="s">
        <v>11421</v>
      </c>
      <c r="U1145" t="s">
        <v>9</v>
      </c>
      <c r="V1145" t="s">
        <v>9</v>
      </c>
      <c r="W1145">
        <v>1.5</v>
      </c>
      <c r="X1145" t="s">
        <v>11421</v>
      </c>
      <c r="Y1145">
        <v>1</v>
      </c>
      <c r="Z1145" t="s">
        <v>11421</v>
      </c>
      <c r="AA1145">
        <v>5</v>
      </c>
      <c r="AB1145" t="s">
        <v>11421</v>
      </c>
      <c r="AC1145">
        <v>1</v>
      </c>
      <c r="AD1145" t="s">
        <v>11421</v>
      </c>
      <c r="AE1145" t="s">
        <v>12371</v>
      </c>
    </row>
    <row r="1146" spans="1:31">
      <c r="A1146" t="s">
        <v>156</v>
      </c>
      <c r="B1146" t="s">
        <v>156</v>
      </c>
      <c r="C1146" t="s">
        <v>12606</v>
      </c>
      <c r="D1146" t="s">
        <v>156</v>
      </c>
      <c r="E1146">
        <v>19</v>
      </c>
      <c r="F1146" t="s">
        <v>11819</v>
      </c>
      <c r="G1146" t="s">
        <v>274</v>
      </c>
      <c r="H1146" t="s">
        <v>11387</v>
      </c>
      <c r="I1146" t="s">
        <v>7032</v>
      </c>
      <c r="J1146" t="s">
        <v>11384</v>
      </c>
      <c r="K1146">
        <v>3</v>
      </c>
      <c r="L1146" t="s">
        <v>11389</v>
      </c>
      <c r="M1146">
        <v>5.8</v>
      </c>
      <c r="N1146" t="s">
        <v>11735</v>
      </c>
      <c r="O1146">
        <v>5.6</v>
      </c>
      <c r="P1146" t="s">
        <v>11735</v>
      </c>
      <c r="Q1146">
        <v>25.1</v>
      </c>
      <c r="R1146" t="s">
        <v>11821</v>
      </c>
      <c r="S1146">
        <v>7.1</v>
      </c>
      <c r="T1146" t="s">
        <v>11421</v>
      </c>
      <c r="U1146">
        <v>2.8</v>
      </c>
      <c r="V1146" t="s">
        <v>11421</v>
      </c>
      <c r="W1146">
        <v>4.6</v>
      </c>
      <c r="X1146" t="s">
        <v>11421</v>
      </c>
      <c r="Y1146">
        <v>12</v>
      </c>
      <c r="Z1146" t="s">
        <v>12491</v>
      </c>
      <c r="AA1146">
        <v>7.6</v>
      </c>
      <c r="AB1146" t="s">
        <v>11421</v>
      </c>
      <c r="AC1146">
        <v>42.6</v>
      </c>
      <c r="AD1146" t="s">
        <v>11654</v>
      </c>
      <c r="AE1146" t="s">
        <v>12371</v>
      </c>
    </row>
    <row r="1147" spans="1:31">
      <c r="A1147" t="s">
        <v>156</v>
      </c>
      <c r="B1147" t="s">
        <v>156</v>
      </c>
      <c r="C1147" t="s">
        <v>12607</v>
      </c>
      <c r="D1147" t="s">
        <v>156</v>
      </c>
      <c r="E1147">
        <v>38</v>
      </c>
      <c r="F1147" t="s">
        <v>11646</v>
      </c>
      <c r="G1147" t="s">
        <v>397</v>
      </c>
      <c r="H1147" t="s">
        <v>11402</v>
      </c>
      <c r="I1147" t="s">
        <v>11388</v>
      </c>
      <c r="J1147" t="s">
        <v>7069</v>
      </c>
      <c r="K1147">
        <v>4</v>
      </c>
      <c r="L1147" t="s">
        <v>11389</v>
      </c>
      <c r="M1147">
        <v>12.4</v>
      </c>
      <c r="N1147" t="s">
        <v>11735</v>
      </c>
      <c r="O1147">
        <v>2.6</v>
      </c>
      <c r="P1147" t="s">
        <v>11735</v>
      </c>
      <c r="Q1147">
        <v>17.6</v>
      </c>
      <c r="R1147" t="s">
        <v>11421</v>
      </c>
      <c r="S1147">
        <v>4.2</v>
      </c>
      <c r="T1147" t="s">
        <v>11421</v>
      </c>
      <c r="U1147">
        <v>1.7</v>
      </c>
      <c r="V1147" t="s">
        <v>11421</v>
      </c>
      <c r="W1147">
        <v>1.3</v>
      </c>
      <c r="X1147" t="s">
        <v>11421</v>
      </c>
      <c r="Y1147">
        <v>10</v>
      </c>
      <c r="Z1147" t="s">
        <v>12329</v>
      </c>
      <c r="AA1147">
        <v>4.6</v>
      </c>
      <c r="AB1147" t="s">
        <v>11421</v>
      </c>
      <c r="AC1147">
        <v>1.6</v>
      </c>
      <c r="AD1147" t="s">
        <v>11421</v>
      </c>
      <c r="AE1147" t="s">
        <v>12371</v>
      </c>
    </row>
    <row r="1148" spans="1:31">
      <c r="A1148" t="s">
        <v>12315</v>
      </c>
      <c r="B1148" t="s">
        <v>156</v>
      </c>
      <c r="C1148" t="s">
        <v>12608</v>
      </c>
      <c r="D1148" t="s">
        <v>156</v>
      </c>
      <c r="E1148">
        <v>38</v>
      </c>
      <c r="F1148" t="s">
        <v>11646</v>
      </c>
      <c r="G1148" t="s">
        <v>397</v>
      </c>
      <c r="H1148" t="s">
        <v>11387</v>
      </c>
      <c r="I1148" t="s">
        <v>11388</v>
      </c>
      <c r="J1148" t="s">
        <v>11384</v>
      </c>
      <c r="K1148">
        <v>4</v>
      </c>
      <c r="L1148" t="s">
        <v>11389</v>
      </c>
      <c r="M1148">
        <v>12.4</v>
      </c>
      <c r="N1148" t="s">
        <v>11735</v>
      </c>
      <c r="O1148">
        <v>5.1</v>
      </c>
      <c r="P1148" t="s">
        <v>11735</v>
      </c>
      <c r="Q1148">
        <v>16.3</v>
      </c>
      <c r="R1148" t="s">
        <v>11421</v>
      </c>
      <c r="S1148">
        <v>16.1</v>
      </c>
      <c r="T1148" t="s">
        <v>11820</v>
      </c>
      <c r="U1148">
        <v>2.8</v>
      </c>
      <c r="V1148" t="s">
        <v>11421</v>
      </c>
      <c r="W1148">
        <v>1.7</v>
      </c>
      <c r="X1148" t="s">
        <v>11421</v>
      </c>
      <c r="Y1148">
        <v>6.5</v>
      </c>
      <c r="Z1148" t="s">
        <v>11421</v>
      </c>
      <c r="AA1148">
        <v>3.8</v>
      </c>
      <c r="AB1148" t="s">
        <v>11421</v>
      </c>
      <c r="AC1148">
        <v>4</v>
      </c>
      <c r="AD1148" t="s">
        <v>11421</v>
      </c>
      <c r="AE1148" t="s">
        <v>12371</v>
      </c>
    </row>
    <row r="1149" spans="1:31">
      <c r="A1149" t="s">
        <v>12315</v>
      </c>
      <c r="B1149" t="s">
        <v>156</v>
      </c>
      <c r="C1149" t="s">
        <v>12609</v>
      </c>
      <c r="D1149" t="s">
        <v>156</v>
      </c>
      <c r="E1149">
        <v>25</v>
      </c>
      <c r="F1149" t="s">
        <v>11646</v>
      </c>
      <c r="G1149" t="s">
        <v>397</v>
      </c>
      <c r="H1149" t="s">
        <v>11402</v>
      </c>
      <c r="I1149" t="s">
        <v>11388</v>
      </c>
      <c r="J1149" t="s">
        <v>11384</v>
      </c>
      <c r="K1149">
        <v>5</v>
      </c>
      <c r="L1149" t="s">
        <v>11389</v>
      </c>
      <c r="M1149">
        <v>13</v>
      </c>
      <c r="N1149" t="s">
        <v>11735</v>
      </c>
      <c r="O1149">
        <v>5.8</v>
      </c>
      <c r="P1149" t="s">
        <v>11735</v>
      </c>
      <c r="Q1149">
        <v>18.8</v>
      </c>
      <c r="R1149" t="s">
        <v>11857</v>
      </c>
      <c r="S1149">
        <v>5.5</v>
      </c>
      <c r="T1149" t="s">
        <v>11421</v>
      </c>
      <c r="U1149">
        <v>3.1</v>
      </c>
      <c r="V1149" t="s">
        <v>11421</v>
      </c>
      <c r="W1149">
        <v>4</v>
      </c>
      <c r="X1149" t="s">
        <v>11421</v>
      </c>
      <c r="Y1149">
        <v>3</v>
      </c>
      <c r="Z1149" t="s">
        <v>11421</v>
      </c>
      <c r="AA1149">
        <v>5.9</v>
      </c>
      <c r="AB1149" t="s">
        <v>11421</v>
      </c>
      <c r="AC1149">
        <v>3.8</v>
      </c>
      <c r="AD1149" t="s">
        <v>11421</v>
      </c>
      <c r="AE1149" t="s">
        <v>12371</v>
      </c>
    </row>
    <row r="1150" spans="1:31">
      <c r="A1150" t="s">
        <v>859</v>
      </c>
      <c r="B1150" t="s">
        <v>156</v>
      </c>
      <c r="C1150" t="s">
        <v>12610</v>
      </c>
      <c r="D1150" t="s">
        <v>156</v>
      </c>
      <c r="E1150">
        <v>41</v>
      </c>
      <c r="F1150" t="s">
        <v>11754</v>
      </c>
      <c r="G1150" t="s">
        <v>404</v>
      </c>
      <c r="H1150" t="s">
        <v>11387</v>
      </c>
      <c r="I1150" t="s">
        <v>11398</v>
      </c>
      <c r="J1150" t="s">
        <v>11384</v>
      </c>
      <c r="K1150">
        <v>4</v>
      </c>
      <c r="L1150" t="s">
        <v>11389</v>
      </c>
      <c r="M1150">
        <v>3.6</v>
      </c>
      <c r="N1150" t="s">
        <v>11735</v>
      </c>
      <c r="O1150">
        <v>1.5</v>
      </c>
      <c r="P1150" t="s">
        <v>11735</v>
      </c>
      <c r="Q1150">
        <v>3.3</v>
      </c>
      <c r="R1150" t="s">
        <v>11421</v>
      </c>
      <c r="S1150">
        <v>25.3</v>
      </c>
      <c r="T1150" t="s">
        <v>12224</v>
      </c>
      <c r="U1150">
        <v>4.1</v>
      </c>
      <c r="V1150" t="s">
        <v>11421</v>
      </c>
      <c r="W1150">
        <v>3</v>
      </c>
      <c r="X1150" t="s">
        <v>11421</v>
      </c>
      <c r="Y1150">
        <v>5.5</v>
      </c>
      <c r="Z1150" t="s">
        <v>11421</v>
      </c>
      <c r="AA1150">
        <v>4.7</v>
      </c>
      <c r="AB1150" t="s">
        <v>11421</v>
      </c>
      <c r="AC1150">
        <v>1</v>
      </c>
      <c r="AD1150" t="s">
        <v>11421</v>
      </c>
      <c r="AE1150" t="s">
        <v>12371</v>
      </c>
    </row>
    <row r="1151" spans="1:31">
      <c r="A1151" t="s">
        <v>156</v>
      </c>
      <c r="B1151" t="s">
        <v>156</v>
      </c>
      <c r="C1151" t="s">
        <v>12611</v>
      </c>
      <c r="D1151" t="s">
        <v>156</v>
      </c>
      <c r="E1151">
        <v>52</v>
      </c>
      <c r="F1151" t="s">
        <v>11754</v>
      </c>
      <c r="G1151" t="s">
        <v>404</v>
      </c>
      <c r="H1151" t="s">
        <v>11383</v>
      </c>
      <c r="I1151" t="s">
        <v>7032</v>
      </c>
      <c r="J1151" t="s">
        <v>11384</v>
      </c>
      <c r="K1151">
        <v>3</v>
      </c>
      <c r="L1151" t="s">
        <v>11389</v>
      </c>
      <c r="M1151">
        <v>3.9</v>
      </c>
      <c r="N1151" t="s">
        <v>11735</v>
      </c>
      <c r="O1151">
        <v>1.3</v>
      </c>
      <c r="P1151" t="s">
        <v>11735</v>
      </c>
      <c r="Q1151">
        <v>6.1</v>
      </c>
      <c r="R1151" t="s">
        <v>11421</v>
      </c>
      <c r="S1151">
        <v>33.5</v>
      </c>
      <c r="T1151" t="s">
        <v>11807</v>
      </c>
      <c r="U1151">
        <v>10.7</v>
      </c>
      <c r="V1151" t="s">
        <v>11421</v>
      </c>
      <c r="W1151">
        <v>6.7</v>
      </c>
      <c r="X1151" t="s">
        <v>11421</v>
      </c>
      <c r="Y1151">
        <v>2.4</v>
      </c>
      <c r="Z1151" t="s">
        <v>11421</v>
      </c>
      <c r="AA1151">
        <v>6.8</v>
      </c>
      <c r="AB1151" t="s">
        <v>11421</v>
      </c>
      <c r="AC1151">
        <v>14.4</v>
      </c>
      <c r="AD1151" t="s">
        <v>11971</v>
      </c>
      <c r="AE1151" t="s">
        <v>12371</v>
      </c>
    </row>
    <row r="1152" spans="1:31">
      <c r="A1152" t="s">
        <v>156</v>
      </c>
      <c r="B1152" t="s">
        <v>156</v>
      </c>
      <c r="C1152" t="s">
        <v>12612</v>
      </c>
      <c r="D1152" t="s">
        <v>156</v>
      </c>
      <c r="E1152">
        <v>24</v>
      </c>
      <c r="F1152" t="s">
        <v>11754</v>
      </c>
      <c r="G1152" t="s">
        <v>404</v>
      </c>
      <c r="H1152" t="s">
        <v>11383</v>
      </c>
      <c r="I1152" t="s">
        <v>7032</v>
      </c>
      <c r="J1152" t="s">
        <v>11384</v>
      </c>
      <c r="K1152">
        <v>3</v>
      </c>
      <c r="L1152" t="s">
        <v>11389</v>
      </c>
      <c r="M1152">
        <v>7.2</v>
      </c>
      <c r="N1152" t="s">
        <v>11735</v>
      </c>
      <c r="O1152">
        <v>2.5</v>
      </c>
      <c r="P1152" t="s">
        <v>11735</v>
      </c>
      <c r="Q1152">
        <v>10.2</v>
      </c>
      <c r="R1152" t="s">
        <v>11421</v>
      </c>
      <c r="S1152">
        <v>22</v>
      </c>
      <c r="T1152" t="s">
        <v>11842</v>
      </c>
      <c r="U1152">
        <v>4.7</v>
      </c>
      <c r="V1152" t="s">
        <v>11421</v>
      </c>
      <c r="W1152">
        <v>4</v>
      </c>
      <c r="X1152" t="s">
        <v>11421</v>
      </c>
      <c r="Y1152">
        <v>5.8</v>
      </c>
      <c r="Z1152" t="s">
        <v>11421</v>
      </c>
      <c r="AA1152">
        <v>7.7</v>
      </c>
      <c r="AB1152" t="s">
        <v>11421</v>
      </c>
      <c r="AC1152">
        <v>20.7</v>
      </c>
      <c r="AD1152" t="s">
        <v>12016</v>
      </c>
      <c r="AE1152" t="s">
        <v>12371</v>
      </c>
    </row>
    <row r="1153" spans="1:31">
      <c r="A1153" t="s">
        <v>156</v>
      </c>
      <c r="B1153" t="s">
        <v>156</v>
      </c>
      <c r="C1153" t="s">
        <v>12613</v>
      </c>
      <c r="D1153" t="s">
        <v>156</v>
      </c>
      <c r="E1153">
        <v>21</v>
      </c>
      <c r="F1153" t="s">
        <v>32</v>
      </c>
      <c r="G1153" t="s">
        <v>2055</v>
      </c>
      <c r="H1153" t="s">
        <v>11402</v>
      </c>
      <c r="I1153" t="s">
        <v>11388</v>
      </c>
      <c r="J1153" t="s">
        <v>7069</v>
      </c>
      <c r="K1153">
        <v>4</v>
      </c>
      <c r="L1153" t="s">
        <v>11389</v>
      </c>
      <c r="M1153">
        <v>12.5</v>
      </c>
      <c r="N1153" t="s">
        <v>11735</v>
      </c>
      <c r="O1153">
        <v>9.5</v>
      </c>
      <c r="P1153" t="s">
        <v>11735</v>
      </c>
      <c r="Q1153">
        <v>14.5</v>
      </c>
      <c r="R1153" t="s">
        <v>11421</v>
      </c>
      <c r="S1153">
        <v>1.3</v>
      </c>
      <c r="T1153" t="s">
        <v>11421</v>
      </c>
      <c r="U1153">
        <v>4.6</v>
      </c>
      <c r="V1153" t="s">
        <v>11421</v>
      </c>
      <c r="W1153">
        <v>1.2</v>
      </c>
      <c r="X1153" t="s">
        <v>11421</v>
      </c>
      <c r="Y1153">
        <v>1.1</v>
      </c>
      <c r="Z1153" t="s">
        <v>11421</v>
      </c>
      <c r="AA1153">
        <v>10.2</v>
      </c>
      <c r="AB1153" t="s">
        <v>11421</v>
      </c>
      <c r="AC1153">
        <v>1.8</v>
      </c>
      <c r="AD1153" t="s">
        <v>11421</v>
      </c>
      <c r="AE1153" t="s">
        <v>12371</v>
      </c>
    </row>
    <row r="1154" spans="1:31">
      <c r="A1154" t="s">
        <v>156</v>
      </c>
      <c r="B1154" t="s">
        <v>156</v>
      </c>
      <c r="C1154" t="s">
        <v>10552</v>
      </c>
      <c r="D1154" t="s">
        <v>156</v>
      </c>
      <c r="E1154">
        <v>22</v>
      </c>
      <c r="F1154" t="s">
        <v>32</v>
      </c>
      <c r="G1154" t="s">
        <v>2055</v>
      </c>
      <c r="H1154" t="s">
        <v>11402</v>
      </c>
      <c r="I1154" t="s">
        <v>11388</v>
      </c>
      <c r="J1154" t="s">
        <v>7069</v>
      </c>
      <c r="K1154">
        <v>3</v>
      </c>
      <c r="L1154" t="s">
        <v>11389</v>
      </c>
      <c r="M1154">
        <v>10.7</v>
      </c>
      <c r="N1154" t="s">
        <v>11735</v>
      </c>
      <c r="O1154">
        <v>11.5</v>
      </c>
      <c r="P1154" t="s">
        <v>11735</v>
      </c>
      <c r="Q1154">
        <v>13.6</v>
      </c>
      <c r="R1154" t="s">
        <v>11421</v>
      </c>
      <c r="S1154">
        <v>1.5</v>
      </c>
      <c r="T1154" t="s">
        <v>11421</v>
      </c>
      <c r="U1154">
        <v>10.3</v>
      </c>
      <c r="V1154" t="s">
        <v>11421</v>
      </c>
      <c r="W1154">
        <v>2</v>
      </c>
      <c r="X1154" t="s">
        <v>11421</v>
      </c>
      <c r="Y1154">
        <v>1</v>
      </c>
      <c r="Z1154" t="s">
        <v>11421</v>
      </c>
      <c r="AA1154">
        <v>7.5</v>
      </c>
      <c r="AB1154" t="s">
        <v>11421</v>
      </c>
      <c r="AC1154">
        <v>7</v>
      </c>
      <c r="AD1154" t="s">
        <v>11421</v>
      </c>
      <c r="AE1154" t="s">
        <v>12371</v>
      </c>
    </row>
    <row r="1155" spans="1:31">
      <c r="A1155" t="s">
        <v>9</v>
      </c>
      <c r="B1155" t="s">
        <v>156</v>
      </c>
      <c r="C1155" t="s">
        <v>2597</v>
      </c>
      <c r="D1155" t="s">
        <v>156</v>
      </c>
      <c r="E1155">
        <v>21</v>
      </c>
      <c r="F1155" t="s">
        <v>11819</v>
      </c>
      <c r="G1155" t="s">
        <v>274</v>
      </c>
      <c r="H1155" t="s">
        <v>11383</v>
      </c>
      <c r="I1155" t="s">
        <v>7032</v>
      </c>
      <c r="J1155" t="s">
        <v>11384</v>
      </c>
      <c r="K1155">
        <v>3</v>
      </c>
      <c r="L1155" t="s">
        <v>9</v>
      </c>
      <c r="M1155">
        <v>5.8</v>
      </c>
      <c r="N1155" t="s">
        <v>11735</v>
      </c>
      <c r="O1155">
        <v>1.9</v>
      </c>
      <c r="P1155" t="s">
        <v>11735</v>
      </c>
      <c r="Q1155">
        <v>18.7</v>
      </c>
      <c r="R1155" t="s">
        <v>11421</v>
      </c>
      <c r="S1155">
        <v>13.1</v>
      </c>
      <c r="T1155" t="s">
        <v>12343</v>
      </c>
      <c r="U1155">
        <v>2.9</v>
      </c>
      <c r="V1155" t="s">
        <v>11421</v>
      </c>
      <c r="W1155">
        <v>12.5</v>
      </c>
      <c r="X1155" t="s">
        <v>11810</v>
      </c>
      <c r="Y1155">
        <v>4.9</v>
      </c>
      <c r="Z1155" t="s">
        <v>11421</v>
      </c>
      <c r="AA1155">
        <v>7.9</v>
      </c>
      <c r="AB1155" t="s">
        <v>11421</v>
      </c>
      <c r="AC1155" t="s">
        <v>9</v>
      </c>
      <c r="AD1155" t="s">
        <v>9</v>
      </c>
      <c r="AE1155" t="s">
        <v>12371</v>
      </c>
    </row>
    <row r="1156" spans="1:31">
      <c r="A1156" t="s">
        <v>156</v>
      </c>
      <c r="B1156" t="s">
        <v>156</v>
      </c>
      <c r="C1156" t="s">
        <v>2559</v>
      </c>
      <c r="D1156" t="s">
        <v>156</v>
      </c>
      <c r="E1156">
        <v>14</v>
      </c>
      <c r="F1156" t="s">
        <v>8157</v>
      </c>
      <c r="G1156" t="s">
        <v>194</v>
      </c>
      <c r="H1156" t="s">
        <v>11387</v>
      </c>
      <c r="I1156" t="s">
        <v>7032</v>
      </c>
      <c r="J1156" t="s">
        <v>7069</v>
      </c>
      <c r="K1156">
        <v>4</v>
      </c>
      <c r="L1156" t="s">
        <v>11389</v>
      </c>
      <c r="M1156">
        <v>4.7</v>
      </c>
      <c r="N1156" t="s">
        <v>11735</v>
      </c>
      <c r="O1156">
        <v>1.9</v>
      </c>
      <c r="P1156" t="s">
        <v>11735</v>
      </c>
      <c r="Q1156">
        <v>9.7</v>
      </c>
      <c r="R1156" t="s">
        <v>11421</v>
      </c>
      <c r="S1156">
        <v>6.5</v>
      </c>
      <c r="T1156" t="s">
        <v>11421</v>
      </c>
      <c r="U1156">
        <v>52.4</v>
      </c>
      <c r="V1156" t="s">
        <v>12102</v>
      </c>
      <c r="W1156">
        <v>29.1</v>
      </c>
      <c r="X1156" t="s">
        <v>12106</v>
      </c>
      <c r="Y1156">
        <v>5.7</v>
      </c>
      <c r="Z1156" t="s">
        <v>11421</v>
      </c>
      <c r="AA1156">
        <v>8.9</v>
      </c>
      <c r="AB1156" t="s">
        <v>11421</v>
      </c>
      <c r="AC1156">
        <v>1.3</v>
      </c>
      <c r="AD1156" t="s">
        <v>11421</v>
      </c>
      <c r="AE1156" t="s">
        <v>12371</v>
      </c>
    </row>
    <row r="1157" spans="1:31">
      <c r="A1157" t="s">
        <v>859</v>
      </c>
      <c r="B1157" t="s">
        <v>156</v>
      </c>
      <c r="C1157" t="s">
        <v>2230</v>
      </c>
      <c r="D1157" t="s">
        <v>156</v>
      </c>
      <c r="E1157">
        <v>23</v>
      </c>
      <c r="F1157" t="s">
        <v>11448</v>
      </c>
      <c r="G1157" t="s">
        <v>175</v>
      </c>
      <c r="H1157" t="s">
        <v>11387</v>
      </c>
      <c r="I1157" t="s">
        <v>11388</v>
      </c>
      <c r="J1157" t="s">
        <v>7069</v>
      </c>
      <c r="K1157">
        <v>5</v>
      </c>
      <c r="L1157" t="s">
        <v>11389</v>
      </c>
      <c r="M1157">
        <v>9</v>
      </c>
      <c r="N1157" t="s">
        <v>11735</v>
      </c>
      <c r="O1157">
        <v>2.6</v>
      </c>
      <c r="P1157" t="s">
        <v>11735</v>
      </c>
      <c r="Q1157">
        <v>6</v>
      </c>
      <c r="R1157" t="s">
        <v>11421</v>
      </c>
      <c r="S1157">
        <v>5.7</v>
      </c>
      <c r="T1157" t="s">
        <v>11421</v>
      </c>
      <c r="U1157">
        <v>9.3</v>
      </c>
      <c r="V1157" t="s">
        <v>11421</v>
      </c>
      <c r="W1157">
        <v>6.9</v>
      </c>
      <c r="X1157" t="s">
        <v>11421</v>
      </c>
      <c r="Y1157">
        <v>36.8</v>
      </c>
      <c r="Z1157" t="s">
        <v>11883</v>
      </c>
      <c r="AA1157">
        <v>6.4</v>
      </c>
      <c r="AB1157" t="s">
        <v>11421</v>
      </c>
      <c r="AC1157">
        <v>1.2</v>
      </c>
      <c r="AD1157" t="s">
        <v>11421</v>
      </c>
      <c r="AE1157" t="s">
        <v>12371</v>
      </c>
    </row>
    <row r="1158" spans="1:31">
      <c r="A1158" t="s">
        <v>156</v>
      </c>
      <c r="B1158" t="s">
        <v>156</v>
      </c>
      <c r="C1158" t="s">
        <v>2036</v>
      </c>
      <c r="D1158" t="s">
        <v>156</v>
      </c>
      <c r="E1158">
        <v>20</v>
      </c>
      <c r="F1158" t="s">
        <v>11448</v>
      </c>
      <c r="G1158" t="s">
        <v>175</v>
      </c>
      <c r="H1158" t="s">
        <v>11387</v>
      </c>
      <c r="I1158" t="s">
        <v>7032</v>
      </c>
      <c r="J1158" t="s">
        <v>11384</v>
      </c>
      <c r="K1158">
        <v>5</v>
      </c>
      <c r="L1158" t="s">
        <v>11389</v>
      </c>
      <c r="M1158">
        <v>8.7</v>
      </c>
      <c r="N1158" t="s">
        <v>11735</v>
      </c>
      <c r="O1158">
        <v>2</v>
      </c>
      <c r="P1158" t="s">
        <v>11735</v>
      </c>
      <c r="Q1158">
        <v>4.9</v>
      </c>
      <c r="R1158" t="s">
        <v>11421</v>
      </c>
      <c r="S1158">
        <v>6.2</v>
      </c>
      <c r="T1158" t="s">
        <v>11421</v>
      </c>
      <c r="U1158" t="s">
        <v>9</v>
      </c>
      <c r="V1158" t="s">
        <v>9</v>
      </c>
      <c r="W1158">
        <v>29.1</v>
      </c>
      <c r="X1158" t="s">
        <v>11485</v>
      </c>
      <c r="Y1158">
        <v>36.3</v>
      </c>
      <c r="Z1158" t="s">
        <v>11807</v>
      </c>
      <c r="AA1158">
        <v>7.8</v>
      </c>
      <c r="AB1158" t="s">
        <v>11421</v>
      </c>
      <c r="AC1158">
        <v>2.3</v>
      </c>
      <c r="AD1158" t="s">
        <v>11421</v>
      </c>
      <c r="AE1158" t="s">
        <v>12371</v>
      </c>
    </row>
    <row r="1159" spans="1:31">
      <c r="A1159" t="s">
        <v>9</v>
      </c>
      <c r="B1159" t="s">
        <v>156</v>
      </c>
      <c r="C1159" t="s">
        <v>2106</v>
      </c>
      <c r="D1159" t="s">
        <v>156</v>
      </c>
      <c r="E1159">
        <v>14</v>
      </c>
      <c r="F1159" t="s">
        <v>7157</v>
      </c>
      <c r="G1159" t="s">
        <v>2105</v>
      </c>
      <c r="H1159" t="s">
        <v>11402</v>
      </c>
      <c r="I1159" t="s">
        <v>7032</v>
      </c>
      <c r="J1159" t="s">
        <v>11384</v>
      </c>
      <c r="K1159">
        <v>2</v>
      </c>
      <c r="L1159" t="s">
        <v>11389</v>
      </c>
      <c r="M1159">
        <v>5.9</v>
      </c>
      <c r="N1159" t="s">
        <v>11735</v>
      </c>
      <c r="O1159">
        <v>2.5</v>
      </c>
      <c r="P1159" t="s">
        <v>11735</v>
      </c>
      <c r="Q1159">
        <v>40.6</v>
      </c>
      <c r="R1159" t="s">
        <v>11462</v>
      </c>
      <c r="S1159">
        <v>4.1</v>
      </c>
      <c r="T1159" t="s">
        <v>11421</v>
      </c>
      <c r="U1159">
        <v>1.1</v>
      </c>
      <c r="V1159" t="s">
        <v>11421</v>
      </c>
      <c r="W1159">
        <v>3.3</v>
      </c>
      <c r="X1159" t="s">
        <v>11421</v>
      </c>
      <c r="Y1159">
        <v>4.2</v>
      </c>
      <c r="Z1159" t="s">
        <v>11421</v>
      </c>
      <c r="AA1159">
        <v>11.3</v>
      </c>
      <c r="AB1159" t="s">
        <v>11421</v>
      </c>
      <c r="AC1159" t="s">
        <v>9</v>
      </c>
      <c r="AD1159" t="s">
        <v>9</v>
      </c>
      <c r="AE1159" t="s">
        <v>12371</v>
      </c>
    </row>
    <row r="1160" spans="1:31">
      <c r="A1160" t="s">
        <v>12342</v>
      </c>
      <c r="B1160" t="s">
        <v>156</v>
      </c>
      <c r="C1160" t="s">
        <v>2841</v>
      </c>
      <c r="D1160" t="s">
        <v>156</v>
      </c>
      <c r="E1160">
        <v>18</v>
      </c>
      <c r="F1160" t="s">
        <v>7157</v>
      </c>
      <c r="G1160" t="s">
        <v>2105</v>
      </c>
      <c r="H1160" t="s">
        <v>11387</v>
      </c>
      <c r="I1160" t="s">
        <v>11388</v>
      </c>
      <c r="J1160" t="s">
        <v>7069</v>
      </c>
      <c r="K1160">
        <v>2</v>
      </c>
      <c r="L1160" t="s">
        <v>11389</v>
      </c>
      <c r="M1160">
        <v>3.7</v>
      </c>
      <c r="N1160" t="s">
        <v>11735</v>
      </c>
      <c r="O1160">
        <v>1.1</v>
      </c>
      <c r="P1160" t="s">
        <v>11735</v>
      </c>
      <c r="Q1160">
        <v>60.7</v>
      </c>
      <c r="R1160" t="s">
        <v>12047</v>
      </c>
      <c r="S1160">
        <v>1.7</v>
      </c>
      <c r="T1160" t="s">
        <v>11421</v>
      </c>
      <c r="U1160">
        <v>1.1</v>
      </c>
      <c r="V1160" t="s">
        <v>11421</v>
      </c>
      <c r="W1160">
        <v>2.1</v>
      </c>
      <c r="X1160" t="s">
        <v>11421</v>
      </c>
      <c r="Y1160">
        <v>1.2</v>
      </c>
      <c r="Z1160" t="s">
        <v>11421</v>
      </c>
      <c r="AA1160">
        <v>7.9</v>
      </c>
      <c r="AB1160" t="s">
        <v>11421</v>
      </c>
      <c r="AC1160">
        <v>1</v>
      </c>
      <c r="AD1160" t="s">
        <v>11421</v>
      </c>
      <c r="AE1160" t="s">
        <v>12371</v>
      </c>
    </row>
    <row r="1161" spans="1:31">
      <c r="A1161" t="s">
        <v>156</v>
      </c>
      <c r="B1161" t="s">
        <v>156</v>
      </c>
      <c r="C1161" t="s">
        <v>12614</v>
      </c>
      <c r="D1161" t="s">
        <v>156</v>
      </c>
      <c r="E1161">
        <v>31</v>
      </c>
      <c r="F1161" t="s">
        <v>11448</v>
      </c>
      <c r="G1161" t="s">
        <v>175</v>
      </c>
      <c r="H1161" t="s">
        <v>11402</v>
      </c>
      <c r="I1161" t="s">
        <v>11398</v>
      </c>
      <c r="J1161" t="s">
        <v>11384</v>
      </c>
      <c r="K1161">
        <v>5</v>
      </c>
      <c r="L1161" t="s">
        <v>11389</v>
      </c>
      <c r="M1161">
        <v>10.1</v>
      </c>
      <c r="N1161" t="s">
        <v>11735</v>
      </c>
      <c r="O1161">
        <v>2.6</v>
      </c>
      <c r="P1161" t="s">
        <v>11735</v>
      </c>
      <c r="Q1161">
        <v>1.2</v>
      </c>
      <c r="R1161" t="s">
        <v>11421</v>
      </c>
      <c r="S1161">
        <v>7</v>
      </c>
      <c r="T1161" t="s">
        <v>11421</v>
      </c>
      <c r="U1161">
        <v>28.5</v>
      </c>
      <c r="V1161" t="s">
        <v>11983</v>
      </c>
      <c r="W1161">
        <v>21.6</v>
      </c>
      <c r="X1161" t="s">
        <v>12172</v>
      </c>
      <c r="Y1161">
        <v>12.5</v>
      </c>
      <c r="Z1161" t="s">
        <v>11919</v>
      </c>
      <c r="AA1161">
        <v>6.7</v>
      </c>
      <c r="AB1161" t="s">
        <v>11421</v>
      </c>
      <c r="AC1161">
        <v>1.1</v>
      </c>
      <c r="AD1161" t="s">
        <v>11421</v>
      </c>
      <c r="AE1161" t="s">
        <v>12371</v>
      </c>
    </row>
    <row r="1162" spans="1:31">
      <c r="A1162" t="s">
        <v>156</v>
      </c>
      <c r="B1162" t="s">
        <v>156</v>
      </c>
      <c r="C1162" t="s">
        <v>12615</v>
      </c>
      <c r="D1162" t="s">
        <v>156</v>
      </c>
      <c r="E1162">
        <v>19</v>
      </c>
      <c r="F1162" t="s">
        <v>11448</v>
      </c>
      <c r="G1162" t="s">
        <v>175</v>
      </c>
      <c r="H1162" t="s">
        <v>11387</v>
      </c>
      <c r="I1162" t="s">
        <v>11510</v>
      </c>
      <c r="J1162" t="s">
        <v>9</v>
      </c>
      <c r="K1162">
        <v>4</v>
      </c>
      <c r="L1162" t="s">
        <v>11389</v>
      </c>
      <c r="M1162">
        <v>10.9</v>
      </c>
      <c r="N1162" t="s">
        <v>11735</v>
      </c>
      <c r="O1162">
        <v>2.5</v>
      </c>
      <c r="P1162" t="s">
        <v>11735</v>
      </c>
      <c r="Q1162">
        <v>5.5</v>
      </c>
      <c r="R1162" t="s">
        <v>11421</v>
      </c>
      <c r="S1162">
        <v>6.3</v>
      </c>
      <c r="T1162" t="s">
        <v>11421</v>
      </c>
      <c r="U1162">
        <v>28</v>
      </c>
      <c r="V1162" t="s">
        <v>11699</v>
      </c>
      <c r="W1162">
        <v>38.2</v>
      </c>
      <c r="X1162" t="s">
        <v>11561</v>
      </c>
      <c r="Y1162">
        <v>12.2</v>
      </c>
      <c r="Z1162" t="s">
        <v>11916</v>
      </c>
      <c r="AA1162">
        <v>6.7</v>
      </c>
      <c r="AB1162" t="s">
        <v>11421</v>
      </c>
      <c r="AC1162">
        <v>3.7</v>
      </c>
      <c r="AD1162" t="s">
        <v>11421</v>
      </c>
      <c r="AE1162" t="s">
        <v>12371</v>
      </c>
    </row>
    <row r="1163" spans="1:31">
      <c r="A1163" t="s">
        <v>156</v>
      </c>
      <c r="B1163" t="s">
        <v>156</v>
      </c>
      <c r="C1163" t="s">
        <v>12616</v>
      </c>
      <c r="D1163" t="s">
        <v>156</v>
      </c>
      <c r="E1163">
        <v>25</v>
      </c>
      <c r="F1163" t="s">
        <v>11585</v>
      </c>
      <c r="G1163" t="s">
        <v>757</v>
      </c>
      <c r="H1163" t="s">
        <v>11387</v>
      </c>
      <c r="I1163" t="s">
        <v>11388</v>
      </c>
      <c r="J1163" t="s">
        <v>7069</v>
      </c>
      <c r="K1163">
        <v>2</v>
      </c>
      <c r="L1163" t="s">
        <v>12073</v>
      </c>
      <c r="M1163">
        <v>6.4</v>
      </c>
      <c r="N1163" t="s">
        <v>11735</v>
      </c>
      <c r="O1163">
        <v>9.9</v>
      </c>
      <c r="P1163" t="s">
        <v>11735</v>
      </c>
      <c r="Q1163">
        <v>33.6</v>
      </c>
      <c r="R1163" t="s">
        <v>11658</v>
      </c>
      <c r="S1163">
        <v>2.1</v>
      </c>
      <c r="T1163" t="s">
        <v>11421</v>
      </c>
      <c r="U1163">
        <v>8</v>
      </c>
      <c r="V1163" t="s">
        <v>11421</v>
      </c>
      <c r="W1163">
        <v>3.8</v>
      </c>
      <c r="X1163" t="s">
        <v>11421</v>
      </c>
      <c r="Y1163">
        <v>1.1</v>
      </c>
      <c r="Z1163" t="s">
        <v>11421</v>
      </c>
      <c r="AA1163">
        <v>9.8</v>
      </c>
      <c r="AB1163" t="s">
        <v>11421</v>
      </c>
      <c r="AC1163">
        <v>1.1</v>
      </c>
      <c r="AD1163" t="s">
        <v>11421</v>
      </c>
      <c r="AE1163" t="s">
        <v>12371</v>
      </c>
    </row>
    <row r="1164" spans="1:31">
      <c r="A1164" t="s">
        <v>12315</v>
      </c>
      <c r="B1164" t="s">
        <v>156</v>
      </c>
      <c r="C1164" t="s">
        <v>5986</v>
      </c>
      <c r="D1164" t="s">
        <v>156</v>
      </c>
      <c r="E1164">
        <v>23</v>
      </c>
      <c r="F1164" t="s">
        <v>11585</v>
      </c>
      <c r="G1164" t="s">
        <v>757</v>
      </c>
      <c r="H1164" t="s">
        <v>11383</v>
      </c>
      <c r="I1164" t="s">
        <v>11398</v>
      </c>
      <c r="J1164" t="s">
        <v>11384</v>
      </c>
      <c r="K1164">
        <v>2</v>
      </c>
      <c r="L1164" t="s">
        <v>11389</v>
      </c>
      <c r="M1164">
        <v>7.3</v>
      </c>
      <c r="N1164" t="s">
        <v>11735</v>
      </c>
      <c r="O1164">
        <v>5.5</v>
      </c>
      <c r="P1164" t="s">
        <v>11735</v>
      </c>
      <c r="Q1164">
        <v>24.1</v>
      </c>
      <c r="R1164" t="s">
        <v>11826</v>
      </c>
      <c r="S1164">
        <v>7.5</v>
      </c>
      <c r="T1164" t="s">
        <v>11421</v>
      </c>
      <c r="U1164">
        <v>2</v>
      </c>
      <c r="V1164" t="s">
        <v>11421</v>
      </c>
      <c r="W1164">
        <v>4</v>
      </c>
      <c r="X1164" t="s">
        <v>11421</v>
      </c>
      <c r="Y1164">
        <v>1.6</v>
      </c>
      <c r="Z1164" t="s">
        <v>11421</v>
      </c>
      <c r="AA1164">
        <v>9</v>
      </c>
      <c r="AB1164" t="s">
        <v>11421</v>
      </c>
      <c r="AC1164">
        <v>15.6</v>
      </c>
      <c r="AD1164" t="s">
        <v>12446</v>
      </c>
      <c r="AE1164" t="s">
        <v>12371</v>
      </c>
    </row>
    <row r="1165" spans="1:31">
      <c r="A1165" t="s">
        <v>156</v>
      </c>
      <c r="B1165" t="s">
        <v>156</v>
      </c>
      <c r="C1165" t="s">
        <v>10783</v>
      </c>
      <c r="D1165" t="s">
        <v>156</v>
      </c>
      <c r="E1165">
        <v>28</v>
      </c>
      <c r="F1165" t="s">
        <v>11585</v>
      </c>
      <c r="G1165" t="s">
        <v>757</v>
      </c>
      <c r="H1165" t="s">
        <v>11387</v>
      </c>
      <c r="I1165" t="s">
        <v>11388</v>
      </c>
      <c r="J1165" t="s">
        <v>7069</v>
      </c>
      <c r="K1165">
        <v>3</v>
      </c>
      <c r="L1165" t="s">
        <v>11389</v>
      </c>
      <c r="M1165">
        <v>13.6</v>
      </c>
      <c r="N1165" t="s">
        <v>11735</v>
      </c>
      <c r="O1165">
        <v>10</v>
      </c>
      <c r="P1165" t="s">
        <v>11735</v>
      </c>
      <c r="Q1165">
        <v>7.8</v>
      </c>
      <c r="R1165" t="s">
        <v>11421</v>
      </c>
      <c r="S1165">
        <v>3.3</v>
      </c>
      <c r="T1165" t="s">
        <v>11421</v>
      </c>
      <c r="U1165">
        <v>9.8</v>
      </c>
      <c r="V1165" t="s">
        <v>11421</v>
      </c>
      <c r="W1165">
        <v>4</v>
      </c>
      <c r="X1165" t="s">
        <v>11421</v>
      </c>
      <c r="Y1165">
        <v>1.7</v>
      </c>
      <c r="Z1165" t="s">
        <v>11421</v>
      </c>
      <c r="AA1165">
        <v>9.6</v>
      </c>
      <c r="AB1165" t="s">
        <v>11421</v>
      </c>
      <c r="AC1165">
        <v>2</v>
      </c>
      <c r="AD1165" t="s">
        <v>11421</v>
      </c>
      <c r="AE1165" t="s">
        <v>12371</v>
      </c>
    </row>
    <row r="1166" spans="1:31">
      <c r="A1166" t="s">
        <v>156</v>
      </c>
      <c r="B1166" t="s">
        <v>156</v>
      </c>
      <c r="C1166" t="s">
        <v>10521</v>
      </c>
      <c r="D1166" t="s">
        <v>156</v>
      </c>
      <c r="E1166">
        <v>31</v>
      </c>
      <c r="F1166" t="s">
        <v>11585</v>
      </c>
      <c r="G1166" t="s">
        <v>757</v>
      </c>
      <c r="H1166" t="s">
        <v>11387</v>
      </c>
      <c r="I1166" t="s">
        <v>11388</v>
      </c>
      <c r="J1166" t="s">
        <v>7069</v>
      </c>
      <c r="K1166">
        <v>3</v>
      </c>
      <c r="L1166" t="s">
        <v>11389</v>
      </c>
      <c r="M1166">
        <v>12.6</v>
      </c>
      <c r="N1166" t="s">
        <v>11735</v>
      </c>
      <c r="O1166">
        <v>8.7</v>
      </c>
      <c r="P1166" t="s">
        <v>11735</v>
      </c>
      <c r="Q1166">
        <v>11.9</v>
      </c>
      <c r="R1166" t="s">
        <v>11421</v>
      </c>
      <c r="S1166">
        <v>3</v>
      </c>
      <c r="T1166" t="s">
        <v>11421</v>
      </c>
      <c r="U1166">
        <v>37.3</v>
      </c>
      <c r="V1166" t="s">
        <v>12185</v>
      </c>
      <c r="W1166">
        <v>8.7</v>
      </c>
      <c r="X1166" t="s">
        <v>11421</v>
      </c>
      <c r="Y1166">
        <v>1.3</v>
      </c>
      <c r="Z1166" t="s">
        <v>11421</v>
      </c>
      <c r="AA1166">
        <v>8.9</v>
      </c>
      <c r="AB1166" t="s">
        <v>11421</v>
      </c>
      <c r="AC1166">
        <v>1.2</v>
      </c>
      <c r="AD1166" t="s">
        <v>11421</v>
      </c>
      <c r="AE1166" t="s">
        <v>12371</v>
      </c>
    </row>
    <row r="1167" spans="1:31">
      <c r="A1167" t="s">
        <v>156</v>
      </c>
      <c r="B1167" t="s">
        <v>156</v>
      </c>
      <c r="C1167" t="s">
        <v>10582</v>
      </c>
      <c r="D1167" t="s">
        <v>156</v>
      </c>
      <c r="E1167">
        <v>31</v>
      </c>
      <c r="F1167" t="s">
        <v>11585</v>
      </c>
      <c r="G1167" t="s">
        <v>757</v>
      </c>
      <c r="H1167" t="s">
        <v>11383</v>
      </c>
      <c r="I1167" t="s">
        <v>11398</v>
      </c>
      <c r="J1167" t="s">
        <v>11384</v>
      </c>
      <c r="K1167">
        <v>2</v>
      </c>
      <c r="L1167" t="s">
        <v>11389</v>
      </c>
      <c r="M1167">
        <v>10</v>
      </c>
      <c r="N1167" t="s">
        <v>11735</v>
      </c>
      <c r="O1167">
        <v>4.6</v>
      </c>
      <c r="P1167" t="s">
        <v>11735</v>
      </c>
      <c r="Q1167">
        <v>10.8</v>
      </c>
      <c r="R1167" t="s">
        <v>11421</v>
      </c>
      <c r="S1167">
        <v>9.3</v>
      </c>
      <c r="T1167" t="s">
        <v>11421</v>
      </c>
      <c r="U1167">
        <v>12.9</v>
      </c>
      <c r="V1167" t="s">
        <v>11421</v>
      </c>
      <c r="W1167">
        <v>6.7</v>
      </c>
      <c r="X1167" t="s">
        <v>11421</v>
      </c>
      <c r="Y1167">
        <v>7.4</v>
      </c>
      <c r="Z1167" t="s">
        <v>11421</v>
      </c>
      <c r="AA1167">
        <v>8.6</v>
      </c>
      <c r="AB1167" t="s">
        <v>11421</v>
      </c>
      <c r="AC1167">
        <v>23.7</v>
      </c>
      <c r="AD1167" t="s">
        <v>12157</v>
      </c>
      <c r="AE1167" t="s">
        <v>12371</v>
      </c>
    </row>
    <row r="1168" spans="1:31">
      <c r="A1168" t="s">
        <v>156</v>
      </c>
      <c r="B1168" t="s">
        <v>156</v>
      </c>
      <c r="C1168" t="s">
        <v>12617</v>
      </c>
      <c r="D1168" t="s">
        <v>156</v>
      </c>
      <c r="E1168">
        <v>48</v>
      </c>
      <c r="F1168" t="s">
        <v>11585</v>
      </c>
      <c r="G1168" t="s">
        <v>757</v>
      </c>
      <c r="H1168" t="s">
        <v>11387</v>
      </c>
      <c r="I1168" t="s">
        <v>7032</v>
      </c>
      <c r="J1168" t="s">
        <v>11384</v>
      </c>
      <c r="K1168">
        <v>2</v>
      </c>
      <c r="L1168" t="s">
        <v>11389</v>
      </c>
      <c r="M1168">
        <v>9.1</v>
      </c>
      <c r="N1168" t="s">
        <v>11735</v>
      </c>
      <c r="O1168">
        <v>7</v>
      </c>
      <c r="P1168" t="s">
        <v>11735</v>
      </c>
      <c r="Q1168">
        <v>9.6</v>
      </c>
      <c r="R1168" t="s">
        <v>11421</v>
      </c>
      <c r="S1168">
        <v>7.7</v>
      </c>
      <c r="T1168" t="s">
        <v>11421</v>
      </c>
      <c r="U1168">
        <v>8</v>
      </c>
      <c r="V1168" t="s">
        <v>11421</v>
      </c>
      <c r="W1168">
        <v>7</v>
      </c>
      <c r="X1168" t="s">
        <v>11421</v>
      </c>
      <c r="Y1168">
        <v>5</v>
      </c>
      <c r="Z1168" t="s">
        <v>11421</v>
      </c>
      <c r="AA1168">
        <v>9.4</v>
      </c>
      <c r="AB1168" t="s">
        <v>11421</v>
      </c>
      <c r="AC1168">
        <v>11.3</v>
      </c>
      <c r="AD1168" t="s">
        <v>11702</v>
      </c>
      <c r="AE1168" t="s">
        <v>12371</v>
      </c>
    </row>
    <row r="1169" spans="1:31">
      <c r="A1169" t="s">
        <v>156</v>
      </c>
      <c r="B1169" t="s">
        <v>156</v>
      </c>
      <c r="C1169" t="s">
        <v>12618</v>
      </c>
      <c r="D1169" t="s">
        <v>156</v>
      </c>
      <c r="E1169">
        <v>31</v>
      </c>
      <c r="F1169" t="s">
        <v>11382</v>
      </c>
      <c r="G1169" t="s">
        <v>5</v>
      </c>
      <c r="H1169" t="s">
        <v>11387</v>
      </c>
      <c r="I1169" t="s">
        <v>11398</v>
      </c>
      <c r="J1169" t="s">
        <v>11384</v>
      </c>
      <c r="K1169">
        <v>5</v>
      </c>
      <c r="L1169" t="s">
        <v>11389</v>
      </c>
      <c r="M1169">
        <v>6.8</v>
      </c>
      <c r="N1169" t="s">
        <v>11735</v>
      </c>
      <c r="O1169">
        <v>4.3</v>
      </c>
      <c r="P1169" t="s">
        <v>11735</v>
      </c>
      <c r="Q1169">
        <v>6.6</v>
      </c>
      <c r="R1169" t="s">
        <v>11421</v>
      </c>
      <c r="S1169">
        <v>11.9</v>
      </c>
      <c r="T1169" t="s">
        <v>11421</v>
      </c>
      <c r="U1169">
        <v>5.1</v>
      </c>
      <c r="V1169" t="s">
        <v>11421</v>
      </c>
      <c r="W1169">
        <v>3.2</v>
      </c>
      <c r="X1169" t="s">
        <v>11421</v>
      </c>
      <c r="Y1169">
        <v>7.1</v>
      </c>
      <c r="Z1169" t="s">
        <v>11421</v>
      </c>
      <c r="AA1169">
        <v>15.7</v>
      </c>
      <c r="AB1169" t="s">
        <v>11714</v>
      </c>
      <c r="AC1169">
        <v>6.2</v>
      </c>
      <c r="AD1169" t="s">
        <v>11421</v>
      </c>
      <c r="AE1169" t="s">
        <v>12371</v>
      </c>
    </row>
    <row r="1170" spans="1:31">
      <c r="A1170" t="s">
        <v>859</v>
      </c>
      <c r="B1170" t="s">
        <v>156</v>
      </c>
      <c r="C1170" t="s">
        <v>2618</v>
      </c>
      <c r="D1170" t="s">
        <v>156</v>
      </c>
      <c r="E1170">
        <v>18</v>
      </c>
      <c r="F1170" t="s">
        <v>12619</v>
      </c>
      <c r="G1170" t="s">
        <v>2399</v>
      </c>
      <c r="H1170" t="s">
        <v>11387</v>
      </c>
      <c r="I1170" t="s">
        <v>7032</v>
      </c>
      <c r="J1170" t="s">
        <v>7069</v>
      </c>
      <c r="K1170">
        <v>5</v>
      </c>
      <c r="L1170" t="s">
        <v>11389</v>
      </c>
      <c r="M1170">
        <v>11.7</v>
      </c>
      <c r="N1170" t="s">
        <v>11735</v>
      </c>
      <c r="O1170">
        <v>14.8</v>
      </c>
      <c r="P1170" t="s">
        <v>11830</v>
      </c>
      <c r="Q1170">
        <v>2.5</v>
      </c>
      <c r="R1170" t="s">
        <v>11421</v>
      </c>
      <c r="S1170">
        <v>3.1</v>
      </c>
      <c r="T1170" t="s">
        <v>11421</v>
      </c>
      <c r="U1170">
        <v>1.1</v>
      </c>
      <c r="V1170" t="s">
        <v>11421</v>
      </c>
      <c r="W1170">
        <v>1.3</v>
      </c>
      <c r="X1170" t="s">
        <v>11421</v>
      </c>
      <c r="Y1170">
        <v>1.1</v>
      </c>
      <c r="Z1170" t="s">
        <v>11421</v>
      </c>
      <c r="AA1170">
        <v>44.5</v>
      </c>
      <c r="AB1170" t="s">
        <v>11454</v>
      </c>
      <c r="AC1170">
        <v>19.9</v>
      </c>
      <c r="AD1170" t="s">
        <v>12019</v>
      </c>
      <c r="AE1170" t="s">
        <v>12371</v>
      </c>
    </row>
    <row r="1171" spans="1:31">
      <c r="A1171" t="s">
        <v>156</v>
      </c>
      <c r="B1171" t="s">
        <v>156</v>
      </c>
      <c r="C1171" t="s">
        <v>2903</v>
      </c>
      <c r="D1171" t="s">
        <v>156</v>
      </c>
      <c r="E1171">
        <v>17</v>
      </c>
      <c r="F1171" t="s">
        <v>11386</v>
      </c>
      <c r="G1171" t="s">
        <v>10</v>
      </c>
      <c r="H1171" t="s">
        <v>11387</v>
      </c>
      <c r="I1171" t="s">
        <v>7032</v>
      </c>
      <c r="J1171" t="s">
        <v>7069</v>
      </c>
      <c r="K1171">
        <v>3</v>
      </c>
      <c r="L1171" t="s">
        <v>11389</v>
      </c>
      <c r="M1171">
        <v>4.8</v>
      </c>
      <c r="N1171" t="s">
        <v>11735</v>
      </c>
      <c r="O1171">
        <v>3.2</v>
      </c>
      <c r="P1171" t="s">
        <v>11735</v>
      </c>
      <c r="Q1171">
        <v>11.3</v>
      </c>
      <c r="R1171" t="s">
        <v>11421</v>
      </c>
      <c r="S1171">
        <v>4.7</v>
      </c>
      <c r="T1171" t="s">
        <v>11421</v>
      </c>
      <c r="U1171">
        <v>30.5</v>
      </c>
      <c r="V1171" t="s">
        <v>11634</v>
      </c>
      <c r="W1171">
        <v>48.5</v>
      </c>
      <c r="X1171" t="s">
        <v>11941</v>
      </c>
      <c r="Y1171">
        <v>4.4</v>
      </c>
      <c r="Z1171" t="s">
        <v>11421</v>
      </c>
      <c r="AA1171">
        <v>9.3</v>
      </c>
      <c r="AB1171" t="s">
        <v>11421</v>
      </c>
      <c r="AC1171">
        <v>3.8</v>
      </c>
      <c r="AD1171" t="s">
        <v>11421</v>
      </c>
      <c r="AE1171" t="s">
        <v>12371</v>
      </c>
    </row>
    <row r="1172" spans="1:31">
      <c r="A1172" t="s">
        <v>9</v>
      </c>
      <c r="B1172" t="s">
        <v>156</v>
      </c>
      <c r="C1172" t="s">
        <v>3342</v>
      </c>
      <c r="D1172" t="s">
        <v>156</v>
      </c>
      <c r="E1172">
        <v>18</v>
      </c>
      <c r="F1172" t="s">
        <v>11819</v>
      </c>
      <c r="G1172" t="s">
        <v>274</v>
      </c>
      <c r="H1172" t="s">
        <v>11383</v>
      </c>
      <c r="I1172" t="s">
        <v>11398</v>
      </c>
      <c r="J1172" t="s">
        <v>11384</v>
      </c>
      <c r="K1172">
        <v>5</v>
      </c>
      <c r="L1172" t="s">
        <v>9</v>
      </c>
      <c r="M1172">
        <v>5.8</v>
      </c>
      <c r="N1172" t="s">
        <v>11735</v>
      </c>
      <c r="O1172">
        <v>20.9</v>
      </c>
      <c r="P1172" t="s">
        <v>11473</v>
      </c>
      <c r="Q1172">
        <v>5</v>
      </c>
      <c r="R1172" t="s">
        <v>11421</v>
      </c>
      <c r="S1172">
        <v>6.8</v>
      </c>
      <c r="T1172" t="s">
        <v>11421</v>
      </c>
      <c r="U1172" t="s">
        <v>9</v>
      </c>
      <c r="V1172" t="s">
        <v>9</v>
      </c>
      <c r="W1172" t="s">
        <v>9</v>
      </c>
      <c r="X1172" t="s">
        <v>9</v>
      </c>
      <c r="Y1172">
        <v>1.3</v>
      </c>
      <c r="Z1172" t="s">
        <v>11421</v>
      </c>
      <c r="AA1172">
        <v>12.7</v>
      </c>
      <c r="AB1172" t="s">
        <v>12383</v>
      </c>
      <c r="AC1172" t="s">
        <v>9</v>
      </c>
      <c r="AD1172" t="s">
        <v>9</v>
      </c>
      <c r="AE1172" t="s">
        <v>12371</v>
      </c>
    </row>
    <row r="1173" spans="1:31">
      <c r="A1173" t="s">
        <v>12315</v>
      </c>
      <c r="B1173" t="s">
        <v>156</v>
      </c>
      <c r="C1173" t="s">
        <v>2846</v>
      </c>
      <c r="D1173" t="s">
        <v>156</v>
      </c>
      <c r="E1173">
        <v>21</v>
      </c>
      <c r="F1173" t="s">
        <v>12020</v>
      </c>
      <c r="G1173" t="s">
        <v>690</v>
      </c>
      <c r="H1173" t="s">
        <v>11383</v>
      </c>
      <c r="I1173" t="s">
        <v>11398</v>
      </c>
      <c r="J1173" t="s">
        <v>11384</v>
      </c>
      <c r="K1173">
        <v>4</v>
      </c>
      <c r="L1173" t="s">
        <v>11389</v>
      </c>
      <c r="M1173">
        <v>5</v>
      </c>
      <c r="N1173" t="s">
        <v>11735</v>
      </c>
      <c r="O1173">
        <v>1.9</v>
      </c>
      <c r="P1173" t="s">
        <v>11735</v>
      </c>
      <c r="Q1173">
        <v>27.9</v>
      </c>
      <c r="R1173" t="s">
        <v>11598</v>
      </c>
      <c r="S1173">
        <v>4.5</v>
      </c>
      <c r="T1173" t="s">
        <v>11421</v>
      </c>
      <c r="U1173">
        <v>41.4</v>
      </c>
      <c r="V1173" t="s">
        <v>11752</v>
      </c>
      <c r="W1173">
        <v>3</v>
      </c>
      <c r="X1173" t="s">
        <v>11421</v>
      </c>
      <c r="Y1173">
        <v>3.4</v>
      </c>
      <c r="Z1173" t="s">
        <v>11421</v>
      </c>
      <c r="AA1173">
        <v>10</v>
      </c>
      <c r="AB1173" t="s">
        <v>11421</v>
      </c>
      <c r="AC1173">
        <v>1</v>
      </c>
      <c r="AD1173" t="s">
        <v>11421</v>
      </c>
      <c r="AE1173" t="s">
        <v>12371</v>
      </c>
    </row>
    <row r="1174" spans="1:31">
      <c r="A1174" t="s">
        <v>12315</v>
      </c>
      <c r="B1174" t="s">
        <v>156</v>
      </c>
      <c r="C1174" t="s">
        <v>2573</v>
      </c>
      <c r="D1174" t="s">
        <v>156</v>
      </c>
      <c r="E1174">
        <v>17</v>
      </c>
      <c r="F1174" t="s">
        <v>11382</v>
      </c>
      <c r="G1174" t="s">
        <v>5</v>
      </c>
      <c r="H1174" t="s">
        <v>11383</v>
      </c>
      <c r="I1174" t="s">
        <v>7032</v>
      </c>
      <c r="J1174" t="s">
        <v>11384</v>
      </c>
      <c r="K1174" t="s">
        <v>9</v>
      </c>
      <c r="L1174" t="s">
        <v>11389</v>
      </c>
      <c r="M1174">
        <v>3.7</v>
      </c>
      <c r="N1174" t="s">
        <v>11735</v>
      </c>
      <c r="O1174">
        <v>1.4</v>
      </c>
      <c r="P1174" t="s">
        <v>11735</v>
      </c>
      <c r="Q1174">
        <v>12.2</v>
      </c>
      <c r="R1174" t="s">
        <v>11421</v>
      </c>
      <c r="S1174">
        <v>34.7</v>
      </c>
      <c r="T1174" t="s">
        <v>11535</v>
      </c>
      <c r="U1174">
        <v>5.4</v>
      </c>
      <c r="V1174" t="s">
        <v>11421</v>
      </c>
      <c r="W1174">
        <v>5</v>
      </c>
      <c r="X1174" t="s">
        <v>11421</v>
      </c>
      <c r="Y1174">
        <v>2.5</v>
      </c>
      <c r="Z1174" t="s">
        <v>11421</v>
      </c>
      <c r="AA1174">
        <v>8.3</v>
      </c>
      <c r="AB1174" t="s">
        <v>11421</v>
      </c>
      <c r="AC1174" t="s">
        <v>9</v>
      </c>
      <c r="AD1174" t="s">
        <v>9</v>
      </c>
      <c r="AE1174" t="s">
        <v>12371</v>
      </c>
    </row>
    <row r="1175" spans="1:31">
      <c r="A1175" t="s">
        <v>859</v>
      </c>
      <c r="B1175" t="s">
        <v>156</v>
      </c>
      <c r="C1175" t="s">
        <v>5809</v>
      </c>
      <c r="D1175" t="s">
        <v>156</v>
      </c>
      <c r="E1175">
        <v>17</v>
      </c>
      <c r="F1175" t="s">
        <v>12123</v>
      </c>
      <c r="G1175" t="s">
        <v>774</v>
      </c>
      <c r="H1175" t="s">
        <v>11402</v>
      </c>
      <c r="I1175" t="s">
        <v>7032</v>
      </c>
      <c r="J1175" t="s">
        <v>7069</v>
      </c>
      <c r="K1175">
        <v>4</v>
      </c>
      <c r="L1175" t="s">
        <v>11389</v>
      </c>
      <c r="M1175">
        <v>10.4</v>
      </c>
      <c r="N1175" t="s">
        <v>11735</v>
      </c>
      <c r="O1175">
        <v>15.3</v>
      </c>
      <c r="P1175" t="s">
        <v>11640</v>
      </c>
      <c r="Q1175">
        <v>1.6</v>
      </c>
      <c r="R1175" t="s">
        <v>11421</v>
      </c>
      <c r="S1175">
        <v>4.6</v>
      </c>
      <c r="T1175" t="s">
        <v>11421</v>
      </c>
      <c r="U1175">
        <v>3.8</v>
      </c>
      <c r="V1175" t="s">
        <v>11421</v>
      </c>
      <c r="W1175">
        <v>1.1</v>
      </c>
      <c r="X1175" t="s">
        <v>11421</v>
      </c>
      <c r="Y1175">
        <v>2.6</v>
      </c>
      <c r="Z1175" t="s">
        <v>11421</v>
      </c>
      <c r="AA1175">
        <v>6.9</v>
      </c>
      <c r="AB1175" t="s">
        <v>11421</v>
      </c>
      <c r="AC1175">
        <v>12.3</v>
      </c>
      <c r="AD1175" t="s">
        <v>12271</v>
      </c>
      <c r="AE1175" t="s">
        <v>12371</v>
      </c>
    </row>
    <row r="1176" spans="1:31">
      <c r="A1176" t="s">
        <v>12315</v>
      </c>
      <c r="B1176" t="s">
        <v>156</v>
      </c>
      <c r="C1176" t="s">
        <v>1559</v>
      </c>
      <c r="D1176" t="s">
        <v>156</v>
      </c>
      <c r="E1176">
        <v>22</v>
      </c>
      <c r="F1176" t="s">
        <v>11382</v>
      </c>
      <c r="G1176" t="s">
        <v>5</v>
      </c>
      <c r="H1176" t="s">
        <v>11387</v>
      </c>
      <c r="I1176" t="s">
        <v>11388</v>
      </c>
      <c r="J1176" t="s">
        <v>7069</v>
      </c>
      <c r="K1176">
        <v>5</v>
      </c>
      <c r="L1176" t="s">
        <v>11389</v>
      </c>
      <c r="M1176">
        <v>3.5</v>
      </c>
      <c r="N1176" t="s">
        <v>11735</v>
      </c>
      <c r="O1176">
        <v>4.5</v>
      </c>
      <c r="P1176" t="s">
        <v>11735</v>
      </c>
      <c r="Q1176">
        <v>24.9</v>
      </c>
      <c r="R1176" t="s">
        <v>11650</v>
      </c>
      <c r="S1176">
        <v>10.1</v>
      </c>
      <c r="T1176" t="s">
        <v>11421</v>
      </c>
      <c r="U1176">
        <v>34.8</v>
      </c>
      <c r="V1176" t="s">
        <v>11507</v>
      </c>
      <c r="W1176">
        <v>3.3</v>
      </c>
      <c r="X1176" t="s">
        <v>11421</v>
      </c>
      <c r="Y1176">
        <v>15.8</v>
      </c>
      <c r="Z1176" t="s">
        <v>11746</v>
      </c>
      <c r="AA1176">
        <v>12.5</v>
      </c>
      <c r="AB1176" t="s">
        <v>12312</v>
      </c>
      <c r="AC1176" t="s">
        <v>9</v>
      </c>
      <c r="AD1176" t="s">
        <v>9</v>
      </c>
      <c r="AE1176" t="s">
        <v>12371</v>
      </c>
    </row>
    <row r="1177" spans="1:31">
      <c r="A1177" t="s">
        <v>12315</v>
      </c>
      <c r="B1177" t="s">
        <v>156</v>
      </c>
      <c r="C1177" t="s">
        <v>1083</v>
      </c>
      <c r="D1177" t="s">
        <v>156</v>
      </c>
      <c r="E1177">
        <v>20</v>
      </c>
      <c r="F1177" t="s">
        <v>11382</v>
      </c>
      <c r="G1177" t="s">
        <v>5</v>
      </c>
      <c r="H1177" t="s">
        <v>11387</v>
      </c>
      <c r="I1177" t="s">
        <v>7032</v>
      </c>
      <c r="J1177" t="s">
        <v>11384</v>
      </c>
      <c r="K1177">
        <v>5</v>
      </c>
      <c r="L1177" t="s">
        <v>11389</v>
      </c>
      <c r="M1177">
        <v>4.3</v>
      </c>
      <c r="N1177" t="s">
        <v>11735</v>
      </c>
      <c r="O1177">
        <v>3.2</v>
      </c>
      <c r="P1177" t="s">
        <v>11735</v>
      </c>
      <c r="Q1177">
        <v>36.6</v>
      </c>
      <c r="R1177" t="s">
        <v>11683</v>
      </c>
      <c r="S1177">
        <v>8.9</v>
      </c>
      <c r="T1177" t="s">
        <v>11421</v>
      </c>
      <c r="U1177">
        <v>14.5</v>
      </c>
      <c r="V1177" t="s">
        <v>12150</v>
      </c>
      <c r="W1177">
        <v>2.9</v>
      </c>
      <c r="X1177" t="s">
        <v>11421</v>
      </c>
      <c r="Y1177">
        <v>12.5</v>
      </c>
      <c r="Z1177" t="s">
        <v>11774</v>
      </c>
      <c r="AA1177">
        <v>8.4</v>
      </c>
      <c r="AB1177" t="s">
        <v>11421</v>
      </c>
      <c r="AC1177">
        <v>4.1</v>
      </c>
      <c r="AD1177" t="s">
        <v>11421</v>
      </c>
      <c r="AE1177" t="s">
        <v>12371</v>
      </c>
    </row>
    <row r="1178" spans="1:31">
      <c r="A1178" t="s">
        <v>156</v>
      </c>
      <c r="B1178" t="s">
        <v>156</v>
      </c>
      <c r="C1178" t="s">
        <v>1590</v>
      </c>
      <c r="D1178" t="s">
        <v>156</v>
      </c>
      <c r="E1178">
        <v>32</v>
      </c>
      <c r="F1178" t="s">
        <v>11382</v>
      </c>
      <c r="G1178" t="s">
        <v>5</v>
      </c>
      <c r="H1178" t="s">
        <v>11383</v>
      </c>
      <c r="I1178" t="s">
        <v>7032</v>
      </c>
      <c r="J1178" t="s">
        <v>11384</v>
      </c>
      <c r="K1178">
        <v>4</v>
      </c>
      <c r="L1178" t="s">
        <v>11389</v>
      </c>
      <c r="M1178">
        <v>4.7</v>
      </c>
      <c r="N1178" t="s">
        <v>11735</v>
      </c>
      <c r="O1178">
        <v>5.1</v>
      </c>
      <c r="P1178" t="s">
        <v>11735</v>
      </c>
      <c r="Q1178">
        <v>17.8</v>
      </c>
      <c r="R1178" t="s">
        <v>11421</v>
      </c>
      <c r="S1178">
        <v>17.5</v>
      </c>
      <c r="T1178" t="s">
        <v>11934</v>
      </c>
      <c r="U1178">
        <v>5.1</v>
      </c>
      <c r="V1178" t="s">
        <v>11421</v>
      </c>
      <c r="W1178">
        <v>13.5</v>
      </c>
      <c r="X1178" t="s">
        <v>11988</v>
      </c>
      <c r="Y1178">
        <v>2.5</v>
      </c>
      <c r="Z1178" t="s">
        <v>11421</v>
      </c>
      <c r="AA1178">
        <v>9.7</v>
      </c>
      <c r="AB1178" t="s">
        <v>11421</v>
      </c>
      <c r="AC1178">
        <v>1.3</v>
      </c>
      <c r="AD1178" t="s">
        <v>11421</v>
      </c>
      <c r="AE1178" t="s">
        <v>12371</v>
      </c>
    </row>
    <row r="1179" spans="1:31">
      <c r="A1179" t="s">
        <v>156</v>
      </c>
      <c r="B1179" t="s">
        <v>156</v>
      </c>
      <c r="C1179" t="s">
        <v>1816</v>
      </c>
      <c r="D1179" t="s">
        <v>156</v>
      </c>
      <c r="E1179">
        <v>20</v>
      </c>
      <c r="F1179" t="s">
        <v>12620</v>
      </c>
      <c r="G1179" t="s">
        <v>1815</v>
      </c>
      <c r="H1179" t="s">
        <v>11402</v>
      </c>
      <c r="I1179" t="s">
        <v>11388</v>
      </c>
      <c r="J1179" t="s">
        <v>6952</v>
      </c>
      <c r="K1179">
        <v>4</v>
      </c>
      <c r="L1179" t="s">
        <v>11389</v>
      </c>
      <c r="M1179">
        <v>9.6</v>
      </c>
      <c r="N1179" t="s">
        <v>11735</v>
      </c>
      <c r="O1179">
        <v>14.6</v>
      </c>
      <c r="P1179" t="s">
        <v>11986</v>
      </c>
      <c r="Q1179">
        <v>18.1</v>
      </c>
      <c r="R1179" t="s">
        <v>11421</v>
      </c>
      <c r="S1179">
        <v>1.7</v>
      </c>
      <c r="T1179" t="s">
        <v>11421</v>
      </c>
      <c r="U1179" t="s">
        <v>9</v>
      </c>
      <c r="V1179" t="s">
        <v>9</v>
      </c>
      <c r="W1179" t="s">
        <v>9</v>
      </c>
      <c r="X1179" t="s">
        <v>9</v>
      </c>
      <c r="Y1179">
        <v>3.6</v>
      </c>
      <c r="Z1179" t="s">
        <v>11421</v>
      </c>
      <c r="AA1179">
        <v>54.4</v>
      </c>
      <c r="AB1179" t="s">
        <v>277</v>
      </c>
      <c r="AC1179">
        <v>4.1</v>
      </c>
      <c r="AD1179" t="s">
        <v>11421</v>
      </c>
      <c r="AE1179" t="s">
        <v>12371</v>
      </c>
    </row>
    <row r="1180" spans="1:31">
      <c r="A1180" t="s">
        <v>156</v>
      </c>
      <c r="B1180" t="s">
        <v>156</v>
      </c>
      <c r="C1180" t="s">
        <v>1996</v>
      </c>
      <c r="D1180" t="s">
        <v>156</v>
      </c>
      <c r="E1180">
        <v>23</v>
      </c>
      <c r="F1180" t="s">
        <v>11754</v>
      </c>
      <c r="G1180" t="s">
        <v>404</v>
      </c>
      <c r="H1180" t="s">
        <v>11383</v>
      </c>
      <c r="I1180" t="s">
        <v>11398</v>
      </c>
      <c r="J1180" t="s">
        <v>11384</v>
      </c>
      <c r="K1180">
        <v>4</v>
      </c>
      <c r="L1180" t="s">
        <v>11389</v>
      </c>
      <c r="M1180">
        <v>3.5</v>
      </c>
      <c r="N1180" t="s">
        <v>11735</v>
      </c>
      <c r="O1180">
        <v>2</v>
      </c>
      <c r="P1180" t="s">
        <v>11735</v>
      </c>
      <c r="Q1180">
        <v>3.7</v>
      </c>
      <c r="R1180" t="s">
        <v>11421</v>
      </c>
      <c r="S1180">
        <v>38.9</v>
      </c>
      <c r="T1180" t="s">
        <v>11436</v>
      </c>
      <c r="U1180">
        <v>1.8</v>
      </c>
      <c r="V1180" t="s">
        <v>11421</v>
      </c>
      <c r="W1180">
        <v>1.9</v>
      </c>
      <c r="X1180" t="s">
        <v>11421</v>
      </c>
      <c r="Y1180">
        <v>1.7</v>
      </c>
      <c r="Z1180" t="s">
        <v>11421</v>
      </c>
      <c r="AA1180">
        <v>4.8</v>
      </c>
      <c r="AB1180" t="s">
        <v>11421</v>
      </c>
      <c r="AC1180">
        <v>3.4</v>
      </c>
      <c r="AD1180" t="s">
        <v>11421</v>
      </c>
      <c r="AE1180" t="s">
        <v>12371</v>
      </c>
    </row>
    <row r="1181" spans="1:31">
      <c r="A1181" t="s">
        <v>12315</v>
      </c>
      <c r="B1181" t="s">
        <v>156</v>
      </c>
      <c r="C1181" t="s">
        <v>8532</v>
      </c>
      <c r="D1181" t="s">
        <v>156</v>
      </c>
      <c r="E1181">
        <v>19</v>
      </c>
      <c r="F1181" t="s">
        <v>11382</v>
      </c>
      <c r="G1181" t="s">
        <v>5</v>
      </c>
      <c r="H1181" t="s">
        <v>11387</v>
      </c>
      <c r="I1181" t="s">
        <v>7032</v>
      </c>
      <c r="J1181" t="s">
        <v>11384</v>
      </c>
      <c r="K1181">
        <v>5</v>
      </c>
      <c r="L1181" t="s">
        <v>11389</v>
      </c>
      <c r="M1181">
        <v>5.5</v>
      </c>
      <c r="N1181" t="s">
        <v>11735</v>
      </c>
      <c r="O1181">
        <v>4.3</v>
      </c>
      <c r="P1181" t="s">
        <v>11735</v>
      </c>
      <c r="Q1181">
        <v>11.4</v>
      </c>
      <c r="R1181" t="s">
        <v>11421</v>
      </c>
      <c r="S1181">
        <v>18.7</v>
      </c>
      <c r="T1181" t="s">
        <v>12262</v>
      </c>
      <c r="U1181">
        <v>10.8</v>
      </c>
      <c r="V1181" t="s">
        <v>11421</v>
      </c>
      <c r="W1181">
        <v>3</v>
      </c>
      <c r="X1181" t="s">
        <v>11421</v>
      </c>
      <c r="Y1181">
        <v>5.7</v>
      </c>
      <c r="Z1181" t="s">
        <v>11421</v>
      </c>
      <c r="AA1181">
        <v>10.3</v>
      </c>
      <c r="AB1181" t="s">
        <v>11421</v>
      </c>
      <c r="AC1181">
        <v>11.6</v>
      </c>
      <c r="AD1181" t="s">
        <v>12413</v>
      </c>
      <c r="AE1181" t="s">
        <v>12371</v>
      </c>
    </row>
    <row r="1182" spans="1:31">
      <c r="A1182" t="s">
        <v>859</v>
      </c>
      <c r="B1182" t="s">
        <v>156</v>
      </c>
      <c r="C1182" t="s">
        <v>1553</v>
      </c>
      <c r="D1182" t="s">
        <v>156</v>
      </c>
      <c r="E1182">
        <v>30</v>
      </c>
      <c r="F1182" t="s">
        <v>11382</v>
      </c>
      <c r="G1182" t="s">
        <v>5</v>
      </c>
      <c r="H1182" t="s">
        <v>11387</v>
      </c>
      <c r="I1182" t="s">
        <v>7032</v>
      </c>
      <c r="J1182" t="s">
        <v>11384</v>
      </c>
      <c r="K1182">
        <v>4</v>
      </c>
      <c r="L1182" t="s">
        <v>11389</v>
      </c>
      <c r="M1182">
        <v>5.7</v>
      </c>
      <c r="N1182" t="s">
        <v>11735</v>
      </c>
      <c r="O1182">
        <v>4.5</v>
      </c>
      <c r="P1182" t="s">
        <v>11735</v>
      </c>
      <c r="Q1182">
        <v>5</v>
      </c>
      <c r="R1182" t="s">
        <v>11421</v>
      </c>
      <c r="S1182">
        <v>14.1</v>
      </c>
      <c r="T1182" t="s">
        <v>11410</v>
      </c>
      <c r="U1182">
        <v>8.7</v>
      </c>
      <c r="V1182" t="s">
        <v>11421</v>
      </c>
      <c r="W1182">
        <v>5.5</v>
      </c>
      <c r="X1182" t="s">
        <v>11421</v>
      </c>
      <c r="Y1182">
        <v>14.4</v>
      </c>
      <c r="Z1182" t="s">
        <v>11987</v>
      </c>
      <c r="AA1182">
        <v>10.6</v>
      </c>
      <c r="AB1182" t="s">
        <v>11421</v>
      </c>
      <c r="AC1182">
        <v>23</v>
      </c>
      <c r="AD1182" t="s">
        <v>12124</v>
      </c>
      <c r="AE1182" t="s">
        <v>12371</v>
      </c>
    </row>
    <row r="1183" spans="1:31">
      <c r="A1183" t="s">
        <v>156</v>
      </c>
      <c r="B1183" t="s">
        <v>156</v>
      </c>
      <c r="C1183" t="s">
        <v>1616</v>
      </c>
      <c r="D1183" t="s">
        <v>156</v>
      </c>
      <c r="E1183">
        <v>22</v>
      </c>
      <c r="F1183" t="s">
        <v>11382</v>
      </c>
      <c r="G1183" t="s">
        <v>5</v>
      </c>
      <c r="H1183" t="s">
        <v>11402</v>
      </c>
      <c r="I1183" t="s">
        <v>11388</v>
      </c>
      <c r="J1183" t="s">
        <v>7069</v>
      </c>
      <c r="K1183">
        <v>5</v>
      </c>
      <c r="L1183" t="s">
        <v>11389</v>
      </c>
      <c r="M1183">
        <v>7</v>
      </c>
      <c r="N1183" t="s">
        <v>11735</v>
      </c>
      <c r="O1183">
        <v>6.8</v>
      </c>
      <c r="P1183" t="s">
        <v>11735</v>
      </c>
      <c r="Q1183">
        <v>3.4</v>
      </c>
      <c r="R1183" t="s">
        <v>11421</v>
      </c>
      <c r="S1183">
        <v>19.3</v>
      </c>
      <c r="T1183" t="s">
        <v>12074</v>
      </c>
      <c r="U1183">
        <v>4.9</v>
      </c>
      <c r="V1183" t="s">
        <v>11421</v>
      </c>
      <c r="W1183">
        <v>14.7</v>
      </c>
      <c r="X1183" t="s">
        <v>12137</v>
      </c>
      <c r="Y1183">
        <v>9.6</v>
      </c>
      <c r="Z1183" t="s">
        <v>11926</v>
      </c>
      <c r="AA1183">
        <v>25.5</v>
      </c>
      <c r="AB1183" t="s">
        <v>11769</v>
      </c>
      <c r="AC1183">
        <v>8.9</v>
      </c>
      <c r="AD1183" t="s">
        <v>12278</v>
      </c>
      <c r="AE1183" t="s">
        <v>12371</v>
      </c>
    </row>
    <row r="1184" spans="1:31">
      <c r="A1184" t="s">
        <v>859</v>
      </c>
      <c r="B1184" t="s">
        <v>156</v>
      </c>
      <c r="C1184" t="s">
        <v>2513</v>
      </c>
      <c r="D1184" t="s">
        <v>156</v>
      </c>
      <c r="E1184">
        <v>22</v>
      </c>
      <c r="F1184" t="s">
        <v>12421</v>
      </c>
      <c r="G1184" t="s">
        <v>1117</v>
      </c>
      <c r="H1184" t="s">
        <v>11402</v>
      </c>
      <c r="I1184" t="s">
        <v>11388</v>
      </c>
      <c r="J1184" t="s">
        <v>7069</v>
      </c>
      <c r="K1184">
        <v>4</v>
      </c>
      <c r="L1184" t="s">
        <v>11389</v>
      </c>
      <c r="M1184">
        <v>8.8</v>
      </c>
      <c r="N1184" t="s">
        <v>11735</v>
      </c>
      <c r="O1184">
        <v>3.6</v>
      </c>
      <c r="P1184" t="s">
        <v>11735</v>
      </c>
      <c r="Q1184">
        <v>9.3</v>
      </c>
      <c r="R1184" t="s">
        <v>11421</v>
      </c>
      <c r="S1184">
        <v>3.4</v>
      </c>
      <c r="T1184" t="s">
        <v>11421</v>
      </c>
      <c r="U1184" t="s">
        <v>9</v>
      </c>
      <c r="V1184" t="s">
        <v>9</v>
      </c>
      <c r="W1184" t="s">
        <v>9</v>
      </c>
      <c r="X1184" t="s">
        <v>9</v>
      </c>
      <c r="Y1184">
        <v>47.5</v>
      </c>
      <c r="Z1184" t="s">
        <v>11488</v>
      </c>
      <c r="AA1184">
        <v>9</v>
      </c>
      <c r="AB1184" t="s">
        <v>11421</v>
      </c>
      <c r="AC1184">
        <v>2.2</v>
      </c>
      <c r="AD1184" t="s">
        <v>11421</v>
      </c>
      <c r="AE1184" t="s">
        <v>12371</v>
      </c>
    </row>
    <row r="1185" spans="1:31">
      <c r="A1185" t="s">
        <v>156</v>
      </c>
      <c r="B1185" t="s">
        <v>156</v>
      </c>
      <c r="C1185" t="s">
        <v>6681</v>
      </c>
      <c r="D1185" t="s">
        <v>156</v>
      </c>
      <c r="E1185">
        <v>17</v>
      </c>
      <c r="F1185" t="s">
        <v>12020</v>
      </c>
      <c r="G1185" t="s">
        <v>690</v>
      </c>
      <c r="H1185" t="s">
        <v>11383</v>
      </c>
      <c r="I1185" t="s">
        <v>11398</v>
      </c>
      <c r="J1185" t="s">
        <v>11384</v>
      </c>
      <c r="K1185">
        <v>4</v>
      </c>
      <c r="L1185" t="s">
        <v>11389</v>
      </c>
      <c r="M1185">
        <v>4.8</v>
      </c>
      <c r="N1185" t="s">
        <v>11735</v>
      </c>
      <c r="O1185">
        <v>2.6</v>
      </c>
      <c r="P1185" t="s">
        <v>11735</v>
      </c>
      <c r="Q1185">
        <v>39.8</v>
      </c>
      <c r="R1185" t="s">
        <v>11688</v>
      </c>
      <c r="S1185">
        <v>3.3</v>
      </c>
      <c r="T1185" t="s">
        <v>11421</v>
      </c>
      <c r="U1185">
        <v>11.5</v>
      </c>
      <c r="V1185" t="s">
        <v>11421</v>
      </c>
      <c r="W1185">
        <v>11.1</v>
      </c>
      <c r="X1185" t="s">
        <v>11959</v>
      </c>
      <c r="Y1185">
        <v>1.1</v>
      </c>
      <c r="Z1185" t="s">
        <v>11421</v>
      </c>
      <c r="AA1185">
        <v>7.8</v>
      </c>
      <c r="AB1185" t="s">
        <v>11421</v>
      </c>
      <c r="AC1185">
        <v>1</v>
      </c>
      <c r="AD1185" t="s">
        <v>11421</v>
      </c>
      <c r="AE1185" t="s">
        <v>12371</v>
      </c>
    </row>
    <row r="1186" spans="1:31">
      <c r="A1186" t="s">
        <v>156</v>
      </c>
      <c r="B1186" t="s">
        <v>156</v>
      </c>
      <c r="C1186" t="s">
        <v>6631</v>
      </c>
      <c r="D1186" t="s">
        <v>156</v>
      </c>
      <c r="E1186">
        <v>18</v>
      </c>
      <c r="F1186" t="s">
        <v>12381</v>
      </c>
      <c r="G1186" t="s">
        <v>1229</v>
      </c>
      <c r="H1186" t="s">
        <v>11383</v>
      </c>
      <c r="I1186" t="s">
        <v>7032</v>
      </c>
      <c r="J1186" t="s">
        <v>7069</v>
      </c>
      <c r="K1186">
        <v>3</v>
      </c>
      <c r="L1186" t="s">
        <v>11389</v>
      </c>
      <c r="M1186">
        <v>3.1</v>
      </c>
      <c r="N1186" t="s">
        <v>11735</v>
      </c>
      <c r="O1186">
        <v>2.3</v>
      </c>
      <c r="P1186" t="s">
        <v>11735</v>
      </c>
      <c r="Q1186">
        <v>9.4</v>
      </c>
      <c r="R1186" t="s">
        <v>11421</v>
      </c>
      <c r="S1186">
        <v>5.1</v>
      </c>
      <c r="T1186" t="s">
        <v>11421</v>
      </c>
      <c r="U1186">
        <v>26.3</v>
      </c>
      <c r="V1186" t="s">
        <v>12006</v>
      </c>
      <c r="W1186">
        <v>28.6</v>
      </c>
      <c r="X1186" t="s">
        <v>11461</v>
      </c>
      <c r="Y1186">
        <v>5.7</v>
      </c>
      <c r="Z1186" t="s">
        <v>11421</v>
      </c>
      <c r="AA1186">
        <v>67.8</v>
      </c>
      <c r="AB1186" t="s">
        <v>830</v>
      </c>
      <c r="AC1186">
        <v>1.4</v>
      </c>
      <c r="AD1186" t="s">
        <v>11421</v>
      </c>
      <c r="AE1186" t="s">
        <v>12371</v>
      </c>
    </row>
    <row r="1187" spans="1:31">
      <c r="A1187" t="s">
        <v>156</v>
      </c>
      <c r="B1187" t="s">
        <v>156</v>
      </c>
      <c r="C1187" t="s">
        <v>2045</v>
      </c>
      <c r="D1187" t="s">
        <v>156</v>
      </c>
      <c r="E1187">
        <v>20</v>
      </c>
      <c r="F1187" t="s">
        <v>6875</v>
      </c>
      <c r="G1187" t="s">
        <v>17</v>
      </c>
      <c r="H1187" t="s">
        <v>11387</v>
      </c>
      <c r="I1187" t="s">
        <v>7032</v>
      </c>
      <c r="J1187" t="s">
        <v>7069</v>
      </c>
      <c r="K1187">
        <v>3</v>
      </c>
      <c r="L1187" t="s">
        <v>11389</v>
      </c>
      <c r="M1187">
        <v>3.5</v>
      </c>
      <c r="N1187" t="s">
        <v>11735</v>
      </c>
      <c r="O1187">
        <v>2.9</v>
      </c>
      <c r="P1187" t="s">
        <v>11735</v>
      </c>
      <c r="Q1187">
        <v>4</v>
      </c>
      <c r="R1187" t="s">
        <v>11421</v>
      </c>
      <c r="S1187">
        <v>21.2</v>
      </c>
      <c r="T1187" t="s">
        <v>11997</v>
      </c>
      <c r="U1187">
        <v>8.8</v>
      </c>
      <c r="V1187" t="s">
        <v>11421</v>
      </c>
      <c r="W1187">
        <v>41.1</v>
      </c>
      <c r="X1187" t="s">
        <v>11778</v>
      </c>
      <c r="Y1187">
        <v>5.7</v>
      </c>
      <c r="Z1187" t="s">
        <v>11421</v>
      </c>
      <c r="AA1187">
        <v>8.3</v>
      </c>
      <c r="AB1187" t="s">
        <v>11421</v>
      </c>
      <c r="AC1187" t="s">
        <v>9</v>
      </c>
      <c r="AD1187" t="s">
        <v>9</v>
      </c>
      <c r="AE1187" t="s">
        <v>12371</v>
      </c>
    </row>
    <row r="1188" spans="1:31">
      <c r="A1188" t="s">
        <v>156</v>
      </c>
      <c r="B1188" t="s">
        <v>156</v>
      </c>
      <c r="C1188" t="s">
        <v>1708</v>
      </c>
      <c r="D1188" t="s">
        <v>156</v>
      </c>
      <c r="E1188">
        <v>25</v>
      </c>
      <c r="F1188" t="s">
        <v>11382</v>
      </c>
      <c r="G1188" t="s">
        <v>5</v>
      </c>
      <c r="H1188" t="s">
        <v>11387</v>
      </c>
      <c r="I1188" t="s">
        <v>7032</v>
      </c>
      <c r="J1188" t="s">
        <v>11384</v>
      </c>
      <c r="K1188">
        <v>5</v>
      </c>
      <c r="L1188" t="s">
        <v>11389</v>
      </c>
      <c r="M1188">
        <v>5.6</v>
      </c>
      <c r="N1188" t="s">
        <v>11735</v>
      </c>
      <c r="O1188">
        <v>2.8</v>
      </c>
      <c r="P1188" t="s">
        <v>11735</v>
      </c>
      <c r="Q1188">
        <v>6.9</v>
      </c>
      <c r="R1188" t="s">
        <v>11421</v>
      </c>
      <c r="S1188">
        <v>16.7</v>
      </c>
      <c r="T1188" t="s">
        <v>11987</v>
      </c>
      <c r="U1188">
        <v>5.1</v>
      </c>
      <c r="V1188" t="s">
        <v>11421</v>
      </c>
      <c r="W1188">
        <v>2.7</v>
      </c>
      <c r="X1188" t="s">
        <v>11421</v>
      </c>
      <c r="Y1188">
        <v>3.3</v>
      </c>
      <c r="Z1188" t="s">
        <v>11421</v>
      </c>
      <c r="AA1188">
        <v>12.7</v>
      </c>
      <c r="AB1188" t="s">
        <v>12145</v>
      </c>
      <c r="AC1188">
        <v>58.6</v>
      </c>
      <c r="AD1188" t="s">
        <v>11630</v>
      </c>
      <c r="AE1188" t="s">
        <v>12371</v>
      </c>
    </row>
    <row r="1189" spans="1:31">
      <c r="A1189" t="s">
        <v>156</v>
      </c>
      <c r="B1189" t="s">
        <v>156</v>
      </c>
      <c r="C1189" t="s">
        <v>8534</v>
      </c>
      <c r="D1189" t="s">
        <v>156</v>
      </c>
      <c r="E1189">
        <v>23</v>
      </c>
      <c r="F1189" t="s">
        <v>11382</v>
      </c>
      <c r="G1189" t="s">
        <v>5</v>
      </c>
      <c r="H1189" t="s">
        <v>11383</v>
      </c>
      <c r="I1189" t="s">
        <v>7032</v>
      </c>
      <c r="J1189" t="s">
        <v>7069</v>
      </c>
      <c r="K1189">
        <v>5</v>
      </c>
      <c r="L1189" t="s">
        <v>11385</v>
      </c>
      <c r="M1189">
        <v>6.6</v>
      </c>
      <c r="N1189" t="s">
        <v>11735</v>
      </c>
      <c r="O1189">
        <v>4</v>
      </c>
      <c r="P1189" t="s">
        <v>11735</v>
      </c>
      <c r="Q1189">
        <v>17</v>
      </c>
      <c r="R1189" t="s">
        <v>11421</v>
      </c>
      <c r="S1189">
        <v>4.5</v>
      </c>
      <c r="T1189" t="s">
        <v>11421</v>
      </c>
      <c r="U1189">
        <v>1.8</v>
      </c>
      <c r="V1189" t="s">
        <v>11421</v>
      </c>
      <c r="W1189">
        <v>20.3</v>
      </c>
      <c r="X1189" t="s">
        <v>11710</v>
      </c>
      <c r="Y1189">
        <v>1</v>
      </c>
      <c r="Z1189" t="s">
        <v>11421</v>
      </c>
      <c r="AA1189">
        <v>22.8</v>
      </c>
      <c r="AB1189" t="s">
        <v>11960</v>
      </c>
      <c r="AC1189">
        <v>1.1</v>
      </c>
      <c r="AD1189" t="s">
        <v>11421</v>
      </c>
      <c r="AE1189" t="s">
        <v>12371</v>
      </c>
    </row>
    <row r="1190" spans="1:31">
      <c r="A1190" t="s">
        <v>12308</v>
      </c>
      <c r="B1190" t="s">
        <v>156</v>
      </c>
      <c r="C1190" t="s">
        <v>12621</v>
      </c>
      <c r="D1190" t="s">
        <v>156</v>
      </c>
      <c r="E1190">
        <v>22</v>
      </c>
      <c r="F1190" t="s">
        <v>12020</v>
      </c>
      <c r="G1190" t="s">
        <v>690</v>
      </c>
      <c r="H1190" t="s">
        <v>11383</v>
      </c>
      <c r="I1190" t="s">
        <v>11398</v>
      </c>
      <c r="J1190" t="s">
        <v>11384</v>
      </c>
      <c r="K1190">
        <v>3</v>
      </c>
      <c r="L1190" t="s">
        <v>11389</v>
      </c>
      <c r="M1190">
        <v>5.5</v>
      </c>
      <c r="N1190" t="s">
        <v>11735</v>
      </c>
      <c r="O1190">
        <v>2.6</v>
      </c>
      <c r="P1190" t="s">
        <v>11735</v>
      </c>
      <c r="Q1190">
        <v>68.7</v>
      </c>
      <c r="R1190" t="s">
        <v>11524</v>
      </c>
      <c r="S1190">
        <v>4.8</v>
      </c>
      <c r="T1190" t="s">
        <v>11421</v>
      </c>
      <c r="U1190" t="s">
        <v>9</v>
      </c>
      <c r="V1190" t="s">
        <v>9</v>
      </c>
      <c r="W1190" t="s">
        <v>9</v>
      </c>
      <c r="X1190" t="s">
        <v>9</v>
      </c>
      <c r="Y1190">
        <v>5.9</v>
      </c>
      <c r="Z1190" t="s">
        <v>11421</v>
      </c>
      <c r="AA1190">
        <v>7.7</v>
      </c>
      <c r="AB1190" t="s">
        <v>11421</v>
      </c>
      <c r="AC1190">
        <v>1.2</v>
      </c>
      <c r="AD1190" t="s">
        <v>11421</v>
      </c>
      <c r="AE1190" t="s">
        <v>12371</v>
      </c>
    </row>
    <row r="1191" spans="1:31">
      <c r="A1191" t="s">
        <v>156</v>
      </c>
      <c r="B1191" t="s">
        <v>156</v>
      </c>
      <c r="C1191" t="s">
        <v>8983</v>
      </c>
      <c r="D1191" t="s">
        <v>156</v>
      </c>
      <c r="E1191">
        <v>32</v>
      </c>
      <c r="F1191" t="s">
        <v>11382</v>
      </c>
      <c r="G1191" t="s">
        <v>5</v>
      </c>
      <c r="H1191" t="s">
        <v>11387</v>
      </c>
      <c r="I1191" t="s">
        <v>11398</v>
      </c>
      <c r="J1191" t="s">
        <v>11384</v>
      </c>
      <c r="K1191">
        <v>4</v>
      </c>
      <c r="L1191" t="s">
        <v>11389</v>
      </c>
      <c r="M1191">
        <v>6.2</v>
      </c>
      <c r="N1191" t="s">
        <v>11735</v>
      </c>
      <c r="O1191">
        <v>3</v>
      </c>
      <c r="P1191" t="s">
        <v>11735</v>
      </c>
      <c r="Q1191">
        <v>3.7</v>
      </c>
      <c r="R1191" t="s">
        <v>11421</v>
      </c>
      <c r="S1191">
        <v>25.2</v>
      </c>
      <c r="T1191" t="s">
        <v>11985</v>
      </c>
      <c r="U1191">
        <v>13.5</v>
      </c>
      <c r="V1191" t="s">
        <v>11833</v>
      </c>
      <c r="W1191">
        <v>2.8</v>
      </c>
      <c r="X1191" t="s">
        <v>11421</v>
      </c>
      <c r="Y1191">
        <v>17.6</v>
      </c>
      <c r="Z1191" t="s">
        <v>12113</v>
      </c>
      <c r="AA1191">
        <v>8.8</v>
      </c>
      <c r="AB1191" t="s">
        <v>11421</v>
      </c>
      <c r="AC1191">
        <v>5.9</v>
      </c>
      <c r="AD1191" t="s">
        <v>11421</v>
      </c>
      <c r="AE1191" t="s">
        <v>12371</v>
      </c>
    </row>
    <row r="1192" spans="1:31">
      <c r="A1192" t="s">
        <v>859</v>
      </c>
      <c r="B1192" t="s">
        <v>156</v>
      </c>
      <c r="C1192" t="s">
        <v>12622</v>
      </c>
      <c r="D1192" t="s">
        <v>156</v>
      </c>
      <c r="E1192">
        <v>22</v>
      </c>
      <c r="F1192" t="s">
        <v>11382</v>
      </c>
      <c r="G1192" t="s">
        <v>5</v>
      </c>
      <c r="H1192" t="s">
        <v>11387</v>
      </c>
      <c r="I1192" t="s">
        <v>11398</v>
      </c>
      <c r="J1192" t="s">
        <v>11384</v>
      </c>
      <c r="K1192">
        <v>5</v>
      </c>
      <c r="L1192" t="s">
        <v>11389</v>
      </c>
      <c r="M1192">
        <v>4.8</v>
      </c>
      <c r="N1192" t="s">
        <v>11735</v>
      </c>
      <c r="O1192">
        <v>2.1</v>
      </c>
      <c r="P1192" t="s">
        <v>11735</v>
      </c>
      <c r="Q1192">
        <v>5.6</v>
      </c>
      <c r="R1192" t="s">
        <v>11421</v>
      </c>
      <c r="S1192">
        <v>15.6</v>
      </c>
      <c r="T1192" t="s">
        <v>11822</v>
      </c>
      <c r="U1192">
        <v>10.5</v>
      </c>
      <c r="V1192" t="s">
        <v>11421</v>
      </c>
      <c r="W1192">
        <v>5.9</v>
      </c>
      <c r="X1192" t="s">
        <v>11421</v>
      </c>
      <c r="Y1192">
        <v>15.5</v>
      </c>
      <c r="Z1192" t="s">
        <v>12301</v>
      </c>
      <c r="AA1192">
        <v>7.5</v>
      </c>
      <c r="AB1192" t="s">
        <v>11421</v>
      </c>
      <c r="AC1192">
        <v>3.4</v>
      </c>
      <c r="AD1192" t="s">
        <v>11421</v>
      </c>
      <c r="AE1192" t="s">
        <v>12371</v>
      </c>
    </row>
    <row r="1193" spans="1:31">
      <c r="A1193" t="s">
        <v>9</v>
      </c>
      <c r="B1193" t="s">
        <v>156</v>
      </c>
      <c r="C1193" t="s">
        <v>1999</v>
      </c>
      <c r="D1193" t="s">
        <v>156</v>
      </c>
      <c r="E1193">
        <v>24</v>
      </c>
      <c r="F1193" t="s">
        <v>11870</v>
      </c>
      <c r="G1193" t="s">
        <v>367</v>
      </c>
      <c r="H1193" t="s">
        <v>11387</v>
      </c>
      <c r="I1193" t="s">
        <v>11398</v>
      </c>
      <c r="J1193" t="s">
        <v>11384</v>
      </c>
      <c r="K1193">
        <v>5</v>
      </c>
      <c r="L1193" t="s">
        <v>11389</v>
      </c>
      <c r="M1193">
        <v>5.6</v>
      </c>
      <c r="N1193" t="s">
        <v>11735</v>
      </c>
      <c r="O1193">
        <v>6.6</v>
      </c>
      <c r="P1193" t="s">
        <v>11735</v>
      </c>
      <c r="Q1193">
        <v>3.5</v>
      </c>
      <c r="R1193" t="s">
        <v>11421</v>
      </c>
      <c r="S1193">
        <v>7.9</v>
      </c>
      <c r="T1193" t="s">
        <v>11421</v>
      </c>
      <c r="U1193" t="s">
        <v>9</v>
      </c>
      <c r="V1193" t="s">
        <v>9</v>
      </c>
      <c r="W1193">
        <v>4.9</v>
      </c>
      <c r="X1193" t="s">
        <v>11421</v>
      </c>
      <c r="Y1193">
        <v>66.4</v>
      </c>
      <c r="Z1193" t="s">
        <v>1306</v>
      </c>
      <c r="AA1193">
        <v>9.6</v>
      </c>
      <c r="AB1193" t="s">
        <v>11421</v>
      </c>
      <c r="AC1193" t="s">
        <v>9</v>
      </c>
      <c r="AD1193" t="s">
        <v>9</v>
      </c>
      <c r="AE1193" t="s">
        <v>12371</v>
      </c>
    </row>
    <row r="1194" spans="1:31">
      <c r="A1194" t="s">
        <v>156</v>
      </c>
      <c r="B1194" t="s">
        <v>156</v>
      </c>
      <c r="C1194" t="s">
        <v>2221</v>
      </c>
      <c r="D1194" t="s">
        <v>156</v>
      </c>
      <c r="E1194">
        <v>30</v>
      </c>
      <c r="F1194" t="s">
        <v>8337</v>
      </c>
      <c r="G1194" t="s">
        <v>130</v>
      </c>
      <c r="H1194" t="s">
        <v>11387</v>
      </c>
      <c r="I1194" t="s">
        <v>7032</v>
      </c>
      <c r="J1194" t="s">
        <v>7069</v>
      </c>
      <c r="K1194">
        <v>3</v>
      </c>
      <c r="L1194" t="s">
        <v>11389</v>
      </c>
      <c r="M1194">
        <v>3</v>
      </c>
      <c r="N1194" t="s">
        <v>11735</v>
      </c>
      <c r="O1194">
        <v>2.2</v>
      </c>
      <c r="P1194" t="s">
        <v>11735</v>
      </c>
      <c r="Q1194">
        <v>2.3</v>
      </c>
      <c r="R1194" t="s">
        <v>11421</v>
      </c>
      <c r="S1194">
        <v>22.8</v>
      </c>
      <c r="T1194" t="s">
        <v>11922</v>
      </c>
      <c r="U1194">
        <v>2.9</v>
      </c>
      <c r="V1194" t="s">
        <v>11421</v>
      </c>
      <c r="W1194">
        <v>18.5</v>
      </c>
      <c r="X1194" t="s">
        <v>11877</v>
      </c>
      <c r="Y1194">
        <v>6.4</v>
      </c>
      <c r="Z1194" t="s">
        <v>11421</v>
      </c>
      <c r="AA1194">
        <v>6.1</v>
      </c>
      <c r="AB1194" t="s">
        <v>11421</v>
      </c>
      <c r="AC1194">
        <v>7.1</v>
      </c>
      <c r="AD1194" t="s">
        <v>11421</v>
      </c>
      <c r="AE1194" t="s">
        <v>12371</v>
      </c>
    </row>
    <row r="1195" spans="1:31">
      <c r="A1195" t="s">
        <v>156</v>
      </c>
      <c r="B1195" t="s">
        <v>156</v>
      </c>
      <c r="C1195" t="s">
        <v>2369</v>
      </c>
      <c r="D1195" t="s">
        <v>156</v>
      </c>
      <c r="E1195">
        <v>19</v>
      </c>
      <c r="F1195" t="s">
        <v>11382</v>
      </c>
      <c r="G1195" t="s">
        <v>5</v>
      </c>
      <c r="H1195" t="s">
        <v>11387</v>
      </c>
      <c r="I1195" t="s">
        <v>11388</v>
      </c>
      <c r="J1195" t="s">
        <v>7069</v>
      </c>
      <c r="K1195" t="s">
        <v>9</v>
      </c>
      <c r="L1195" t="s">
        <v>11389</v>
      </c>
      <c r="M1195">
        <v>3.8</v>
      </c>
      <c r="N1195" t="s">
        <v>11735</v>
      </c>
      <c r="O1195">
        <v>4.4</v>
      </c>
      <c r="P1195" t="s">
        <v>11735</v>
      </c>
      <c r="Q1195">
        <v>8.7</v>
      </c>
      <c r="R1195" t="s">
        <v>11421</v>
      </c>
      <c r="S1195">
        <v>21.4</v>
      </c>
      <c r="T1195" t="s">
        <v>11513</v>
      </c>
      <c r="U1195">
        <v>9.6</v>
      </c>
      <c r="V1195" t="s">
        <v>11421</v>
      </c>
      <c r="W1195">
        <v>8.8</v>
      </c>
      <c r="X1195" t="s">
        <v>11421</v>
      </c>
      <c r="Y1195">
        <v>5.1</v>
      </c>
      <c r="Z1195" t="s">
        <v>11421</v>
      </c>
      <c r="AA1195">
        <v>10.3</v>
      </c>
      <c r="AB1195" t="s">
        <v>11421</v>
      </c>
      <c r="AC1195" t="s">
        <v>9</v>
      </c>
      <c r="AD1195" t="s">
        <v>9</v>
      </c>
      <c r="AE1195" t="s">
        <v>12371</v>
      </c>
    </row>
    <row r="1196" spans="1:31">
      <c r="A1196" t="s">
        <v>12315</v>
      </c>
      <c r="B1196" t="s">
        <v>156</v>
      </c>
      <c r="C1196" t="s">
        <v>2812</v>
      </c>
      <c r="D1196" t="s">
        <v>156</v>
      </c>
      <c r="E1196">
        <v>19</v>
      </c>
      <c r="F1196" t="s">
        <v>11382</v>
      </c>
      <c r="G1196" t="s">
        <v>5</v>
      </c>
      <c r="H1196" t="s">
        <v>11425</v>
      </c>
      <c r="I1196" t="s">
        <v>7032</v>
      </c>
      <c r="J1196" t="s">
        <v>11384</v>
      </c>
      <c r="K1196">
        <v>5</v>
      </c>
      <c r="L1196" t="s">
        <v>11385</v>
      </c>
      <c r="M1196">
        <v>2.4</v>
      </c>
      <c r="N1196" t="s">
        <v>11735</v>
      </c>
      <c r="O1196">
        <v>3</v>
      </c>
      <c r="P1196" t="s">
        <v>11735</v>
      </c>
      <c r="Q1196">
        <v>37.8</v>
      </c>
      <c r="R1196" t="s">
        <v>11681</v>
      </c>
      <c r="S1196">
        <v>12.3</v>
      </c>
      <c r="T1196" t="s">
        <v>11575</v>
      </c>
      <c r="U1196">
        <v>5.1</v>
      </c>
      <c r="V1196" t="s">
        <v>11421</v>
      </c>
      <c r="W1196">
        <v>12.2</v>
      </c>
      <c r="X1196" t="s">
        <v>12150</v>
      </c>
      <c r="Y1196">
        <v>1</v>
      </c>
      <c r="Z1196" t="s">
        <v>11421</v>
      </c>
      <c r="AA1196">
        <v>15.4</v>
      </c>
      <c r="AB1196" t="s">
        <v>11710</v>
      </c>
      <c r="AC1196">
        <v>1.1</v>
      </c>
      <c r="AD1196" t="s">
        <v>11421</v>
      </c>
      <c r="AE1196" t="s">
        <v>12371</v>
      </c>
    </row>
    <row r="1197" spans="1:31">
      <c r="A1197" t="s">
        <v>12315</v>
      </c>
      <c r="B1197" t="s">
        <v>156</v>
      </c>
      <c r="C1197" t="s">
        <v>10780</v>
      </c>
      <c r="D1197" t="s">
        <v>156</v>
      </c>
      <c r="E1197">
        <v>19</v>
      </c>
      <c r="F1197" t="s">
        <v>11649</v>
      </c>
      <c r="G1197" t="s">
        <v>833</v>
      </c>
      <c r="H1197" t="s">
        <v>11383</v>
      </c>
      <c r="I1197" t="s">
        <v>11398</v>
      </c>
      <c r="J1197" t="s">
        <v>11384</v>
      </c>
      <c r="K1197">
        <v>4</v>
      </c>
      <c r="L1197" t="s">
        <v>11389</v>
      </c>
      <c r="M1197">
        <v>4.1</v>
      </c>
      <c r="N1197" t="s">
        <v>11735</v>
      </c>
      <c r="O1197">
        <v>2.3</v>
      </c>
      <c r="P1197" t="s">
        <v>11735</v>
      </c>
      <c r="Q1197">
        <v>39</v>
      </c>
      <c r="R1197" t="s">
        <v>11962</v>
      </c>
      <c r="S1197">
        <v>1.6</v>
      </c>
      <c r="T1197" t="s">
        <v>11421</v>
      </c>
      <c r="U1197">
        <v>4.8</v>
      </c>
      <c r="V1197" t="s">
        <v>11421</v>
      </c>
      <c r="W1197">
        <v>15.2</v>
      </c>
      <c r="X1197" t="s">
        <v>12277</v>
      </c>
      <c r="Y1197">
        <v>1.7</v>
      </c>
      <c r="Z1197" t="s">
        <v>11421</v>
      </c>
      <c r="AA1197">
        <v>8.7</v>
      </c>
      <c r="AB1197" t="s">
        <v>11421</v>
      </c>
      <c r="AC1197">
        <v>3</v>
      </c>
      <c r="AD1197" t="s">
        <v>11421</v>
      </c>
      <c r="AE1197" t="s">
        <v>12371</v>
      </c>
    </row>
    <row r="1198" spans="1:31">
      <c r="A1198" t="s">
        <v>156</v>
      </c>
      <c r="B1198" t="s">
        <v>156</v>
      </c>
      <c r="C1198" t="s">
        <v>1642</v>
      </c>
      <c r="D1198" t="s">
        <v>156</v>
      </c>
      <c r="E1198">
        <v>30</v>
      </c>
      <c r="F1198" t="s">
        <v>11382</v>
      </c>
      <c r="G1198" t="s">
        <v>5</v>
      </c>
      <c r="H1198" t="s">
        <v>11387</v>
      </c>
      <c r="I1198" t="s">
        <v>11398</v>
      </c>
      <c r="J1198" t="s">
        <v>11384</v>
      </c>
      <c r="K1198">
        <v>5</v>
      </c>
      <c r="L1198" t="s">
        <v>11389</v>
      </c>
      <c r="M1198">
        <v>8.3</v>
      </c>
      <c r="N1198" t="s">
        <v>11735</v>
      </c>
      <c r="O1198">
        <v>2.7</v>
      </c>
      <c r="P1198" t="s">
        <v>11735</v>
      </c>
      <c r="Q1198">
        <v>8.8</v>
      </c>
      <c r="R1198" t="s">
        <v>11421</v>
      </c>
      <c r="S1198">
        <v>13.4</v>
      </c>
      <c r="T1198" t="s">
        <v>11810</v>
      </c>
      <c r="U1198">
        <v>6.6</v>
      </c>
      <c r="V1198" t="s">
        <v>11421</v>
      </c>
      <c r="W1198">
        <v>3.9</v>
      </c>
      <c r="X1198" t="s">
        <v>11421</v>
      </c>
      <c r="Y1198">
        <v>4.1</v>
      </c>
      <c r="Z1198" t="s">
        <v>11421</v>
      </c>
      <c r="AA1198">
        <v>10.2</v>
      </c>
      <c r="AB1198" t="s">
        <v>11421</v>
      </c>
      <c r="AC1198">
        <v>11.8</v>
      </c>
      <c r="AD1198" t="s">
        <v>12370</v>
      </c>
      <c r="AE1198" t="s">
        <v>12371</v>
      </c>
    </row>
    <row r="1199" spans="1:31">
      <c r="A1199" t="s">
        <v>156</v>
      </c>
      <c r="B1199" t="s">
        <v>156</v>
      </c>
      <c r="C1199" t="s">
        <v>3286</v>
      </c>
      <c r="D1199" t="s">
        <v>156</v>
      </c>
      <c r="E1199">
        <v>25</v>
      </c>
      <c r="F1199" t="s">
        <v>11386</v>
      </c>
      <c r="G1199" t="s">
        <v>10</v>
      </c>
      <c r="H1199" t="s">
        <v>11387</v>
      </c>
      <c r="I1199" t="s">
        <v>7032</v>
      </c>
      <c r="J1199" t="s">
        <v>7069</v>
      </c>
      <c r="K1199">
        <v>5</v>
      </c>
      <c r="L1199" t="s">
        <v>11389</v>
      </c>
      <c r="M1199">
        <v>3.4</v>
      </c>
      <c r="N1199" t="s">
        <v>11735</v>
      </c>
      <c r="O1199">
        <v>3.2</v>
      </c>
      <c r="P1199" t="s">
        <v>11735</v>
      </c>
      <c r="Q1199">
        <v>10.4</v>
      </c>
      <c r="R1199" t="s">
        <v>11421</v>
      </c>
      <c r="S1199">
        <v>9.4</v>
      </c>
      <c r="T1199" t="s">
        <v>11421</v>
      </c>
      <c r="U1199">
        <v>34.7</v>
      </c>
      <c r="V1199" t="s">
        <v>12053</v>
      </c>
      <c r="W1199">
        <v>72.1</v>
      </c>
      <c r="X1199" t="s">
        <v>11603</v>
      </c>
      <c r="Y1199">
        <v>3.7</v>
      </c>
      <c r="Z1199" t="s">
        <v>11421</v>
      </c>
      <c r="AA1199">
        <v>8.8</v>
      </c>
      <c r="AB1199" t="s">
        <v>11421</v>
      </c>
      <c r="AC1199">
        <v>1.4</v>
      </c>
      <c r="AD1199" t="s">
        <v>11421</v>
      </c>
      <c r="AE1199" t="s">
        <v>12371</v>
      </c>
    </row>
    <row r="1200" spans="1:31">
      <c r="A1200" t="s">
        <v>12315</v>
      </c>
      <c r="B1200" t="s">
        <v>156</v>
      </c>
      <c r="C1200" t="s">
        <v>1852</v>
      </c>
      <c r="D1200" t="s">
        <v>156</v>
      </c>
      <c r="E1200">
        <v>20</v>
      </c>
      <c r="F1200" t="s">
        <v>11382</v>
      </c>
      <c r="G1200" t="s">
        <v>5</v>
      </c>
      <c r="H1200" t="s">
        <v>11383</v>
      </c>
      <c r="I1200" t="s">
        <v>7032</v>
      </c>
      <c r="J1200" t="s">
        <v>11384</v>
      </c>
      <c r="K1200">
        <v>5</v>
      </c>
      <c r="L1200" t="s">
        <v>11389</v>
      </c>
      <c r="M1200">
        <v>3</v>
      </c>
      <c r="N1200" t="s">
        <v>11735</v>
      </c>
      <c r="O1200">
        <v>1.4</v>
      </c>
      <c r="P1200" t="s">
        <v>11735</v>
      </c>
      <c r="Q1200">
        <v>25.9</v>
      </c>
      <c r="R1200" t="s">
        <v>11550</v>
      </c>
      <c r="S1200">
        <v>23.4</v>
      </c>
      <c r="T1200" t="s">
        <v>11596</v>
      </c>
      <c r="U1200">
        <v>7.7</v>
      </c>
      <c r="V1200" t="s">
        <v>11421</v>
      </c>
      <c r="W1200">
        <v>4</v>
      </c>
      <c r="X1200" t="s">
        <v>11421</v>
      </c>
      <c r="Y1200">
        <v>10.7</v>
      </c>
      <c r="Z1200" t="s">
        <v>11980</v>
      </c>
      <c r="AA1200">
        <v>9.8</v>
      </c>
      <c r="AB1200" t="s">
        <v>11421</v>
      </c>
      <c r="AC1200">
        <v>6.3</v>
      </c>
      <c r="AD1200" t="s">
        <v>11421</v>
      </c>
      <c r="AE1200" t="s">
        <v>12371</v>
      </c>
    </row>
    <row r="1201" spans="1:31">
      <c r="A1201" t="s">
        <v>12315</v>
      </c>
      <c r="B1201" t="s">
        <v>156</v>
      </c>
      <c r="C1201" t="s">
        <v>10441</v>
      </c>
      <c r="D1201" t="s">
        <v>156</v>
      </c>
      <c r="E1201">
        <v>17</v>
      </c>
      <c r="F1201" t="s">
        <v>12440</v>
      </c>
      <c r="G1201" t="s">
        <v>1650</v>
      </c>
      <c r="H1201" t="s">
        <v>11383</v>
      </c>
      <c r="I1201" t="s">
        <v>11398</v>
      </c>
      <c r="J1201" t="s">
        <v>11384</v>
      </c>
      <c r="K1201">
        <v>4</v>
      </c>
      <c r="L1201" t="s">
        <v>11389</v>
      </c>
      <c r="M1201">
        <v>5.7</v>
      </c>
      <c r="N1201" t="s">
        <v>11735</v>
      </c>
      <c r="O1201">
        <v>1</v>
      </c>
      <c r="P1201" t="s">
        <v>11735</v>
      </c>
      <c r="Q1201">
        <v>56.1</v>
      </c>
      <c r="R1201" t="s">
        <v>11539</v>
      </c>
      <c r="S1201">
        <v>6.2</v>
      </c>
      <c r="T1201" t="s">
        <v>11421</v>
      </c>
      <c r="U1201">
        <v>2.5</v>
      </c>
      <c r="V1201" t="s">
        <v>11421</v>
      </c>
      <c r="W1201">
        <v>2.9</v>
      </c>
      <c r="X1201" t="s">
        <v>11421</v>
      </c>
      <c r="Y1201">
        <v>1.2</v>
      </c>
      <c r="Z1201" t="s">
        <v>11421</v>
      </c>
      <c r="AA1201">
        <v>13.4</v>
      </c>
      <c r="AB1201" t="s">
        <v>11542</v>
      </c>
      <c r="AC1201">
        <v>1.1</v>
      </c>
      <c r="AD1201" t="s">
        <v>11421</v>
      </c>
      <c r="AE1201" t="s">
        <v>12371</v>
      </c>
    </row>
    <row r="1202" spans="1:31">
      <c r="A1202" t="s">
        <v>156</v>
      </c>
      <c r="B1202" t="s">
        <v>156</v>
      </c>
      <c r="C1202" t="s">
        <v>1713</v>
      </c>
      <c r="D1202" t="s">
        <v>156</v>
      </c>
      <c r="E1202">
        <v>20</v>
      </c>
      <c r="F1202" t="s">
        <v>11382</v>
      </c>
      <c r="G1202" t="s">
        <v>5</v>
      </c>
      <c r="H1202" t="s">
        <v>11387</v>
      </c>
      <c r="I1202" t="s">
        <v>7032</v>
      </c>
      <c r="J1202" t="s">
        <v>11384</v>
      </c>
      <c r="K1202">
        <v>5</v>
      </c>
      <c r="L1202" t="s">
        <v>11389</v>
      </c>
      <c r="M1202">
        <v>6.6</v>
      </c>
      <c r="N1202" t="s">
        <v>11735</v>
      </c>
      <c r="O1202">
        <v>3.2</v>
      </c>
      <c r="P1202" t="s">
        <v>11735</v>
      </c>
      <c r="Q1202">
        <v>6.3</v>
      </c>
      <c r="R1202" t="s">
        <v>11421</v>
      </c>
      <c r="S1202">
        <v>24.4</v>
      </c>
      <c r="T1202" t="s">
        <v>12248</v>
      </c>
      <c r="U1202">
        <v>1.1</v>
      </c>
      <c r="V1202" t="s">
        <v>11421</v>
      </c>
      <c r="W1202">
        <v>1.7</v>
      </c>
      <c r="X1202" t="s">
        <v>11421</v>
      </c>
      <c r="Y1202">
        <v>23.8</v>
      </c>
      <c r="Z1202" t="s">
        <v>11848</v>
      </c>
      <c r="AA1202">
        <v>9.5</v>
      </c>
      <c r="AB1202" t="s">
        <v>11421</v>
      </c>
      <c r="AC1202">
        <v>15.8</v>
      </c>
      <c r="AD1202" t="s">
        <v>12319</v>
      </c>
      <c r="AE1202" t="s">
        <v>12371</v>
      </c>
    </row>
    <row r="1203" spans="1:31">
      <c r="A1203" t="s">
        <v>859</v>
      </c>
      <c r="B1203" t="s">
        <v>156</v>
      </c>
      <c r="C1203" t="s">
        <v>10791</v>
      </c>
      <c r="D1203" t="s">
        <v>156</v>
      </c>
      <c r="E1203">
        <v>35</v>
      </c>
      <c r="F1203" t="s">
        <v>12020</v>
      </c>
      <c r="G1203" t="s">
        <v>690</v>
      </c>
      <c r="H1203" t="s">
        <v>11383</v>
      </c>
      <c r="I1203" t="s">
        <v>11398</v>
      </c>
      <c r="J1203" t="s">
        <v>11384</v>
      </c>
      <c r="K1203">
        <v>5</v>
      </c>
      <c r="L1203" t="s">
        <v>11389</v>
      </c>
      <c r="M1203">
        <v>5.4</v>
      </c>
      <c r="N1203" t="s">
        <v>11735</v>
      </c>
      <c r="O1203">
        <v>10.3</v>
      </c>
      <c r="P1203" t="s">
        <v>11735</v>
      </c>
      <c r="Q1203">
        <v>15.5</v>
      </c>
      <c r="R1203" t="s">
        <v>11421</v>
      </c>
      <c r="S1203">
        <v>4.3</v>
      </c>
      <c r="T1203" t="s">
        <v>11421</v>
      </c>
      <c r="U1203">
        <v>8.4</v>
      </c>
      <c r="V1203" t="s">
        <v>11421</v>
      </c>
      <c r="W1203">
        <v>22</v>
      </c>
      <c r="X1203" t="s">
        <v>12119</v>
      </c>
      <c r="Y1203">
        <v>1.8</v>
      </c>
      <c r="Z1203" t="s">
        <v>11421</v>
      </c>
      <c r="AA1203">
        <v>9.4</v>
      </c>
      <c r="AB1203" t="s">
        <v>11421</v>
      </c>
      <c r="AC1203">
        <v>8.4</v>
      </c>
      <c r="AD1203" t="s">
        <v>12328</v>
      </c>
      <c r="AE1203" t="s">
        <v>12371</v>
      </c>
    </row>
    <row r="1204" spans="1:31">
      <c r="A1204" t="s">
        <v>156</v>
      </c>
      <c r="B1204" t="s">
        <v>156</v>
      </c>
      <c r="C1204" t="s">
        <v>12623</v>
      </c>
      <c r="D1204" t="s">
        <v>156</v>
      </c>
      <c r="E1204">
        <v>44</v>
      </c>
      <c r="F1204" t="s">
        <v>12046</v>
      </c>
      <c r="G1204" t="s">
        <v>997</v>
      </c>
      <c r="H1204" t="s">
        <v>11387</v>
      </c>
      <c r="I1204" t="s">
        <v>11398</v>
      </c>
      <c r="J1204" t="s">
        <v>11384</v>
      </c>
      <c r="K1204">
        <v>5</v>
      </c>
      <c r="L1204" t="s">
        <v>11389</v>
      </c>
      <c r="M1204">
        <v>6.9</v>
      </c>
      <c r="N1204" t="s">
        <v>11735</v>
      </c>
      <c r="O1204">
        <v>5</v>
      </c>
      <c r="P1204" t="s">
        <v>11735</v>
      </c>
      <c r="Q1204">
        <v>20.2</v>
      </c>
      <c r="R1204" t="s">
        <v>11804</v>
      </c>
      <c r="S1204">
        <v>6</v>
      </c>
      <c r="T1204" t="s">
        <v>11421</v>
      </c>
      <c r="U1204">
        <v>2.4</v>
      </c>
      <c r="V1204" t="s">
        <v>11421</v>
      </c>
      <c r="W1204">
        <v>7.7</v>
      </c>
      <c r="X1204" t="s">
        <v>11421</v>
      </c>
      <c r="Y1204">
        <v>32.3</v>
      </c>
      <c r="Z1204" t="s">
        <v>11836</v>
      </c>
      <c r="AA1204">
        <v>6.3</v>
      </c>
      <c r="AB1204" t="s">
        <v>11421</v>
      </c>
      <c r="AC1204">
        <v>1.9</v>
      </c>
      <c r="AD1204" t="s">
        <v>11421</v>
      </c>
      <c r="AE1204" t="s">
        <v>12371</v>
      </c>
    </row>
    <row r="1205" spans="1:31">
      <c r="A1205" t="s">
        <v>156</v>
      </c>
      <c r="B1205" t="s">
        <v>156</v>
      </c>
      <c r="C1205" t="s">
        <v>2987</v>
      </c>
      <c r="D1205" t="s">
        <v>156</v>
      </c>
      <c r="E1205">
        <v>24</v>
      </c>
      <c r="F1205" t="s">
        <v>11382</v>
      </c>
      <c r="G1205" t="s">
        <v>5</v>
      </c>
      <c r="H1205" t="s">
        <v>11387</v>
      </c>
      <c r="I1205" t="s">
        <v>11388</v>
      </c>
      <c r="J1205" t="s">
        <v>7069</v>
      </c>
      <c r="K1205">
        <v>5</v>
      </c>
      <c r="L1205" t="s">
        <v>11389</v>
      </c>
      <c r="M1205">
        <v>5.3</v>
      </c>
      <c r="N1205" t="s">
        <v>11735</v>
      </c>
      <c r="O1205">
        <v>3.6</v>
      </c>
      <c r="P1205" t="s">
        <v>11735</v>
      </c>
      <c r="Q1205">
        <v>10.8</v>
      </c>
      <c r="R1205" t="s">
        <v>11421</v>
      </c>
      <c r="S1205">
        <v>5.8</v>
      </c>
      <c r="T1205" t="s">
        <v>11421</v>
      </c>
      <c r="U1205">
        <v>32.3</v>
      </c>
      <c r="V1205" t="s">
        <v>1511</v>
      </c>
      <c r="W1205">
        <v>10.4</v>
      </c>
      <c r="X1205" t="s">
        <v>11421</v>
      </c>
      <c r="Y1205">
        <v>2.2</v>
      </c>
      <c r="Z1205" t="s">
        <v>11421</v>
      </c>
      <c r="AA1205">
        <v>17</v>
      </c>
      <c r="AB1205" t="s">
        <v>11617</v>
      </c>
      <c r="AC1205">
        <v>1.9</v>
      </c>
      <c r="AD1205" t="s">
        <v>11421</v>
      </c>
      <c r="AE1205" t="s">
        <v>12371</v>
      </c>
    </row>
    <row r="1206" spans="1:31">
      <c r="A1206" t="s">
        <v>156</v>
      </c>
      <c r="B1206" t="s">
        <v>156</v>
      </c>
      <c r="C1206" t="s">
        <v>1818</v>
      </c>
      <c r="D1206" t="s">
        <v>156</v>
      </c>
      <c r="E1206">
        <v>31</v>
      </c>
      <c r="F1206" t="s">
        <v>11432</v>
      </c>
      <c r="G1206" t="s">
        <v>11433</v>
      </c>
      <c r="H1206" t="s">
        <v>11387</v>
      </c>
      <c r="I1206" t="s">
        <v>7032</v>
      </c>
      <c r="J1206" t="s">
        <v>7069</v>
      </c>
      <c r="K1206">
        <v>2</v>
      </c>
      <c r="L1206" t="s">
        <v>11385</v>
      </c>
      <c r="M1206">
        <v>4.3</v>
      </c>
      <c r="N1206" t="s">
        <v>11735</v>
      </c>
      <c r="O1206">
        <v>2.1</v>
      </c>
      <c r="P1206" t="s">
        <v>11735</v>
      </c>
      <c r="Q1206">
        <v>5.7</v>
      </c>
      <c r="R1206" t="s">
        <v>11421</v>
      </c>
      <c r="S1206">
        <v>5.8</v>
      </c>
      <c r="T1206" t="s">
        <v>11421</v>
      </c>
      <c r="U1206">
        <v>97.5</v>
      </c>
      <c r="V1206" t="s">
        <v>639</v>
      </c>
      <c r="W1206">
        <v>3.1</v>
      </c>
      <c r="X1206" t="s">
        <v>11421</v>
      </c>
      <c r="Y1206">
        <v>1.6</v>
      </c>
      <c r="Z1206" t="s">
        <v>11421</v>
      </c>
      <c r="AA1206">
        <v>6.9</v>
      </c>
      <c r="AB1206" t="s">
        <v>11421</v>
      </c>
      <c r="AC1206">
        <v>1.8</v>
      </c>
      <c r="AD1206" t="s">
        <v>11421</v>
      </c>
      <c r="AE1206" t="s">
        <v>12371</v>
      </c>
    </row>
    <row r="1207" spans="1:31">
      <c r="A1207" t="s">
        <v>12315</v>
      </c>
      <c r="B1207" t="s">
        <v>156</v>
      </c>
      <c r="C1207" t="s">
        <v>3402</v>
      </c>
      <c r="D1207" t="s">
        <v>156</v>
      </c>
      <c r="E1207">
        <v>20</v>
      </c>
      <c r="F1207" t="s">
        <v>11459</v>
      </c>
      <c r="G1207" t="s">
        <v>284</v>
      </c>
      <c r="H1207" t="s">
        <v>11383</v>
      </c>
      <c r="I1207" t="s">
        <v>11388</v>
      </c>
      <c r="J1207" t="s">
        <v>7069</v>
      </c>
      <c r="K1207">
        <v>4</v>
      </c>
      <c r="L1207" t="s">
        <v>11389</v>
      </c>
      <c r="M1207">
        <v>4</v>
      </c>
      <c r="N1207" t="s">
        <v>11735</v>
      </c>
      <c r="O1207">
        <v>1.7</v>
      </c>
      <c r="P1207" t="s">
        <v>11735</v>
      </c>
      <c r="Q1207">
        <v>43.2</v>
      </c>
      <c r="R1207" t="s">
        <v>11717</v>
      </c>
      <c r="S1207">
        <v>4.5</v>
      </c>
      <c r="T1207" t="s">
        <v>11421</v>
      </c>
      <c r="U1207">
        <v>7</v>
      </c>
      <c r="V1207" t="s">
        <v>11421</v>
      </c>
      <c r="W1207">
        <v>2.7</v>
      </c>
      <c r="X1207" t="s">
        <v>11421</v>
      </c>
      <c r="Y1207">
        <v>1.2</v>
      </c>
      <c r="Z1207" t="s">
        <v>11421</v>
      </c>
      <c r="AA1207">
        <v>8</v>
      </c>
      <c r="AB1207" t="s">
        <v>11421</v>
      </c>
      <c r="AC1207">
        <v>1.1</v>
      </c>
      <c r="AD1207" t="s">
        <v>11421</v>
      </c>
      <c r="AE1207" t="s">
        <v>12371</v>
      </c>
    </row>
    <row r="1208" spans="1:31">
      <c r="A1208" t="s">
        <v>859</v>
      </c>
      <c r="B1208" t="s">
        <v>156</v>
      </c>
      <c r="C1208" t="s">
        <v>2678</v>
      </c>
      <c r="D1208" t="s">
        <v>156</v>
      </c>
      <c r="E1208">
        <v>16</v>
      </c>
      <c r="F1208" t="s">
        <v>12307</v>
      </c>
      <c r="G1208" t="s">
        <v>1096</v>
      </c>
      <c r="H1208" t="s">
        <v>11387</v>
      </c>
      <c r="I1208" t="s">
        <v>11388</v>
      </c>
      <c r="J1208" t="s">
        <v>6952</v>
      </c>
      <c r="K1208">
        <v>3</v>
      </c>
      <c r="L1208" t="s">
        <v>11389</v>
      </c>
      <c r="M1208">
        <v>11.9</v>
      </c>
      <c r="N1208" t="s">
        <v>11735</v>
      </c>
      <c r="O1208">
        <v>14.5</v>
      </c>
      <c r="P1208" t="s">
        <v>11785</v>
      </c>
      <c r="Q1208">
        <v>2.8</v>
      </c>
      <c r="R1208" t="s">
        <v>11421</v>
      </c>
      <c r="S1208">
        <v>2.5</v>
      </c>
      <c r="T1208" t="s">
        <v>11421</v>
      </c>
      <c r="U1208">
        <v>7.8</v>
      </c>
      <c r="V1208" t="s">
        <v>11421</v>
      </c>
      <c r="W1208">
        <v>13.9</v>
      </c>
      <c r="X1208" t="s">
        <v>12318</v>
      </c>
      <c r="Y1208">
        <v>3.9</v>
      </c>
      <c r="Z1208" t="s">
        <v>11421</v>
      </c>
      <c r="AA1208">
        <v>28.4</v>
      </c>
      <c r="AB1208" t="s">
        <v>825</v>
      </c>
      <c r="AC1208">
        <v>1.1</v>
      </c>
      <c r="AD1208" t="s">
        <v>11421</v>
      </c>
      <c r="AE1208" t="s">
        <v>12371</v>
      </c>
    </row>
    <row r="1209" spans="1:31">
      <c r="A1209" t="s">
        <v>12315</v>
      </c>
      <c r="B1209" t="s">
        <v>156</v>
      </c>
      <c r="C1209" t="s">
        <v>12624</v>
      </c>
      <c r="D1209" t="s">
        <v>156</v>
      </c>
      <c r="E1209">
        <v>24</v>
      </c>
      <c r="F1209" t="s">
        <v>12625</v>
      </c>
      <c r="G1209" t="s">
        <v>2135</v>
      </c>
      <c r="H1209" t="s">
        <v>11383</v>
      </c>
      <c r="I1209" t="s">
        <v>7032</v>
      </c>
      <c r="J1209" t="s">
        <v>7069</v>
      </c>
      <c r="K1209">
        <v>5</v>
      </c>
      <c r="L1209" t="s">
        <v>11389</v>
      </c>
      <c r="M1209">
        <v>7</v>
      </c>
      <c r="N1209" t="s">
        <v>11735</v>
      </c>
      <c r="O1209">
        <v>3</v>
      </c>
      <c r="P1209" t="s">
        <v>11735</v>
      </c>
      <c r="Q1209">
        <v>45.4</v>
      </c>
      <c r="R1209" t="s">
        <v>11835</v>
      </c>
      <c r="S1209">
        <v>1.4</v>
      </c>
      <c r="T1209" t="s">
        <v>11421</v>
      </c>
      <c r="U1209">
        <v>5.2</v>
      </c>
      <c r="V1209" t="s">
        <v>11421</v>
      </c>
      <c r="W1209">
        <v>1.6</v>
      </c>
      <c r="X1209" t="s">
        <v>11421</v>
      </c>
      <c r="Y1209">
        <v>1</v>
      </c>
      <c r="Z1209" t="s">
        <v>11421</v>
      </c>
      <c r="AA1209">
        <v>35.2</v>
      </c>
      <c r="AB1209" t="s">
        <v>519</v>
      </c>
      <c r="AC1209">
        <v>1</v>
      </c>
      <c r="AD1209" t="s">
        <v>11421</v>
      </c>
      <c r="AE1209" t="s">
        <v>12371</v>
      </c>
    </row>
    <row r="1210" spans="1:31">
      <c r="A1210" t="s">
        <v>859</v>
      </c>
      <c r="B1210" t="s">
        <v>859</v>
      </c>
      <c r="C1210" t="s">
        <v>10690</v>
      </c>
      <c r="D1210" t="s">
        <v>859</v>
      </c>
      <c r="E1210">
        <v>24</v>
      </c>
      <c r="F1210" t="s">
        <v>12456</v>
      </c>
      <c r="G1210" t="s">
        <v>1717</v>
      </c>
      <c r="H1210" t="s">
        <v>11387</v>
      </c>
      <c r="I1210" t="s">
        <v>11388</v>
      </c>
      <c r="J1210" t="s">
        <v>6952</v>
      </c>
      <c r="K1210">
        <v>3</v>
      </c>
      <c r="L1210" t="s">
        <v>11389</v>
      </c>
      <c r="M1210">
        <v>3.7</v>
      </c>
      <c r="N1210" t="s">
        <v>11735</v>
      </c>
      <c r="O1210">
        <v>2.5</v>
      </c>
      <c r="P1210" t="s">
        <v>11735</v>
      </c>
      <c r="Q1210">
        <v>8.1</v>
      </c>
      <c r="R1210" t="s">
        <v>11421</v>
      </c>
      <c r="S1210">
        <v>1.8</v>
      </c>
      <c r="T1210" t="s">
        <v>11421</v>
      </c>
      <c r="U1210">
        <v>12.5</v>
      </c>
      <c r="V1210" t="s">
        <v>11421</v>
      </c>
      <c r="W1210">
        <v>3.1</v>
      </c>
      <c r="X1210" t="s">
        <v>11421</v>
      </c>
      <c r="Y1210">
        <v>49.8</v>
      </c>
      <c r="Z1210">
        <v>313</v>
      </c>
      <c r="AA1210">
        <v>9</v>
      </c>
      <c r="AB1210" t="s">
        <v>11421</v>
      </c>
      <c r="AC1210">
        <v>1.8</v>
      </c>
      <c r="AD1210" t="s">
        <v>11421</v>
      </c>
      <c r="AE1210" t="s">
        <v>12371</v>
      </c>
    </row>
    <row r="1211" spans="1:31">
      <c r="A1211" t="s">
        <v>859</v>
      </c>
      <c r="B1211" t="s">
        <v>859</v>
      </c>
      <c r="C1211" t="s">
        <v>12626</v>
      </c>
      <c r="D1211" t="s">
        <v>859</v>
      </c>
      <c r="E1211">
        <v>26</v>
      </c>
      <c r="F1211" t="s">
        <v>11649</v>
      </c>
      <c r="G1211" t="s">
        <v>833</v>
      </c>
      <c r="H1211" t="s">
        <v>11387</v>
      </c>
      <c r="I1211" t="s">
        <v>7032</v>
      </c>
      <c r="J1211" t="s">
        <v>7069</v>
      </c>
      <c r="K1211">
        <v>4</v>
      </c>
      <c r="L1211" t="s">
        <v>11389</v>
      </c>
      <c r="M1211">
        <v>4.2</v>
      </c>
      <c r="N1211" t="s">
        <v>11735</v>
      </c>
      <c r="O1211">
        <v>3.1</v>
      </c>
      <c r="P1211" t="s">
        <v>11735</v>
      </c>
      <c r="Q1211">
        <v>13.3</v>
      </c>
      <c r="R1211" t="s">
        <v>11421</v>
      </c>
      <c r="S1211">
        <v>1.4</v>
      </c>
      <c r="T1211" t="s">
        <v>11421</v>
      </c>
      <c r="U1211">
        <v>1.6</v>
      </c>
      <c r="V1211" t="s">
        <v>11421</v>
      </c>
      <c r="W1211">
        <v>14.8</v>
      </c>
      <c r="X1211" t="s">
        <v>11872</v>
      </c>
      <c r="Y1211">
        <v>1</v>
      </c>
      <c r="Z1211" t="s">
        <v>11421</v>
      </c>
      <c r="AA1211">
        <v>7.2</v>
      </c>
      <c r="AB1211" t="s">
        <v>11421</v>
      </c>
      <c r="AC1211">
        <v>1.3</v>
      </c>
      <c r="AD1211" t="s">
        <v>11421</v>
      </c>
      <c r="AE1211" t="s">
        <v>12371</v>
      </c>
    </row>
    <row r="1212" spans="1:31">
      <c r="A1212" t="s">
        <v>859</v>
      </c>
      <c r="B1212" t="s">
        <v>859</v>
      </c>
      <c r="C1212" t="s">
        <v>860</v>
      </c>
      <c r="D1212" t="s">
        <v>859</v>
      </c>
      <c r="E1212">
        <v>15</v>
      </c>
      <c r="F1212" t="s">
        <v>12196</v>
      </c>
      <c r="G1212" t="s">
        <v>731</v>
      </c>
      <c r="H1212" t="s">
        <v>11402</v>
      </c>
      <c r="I1212" t="s">
        <v>7032</v>
      </c>
      <c r="J1212" t="s">
        <v>11384</v>
      </c>
      <c r="K1212">
        <v>4</v>
      </c>
      <c r="L1212" t="s">
        <v>11389</v>
      </c>
      <c r="M1212">
        <v>11.2</v>
      </c>
      <c r="N1212" t="s">
        <v>11735</v>
      </c>
      <c r="O1212">
        <v>6.8</v>
      </c>
      <c r="P1212" t="s">
        <v>11735</v>
      </c>
      <c r="Q1212">
        <v>11.1</v>
      </c>
      <c r="R1212" t="s">
        <v>11421</v>
      </c>
      <c r="S1212">
        <v>1.3</v>
      </c>
      <c r="T1212" t="s">
        <v>11421</v>
      </c>
      <c r="U1212">
        <v>1.5</v>
      </c>
      <c r="V1212" t="s">
        <v>11421</v>
      </c>
      <c r="W1212">
        <v>10.4</v>
      </c>
      <c r="X1212" t="s">
        <v>11421</v>
      </c>
      <c r="Y1212">
        <v>5.2</v>
      </c>
      <c r="Z1212" t="s">
        <v>11421</v>
      </c>
      <c r="AA1212">
        <v>13.6</v>
      </c>
      <c r="AB1212" t="s">
        <v>11890</v>
      </c>
      <c r="AC1212">
        <v>1.2</v>
      </c>
      <c r="AD1212" t="s">
        <v>11421</v>
      </c>
      <c r="AE1212" t="s">
        <v>12371</v>
      </c>
    </row>
    <row r="1213" spans="1:31">
      <c r="A1213" t="s">
        <v>859</v>
      </c>
      <c r="B1213" t="s">
        <v>859</v>
      </c>
      <c r="C1213" t="s">
        <v>2697</v>
      </c>
      <c r="D1213" t="s">
        <v>859</v>
      </c>
      <c r="E1213">
        <v>23</v>
      </c>
      <c r="F1213" t="s">
        <v>12456</v>
      </c>
      <c r="G1213" t="s">
        <v>1717</v>
      </c>
      <c r="H1213" t="s">
        <v>11387</v>
      </c>
      <c r="I1213" t="s">
        <v>11398</v>
      </c>
      <c r="J1213" t="s">
        <v>11384</v>
      </c>
      <c r="K1213">
        <v>5</v>
      </c>
      <c r="L1213" t="s">
        <v>11389</v>
      </c>
      <c r="M1213">
        <v>8</v>
      </c>
      <c r="N1213" t="s">
        <v>11735</v>
      </c>
      <c r="O1213">
        <v>8</v>
      </c>
      <c r="P1213" t="s">
        <v>11735</v>
      </c>
      <c r="Q1213">
        <v>5.3</v>
      </c>
      <c r="R1213" t="s">
        <v>11421</v>
      </c>
      <c r="S1213">
        <v>2.9</v>
      </c>
      <c r="T1213" t="s">
        <v>11421</v>
      </c>
      <c r="U1213">
        <v>3.6</v>
      </c>
      <c r="V1213" t="s">
        <v>11421</v>
      </c>
      <c r="W1213">
        <v>10.9</v>
      </c>
      <c r="X1213" t="s">
        <v>12312</v>
      </c>
      <c r="Y1213">
        <v>1.8</v>
      </c>
      <c r="Z1213" t="s">
        <v>11421</v>
      </c>
      <c r="AA1213">
        <v>8</v>
      </c>
      <c r="AB1213" t="s">
        <v>11421</v>
      </c>
      <c r="AC1213">
        <v>1.2</v>
      </c>
      <c r="AD1213" t="s">
        <v>11421</v>
      </c>
      <c r="AE1213" t="s">
        <v>12371</v>
      </c>
    </row>
    <row r="1214" spans="1:31">
      <c r="A1214" t="s">
        <v>859</v>
      </c>
      <c r="B1214" t="s">
        <v>859</v>
      </c>
      <c r="C1214" t="s">
        <v>3164</v>
      </c>
      <c r="D1214" t="s">
        <v>859</v>
      </c>
      <c r="E1214">
        <v>15</v>
      </c>
      <c r="F1214" t="s">
        <v>12153</v>
      </c>
      <c r="G1214" t="s">
        <v>489</v>
      </c>
      <c r="H1214" t="s">
        <v>11387</v>
      </c>
      <c r="I1214" t="s">
        <v>11398</v>
      </c>
      <c r="J1214" t="s">
        <v>11384</v>
      </c>
      <c r="K1214">
        <v>4</v>
      </c>
      <c r="L1214" t="s">
        <v>11389</v>
      </c>
      <c r="M1214">
        <v>4</v>
      </c>
      <c r="N1214" t="s">
        <v>11735</v>
      </c>
      <c r="O1214">
        <v>4</v>
      </c>
      <c r="P1214" t="s">
        <v>11735</v>
      </c>
      <c r="Q1214">
        <v>13.8</v>
      </c>
      <c r="R1214" t="s">
        <v>11421</v>
      </c>
      <c r="S1214">
        <v>2.9</v>
      </c>
      <c r="T1214" t="s">
        <v>11421</v>
      </c>
      <c r="U1214">
        <v>1.9</v>
      </c>
      <c r="V1214" t="s">
        <v>11421</v>
      </c>
      <c r="W1214">
        <v>3.1</v>
      </c>
      <c r="X1214" t="s">
        <v>11421</v>
      </c>
      <c r="Y1214">
        <v>1.4</v>
      </c>
      <c r="Z1214" t="s">
        <v>11421</v>
      </c>
      <c r="AA1214">
        <v>10.6</v>
      </c>
      <c r="AB1214" t="s">
        <v>11421</v>
      </c>
      <c r="AC1214">
        <v>1.1</v>
      </c>
      <c r="AD1214" t="s">
        <v>11421</v>
      </c>
      <c r="AE1214" t="s">
        <v>12371</v>
      </c>
    </row>
    <row r="1215" spans="1:31">
      <c r="A1215" t="s">
        <v>859</v>
      </c>
      <c r="B1215" t="s">
        <v>859</v>
      </c>
      <c r="C1215" t="s">
        <v>10602</v>
      </c>
      <c r="D1215" t="s">
        <v>859</v>
      </c>
      <c r="E1215">
        <v>22</v>
      </c>
      <c r="F1215" t="s">
        <v>11459</v>
      </c>
      <c r="G1215" t="s">
        <v>284</v>
      </c>
      <c r="H1215" t="s">
        <v>11387</v>
      </c>
      <c r="I1215" t="s">
        <v>7032</v>
      </c>
      <c r="J1215" t="s">
        <v>6952</v>
      </c>
      <c r="K1215">
        <v>4</v>
      </c>
      <c r="L1215" t="s">
        <v>11385</v>
      </c>
      <c r="M1215">
        <v>6.9</v>
      </c>
      <c r="N1215" t="s">
        <v>11735</v>
      </c>
      <c r="O1215">
        <v>12.3</v>
      </c>
      <c r="P1215" t="s">
        <v>11735</v>
      </c>
      <c r="Q1215">
        <v>5.4</v>
      </c>
      <c r="R1215" t="s">
        <v>11421</v>
      </c>
      <c r="S1215">
        <v>2</v>
      </c>
      <c r="T1215" t="s">
        <v>11421</v>
      </c>
      <c r="U1215">
        <v>16.3</v>
      </c>
      <c r="V1215" t="s">
        <v>12373</v>
      </c>
      <c r="W1215">
        <v>2.7</v>
      </c>
      <c r="X1215" t="s">
        <v>11421</v>
      </c>
      <c r="Y1215">
        <v>1</v>
      </c>
      <c r="Z1215" t="s">
        <v>11421</v>
      </c>
      <c r="AA1215">
        <v>11.4</v>
      </c>
      <c r="AB1215" t="s">
        <v>11421</v>
      </c>
      <c r="AC1215">
        <v>1</v>
      </c>
      <c r="AD1215" t="s">
        <v>11421</v>
      </c>
      <c r="AE1215" t="s">
        <v>12371</v>
      </c>
    </row>
    <row r="1216" spans="1:31">
      <c r="A1216" t="s">
        <v>9</v>
      </c>
      <c r="B1216" t="s">
        <v>859</v>
      </c>
      <c r="C1216" t="s">
        <v>12627</v>
      </c>
      <c r="D1216" t="s">
        <v>859</v>
      </c>
      <c r="E1216">
        <v>32</v>
      </c>
      <c r="F1216" t="s">
        <v>32</v>
      </c>
      <c r="G1216" t="s">
        <v>2055</v>
      </c>
      <c r="H1216" t="s">
        <v>11383</v>
      </c>
      <c r="I1216" t="s">
        <v>11398</v>
      </c>
      <c r="J1216" t="s">
        <v>7069</v>
      </c>
      <c r="K1216">
        <v>4</v>
      </c>
      <c r="L1216" t="s">
        <v>12073</v>
      </c>
      <c r="M1216">
        <v>5.8</v>
      </c>
      <c r="N1216" t="s">
        <v>11735</v>
      </c>
      <c r="O1216">
        <v>6.3</v>
      </c>
      <c r="P1216" t="s">
        <v>11735</v>
      </c>
      <c r="Q1216">
        <v>8.8</v>
      </c>
      <c r="R1216" t="s">
        <v>11421</v>
      </c>
      <c r="S1216">
        <v>1.3</v>
      </c>
      <c r="T1216" t="s">
        <v>11421</v>
      </c>
      <c r="U1216">
        <v>2.1</v>
      </c>
      <c r="V1216" t="s">
        <v>11421</v>
      </c>
      <c r="W1216">
        <v>1.1</v>
      </c>
      <c r="X1216" t="s">
        <v>11421</v>
      </c>
      <c r="Y1216">
        <v>1</v>
      </c>
      <c r="Z1216" t="s">
        <v>11421</v>
      </c>
      <c r="AA1216">
        <v>15.9</v>
      </c>
      <c r="AB1216" t="s">
        <v>12008</v>
      </c>
      <c r="AC1216">
        <v>1.4</v>
      </c>
      <c r="AD1216" t="s">
        <v>11421</v>
      </c>
      <c r="AE1216" t="s">
        <v>12371</v>
      </c>
    </row>
    <row r="1217" spans="1:31">
      <c r="A1217" t="s">
        <v>9</v>
      </c>
      <c r="B1217" t="s">
        <v>859</v>
      </c>
      <c r="C1217" t="s">
        <v>12628</v>
      </c>
      <c r="D1217" t="s">
        <v>859</v>
      </c>
      <c r="E1217">
        <v>41</v>
      </c>
      <c r="F1217" t="s">
        <v>6881</v>
      </c>
      <c r="G1217" t="s">
        <v>12544</v>
      </c>
      <c r="H1217" t="s">
        <v>11387</v>
      </c>
      <c r="I1217" t="s">
        <v>11510</v>
      </c>
      <c r="J1217" t="s">
        <v>9</v>
      </c>
      <c r="K1217">
        <v>5</v>
      </c>
      <c r="L1217" t="s">
        <v>11389</v>
      </c>
      <c r="M1217">
        <v>4.9</v>
      </c>
      <c r="N1217" t="s">
        <v>11735</v>
      </c>
      <c r="O1217">
        <v>3</v>
      </c>
      <c r="P1217" t="s">
        <v>11735</v>
      </c>
      <c r="Q1217">
        <v>27.3</v>
      </c>
      <c r="R1217" t="s">
        <v>12131</v>
      </c>
      <c r="S1217">
        <v>1.1</v>
      </c>
      <c r="T1217" t="s">
        <v>11421</v>
      </c>
      <c r="U1217">
        <v>10.1</v>
      </c>
      <c r="V1217" t="s">
        <v>11421</v>
      </c>
      <c r="W1217">
        <v>2.7</v>
      </c>
      <c r="X1217" t="s">
        <v>11421</v>
      </c>
      <c r="Y1217">
        <v>1</v>
      </c>
      <c r="Z1217" t="s">
        <v>11421</v>
      </c>
      <c r="AA1217">
        <v>29.5</v>
      </c>
      <c r="AB1217" t="s">
        <v>11888</v>
      </c>
      <c r="AC1217">
        <v>1.3</v>
      </c>
      <c r="AD1217" t="s">
        <v>11421</v>
      </c>
      <c r="AE1217" t="s">
        <v>12371</v>
      </c>
    </row>
    <row r="1218" spans="1:31">
      <c r="A1218" t="s">
        <v>859</v>
      </c>
      <c r="B1218" t="s">
        <v>859</v>
      </c>
      <c r="C1218" t="s">
        <v>2144</v>
      </c>
      <c r="D1218" t="s">
        <v>859</v>
      </c>
      <c r="E1218">
        <v>22</v>
      </c>
      <c r="F1218" t="s">
        <v>12123</v>
      </c>
      <c r="G1218" t="s">
        <v>774</v>
      </c>
      <c r="H1218" t="s">
        <v>11402</v>
      </c>
      <c r="I1218" t="s">
        <v>7032</v>
      </c>
      <c r="J1218" t="s">
        <v>7069</v>
      </c>
      <c r="K1218">
        <v>3</v>
      </c>
      <c r="L1218" t="s">
        <v>11389</v>
      </c>
      <c r="M1218">
        <v>5.4</v>
      </c>
      <c r="N1218" t="s">
        <v>11735</v>
      </c>
      <c r="O1218">
        <v>5.5</v>
      </c>
      <c r="P1218" t="s">
        <v>11735</v>
      </c>
      <c r="Q1218">
        <v>1.7</v>
      </c>
      <c r="R1218" t="s">
        <v>11421</v>
      </c>
      <c r="S1218">
        <v>12.1</v>
      </c>
      <c r="T1218" t="s">
        <v>12310</v>
      </c>
      <c r="U1218" t="s">
        <v>9</v>
      </c>
      <c r="V1218" t="s">
        <v>9</v>
      </c>
      <c r="W1218">
        <v>1</v>
      </c>
      <c r="X1218" t="s">
        <v>11421</v>
      </c>
      <c r="Y1218">
        <v>2.7</v>
      </c>
      <c r="Z1218" t="s">
        <v>11421</v>
      </c>
      <c r="AA1218">
        <v>5.7</v>
      </c>
      <c r="AB1218" t="s">
        <v>11421</v>
      </c>
      <c r="AC1218">
        <v>1.1</v>
      </c>
      <c r="AD1218" t="s">
        <v>11421</v>
      </c>
      <c r="AE1218" t="s">
        <v>12371</v>
      </c>
    </row>
    <row r="1219" spans="1:31">
      <c r="A1219" t="s">
        <v>156</v>
      </c>
      <c r="B1219" t="s">
        <v>859</v>
      </c>
      <c r="C1219" t="s">
        <v>10867</v>
      </c>
      <c r="D1219" t="s">
        <v>859</v>
      </c>
      <c r="E1219">
        <v>55</v>
      </c>
      <c r="F1219" t="s">
        <v>12207</v>
      </c>
      <c r="G1219" t="s">
        <v>2225</v>
      </c>
      <c r="H1219" t="s">
        <v>11383</v>
      </c>
      <c r="I1219" t="s">
        <v>11510</v>
      </c>
      <c r="J1219" t="s">
        <v>9</v>
      </c>
      <c r="K1219">
        <v>4</v>
      </c>
      <c r="L1219" t="s">
        <v>11389</v>
      </c>
      <c r="M1219">
        <v>7.4</v>
      </c>
      <c r="N1219" t="s">
        <v>11735</v>
      </c>
      <c r="O1219">
        <v>18.3</v>
      </c>
      <c r="P1219" t="s">
        <v>12158</v>
      </c>
      <c r="Q1219">
        <v>12</v>
      </c>
      <c r="R1219" t="s">
        <v>11421</v>
      </c>
      <c r="S1219">
        <v>1.3</v>
      </c>
      <c r="T1219" t="s">
        <v>11421</v>
      </c>
      <c r="U1219">
        <v>1.2</v>
      </c>
      <c r="V1219" t="s">
        <v>11421</v>
      </c>
      <c r="W1219">
        <v>5.6</v>
      </c>
      <c r="X1219" t="s">
        <v>11421</v>
      </c>
      <c r="Y1219">
        <v>1</v>
      </c>
      <c r="Z1219" t="s">
        <v>11421</v>
      </c>
      <c r="AA1219">
        <v>10.9</v>
      </c>
      <c r="AB1219" t="s">
        <v>11421</v>
      </c>
      <c r="AC1219" t="s">
        <v>9</v>
      </c>
      <c r="AD1219" t="s">
        <v>9</v>
      </c>
      <c r="AE1219" t="s">
        <v>12371</v>
      </c>
    </row>
    <row r="1220" spans="1:31">
      <c r="A1220" t="s">
        <v>156</v>
      </c>
      <c r="B1220" t="s">
        <v>859</v>
      </c>
      <c r="C1220" t="s">
        <v>2675</v>
      </c>
      <c r="D1220" t="s">
        <v>859</v>
      </c>
      <c r="E1220">
        <v>33</v>
      </c>
      <c r="F1220" t="s">
        <v>11671</v>
      </c>
      <c r="G1220" t="s">
        <v>1090</v>
      </c>
      <c r="H1220" t="s">
        <v>11402</v>
      </c>
      <c r="I1220" t="s">
        <v>11388</v>
      </c>
      <c r="J1220" t="s">
        <v>7069</v>
      </c>
      <c r="K1220">
        <v>5</v>
      </c>
      <c r="L1220" t="s">
        <v>11389</v>
      </c>
      <c r="M1220">
        <v>15.3</v>
      </c>
      <c r="N1220" t="s">
        <v>11930</v>
      </c>
      <c r="O1220">
        <v>6.5</v>
      </c>
      <c r="P1220" t="s">
        <v>11735</v>
      </c>
      <c r="Q1220">
        <v>3.2</v>
      </c>
      <c r="R1220" t="s">
        <v>11421</v>
      </c>
      <c r="S1220">
        <v>2</v>
      </c>
      <c r="T1220" t="s">
        <v>11421</v>
      </c>
      <c r="U1220">
        <v>2.9</v>
      </c>
      <c r="V1220" t="s">
        <v>11421</v>
      </c>
      <c r="W1220">
        <v>1.3</v>
      </c>
      <c r="X1220" t="s">
        <v>11421</v>
      </c>
      <c r="Y1220">
        <v>1.3</v>
      </c>
      <c r="Z1220" t="s">
        <v>11421</v>
      </c>
      <c r="AA1220">
        <v>6.5</v>
      </c>
      <c r="AB1220" t="s">
        <v>11421</v>
      </c>
      <c r="AC1220">
        <v>3</v>
      </c>
      <c r="AD1220" t="s">
        <v>11421</v>
      </c>
      <c r="AE1220" t="s">
        <v>12371</v>
      </c>
    </row>
    <row r="1221" spans="1:31">
      <c r="A1221" t="s">
        <v>859</v>
      </c>
      <c r="B1221" t="s">
        <v>859</v>
      </c>
      <c r="C1221" t="s">
        <v>12629</v>
      </c>
      <c r="D1221" t="s">
        <v>859</v>
      </c>
      <c r="E1221">
        <v>16</v>
      </c>
      <c r="F1221" t="s">
        <v>12541</v>
      </c>
      <c r="G1221" t="s">
        <v>12542</v>
      </c>
      <c r="H1221" t="s">
        <v>11383</v>
      </c>
      <c r="I1221" t="s">
        <v>7032</v>
      </c>
      <c r="J1221" t="s">
        <v>6952</v>
      </c>
      <c r="K1221">
        <v>4</v>
      </c>
      <c r="L1221" t="s">
        <v>11385</v>
      </c>
      <c r="M1221">
        <v>6.3</v>
      </c>
      <c r="N1221" t="s">
        <v>11735</v>
      </c>
      <c r="O1221">
        <v>9.4</v>
      </c>
      <c r="P1221" t="s">
        <v>11735</v>
      </c>
      <c r="Q1221">
        <v>4.9</v>
      </c>
      <c r="R1221" t="s">
        <v>11421</v>
      </c>
      <c r="S1221">
        <v>2.7</v>
      </c>
      <c r="T1221" t="s">
        <v>11421</v>
      </c>
      <c r="U1221">
        <v>14.3</v>
      </c>
      <c r="V1221" t="s">
        <v>11926</v>
      </c>
      <c r="W1221">
        <v>4.3</v>
      </c>
      <c r="X1221" t="s">
        <v>11421</v>
      </c>
      <c r="Y1221">
        <v>1.2</v>
      </c>
      <c r="Z1221" t="s">
        <v>11421</v>
      </c>
      <c r="AA1221">
        <v>16.8</v>
      </c>
      <c r="AB1221" t="s">
        <v>11996</v>
      </c>
      <c r="AC1221">
        <v>1</v>
      </c>
      <c r="AD1221" t="s">
        <v>11421</v>
      </c>
      <c r="AE1221" t="s">
        <v>12371</v>
      </c>
    </row>
    <row r="1222" spans="1:31">
      <c r="A1222" t="s">
        <v>859</v>
      </c>
      <c r="B1222" t="s">
        <v>859</v>
      </c>
      <c r="C1222" t="s">
        <v>2231</v>
      </c>
      <c r="D1222" t="s">
        <v>859</v>
      </c>
      <c r="E1222">
        <v>24</v>
      </c>
      <c r="F1222" t="s">
        <v>12196</v>
      </c>
      <c r="G1222" t="s">
        <v>731</v>
      </c>
      <c r="H1222" t="s">
        <v>11383</v>
      </c>
      <c r="I1222" t="s">
        <v>7032</v>
      </c>
      <c r="J1222" t="s">
        <v>7069</v>
      </c>
      <c r="K1222">
        <v>2</v>
      </c>
      <c r="L1222" t="s">
        <v>12073</v>
      </c>
      <c r="M1222">
        <v>5.7</v>
      </c>
      <c r="N1222" t="s">
        <v>11735</v>
      </c>
      <c r="O1222">
        <v>4.5</v>
      </c>
      <c r="P1222" t="s">
        <v>11735</v>
      </c>
      <c r="Q1222">
        <v>23.1</v>
      </c>
      <c r="R1222" t="s">
        <v>12245</v>
      </c>
      <c r="S1222">
        <v>2.2</v>
      </c>
      <c r="T1222" t="s">
        <v>11421</v>
      </c>
      <c r="U1222">
        <v>2.8</v>
      </c>
      <c r="V1222" t="s">
        <v>11421</v>
      </c>
      <c r="W1222">
        <v>2.6</v>
      </c>
      <c r="X1222" t="s">
        <v>11421</v>
      </c>
      <c r="Y1222">
        <v>1</v>
      </c>
      <c r="Z1222" t="s">
        <v>11421</v>
      </c>
      <c r="AA1222">
        <v>6.8</v>
      </c>
      <c r="AB1222" t="s">
        <v>11421</v>
      </c>
      <c r="AC1222">
        <v>1.4</v>
      </c>
      <c r="AD1222" t="s">
        <v>11421</v>
      </c>
      <c r="AE1222" t="s">
        <v>12371</v>
      </c>
    </row>
    <row r="1223" spans="1:31">
      <c r="A1223" t="s">
        <v>156</v>
      </c>
      <c r="B1223" t="s">
        <v>859</v>
      </c>
      <c r="C1223" t="s">
        <v>12630</v>
      </c>
      <c r="D1223" t="s">
        <v>859</v>
      </c>
      <c r="E1223">
        <v>12</v>
      </c>
      <c r="F1223" t="s">
        <v>6875</v>
      </c>
      <c r="G1223" t="s">
        <v>17</v>
      </c>
      <c r="H1223" t="s">
        <v>11387</v>
      </c>
      <c r="I1223" t="s">
        <v>7032</v>
      </c>
      <c r="J1223" t="s">
        <v>7069</v>
      </c>
      <c r="K1223">
        <v>4</v>
      </c>
      <c r="L1223" t="s">
        <v>11389</v>
      </c>
      <c r="M1223">
        <v>4.1</v>
      </c>
      <c r="N1223" t="s">
        <v>11735</v>
      </c>
      <c r="O1223">
        <v>6.8</v>
      </c>
      <c r="P1223" t="s">
        <v>11735</v>
      </c>
      <c r="Q1223">
        <v>2.4</v>
      </c>
      <c r="R1223" t="s">
        <v>11421</v>
      </c>
      <c r="S1223">
        <v>15.1</v>
      </c>
      <c r="T1223" t="s">
        <v>11849</v>
      </c>
      <c r="U1223">
        <v>2.2</v>
      </c>
      <c r="V1223" t="s">
        <v>11421</v>
      </c>
      <c r="W1223">
        <v>18.8</v>
      </c>
      <c r="X1223" t="s">
        <v>12074</v>
      </c>
      <c r="Y1223">
        <v>2.5</v>
      </c>
      <c r="Z1223" t="s">
        <v>11421</v>
      </c>
      <c r="AA1223">
        <v>8.7</v>
      </c>
      <c r="AB1223" t="s">
        <v>11421</v>
      </c>
      <c r="AC1223">
        <v>2</v>
      </c>
      <c r="AD1223" t="s">
        <v>11421</v>
      </c>
      <c r="AE1223" t="s">
        <v>12371</v>
      </c>
    </row>
    <row r="1224" spans="1:31">
      <c r="A1224" t="s">
        <v>859</v>
      </c>
      <c r="B1224" t="s">
        <v>859</v>
      </c>
      <c r="C1224" t="s">
        <v>12631</v>
      </c>
      <c r="D1224" t="s">
        <v>859</v>
      </c>
      <c r="E1224">
        <v>32</v>
      </c>
      <c r="F1224" t="s">
        <v>11382</v>
      </c>
      <c r="G1224" t="s">
        <v>5</v>
      </c>
      <c r="H1224" t="s">
        <v>11387</v>
      </c>
      <c r="I1224" t="s">
        <v>7032</v>
      </c>
      <c r="J1224" t="s">
        <v>7069</v>
      </c>
      <c r="K1224" t="s">
        <v>9</v>
      </c>
      <c r="L1224" t="s">
        <v>11389</v>
      </c>
      <c r="M1224">
        <v>3.7</v>
      </c>
      <c r="N1224" t="s">
        <v>11735</v>
      </c>
      <c r="O1224">
        <v>9.3</v>
      </c>
      <c r="P1224" t="s">
        <v>11735</v>
      </c>
      <c r="Q1224">
        <v>7</v>
      </c>
      <c r="R1224" t="s">
        <v>11421</v>
      </c>
      <c r="S1224">
        <v>3.4</v>
      </c>
      <c r="T1224" t="s">
        <v>11421</v>
      </c>
      <c r="U1224" t="s">
        <v>9</v>
      </c>
      <c r="V1224" t="s">
        <v>9</v>
      </c>
      <c r="W1224" t="s">
        <v>9</v>
      </c>
      <c r="X1224" t="s">
        <v>9</v>
      </c>
      <c r="Y1224">
        <v>1.5</v>
      </c>
      <c r="Z1224" t="s">
        <v>11421</v>
      </c>
      <c r="AA1224">
        <v>13.2</v>
      </c>
      <c r="AB1224" t="s">
        <v>11723</v>
      </c>
      <c r="AC1224" t="s">
        <v>9</v>
      </c>
      <c r="AD1224" t="s">
        <v>9</v>
      </c>
      <c r="AE1224" t="s">
        <v>12371</v>
      </c>
    </row>
    <row r="1225" spans="1:31">
      <c r="A1225" t="s">
        <v>859</v>
      </c>
      <c r="B1225" t="s">
        <v>859</v>
      </c>
      <c r="C1225" t="s">
        <v>12632</v>
      </c>
      <c r="D1225" t="s">
        <v>859</v>
      </c>
      <c r="E1225">
        <v>14</v>
      </c>
      <c r="F1225" t="s">
        <v>7037</v>
      </c>
      <c r="G1225" t="s">
        <v>1131</v>
      </c>
      <c r="H1225" t="s">
        <v>11383</v>
      </c>
      <c r="I1225" t="s">
        <v>11388</v>
      </c>
      <c r="J1225" t="s">
        <v>6952</v>
      </c>
      <c r="K1225">
        <v>4</v>
      </c>
      <c r="L1225" t="s">
        <v>11385</v>
      </c>
      <c r="M1225">
        <v>4.7</v>
      </c>
      <c r="N1225" t="s">
        <v>11735</v>
      </c>
      <c r="O1225">
        <v>2.7</v>
      </c>
      <c r="P1225" t="s">
        <v>11735</v>
      </c>
      <c r="Q1225">
        <v>18.1</v>
      </c>
      <c r="R1225" t="s">
        <v>11421</v>
      </c>
      <c r="S1225">
        <v>1.2</v>
      </c>
      <c r="T1225" t="s">
        <v>11421</v>
      </c>
      <c r="U1225">
        <v>4.2</v>
      </c>
      <c r="V1225" t="s">
        <v>11421</v>
      </c>
      <c r="W1225">
        <v>4.8</v>
      </c>
      <c r="X1225" t="s">
        <v>11421</v>
      </c>
      <c r="Y1225">
        <v>1</v>
      </c>
      <c r="Z1225" t="s">
        <v>11421</v>
      </c>
      <c r="AA1225">
        <v>9.1</v>
      </c>
      <c r="AB1225" t="s">
        <v>11421</v>
      </c>
      <c r="AC1225">
        <v>1</v>
      </c>
      <c r="AD1225" t="s">
        <v>11421</v>
      </c>
      <c r="AE1225" t="s">
        <v>12371</v>
      </c>
    </row>
    <row r="1226" spans="1:31">
      <c r="A1226" t="s">
        <v>859</v>
      </c>
      <c r="B1226" t="s">
        <v>859</v>
      </c>
      <c r="C1226" t="s">
        <v>2765</v>
      </c>
      <c r="D1226" t="s">
        <v>859</v>
      </c>
      <c r="E1226">
        <v>26</v>
      </c>
      <c r="F1226" t="s">
        <v>11382</v>
      </c>
      <c r="G1226" t="s">
        <v>5</v>
      </c>
      <c r="H1226" t="s">
        <v>11387</v>
      </c>
      <c r="I1226" t="s">
        <v>11388</v>
      </c>
      <c r="J1226" t="s">
        <v>7069</v>
      </c>
      <c r="K1226">
        <v>4</v>
      </c>
      <c r="L1226" t="s">
        <v>11389</v>
      </c>
      <c r="M1226">
        <v>3.6</v>
      </c>
      <c r="N1226" t="s">
        <v>11735</v>
      </c>
      <c r="O1226">
        <v>4.2</v>
      </c>
      <c r="P1226" t="s">
        <v>11735</v>
      </c>
      <c r="Q1226">
        <v>7.8</v>
      </c>
      <c r="R1226" t="s">
        <v>11421</v>
      </c>
      <c r="S1226">
        <v>8.1</v>
      </c>
      <c r="T1226" t="s">
        <v>11421</v>
      </c>
      <c r="U1226">
        <v>3.5</v>
      </c>
      <c r="V1226" t="s">
        <v>11421</v>
      </c>
      <c r="W1226">
        <v>3.1</v>
      </c>
      <c r="X1226" t="s">
        <v>11421</v>
      </c>
      <c r="Y1226">
        <v>2.1</v>
      </c>
      <c r="Z1226" t="s">
        <v>11421</v>
      </c>
      <c r="AA1226">
        <v>10.8</v>
      </c>
      <c r="AB1226" t="s">
        <v>11421</v>
      </c>
      <c r="AC1226" t="s">
        <v>9</v>
      </c>
      <c r="AD1226" t="s">
        <v>9</v>
      </c>
      <c r="AE1226" t="s">
        <v>12371</v>
      </c>
    </row>
    <row r="1227" spans="1:31">
      <c r="A1227" t="s">
        <v>9</v>
      </c>
      <c r="B1227" t="s">
        <v>859</v>
      </c>
      <c r="C1227" t="s">
        <v>5824</v>
      </c>
      <c r="D1227" t="s">
        <v>859</v>
      </c>
      <c r="E1227">
        <v>27</v>
      </c>
      <c r="F1227" t="s">
        <v>11595</v>
      </c>
      <c r="G1227" t="s">
        <v>641</v>
      </c>
      <c r="H1227" t="s">
        <v>11387</v>
      </c>
      <c r="I1227" t="s">
        <v>11398</v>
      </c>
      <c r="J1227" t="s">
        <v>11384</v>
      </c>
      <c r="K1227">
        <v>3</v>
      </c>
      <c r="L1227" t="s">
        <v>12073</v>
      </c>
      <c r="M1227">
        <v>5.6</v>
      </c>
      <c r="N1227" t="s">
        <v>11735</v>
      </c>
      <c r="O1227">
        <v>6.7</v>
      </c>
      <c r="P1227" t="s">
        <v>11735</v>
      </c>
      <c r="Q1227">
        <v>4.2</v>
      </c>
      <c r="R1227" t="s">
        <v>11421</v>
      </c>
      <c r="S1227">
        <v>3.5</v>
      </c>
      <c r="T1227" t="s">
        <v>11421</v>
      </c>
      <c r="U1227">
        <v>6.7</v>
      </c>
      <c r="V1227" t="s">
        <v>11421</v>
      </c>
      <c r="W1227">
        <v>5.7</v>
      </c>
      <c r="X1227" t="s">
        <v>11421</v>
      </c>
      <c r="Y1227">
        <v>1</v>
      </c>
      <c r="Z1227" t="s">
        <v>11421</v>
      </c>
      <c r="AA1227">
        <v>7.9</v>
      </c>
      <c r="AB1227" t="s">
        <v>11421</v>
      </c>
      <c r="AC1227">
        <v>3.3</v>
      </c>
      <c r="AD1227" t="s">
        <v>11421</v>
      </c>
      <c r="AE1227" t="s">
        <v>12371</v>
      </c>
    </row>
    <row r="1228" spans="1:31">
      <c r="A1228" t="s">
        <v>859</v>
      </c>
      <c r="B1228" t="s">
        <v>859</v>
      </c>
      <c r="C1228" t="s">
        <v>12633</v>
      </c>
      <c r="D1228" t="s">
        <v>859</v>
      </c>
      <c r="E1228">
        <v>38</v>
      </c>
      <c r="F1228" t="s">
        <v>11432</v>
      </c>
      <c r="G1228" t="s">
        <v>11433</v>
      </c>
      <c r="H1228" t="s">
        <v>11387</v>
      </c>
      <c r="I1228" t="s">
        <v>11398</v>
      </c>
      <c r="J1228" t="s">
        <v>6952</v>
      </c>
      <c r="K1228">
        <v>3</v>
      </c>
      <c r="L1228" t="s">
        <v>11389</v>
      </c>
      <c r="M1228">
        <v>3.7</v>
      </c>
      <c r="N1228" t="s">
        <v>11735</v>
      </c>
      <c r="O1228">
        <v>27.6</v>
      </c>
      <c r="P1228" t="s">
        <v>11838</v>
      </c>
      <c r="Q1228">
        <v>9.1</v>
      </c>
      <c r="R1228" t="s">
        <v>11421</v>
      </c>
      <c r="S1228">
        <v>1.2</v>
      </c>
      <c r="T1228" t="s">
        <v>11421</v>
      </c>
      <c r="U1228">
        <v>4</v>
      </c>
      <c r="V1228" t="s">
        <v>11421</v>
      </c>
      <c r="W1228">
        <v>1.5</v>
      </c>
      <c r="X1228" t="s">
        <v>11421</v>
      </c>
      <c r="Y1228">
        <v>1</v>
      </c>
      <c r="Z1228" t="s">
        <v>11421</v>
      </c>
      <c r="AA1228">
        <v>9.2</v>
      </c>
      <c r="AB1228" t="s">
        <v>11421</v>
      </c>
      <c r="AC1228">
        <v>1</v>
      </c>
      <c r="AD1228" t="s">
        <v>11421</v>
      </c>
      <c r="AE1228" t="s">
        <v>12371</v>
      </c>
    </row>
    <row r="1229" spans="1:31">
      <c r="A1229" t="s">
        <v>9</v>
      </c>
      <c r="B1229" t="s">
        <v>859</v>
      </c>
      <c r="C1229" t="s">
        <v>10900</v>
      </c>
      <c r="D1229" t="s">
        <v>859</v>
      </c>
      <c r="E1229">
        <v>16</v>
      </c>
      <c r="F1229" t="s">
        <v>6870</v>
      </c>
      <c r="G1229" t="s">
        <v>1450</v>
      </c>
      <c r="H1229" t="s">
        <v>11387</v>
      </c>
      <c r="I1229" t="s">
        <v>7032</v>
      </c>
      <c r="J1229" t="s">
        <v>7069</v>
      </c>
      <c r="K1229">
        <v>2</v>
      </c>
      <c r="L1229" t="s">
        <v>11385</v>
      </c>
      <c r="M1229">
        <v>4.8</v>
      </c>
      <c r="N1229" t="s">
        <v>11735</v>
      </c>
      <c r="O1229">
        <v>4.6</v>
      </c>
      <c r="P1229" t="s">
        <v>11735</v>
      </c>
      <c r="Q1229">
        <v>20.3</v>
      </c>
      <c r="R1229" t="s">
        <v>11633</v>
      </c>
      <c r="S1229">
        <v>1.9</v>
      </c>
      <c r="T1229" t="s">
        <v>11421</v>
      </c>
      <c r="U1229">
        <v>4.3</v>
      </c>
      <c r="V1229" t="s">
        <v>11421</v>
      </c>
      <c r="W1229">
        <v>3.2</v>
      </c>
      <c r="X1229" t="s">
        <v>11421</v>
      </c>
      <c r="Y1229">
        <v>1.3</v>
      </c>
      <c r="Z1229" t="s">
        <v>11421</v>
      </c>
      <c r="AA1229">
        <v>8.1</v>
      </c>
      <c r="AB1229" t="s">
        <v>11421</v>
      </c>
      <c r="AC1229">
        <v>1.7</v>
      </c>
      <c r="AD1229" t="s">
        <v>11421</v>
      </c>
      <c r="AE1229" t="s">
        <v>12371</v>
      </c>
    </row>
    <row r="1230" spans="1:31">
      <c r="A1230" t="s">
        <v>9</v>
      </c>
      <c r="B1230" t="s">
        <v>859</v>
      </c>
      <c r="C1230" t="s">
        <v>12634</v>
      </c>
      <c r="D1230" t="s">
        <v>859</v>
      </c>
      <c r="E1230">
        <v>43</v>
      </c>
      <c r="F1230" t="s">
        <v>12412</v>
      </c>
      <c r="G1230" t="s">
        <v>1364</v>
      </c>
      <c r="H1230" t="s">
        <v>11383</v>
      </c>
      <c r="I1230" t="s">
        <v>11398</v>
      </c>
      <c r="J1230" t="s">
        <v>7069</v>
      </c>
      <c r="K1230">
        <v>3</v>
      </c>
      <c r="L1230" t="s">
        <v>11389</v>
      </c>
      <c r="M1230">
        <v>8</v>
      </c>
      <c r="N1230" t="s">
        <v>11735</v>
      </c>
      <c r="O1230">
        <v>12.6</v>
      </c>
      <c r="P1230" t="s">
        <v>11735</v>
      </c>
      <c r="Q1230">
        <v>7.2</v>
      </c>
      <c r="R1230" t="s">
        <v>11421</v>
      </c>
      <c r="S1230">
        <v>4.5</v>
      </c>
      <c r="T1230" t="s">
        <v>11421</v>
      </c>
      <c r="U1230" t="s">
        <v>9</v>
      </c>
      <c r="V1230" t="s">
        <v>9</v>
      </c>
      <c r="W1230" t="s">
        <v>9</v>
      </c>
      <c r="X1230" t="s">
        <v>9</v>
      </c>
      <c r="Y1230">
        <v>1</v>
      </c>
      <c r="Z1230" t="s">
        <v>11421</v>
      </c>
      <c r="AA1230">
        <v>11.3</v>
      </c>
      <c r="AB1230" t="s">
        <v>11421</v>
      </c>
      <c r="AC1230" t="s">
        <v>9</v>
      </c>
      <c r="AD1230" t="s">
        <v>9</v>
      </c>
      <c r="AE1230" t="s">
        <v>12371</v>
      </c>
    </row>
    <row r="1231" spans="1:31">
      <c r="A1231" t="s">
        <v>859</v>
      </c>
      <c r="B1231" t="s">
        <v>859</v>
      </c>
      <c r="C1231" t="s">
        <v>3552</v>
      </c>
      <c r="D1231" t="s">
        <v>859</v>
      </c>
      <c r="E1231">
        <v>20</v>
      </c>
      <c r="F1231" t="s">
        <v>11382</v>
      </c>
      <c r="G1231" t="s">
        <v>5</v>
      </c>
      <c r="H1231" t="s">
        <v>11387</v>
      </c>
      <c r="I1231" t="s">
        <v>7032</v>
      </c>
      <c r="J1231" t="s">
        <v>7069</v>
      </c>
      <c r="K1231">
        <v>4</v>
      </c>
      <c r="L1231" t="s">
        <v>11389</v>
      </c>
      <c r="M1231">
        <v>4.3</v>
      </c>
      <c r="N1231" t="s">
        <v>11735</v>
      </c>
      <c r="O1231">
        <v>4.2</v>
      </c>
      <c r="P1231" t="s">
        <v>11735</v>
      </c>
      <c r="Q1231">
        <v>8.9</v>
      </c>
      <c r="R1231" t="s">
        <v>11421</v>
      </c>
      <c r="S1231">
        <v>4.8</v>
      </c>
      <c r="T1231" t="s">
        <v>11421</v>
      </c>
      <c r="U1231">
        <v>4.3</v>
      </c>
      <c r="V1231" t="s">
        <v>11421</v>
      </c>
      <c r="W1231">
        <v>17.2</v>
      </c>
      <c r="X1231" t="s">
        <v>11975</v>
      </c>
      <c r="Y1231">
        <v>1</v>
      </c>
      <c r="Z1231" t="s">
        <v>11421</v>
      </c>
      <c r="AA1231">
        <v>11.1</v>
      </c>
      <c r="AB1231" t="s">
        <v>11421</v>
      </c>
      <c r="AC1231" t="s">
        <v>9</v>
      </c>
      <c r="AD1231" t="s">
        <v>9</v>
      </c>
      <c r="AE1231" t="s">
        <v>12371</v>
      </c>
    </row>
    <row r="1232" spans="1:31">
      <c r="A1232" t="s">
        <v>156</v>
      </c>
      <c r="B1232" t="s">
        <v>859</v>
      </c>
      <c r="C1232" t="s">
        <v>12635</v>
      </c>
      <c r="D1232" t="s">
        <v>859</v>
      </c>
      <c r="E1232">
        <v>19</v>
      </c>
      <c r="F1232" t="s">
        <v>11382</v>
      </c>
      <c r="G1232" t="s">
        <v>5</v>
      </c>
      <c r="H1232" t="s">
        <v>11383</v>
      </c>
      <c r="I1232" t="s">
        <v>11388</v>
      </c>
      <c r="J1232" t="s">
        <v>7069</v>
      </c>
      <c r="K1232">
        <v>3</v>
      </c>
      <c r="L1232" t="s">
        <v>11389</v>
      </c>
      <c r="M1232">
        <v>6.2</v>
      </c>
      <c r="N1232" t="s">
        <v>11735</v>
      </c>
      <c r="O1232">
        <v>1.8</v>
      </c>
      <c r="P1232" t="s">
        <v>11735</v>
      </c>
      <c r="Q1232">
        <v>11.4</v>
      </c>
      <c r="R1232" t="s">
        <v>11421</v>
      </c>
      <c r="S1232">
        <v>15</v>
      </c>
      <c r="T1232" t="s">
        <v>12491</v>
      </c>
      <c r="U1232">
        <v>4.3</v>
      </c>
      <c r="V1232" t="s">
        <v>11421</v>
      </c>
      <c r="W1232">
        <v>5.5</v>
      </c>
      <c r="X1232" t="s">
        <v>11421</v>
      </c>
      <c r="Y1232">
        <v>1.5</v>
      </c>
      <c r="Z1232" t="s">
        <v>11421</v>
      </c>
      <c r="AA1232">
        <v>6.9</v>
      </c>
      <c r="AB1232" t="s">
        <v>11421</v>
      </c>
      <c r="AC1232" t="s">
        <v>9</v>
      </c>
      <c r="AD1232" t="s">
        <v>9</v>
      </c>
      <c r="AE1232" t="s">
        <v>12371</v>
      </c>
    </row>
    <row r="1233" spans="1:31">
      <c r="A1233" t="s">
        <v>9</v>
      </c>
      <c r="B1233" t="s">
        <v>859</v>
      </c>
      <c r="C1233" t="s">
        <v>12636</v>
      </c>
      <c r="D1233" t="s">
        <v>859</v>
      </c>
      <c r="E1233">
        <v>31</v>
      </c>
      <c r="F1233" t="s">
        <v>12412</v>
      </c>
      <c r="G1233" t="s">
        <v>1364</v>
      </c>
      <c r="H1233" t="s">
        <v>11387</v>
      </c>
      <c r="I1233" t="s">
        <v>11398</v>
      </c>
      <c r="J1233" t="s">
        <v>7069</v>
      </c>
      <c r="K1233">
        <v>2</v>
      </c>
      <c r="L1233" t="s">
        <v>11385</v>
      </c>
      <c r="M1233">
        <v>8</v>
      </c>
      <c r="N1233" t="s">
        <v>11735</v>
      </c>
      <c r="O1233">
        <v>16.5</v>
      </c>
      <c r="P1233" t="s">
        <v>12006</v>
      </c>
      <c r="Q1233">
        <v>3.9</v>
      </c>
      <c r="R1233" t="s">
        <v>11421</v>
      </c>
      <c r="S1233">
        <v>2.4</v>
      </c>
      <c r="T1233" t="s">
        <v>11421</v>
      </c>
      <c r="U1233">
        <v>4.8</v>
      </c>
      <c r="V1233" t="s">
        <v>11421</v>
      </c>
      <c r="W1233">
        <v>2</v>
      </c>
      <c r="X1233" t="s">
        <v>11421</v>
      </c>
      <c r="Y1233">
        <v>1</v>
      </c>
      <c r="Z1233" t="s">
        <v>11421</v>
      </c>
      <c r="AA1233">
        <v>10.1</v>
      </c>
      <c r="AB1233" t="s">
        <v>11421</v>
      </c>
      <c r="AC1233">
        <v>2</v>
      </c>
      <c r="AD1233" t="s">
        <v>11421</v>
      </c>
      <c r="AE1233" t="s">
        <v>12371</v>
      </c>
    </row>
    <row r="1234" spans="1:31">
      <c r="A1234" t="s">
        <v>853</v>
      </c>
      <c r="B1234" t="s">
        <v>859</v>
      </c>
      <c r="C1234" t="s">
        <v>12637</v>
      </c>
      <c r="D1234" t="s">
        <v>859</v>
      </c>
      <c r="E1234">
        <v>18</v>
      </c>
      <c r="F1234" t="s">
        <v>12638</v>
      </c>
      <c r="G1234" t="s">
        <v>12639</v>
      </c>
      <c r="H1234" t="s">
        <v>11402</v>
      </c>
      <c r="I1234" t="s">
        <v>11388</v>
      </c>
      <c r="J1234" t="s">
        <v>6952</v>
      </c>
      <c r="K1234">
        <v>5</v>
      </c>
      <c r="L1234" t="s">
        <v>11389</v>
      </c>
      <c r="M1234">
        <v>5.1</v>
      </c>
      <c r="N1234" t="s">
        <v>11735</v>
      </c>
      <c r="O1234">
        <v>4.2</v>
      </c>
      <c r="P1234" t="s">
        <v>11735</v>
      </c>
      <c r="Q1234">
        <v>1.1</v>
      </c>
      <c r="R1234" t="s">
        <v>11421</v>
      </c>
      <c r="S1234">
        <v>1.2</v>
      </c>
      <c r="T1234" t="s">
        <v>11421</v>
      </c>
      <c r="U1234">
        <v>1.6</v>
      </c>
      <c r="V1234" t="s">
        <v>11421</v>
      </c>
      <c r="W1234">
        <v>3.9</v>
      </c>
      <c r="X1234" t="s">
        <v>11421</v>
      </c>
      <c r="Y1234">
        <v>1</v>
      </c>
      <c r="Z1234" t="s">
        <v>11421</v>
      </c>
      <c r="AA1234">
        <v>64</v>
      </c>
      <c r="AB1234" t="s">
        <v>294</v>
      </c>
      <c r="AC1234">
        <v>1.1</v>
      </c>
      <c r="AD1234" t="s">
        <v>11421</v>
      </c>
      <c r="AE1234" t="s">
        <v>12371</v>
      </c>
    </row>
    <row r="1235" spans="1:31">
      <c r="A1235" t="s">
        <v>859</v>
      </c>
      <c r="B1235" t="s">
        <v>859</v>
      </c>
      <c r="C1235" t="s">
        <v>2745</v>
      </c>
      <c r="D1235" t="s">
        <v>859</v>
      </c>
      <c r="E1235">
        <v>20</v>
      </c>
      <c r="F1235" t="s">
        <v>12153</v>
      </c>
      <c r="G1235" t="s">
        <v>489</v>
      </c>
      <c r="H1235" t="s">
        <v>11402</v>
      </c>
      <c r="I1235" t="s">
        <v>11388</v>
      </c>
      <c r="J1235" t="s">
        <v>7069</v>
      </c>
      <c r="K1235">
        <v>3</v>
      </c>
      <c r="L1235" t="s">
        <v>11389</v>
      </c>
      <c r="M1235">
        <v>5.7</v>
      </c>
      <c r="N1235" t="s">
        <v>11735</v>
      </c>
      <c r="O1235">
        <v>5.9</v>
      </c>
      <c r="P1235" t="s">
        <v>11735</v>
      </c>
      <c r="Q1235">
        <v>2.9</v>
      </c>
      <c r="R1235" t="s">
        <v>11421</v>
      </c>
      <c r="S1235">
        <v>2.4</v>
      </c>
      <c r="T1235" t="s">
        <v>11421</v>
      </c>
      <c r="U1235">
        <v>3.2</v>
      </c>
      <c r="V1235" t="s">
        <v>11421</v>
      </c>
      <c r="W1235">
        <v>6.2</v>
      </c>
      <c r="X1235" t="s">
        <v>11421</v>
      </c>
      <c r="Y1235">
        <v>2.1</v>
      </c>
      <c r="Z1235" t="s">
        <v>11421</v>
      </c>
      <c r="AA1235">
        <v>7.5</v>
      </c>
      <c r="AB1235" t="s">
        <v>11421</v>
      </c>
      <c r="AC1235">
        <v>16.7</v>
      </c>
      <c r="AD1235" t="s">
        <v>12427</v>
      </c>
      <c r="AE1235" t="s">
        <v>12371</v>
      </c>
    </row>
    <row r="1236" spans="1:31">
      <c r="A1236" t="s">
        <v>9</v>
      </c>
      <c r="B1236" t="s">
        <v>859</v>
      </c>
      <c r="C1236" t="s">
        <v>9240</v>
      </c>
      <c r="D1236" t="s">
        <v>859</v>
      </c>
      <c r="E1236">
        <v>19</v>
      </c>
      <c r="F1236" t="s">
        <v>12412</v>
      </c>
      <c r="G1236" t="s">
        <v>1364</v>
      </c>
      <c r="H1236" t="s">
        <v>11383</v>
      </c>
      <c r="I1236" t="s">
        <v>11510</v>
      </c>
      <c r="J1236" t="s">
        <v>9</v>
      </c>
      <c r="K1236">
        <v>3</v>
      </c>
      <c r="L1236" t="s">
        <v>12073</v>
      </c>
      <c r="M1236">
        <v>5.8</v>
      </c>
      <c r="N1236" t="s">
        <v>11735</v>
      </c>
      <c r="O1236">
        <v>14.6</v>
      </c>
      <c r="P1236" t="s">
        <v>12187</v>
      </c>
      <c r="Q1236">
        <v>3.1</v>
      </c>
      <c r="R1236" t="s">
        <v>11421</v>
      </c>
      <c r="S1236">
        <v>2.5</v>
      </c>
      <c r="T1236" t="s">
        <v>11421</v>
      </c>
      <c r="U1236">
        <v>1.3</v>
      </c>
      <c r="V1236" t="s">
        <v>11421</v>
      </c>
      <c r="W1236">
        <v>1</v>
      </c>
      <c r="X1236" t="s">
        <v>11421</v>
      </c>
      <c r="Y1236">
        <v>1</v>
      </c>
      <c r="Z1236" t="s">
        <v>11421</v>
      </c>
      <c r="AA1236">
        <v>10.5</v>
      </c>
      <c r="AB1236" t="s">
        <v>11421</v>
      </c>
      <c r="AC1236">
        <v>1</v>
      </c>
      <c r="AD1236" t="s">
        <v>11421</v>
      </c>
      <c r="AE1236" t="s">
        <v>12371</v>
      </c>
    </row>
    <row r="1237" spans="1:31">
      <c r="A1237" t="s">
        <v>853</v>
      </c>
      <c r="B1237" t="s">
        <v>859</v>
      </c>
      <c r="C1237" t="s">
        <v>12640</v>
      </c>
      <c r="D1237" t="s">
        <v>859</v>
      </c>
      <c r="E1237">
        <v>18</v>
      </c>
      <c r="F1237" t="s">
        <v>12153</v>
      </c>
      <c r="G1237" t="s">
        <v>489</v>
      </c>
      <c r="H1237" t="s">
        <v>11402</v>
      </c>
      <c r="I1237" t="s">
        <v>11388</v>
      </c>
      <c r="J1237" t="s">
        <v>7069</v>
      </c>
      <c r="K1237">
        <v>3</v>
      </c>
      <c r="L1237" t="s">
        <v>11389</v>
      </c>
      <c r="M1237">
        <v>3.9</v>
      </c>
      <c r="N1237" t="s">
        <v>11735</v>
      </c>
      <c r="O1237">
        <v>3.1</v>
      </c>
      <c r="P1237" t="s">
        <v>11735</v>
      </c>
      <c r="Q1237">
        <v>1.9</v>
      </c>
      <c r="R1237" t="s">
        <v>11421</v>
      </c>
      <c r="S1237">
        <v>4.9</v>
      </c>
      <c r="T1237" t="s">
        <v>11421</v>
      </c>
      <c r="U1237">
        <v>3.5</v>
      </c>
      <c r="V1237" t="s">
        <v>11421</v>
      </c>
      <c r="W1237">
        <v>6.5</v>
      </c>
      <c r="X1237" t="s">
        <v>11421</v>
      </c>
      <c r="Y1237">
        <v>3</v>
      </c>
      <c r="Z1237" t="s">
        <v>11421</v>
      </c>
      <c r="AA1237">
        <v>7.5</v>
      </c>
      <c r="AB1237" t="s">
        <v>11421</v>
      </c>
      <c r="AC1237">
        <v>10.3</v>
      </c>
      <c r="AD1237" t="s">
        <v>12347</v>
      </c>
      <c r="AE1237" t="s">
        <v>12371</v>
      </c>
    </row>
    <row r="1238" spans="1:31">
      <c r="A1238" t="s">
        <v>859</v>
      </c>
      <c r="B1238" t="s">
        <v>859</v>
      </c>
      <c r="C1238" t="s">
        <v>3657</v>
      </c>
      <c r="D1238" t="s">
        <v>859</v>
      </c>
      <c r="E1238">
        <v>17</v>
      </c>
      <c r="F1238" t="s">
        <v>11595</v>
      </c>
      <c r="G1238" t="s">
        <v>641</v>
      </c>
      <c r="H1238" t="s">
        <v>11387</v>
      </c>
      <c r="I1238" t="s">
        <v>11398</v>
      </c>
      <c r="J1238" t="s">
        <v>11384</v>
      </c>
      <c r="K1238">
        <v>3</v>
      </c>
      <c r="L1238" t="s">
        <v>12073</v>
      </c>
      <c r="M1238">
        <v>10</v>
      </c>
      <c r="N1238" t="s">
        <v>11735</v>
      </c>
      <c r="O1238">
        <v>7.5</v>
      </c>
      <c r="P1238" t="s">
        <v>11735</v>
      </c>
      <c r="Q1238">
        <v>4.5</v>
      </c>
      <c r="R1238" t="s">
        <v>11421</v>
      </c>
      <c r="S1238">
        <v>6</v>
      </c>
      <c r="T1238" t="s">
        <v>11421</v>
      </c>
      <c r="U1238">
        <v>3.9</v>
      </c>
      <c r="V1238" t="s">
        <v>11421</v>
      </c>
      <c r="W1238">
        <v>5.8</v>
      </c>
      <c r="X1238" t="s">
        <v>11421</v>
      </c>
      <c r="Y1238">
        <v>1</v>
      </c>
      <c r="Z1238" t="s">
        <v>11421</v>
      </c>
      <c r="AA1238">
        <v>14.4</v>
      </c>
      <c r="AB1238" t="s">
        <v>11866</v>
      </c>
      <c r="AC1238">
        <v>1.1</v>
      </c>
      <c r="AD1238" t="s">
        <v>11421</v>
      </c>
      <c r="AE1238" t="s">
        <v>12371</v>
      </c>
    </row>
    <row r="1239" spans="1:31">
      <c r="A1239" t="s">
        <v>859</v>
      </c>
      <c r="B1239" t="s">
        <v>859</v>
      </c>
      <c r="C1239" t="s">
        <v>12641</v>
      </c>
      <c r="D1239" t="s">
        <v>859</v>
      </c>
      <c r="E1239">
        <v>36</v>
      </c>
      <c r="F1239" t="s">
        <v>11382</v>
      </c>
      <c r="G1239" t="s">
        <v>5</v>
      </c>
      <c r="H1239" t="s">
        <v>11387</v>
      </c>
      <c r="I1239" t="s">
        <v>11388</v>
      </c>
      <c r="J1239" t="s">
        <v>7069</v>
      </c>
      <c r="K1239">
        <v>4</v>
      </c>
      <c r="L1239" t="s">
        <v>11389</v>
      </c>
      <c r="M1239">
        <v>4.9</v>
      </c>
      <c r="N1239" t="s">
        <v>11735</v>
      </c>
      <c r="O1239">
        <v>3.8</v>
      </c>
      <c r="P1239" t="s">
        <v>11735</v>
      </c>
      <c r="Q1239">
        <v>5.6</v>
      </c>
      <c r="R1239" t="s">
        <v>11421</v>
      </c>
      <c r="S1239">
        <v>10.1</v>
      </c>
      <c r="T1239" t="s">
        <v>11421</v>
      </c>
      <c r="U1239">
        <v>10.2</v>
      </c>
      <c r="V1239" t="s">
        <v>11421</v>
      </c>
      <c r="W1239">
        <v>3.6</v>
      </c>
      <c r="X1239" t="s">
        <v>11421</v>
      </c>
      <c r="Y1239">
        <v>7.2</v>
      </c>
      <c r="Z1239" t="s">
        <v>11421</v>
      </c>
      <c r="AA1239">
        <v>9.5</v>
      </c>
      <c r="AB1239" t="s">
        <v>11421</v>
      </c>
      <c r="AC1239">
        <v>3.4</v>
      </c>
      <c r="AD1239" t="s">
        <v>11421</v>
      </c>
      <c r="AE1239" t="s">
        <v>12371</v>
      </c>
    </row>
    <row r="1240" spans="1:31">
      <c r="A1240" t="s">
        <v>859</v>
      </c>
      <c r="B1240" t="s">
        <v>859</v>
      </c>
      <c r="C1240" t="s">
        <v>3539</v>
      </c>
      <c r="D1240" t="s">
        <v>859</v>
      </c>
      <c r="E1240">
        <v>25</v>
      </c>
      <c r="F1240" t="s">
        <v>11595</v>
      </c>
      <c r="G1240" t="s">
        <v>641</v>
      </c>
      <c r="H1240" t="s">
        <v>11387</v>
      </c>
      <c r="I1240" t="s">
        <v>11388</v>
      </c>
      <c r="J1240" t="s">
        <v>7069</v>
      </c>
      <c r="K1240">
        <v>4</v>
      </c>
      <c r="L1240" t="s">
        <v>11385</v>
      </c>
      <c r="M1240">
        <v>7.3</v>
      </c>
      <c r="N1240" t="s">
        <v>11735</v>
      </c>
      <c r="O1240">
        <v>7.5</v>
      </c>
      <c r="P1240" t="s">
        <v>11735</v>
      </c>
      <c r="Q1240">
        <v>4.3</v>
      </c>
      <c r="R1240" t="s">
        <v>11421</v>
      </c>
      <c r="S1240">
        <v>6.8</v>
      </c>
      <c r="T1240" t="s">
        <v>11421</v>
      </c>
      <c r="U1240">
        <v>7.9</v>
      </c>
      <c r="V1240" t="s">
        <v>11421</v>
      </c>
      <c r="W1240">
        <v>7.4</v>
      </c>
      <c r="X1240" t="s">
        <v>11421</v>
      </c>
      <c r="Y1240">
        <v>1</v>
      </c>
      <c r="Z1240" t="s">
        <v>11421</v>
      </c>
      <c r="AA1240">
        <v>21.8</v>
      </c>
      <c r="AB1240" t="s">
        <v>1261</v>
      </c>
      <c r="AC1240">
        <v>1.5</v>
      </c>
      <c r="AD1240" t="s">
        <v>11421</v>
      </c>
      <c r="AE1240" t="s">
        <v>12371</v>
      </c>
    </row>
    <row r="1241" spans="1:31">
      <c r="A1241" t="s">
        <v>859</v>
      </c>
      <c r="B1241" t="s">
        <v>859</v>
      </c>
      <c r="C1241" t="s">
        <v>12642</v>
      </c>
      <c r="D1241" t="s">
        <v>859</v>
      </c>
      <c r="E1241">
        <v>42</v>
      </c>
      <c r="F1241" t="s">
        <v>7032</v>
      </c>
      <c r="G1241" t="s">
        <v>1095</v>
      </c>
      <c r="H1241" t="s">
        <v>11383</v>
      </c>
      <c r="I1241" t="s">
        <v>11398</v>
      </c>
      <c r="J1241" t="s">
        <v>7069</v>
      </c>
      <c r="K1241">
        <v>4</v>
      </c>
      <c r="L1241" t="s">
        <v>12073</v>
      </c>
      <c r="M1241">
        <v>6</v>
      </c>
      <c r="N1241" t="s">
        <v>11735</v>
      </c>
      <c r="O1241">
        <v>4.5</v>
      </c>
      <c r="P1241" t="s">
        <v>11735</v>
      </c>
      <c r="Q1241">
        <v>9.2</v>
      </c>
      <c r="R1241" t="s">
        <v>11421</v>
      </c>
      <c r="S1241">
        <v>1.7</v>
      </c>
      <c r="T1241" t="s">
        <v>11421</v>
      </c>
      <c r="U1241">
        <v>2.3</v>
      </c>
      <c r="V1241" t="s">
        <v>11421</v>
      </c>
      <c r="W1241">
        <v>1.1</v>
      </c>
      <c r="X1241" t="s">
        <v>11421</v>
      </c>
      <c r="Y1241">
        <v>1</v>
      </c>
      <c r="Z1241" t="s">
        <v>11421</v>
      </c>
      <c r="AA1241">
        <v>7.8</v>
      </c>
      <c r="AB1241" t="s">
        <v>11421</v>
      </c>
      <c r="AC1241">
        <v>1</v>
      </c>
      <c r="AD1241" t="s">
        <v>11421</v>
      </c>
      <c r="AE1241" t="s">
        <v>12371</v>
      </c>
    </row>
    <row r="1242" spans="1:31">
      <c r="A1242" t="s">
        <v>859</v>
      </c>
      <c r="B1242" t="s">
        <v>859</v>
      </c>
      <c r="C1242" t="s">
        <v>12643</v>
      </c>
      <c r="D1242" t="s">
        <v>859</v>
      </c>
      <c r="E1242">
        <v>27</v>
      </c>
      <c r="F1242" t="s">
        <v>12153</v>
      </c>
      <c r="G1242" t="s">
        <v>489</v>
      </c>
      <c r="H1242" t="s">
        <v>11383</v>
      </c>
      <c r="I1242" t="s">
        <v>7032</v>
      </c>
      <c r="J1242" t="s">
        <v>11384</v>
      </c>
      <c r="K1242">
        <v>3</v>
      </c>
      <c r="L1242" t="s">
        <v>11389</v>
      </c>
      <c r="M1242">
        <v>3.9</v>
      </c>
      <c r="N1242" t="s">
        <v>11735</v>
      </c>
      <c r="O1242">
        <v>2.7</v>
      </c>
      <c r="P1242" t="s">
        <v>11735</v>
      </c>
      <c r="Q1242">
        <v>10.1</v>
      </c>
      <c r="R1242" t="s">
        <v>11421</v>
      </c>
      <c r="S1242">
        <v>13.2</v>
      </c>
      <c r="T1242" t="s">
        <v>12150</v>
      </c>
      <c r="U1242">
        <v>3</v>
      </c>
      <c r="V1242" t="s">
        <v>11421</v>
      </c>
      <c r="W1242">
        <v>2.7</v>
      </c>
      <c r="X1242" t="s">
        <v>11421</v>
      </c>
      <c r="Y1242">
        <v>1.6</v>
      </c>
      <c r="Z1242" t="s">
        <v>11421</v>
      </c>
      <c r="AA1242">
        <v>9.1</v>
      </c>
      <c r="AB1242" t="s">
        <v>11421</v>
      </c>
      <c r="AC1242">
        <v>1.1</v>
      </c>
      <c r="AD1242" t="s">
        <v>11421</v>
      </c>
      <c r="AE1242" t="s">
        <v>12371</v>
      </c>
    </row>
    <row r="1243" spans="1:31">
      <c r="A1243" t="s">
        <v>859</v>
      </c>
      <c r="B1243" t="s">
        <v>859</v>
      </c>
      <c r="C1243" t="s">
        <v>10493</v>
      </c>
      <c r="D1243" t="s">
        <v>859</v>
      </c>
      <c r="E1243">
        <v>21</v>
      </c>
      <c r="F1243" t="s">
        <v>12196</v>
      </c>
      <c r="G1243" t="s">
        <v>731</v>
      </c>
      <c r="H1243" t="s">
        <v>11387</v>
      </c>
      <c r="I1243" t="s">
        <v>7032</v>
      </c>
      <c r="J1243" t="s">
        <v>6952</v>
      </c>
      <c r="K1243">
        <v>2</v>
      </c>
      <c r="L1243" t="s">
        <v>11385</v>
      </c>
      <c r="M1243">
        <v>7.9</v>
      </c>
      <c r="N1243" t="s">
        <v>11735</v>
      </c>
      <c r="O1243">
        <v>11.4</v>
      </c>
      <c r="P1243" t="s">
        <v>11735</v>
      </c>
      <c r="Q1243">
        <v>7.3</v>
      </c>
      <c r="R1243" t="s">
        <v>11421</v>
      </c>
      <c r="S1243">
        <v>2.1</v>
      </c>
      <c r="T1243" t="s">
        <v>11421</v>
      </c>
      <c r="U1243">
        <v>14.2</v>
      </c>
      <c r="V1243" t="s">
        <v>12346</v>
      </c>
      <c r="W1243">
        <v>1.2</v>
      </c>
      <c r="X1243" t="s">
        <v>11421</v>
      </c>
      <c r="Y1243">
        <v>1</v>
      </c>
      <c r="Z1243" t="s">
        <v>11421</v>
      </c>
      <c r="AA1243">
        <v>6</v>
      </c>
      <c r="AB1243" t="s">
        <v>11421</v>
      </c>
      <c r="AC1243">
        <v>1</v>
      </c>
      <c r="AD1243" t="s">
        <v>11421</v>
      </c>
      <c r="AE1243" t="s">
        <v>12371</v>
      </c>
    </row>
    <row r="1244" spans="1:31">
      <c r="A1244" t="s">
        <v>859</v>
      </c>
      <c r="B1244" t="s">
        <v>859</v>
      </c>
      <c r="C1244" t="s">
        <v>10670</v>
      </c>
      <c r="D1244" t="s">
        <v>859</v>
      </c>
      <c r="E1244">
        <v>37</v>
      </c>
      <c r="F1244" t="s">
        <v>12316</v>
      </c>
      <c r="G1244" t="s">
        <v>694</v>
      </c>
      <c r="H1244" t="s">
        <v>11402</v>
      </c>
      <c r="I1244" t="s">
        <v>11398</v>
      </c>
      <c r="J1244" t="s">
        <v>11384</v>
      </c>
      <c r="K1244">
        <v>4</v>
      </c>
      <c r="L1244" t="s">
        <v>11389</v>
      </c>
      <c r="M1244">
        <v>6.1</v>
      </c>
      <c r="N1244" t="s">
        <v>11735</v>
      </c>
      <c r="O1244">
        <v>8.7</v>
      </c>
      <c r="P1244" t="s">
        <v>11735</v>
      </c>
      <c r="Q1244">
        <v>2.4</v>
      </c>
      <c r="R1244" t="s">
        <v>11421</v>
      </c>
      <c r="S1244">
        <v>4.3</v>
      </c>
      <c r="T1244" t="s">
        <v>11421</v>
      </c>
      <c r="U1244">
        <v>3.8</v>
      </c>
      <c r="V1244" t="s">
        <v>11421</v>
      </c>
      <c r="W1244">
        <v>1.2</v>
      </c>
      <c r="X1244" t="s">
        <v>11421</v>
      </c>
      <c r="Y1244">
        <v>1.6</v>
      </c>
      <c r="Z1244" t="s">
        <v>11421</v>
      </c>
      <c r="AA1244">
        <v>15.3</v>
      </c>
      <c r="AB1244" t="s">
        <v>12107</v>
      </c>
      <c r="AC1244">
        <v>1.2</v>
      </c>
      <c r="AD1244" t="s">
        <v>11421</v>
      </c>
      <c r="AE1244" t="s">
        <v>12371</v>
      </c>
    </row>
    <row r="1245" spans="1:31">
      <c r="A1245" t="s">
        <v>859</v>
      </c>
      <c r="B1245" t="s">
        <v>859</v>
      </c>
      <c r="C1245" t="s">
        <v>2371</v>
      </c>
      <c r="D1245" t="s">
        <v>859</v>
      </c>
      <c r="E1245">
        <v>16</v>
      </c>
      <c r="F1245" t="s">
        <v>12196</v>
      </c>
      <c r="G1245" t="s">
        <v>731</v>
      </c>
      <c r="H1245" t="s">
        <v>11402</v>
      </c>
      <c r="I1245" t="s">
        <v>7032</v>
      </c>
      <c r="J1245" t="s">
        <v>7069</v>
      </c>
      <c r="K1245">
        <v>3</v>
      </c>
      <c r="L1245" t="s">
        <v>11389</v>
      </c>
      <c r="M1245">
        <v>7</v>
      </c>
      <c r="N1245" t="s">
        <v>11735</v>
      </c>
      <c r="O1245">
        <v>10.1</v>
      </c>
      <c r="P1245" t="s">
        <v>11735</v>
      </c>
      <c r="Q1245">
        <v>4.4</v>
      </c>
      <c r="R1245" t="s">
        <v>11421</v>
      </c>
      <c r="S1245">
        <v>1.6</v>
      </c>
      <c r="T1245" t="s">
        <v>11421</v>
      </c>
      <c r="U1245">
        <v>1.2</v>
      </c>
      <c r="V1245" t="s">
        <v>11421</v>
      </c>
      <c r="W1245">
        <v>2.3</v>
      </c>
      <c r="X1245" t="s">
        <v>11421</v>
      </c>
      <c r="Y1245">
        <v>5.2</v>
      </c>
      <c r="Z1245" t="s">
        <v>11421</v>
      </c>
      <c r="AA1245">
        <v>9.2</v>
      </c>
      <c r="AB1245" t="s">
        <v>11421</v>
      </c>
      <c r="AC1245">
        <v>1.2</v>
      </c>
      <c r="AD1245" t="s">
        <v>11421</v>
      </c>
      <c r="AE1245" t="s">
        <v>12371</v>
      </c>
    </row>
    <row r="1246" spans="1:31">
      <c r="A1246" t="s">
        <v>859</v>
      </c>
      <c r="B1246" t="s">
        <v>859</v>
      </c>
      <c r="C1246" t="s">
        <v>1241</v>
      </c>
      <c r="D1246" t="s">
        <v>859</v>
      </c>
      <c r="E1246">
        <v>13</v>
      </c>
      <c r="F1246" t="s">
        <v>11432</v>
      </c>
      <c r="G1246" t="s">
        <v>11433</v>
      </c>
      <c r="H1246" t="s">
        <v>11402</v>
      </c>
      <c r="I1246" t="s">
        <v>11398</v>
      </c>
      <c r="J1246" t="s">
        <v>11384</v>
      </c>
      <c r="K1246">
        <v>3</v>
      </c>
      <c r="L1246" t="s">
        <v>11389</v>
      </c>
      <c r="M1246">
        <v>4.1</v>
      </c>
      <c r="N1246" t="s">
        <v>11735</v>
      </c>
      <c r="O1246">
        <v>1.5</v>
      </c>
      <c r="P1246" t="s">
        <v>11735</v>
      </c>
      <c r="Q1246">
        <v>8.3</v>
      </c>
      <c r="R1246" t="s">
        <v>11421</v>
      </c>
      <c r="S1246">
        <v>13.6</v>
      </c>
      <c r="T1246" t="s">
        <v>11787</v>
      </c>
      <c r="U1246" t="s">
        <v>9</v>
      </c>
      <c r="V1246" t="s">
        <v>9</v>
      </c>
      <c r="W1246" t="s">
        <v>9</v>
      </c>
      <c r="X1246" t="s">
        <v>9</v>
      </c>
      <c r="Y1246">
        <v>11.2</v>
      </c>
      <c r="Z1246" t="s">
        <v>12373</v>
      </c>
      <c r="AA1246">
        <v>5.9</v>
      </c>
      <c r="AB1246" t="s">
        <v>11421</v>
      </c>
      <c r="AC1246">
        <v>4.1</v>
      </c>
      <c r="AD1246" t="s">
        <v>11421</v>
      </c>
      <c r="AE1246" t="s">
        <v>12371</v>
      </c>
    </row>
    <row r="1247" spans="1:31">
      <c r="A1247" t="s">
        <v>859</v>
      </c>
      <c r="B1247" t="s">
        <v>859</v>
      </c>
      <c r="C1247" t="s">
        <v>12644</v>
      </c>
      <c r="D1247" t="s">
        <v>859</v>
      </c>
      <c r="E1247">
        <v>15</v>
      </c>
      <c r="F1247" t="s">
        <v>11497</v>
      </c>
      <c r="G1247" t="s">
        <v>417</v>
      </c>
      <c r="H1247" t="s">
        <v>11387</v>
      </c>
      <c r="I1247" t="s">
        <v>11398</v>
      </c>
      <c r="J1247" t="s">
        <v>11384</v>
      </c>
      <c r="K1247">
        <v>4</v>
      </c>
      <c r="L1247" t="s">
        <v>12073</v>
      </c>
      <c r="M1247">
        <v>5.9</v>
      </c>
      <c r="N1247" t="s">
        <v>11735</v>
      </c>
      <c r="O1247">
        <v>5.9</v>
      </c>
      <c r="P1247" t="s">
        <v>11735</v>
      </c>
      <c r="Q1247">
        <v>9.3</v>
      </c>
      <c r="R1247" t="s">
        <v>11421</v>
      </c>
      <c r="S1247">
        <v>3.1</v>
      </c>
      <c r="T1247" t="s">
        <v>11421</v>
      </c>
      <c r="U1247">
        <v>17.6</v>
      </c>
      <c r="V1247" t="s">
        <v>11971</v>
      </c>
      <c r="W1247">
        <v>10</v>
      </c>
      <c r="X1247" t="s">
        <v>11421</v>
      </c>
      <c r="Y1247">
        <v>1</v>
      </c>
      <c r="Z1247" t="s">
        <v>11421</v>
      </c>
      <c r="AA1247">
        <v>6.8</v>
      </c>
      <c r="AB1247" t="s">
        <v>11421</v>
      </c>
      <c r="AC1247">
        <v>1</v>
      </c>
      <c r="AD1247" t="s">
        <v>11421</v>
      </c>
      <c r="AE1247" t="s">
        <v>12371</v>
      </c>
    </row>
    <row r="1248" spans="1:31">
      <c r="A1248" t="s">
        <v>859</v>
      </c>
      <c r="B1248" t="s">
        <v>859</v>
      </c>
      <c r="C1248" t="s">
        <v>9124</v>
      </c>
      <c r="D1248" t="s">
        <v>859</v>
      </c>
      <c r="E1248">
        <v>24</v>
      </c>
      <c r="F1248" t="s">
        <v>11382</v>
      </c>
      <c r="G1248" t="s">
        <v>5</v>
      </c>
      <c r="H1248" t="s">
        <v>11383</v>
      </c>
      <c r="I1248" t="s">
        <v>7032</v>
      </c>
      <c r="J1248" t="s">
        <v>7069</v>
      </c>
      <c r="K1248">
        <v>4</v>
      </c>
      <c r="L1248" t="s">
        <v>11389</v>
      </c>
      <c r="M1248">
        <v>6.3</v>
      </c>
      <c r="N1248" t="s">
        <v>11735</v>
      </c>
      <c r="O1248">
        <v>4.8</v>
      </c>
      <c r="P1248" t="s">
        <v>11735</v>
      </c>
      <c r="Q1248">
        <v>7.8</v>
      </c>
      <c r="R1248" t="s">
        <v>11421</v>
      </c>
      <c r="S1248">
        <v>2.8</v>
      </c>
      <c r="T1248" t="s">
        <v>11421</v>
      </c>
      <c r="U1248">
        <v>1.9</v>
      </c>
      <c r="V1248" t="s">
        <v>11421</v>
      </c>
      <c r="W1248">
        <v>2.4</v>
      </c>
      <c r="X1248" t="s">
        <v>11421</v>
      </c>
      <c r="Y1248">
        <v>1</v>
      </c>
      <c r="Z1248" t="s">
        <v>11421</v>
      </c>
      <c r="AA1248">
        <v>9.1</v>
      </c>
      <c r="AB1248" t="s">
        <v>11421</v>
      </c>
      <c r="AC1248">
        <v>1</v>
      </c>
      <c r="AD1248" t="s">
        <v>11421</v>
      </c>
      <c r="AE1248" t="s">
        <v>12371</v>
      </c>
    </row>
    <row r="1249" spans="1:31">
      <c r="A1249" t="s">
        <v>859</v>
      </c>
      <c r="B1249" t="s">
        <v>859</v>
      </c>
      <c r="C1249" t="s">
        <v>12645</v>
      </c>
      <c r="D1249" t="s">
        <v>859</v>
      </c>
      <c r="E1249">
        <v>31</v>
      </c>
      <c r="F1249" t="s">
        <v>12123</v>
      </c>
      <c r="G1249" t="s">
        <v>774</v>
      </c>
      <c r="H1249" t="s">
        <v>11387</v>
      </c>
      <c r="I1249" t="s">
        <v>11398</v>
      </c>
      <c r="J1249" t="s">
        <v>11384</v>
      </c>
      <c r="K1249">
        <v>3</v>
      </c>
      <c r="L1249" t="s">
        <v>11389</v>
      </c>
      <c r="M1249">
        <v>6.3</v>
      </c>
      <c r="N1249" t="s">
        <v>11735</v>
      </c>
      <c r="O1249">
        <v>10.8</v>
      </c>
      <c r="P1249" t="s">
        <v>11735</v>
      </c>
      <c r="Q1249">
        <v>3.6</v>
      </c>
      <c r="R1249" t="s">
        <v>11421</v>
      </c>
      <c r="S1249">
        <v>7.2</v>
      </c>
      <c r="T1249" t="s">
        <v>11421</v>
      </c>
      <c r="U1249">
        <v>4.5</v>
      </c>
      <c r="V1249" t="s">
        <v>11421</v>
      </c>
      <c r="W1249">
        <v>6.7</v>
      </c>
      <c r="X1249" t="s">
        <v>11421</v>
      </c>
      <c r="Y1249">
        <v>4.4</v>
      </c>
      <c r="Z1249" t="s">
        <v>11421</v>
      </c>
      <c r="AA1249">
        <v>6.9</v>
      </c>
      <c r="AB1249" t="s">
        <v>11421</v>
      </c>
      <c r="AC1249">
        <v>1.1</v>
      </c>
      <c r="AD1249" t="s">
        <v>11421</v>
      </c>
      <c r="AE1249" t="s">
        <v>12371</v>
      </c>
    </row>
    <row r="1250" spans="1:31">
      <c r="A1250" t="s">
        <v>156</v>
      </c>
      <c r="B1250" t="s">
        <v>859</v>
      </c>
      <c r="C1250" t="s">
        <v>2234</v>
      </c>
      <c r="D1250" t="s">
        <v>859</v>
      </c>
      <c r="E1250">
        <v>26</v>
      </c>
      <c r="F1250" t="s">
        <v>12153</v>
      </c>
      <c r="G1250" t="s">
        <v>489</v>
      </c>
      <c r="H1250" t="s">
        <v>11387</v>
      </c>
      <c r="I1250" t="s">
        <v>7032</v>
      </c>
      <c r="J1250" t="s">
        <v>6952</v>
      </c>
      <c r="K1250">
        <v>2</v>
      </c>
      <c r="L1250" t="s">
        <v>11385</v>
      </c>
      <c r="M1250">
        <v>3.7</v>
      </c>
      <c r="N1250" t="s">
        <v>11735</v>
      </c>
      <c r="O1250">
        <v>2.8</v>
      </c>
      <c r="P1250" t="s">
        <v>11735</v>
      </c>
      <c r="Q1250">
        <v>12.1</v>
      </c>
      <c r="R1250" t="s">
        <v>11421</v>
      </c>
      <c r="S1250">
        <v>1.4</v>
      </c>
      <c r="T1250" t="s">
        <v>11421</v>
      </c>
      <c r="U1250">
        <v>9.5</v>
      </c>
      <c r="V1250" t="s">
        <v>11421</v>
      </c>
      <c r="W1250">
        <v>50.5</v>
      </c>
      <c r="X1250" t="s">
        <v>11564</v>
      </c>
      <c r="Y1250">
        <v>1</v>
      </c>
      <c r="Z1250" t="s">
        <v>11421</v>
      </c>
      <c r="AA1250">
        <v>8.4</v>
      </c>
      <c r="AB1250" t="s">
        <v>11421</v>
      </c>
      <c r="AC1250">
        <v>2.4</v>
      </c>
      <c r="AD1250" t="s">
        <v>11421</v>
      </c>
      <c r="AE1250" t="s">
        <v>12371</v>
      </c>
    </row>
    <row r="1251" spans="1:31">
      <c r="A1251" t="s">
        <v>859</v>
      </c>
      <c r="B1251" t="s">
        <v>859</v>
      </c>
      <c r="C1251" t="s">
        <v>1789</v>
      </c>
      <c r="D1251" t="s">
        <v>859</v>
      </c>
      <c r="E1251">
        <v>23</v>
      </c>
      <c r="F1251" t="s">
        <v>12153</v>
      </c>
      <c r="G1251" t="s">
        <v>489</v>
      </c>
      <c r="H1251" t="s">
        <v>11383</v>
      </c>
      <c r="I1251" t="s">
        <v>11398</v>
      </c>
      <c r="J1251" t="s">
        <v>7069</v>
      </c>
      <c r="K1251">
        <v>3</v>
      </c>
      <c r="L1251" t="s">
        <v>11385</v>
      </c>
      <c r="M1251">
        <v>4.4</v>
      </c>
      <c r="N1251" t="s">
        <v>11735</v>
      </c>
      <c r="O1251">
        <v>4.5</v>
      </c>
      <c r="P1251" t="s">
        <v>11735</v>
      </c>
      <c r="Q1251">
        <v>12.6</v>
      </c>
      <c r="R1251" t="s">
        <v>11421</v>
      </c>
      <c r="S1251">
        <v>2</v>
      </c>
      <c r="T1251" t="s">
        <v>11421</v>
      </c>
      <c r="U1251">
        <v>6.4</v>
      </c>
      <c r="V1251" t="s">
        <v>11421</v>
      </c>
      <c r="W1251">
        <v>25.5</v>
      </c>
      <c r="X1251" t="s">
        <v>11676</v>
      </c>
      <c r="Y1251">
        <v>1</v>
      </c>
      <c r="Z1251" t="s">
        <v>11421</v>
      </c>
      <c r="AA1251">
        <v>10.2</v>
      </c>
      <c r="AB1251" t="s">
        <v>11421</v>
      </c>
      <c r="AC1251">
        <v>2.6</v>
      </c>
      <c r="AD1251" t="s">
        <v>11421</v>
      </c>
      <c r="AE1251" t="s">
        <v>12371</v>
      </c>
    </row>
    <row r="1252" spans="1:31">
      <c r="A1252" t="s">
        <v>156</v>
      </c>
      <c r="B1252" t="s">
        <v>859</v>
      </c>
      <c r="C1252" t="s">
        <v>10504</v>
      </c>
      <c r="D1252" t="s">
        <v>859</v>
      </c>
      <c r="E1252">
        <v>33</v>
      </c>
      <c r="F1252" t="s">
        <v>12408</v>
      </c>
      <c r="G1252" t="s">
        <v>2819</v>
      </c>
      <c r="H1252" t="s">
        <v>11387</v>
      </c>
      <c r="I1252" t="s">
        <v>7032</v>
      </c>
      <c r="J1252" t="s">
        <v>7069</v>
      </c>
      <c r="K1252">
        <v>5</v>
      </c>
      <c r="L1252" t="s">
        <v>11389</v>
      </c>
      <c r="M1252">
        <v>4.3</v>
      </c>
      <c r="N1252" t="s">
        <v>11735</v>
      </c>
      <c r="O1252">
        <v>10.1</v>
      </c>
      <c r="P1252" t="s">
        <v>11735</v>
      </c>
      <c r="Q1252">
        <v>34.2</v>
      </c>
      <c r="R1252" t="s">
        <v>11851</v>
      </c>
      <c r="S1252">
        <v>1.3</v>
      </c>
      <c r="T1252" t="s">
        <v>11421</v>
      </c>
      <c r="U1252">
        <v>1.4</v>
      </c>
      <c r="V1252" t="s">
        <v>11421</v>
      </c>
      <c r="W1252">
        <v>2</v>
      </c>
      <c r="X1252" t="s">
        <v>11421</v>
      </c>
      <c r="Y1252">
        <v>1</v>
      </c>
      <c r="Z1252" t="s">
        <v>11421</v>
      </c>
      <c r="AA1252">
        <v>12</v>
      </c>
      <c r="AB1252" t="s">
        <v>11421</v>
      </c>
      <c r="AC1252">
        <v>1.1</v>
      </c>
      <c r="AD1252" t="s">
        <v>11421</v>
      </c>
      <c r="AE1252" t="s">
        <v>12371</v>
      </c>
    </row>
    <row r="1253" spans="1:31">
      <c r="A1253" t="s">
        <v>859</v>
      </c>
      <c r="B1253" t="s">
        <v>859</v>
      </c>
      <c r="C1253" t="s">
        <v>12646</v>
      </c>
      <c r="D1253" t="s">
        <v>859</v>
      </c>
      <c r="E1253">
        <v>27</v>
      </c>
      <c r="F1253" t="s">
        <v>12153</v>
      </c>
      <c r="G1253" t="s">
        <v>489</v>
      </c>
      <c r="H1253" t="s">
        <v>11383</v>
      </c>
      <c r="I1253" t="s">
        <v>7032</v>
      </c>
      <c r="J1253" t="s">
        <v>7069</v>
      </c>
      <c r="K1253">
        <v>3</v>
      </c>
      <c r="L1253" t="s">
        <v>11389</v>
      </c>
      <c r="M1253">
        <v>6.6</v>
      </c>
      <c r="N1253" t="s">
        <v>11735</v>
      </c>
      <c r="O1253">
        <v>3.5</v>
      </c>
      <c r="P1253" t="s">
        <v>11735</v>
      </c>
      <c r="Q1253">
        <v>5.9</v>
      </c>
      <c r="R1253" t="s">
        <v>11421</v>
      </c>
      <c r="S1253">
        <v>7.5</v>
      </c>
      <c r="T1253" t="s">
        <v>11421</v>
      </c>
      <c r="U1253">
        <v>3.4</v>
      </c>
      <c r="V1253" t="s">
        <v>11421</v>
      </c>
      <c r="W1253">
        <v>2.3</v>
      </c>
      <c r="X1253" t="s">
        <v>11421</v>
      </c>
      <c r="Y1253">
        <v>1</v>
      </c>
      <c r="Z1253" t="s">
        <v>11421</v>
      </c>
      <c r="AA1253">
        <v>6.9</v>
      </c>
      <c r="AB1253" t="s">
        <v>11421</v>
      </c>
      <c r="AC1253">
        <v>3.5</v>
      </c>
      <c r="AD1253" t="s">
        <v>11421</v>
      </c>
      <c r="AE1253" t="s">
        <v>12371</v>
      </c>
    </row>
    <row r="1254" spans="1:31">
      <c r="A1254" t="s">
        <v>9</v>
      </c>
      <c r="B1254" t="s">
        <v>859</v>
      </c>
      <c r="C1254" t="s">
        <v>2907</v>
      </c>
      <c r="D1254" t="s">
        <v>859</v>
      </c>
      <c r="E1254">
        <v>21</v>
      </c>
      <c r="F1254" t="s">
        <v>12412</v>
      </c>
      <c r="G1254" t="s">
        <v>1364</v>
      </c>
      <c r="H1254" t="s">
        <v>9</v>
      </c>
      <c r="I1254" t="s">
        <v>11398</v>
      </c>
      <c r="J1254" t="s">
        <v>9</v>
      </c>
      <c r="K1254">
        <v>4</v>
      </c>
      <c r="L1254" t="s">
        <v>9</v>
      </c>
      <c r="M1254">
        <v>8.5</v>
      </c>
      <c r="N1254" t="s">
        <v>11735</v>
      </c>
      <c r="O1254">
        <v>13.7</v>
      </c>
      <c r="P1254" t="s">
        <v>11826</v>
      </c>
      <c r="Q1254" t="s">
        <v>9</v>
      </c>
      <c r="R1254" t="s">
        <v>9</v>
      </c>
      <c r="S1254" t="s">
        <v>9</v>
      </c>
      <c r="T1254" t="s">
        <v>9</v>
      </c>
      <c r="U1254" t="s">
        <v>9</v>
      </c>
      <c r="V1254" t="s">
        <v>9</v>
      </c>
      <c r="W1254" t="s">
        <v>9</v>
      </c>
      <c r="X1254" t="s">
        <v>9</v>
      </c>
      <c r="Y1254">
        <v>1.2</v>
      </c>
      <c r="Z1254" t="s">
        <v>11421</v>
      </c>
      <c r="AA1254" t="s">
        <v>9</v>
      </c>
      <c r="AB1254" t="s">
        <v>9</v>
      </c>
      <c r="AC1254" t="s">
        <v>9</v>
      </c>
      <c r="AD1254" t="s">
        <v>9</v>
      </c>
      <c r="AE1254" t="s">
        <v>12371</v>
      </c>
    </row>
    <row r="1255" spans="1:31">
      <c r="A1255" t="s">
        <v>859</v>
      </c>
      <c r="B1255" t="s">
        <v>859</v>
      </c>
      <c r="C1255" t="s">
        <v>2418</v>
      </c>
      <c r="D1255" t="s">
        <v>859</v>
      </c>
      <c r="E1255">
        <v>8</v>
      </c>
      <c r="F1255" t="s">
        <v>6870</v>
      </c>
      <c r="G1255" t="s">
        <v>1450</v>
      </c>
      <c r="H1255" t="s">
        <v>11383</v>
      </c>
      <c r="I1255" t="s">
        <v>7032</v>
      </c>
      <c r="J1255" t="s">
        <v>11384</v>
      </c>
      <c r="K1255">
        <v>3</v>
      </c>
      <c r="L1255" t="s">
        <v>11389</v>
      </c>
      <c r="M1255">
        <v>4.2</v>
      </c>
      <c r="N1255" t="s">
        <v>11735</v>
      </c>
      <c r="O1255">
        <v>1.5</v>
      </c>
      <c r="P1255" t="s">
        <v>11735</v>
      </c>
      <c r="Q1255">
        <v>7.6</v>
      </c>
      <c r="R1255" t="s">
        <v>11421</v>
      </c>
      <c r="S1255">
        <v>12.6</v>
      </c>
      <c r="T1255" t="s">
        <v>12055</v>
      </c>
      <c r="U1255" t="s">
        <v>9</v>
      </c>
      <c r="V1255" t="s">
        <v>9</v>
      </c>
      <c r="W1255">
        <v>3</v>
      </c>
      <c r="X1255" t="s">
        <v>11421</v>
      </c>
      <c r="Y1255">
        <v>1</v>
      </c>
      <c r="Z1255" t="s">
        <v>11421</v>
      </c>
      <c r="AA1255">
        <v>7.7</v>
      </c>
      <c r="AB1255" t="s">
        <v>11421</v>
      </c>
      <c r="AC1255">
        <v>1</v>
      </c>
      <c r="AD1255" t="s">
        <v>11421</v>
      </c>
      <c r="AE1255" t="s">
        <v>12371</v>
      </c>
    </row>
    <row r="1256" spans="1:31">
      <c r="A1256" t="s">
        <v>156</v>
      </c>
      <c r="B1256" t="s">
        <v>859</v>
      </c>
      <c r="C1256" t="s">
        <v>3028</v>
      </c>
      <c r="D1256" t="s">
        <v>859</v>
      </c>
      <c r="E1256">
        <v>23</v>
      </c>
      <c r="F1256" t="s">
        <v>11497</v>
      </c>
      <c r="G1256" t="s">
        <v>417</v>
      </c>
      <c r="H1256" t="s">
        <v>11383</v>
      </c>
      <c r="I1256" t="s">
        <v>11388</v>
      </c>
      <c r="J1256" t="s">
        <v>7069</v>
      </c>
      <c r="K1256">
        <v>4</v>
      </c>
      <c r="L1256" t="s">
        <v>11389</v>
      </c>
      <c r="M1256">
        <v>4.8</v>
      </c>
      <c r="N1256" t="s">
        <v>11735</v>
      </c>
      <c r="O1256">
        <v>2</v>
      </c>
      <c r="P1256" t="s">
        <v>11735</v>
      </c>
      <c r="Q1256">
        <v>25.3</v>
      </c>
      <c r="R1256" t="s">
        <v>12136</v>
      </c>
      <c r="S1256">
        <v>6.6</v>
      </c>
      <c r="T1256" t="s">
        <v>11421</v>
      </c>
      <c r="U1256">
        <v>3.8</v>
      </c>
      <c r="V1256" t="s">
        <v>11421</v>
      </c>
      <c r="W1256">
        <v>4.2</v>
      </c>
      <c r="X1256" t="s">
        <v>11421</v>
      </c>
      <c r="Y1256">
        <v>1.1</v>
      </c>
      <c r="Z1256" t="s">
        <v>11421</v>
      </c>
      <c r="AA1256">
        <v>5.2</v>
      </c>
      <c r="AB1256" t="s">
        <v>11421</v>
      </c>
      <c r="AC1256">
        <v>1.1</v>
      </c>
      <c r="AD1256" t="s">
        <v>11421</v>
      </c>
      <c r="AE1256" t="s">
        <v>12371</v>
      </c>
    </row>
    <row r="1257" spans="1:31">
      <c r="A1257" t="s">
        <v>9</v>
      </c>
      <c r="B1257" t="s">
        <v>859</v>
      </c>
      <c r="C1257" t="s">
        <v>12647</v>
      </c>
      <c r="D1257" t="s">
        <v>859</v>
      </c>
      <c r="E1257">
        <v>18</v>
      </c>
      <c r="F1257" t="s">
        <v>12620</v>
      </c>
      <c r="G1257" t="s">
        <v>1815</v>
      </c>
      <c r="H1257" t="s">
        <v>11402</v>
      </c>
      <c r="I1257" t="s">
        <v>7032</v>
      </c>
      <c r="J1257" t="s">
        <v>6952</v>
      </c>
      <c r="K1257" t="s">
        <v>9</v>
      </c>
      <c r="L1257" t="s">
        <v>9</v>
      </c>
      <c r="M1257">
        <v>7.1</v>
      </c>
      <c r="N1257" t="s">
        <v>11735</v>
      </c>
      <c r="O1257">
        <v>8</v>
      </c>
      <c r="P1257" t="s">
        <v>11735</v>
      </c>
      <c r="Q1257">
        <v>1.4</v>
      </c>
      <c r="R1257" t="s">
        <v>11421</v>
      </c>
      <c r="S1257">
        <v>1.3</v>
      </c>
      <c r="T1257" t="s">
        <v>11421</v>
      </c>
      <c r="U1257" t="s">
        <v>9</v>
      </c>
      <c r="V1257" t="s">
        <v>9</v>
      </c>
      <c r="W1257" t="s">
        <v>9</v>
      </c>
      <c r="X1257" t="s">
        <v>9</v>
      </c>
      <c r="Y1257">
        <v>1</v>
      </c>
      <c r="Z1257" t="s">
        <v>11421</v>
      </c>
      <c r="AA1257">
        <v>15.1</v>
      </c>
      <c r="AB1257" t="s">
        <v>11830</v>
      </c>
      <c r="AC1257" t="s">
        <v>9</v>
      </c>
      <c r="AD1257" t="s">
        <v>9</v>
      </c>
      <c r="AE1257" t="s">
        <v>12371</v>
      </c>
    </row>
    <row r="1258" spans="1:31">
      <c r="A1258" t="s">
        <v>156</v>
      </c>
      <c r="B1258" t="s">
        <v>859</v>
      </c>
      <c r="C1258" t="s">
        <v>12648</v>
      </c>
      <c r="D1258" t="s">
        <v>859</v>
      </c>
      <c r="E1258">
        <v>43</v>
      </c>
      <c r="F1258" t="s">
        <v>12408</v>
      </c>
      <c r="G1258" t="s">
        <v>2819</v>
      </c>
      <c r="H1258" t="s">
        <v>11383</v>
      </c>
      <c r="I1258" t="s">
        <v>11398</v>
      </c>
      <c r="J1258" t="s">
        <v>11384</v>
      </c>
      <c r="K1258">
        <v>4</v>
      </c>
      <c r="L1258" t="s">
        <v>11389</v>
      </c>
      <c r="M1258">
        <v>3.7</v>
      </c>
      <c r="N1258" t="s">
        <v>11735</v>
      </c>
      <c r="O1258">
        <v>13.1</v>
      </c>
      <c r="P1258" t="s">
        <v>11735</v>
      </c>
      <c r="Q1258">
        <v>26</v>
      </c>
      <c r="R1258" t="s">
        <v>11930</v>
      </c>
      <c r="S1258">
        <v>1.5</v>
      </c>
      <c r="T1258" t="s">
        <v>11421</v>
      </c>
      <c r="U1258">
        <v>1.4</v>
      </c>
      <c r="V1258" t="s">
        <v>11421</v>
      </c>
      <c r="W1258">
        <v>10.9</v>
      </c>
      <c r="X1258" t="s">
        <v>11867</v>
      </c>
      <c r="Y1258">
        <v>1</v>
      </c>
      <c r="Z1258" t="s">
        <v>11421</v>
      </c>
      <c r="AA1258">
        <v>10.5</v>
      </c>
      <c r="AB1258" t="s">
        <v>11421</v>
      </c>
      <c r="AC1258">
        <v>2.1</v>
      </c>
      <c r="AD1258" t="s">
        <v>11421</v>
      </c>
      <c r="AE1258" t="s">
        <v>12371</v>
      </c>
    </row>
    <row r="1259" spans="1:31">
      <c r="A1259" t="s">
        <v>9</v>
      </c>
      <c r="B1259" t="s">
        <v>859</v>
      </c>
      <c r="C1259" t="s">
        <v>12649</v>
      </c>
      <c r="D1259" t="s">
        <v>859</v>
      </c>
      <c r="E1259">
        <v>39</v>
      </c>
      <c r="F1259" t="s">
        <v>12412</v>
      </c>
      <c r="G1259" t="s">
        <v>1364</v>
      </c>
      <c r="H1259" t="s">
        <v>11383</v>
      </c>
      <c r="I1259" t="s">
        <v>11398</v>
      </c>
      <c r="J1259" t="s">
        <v>11384</v>
      </c>
      <c r="K1259">
        <v>3</v>
      </c>
      <c r="L1259" t="s">
        <v>11389</v>
      </c>
      <c r="M1259">
        <v>5.9</v>
      </c>
      <c r="N1259" t="s">
        <v>11735</v>
      </c>
      <c r="O1259">
        <v>11.4</v>
      </c>
      <c r="P1259" t="s">
        <v>11735</v>
      </c>
      <c r="Q1259">
        <v>11.2</v>
      </c>
      <c r="R1259" t="s">
        <v>11421</v>
      </c>
      <c r="S1259">
        <v>4.8</v>
      </c>
      <c r="T1259" t="s">
        <v>11421</v>
      </c>
      <c r="U1259" t="s">
        <v>9</v>
      </c>
      <c r="V1259" t="s">
        <v>9</v>
      </c>
      <c r="W1259" t="s">
        <v>9</v>
      </c>
      <c r="X1259" t="s">
        <v>9</v>
      </c>
      <c r="Y1259">
        <v>1</v>
      </c>
      <c r="Z1259" t="s">
        <v>11421</v>
      </c>
      <c r="AA1259">
        <v>8.3</v>
      </c>
      <c r="AB1259" t="s">
        <v>11421</v>
      </c>
      <c r="AC1259">
        <v>1</v>
      </c>
      <c r="AD1259" t="s">
        <v>11421</v>
      </c>
      <c r="AE1259" t="s">
        <v>12371</v>
      </c>
    </row>
    <row r="1260" spans="1:31">
      <c r="A1260" t="s">
        <v>859</v>
      </c>
      <c r="B1260" t="s">
        <v>859</v>
      </c>
      <c r="C1260" t="s">
        <v>2740</v>
      </c>
      <c r="D1260" t="s">
        <v>859</v>
      </c>
      <c r="E1260">
        <v>30</v>
      </c>
      <c r="F1260" t="s">
        <v>11459</v>
      </c>
      <c r="G1260" t="s">
        <v>284</v>
      </c>
      <c r="H1260" t="s">
        <v>11402</v>
      </c>
      <c r="I1260" t="s">
        <v>11388</v>
      </c>
      <c r="J1260" t="s">
        <v>7069</v>
      </c>
      <c r="K1260">
        <v>4</v>
      </c>
      <c r="L1260" t="s">
        <v>12073</v>
      </c>
      <c r="M1260">
        <v>5.3</v>
      </c>
      <c r="N1260" t="s">
        <v>11735</v>
      </c>
      <c r="O1260">
        <v>4.6</v>
      </c>
      <c r="P1260" t="s">
        <v>11735</v>
      </c>
      <c r="Q1260">
        <v>10.6</v>
      </c>
      <c r="R1260" t="s">
        <v>11421</v>
      </c>
      <c r="S1260">
        <v>4.5</v>
      </c>
      <c r="T1260" t="s">
        <v>11421</v>
      </c>
      <c r="U1260">
        <v>16.4</v>
      </c>
      <c r="V1260" t="s">
        <v>11775</v>
      </c>
      <c r="W1260">
        <v>2.1</v>
      </c>
      <c r="X1260" t="s">
        <v>11421</v>
      </c>
      <c r="Y1260">
        <v>1.2</v>
      </c>
      <c r="Z1260" t="s">
        <v>11421</v>
      </c>
      <c r="AA1260">
        <v>7.8</v>
      </c>
      <c r="AB1260" t="s">
        <v>11421</v>
      </c>
      <c r="AC1260">
        <v>1.1</v>
      </c>
      <c r="AD1260" t="s">
        <v>11421</v>
      </c>
      <c r="AE1260" t="s">
        <v>12371</v>
      </c>
    </row>
    <row r="1261" spans="1:31">
      <c r="A1261" t="s">
        <v>859</v>
      </c>
      <c r="B1261" t="s">
        <v>859</v>
      </c>
      <c r="C1261" t="s">
        <v>12650</v>
      </c>
      <c r="D1261" t="s">
        <v>859</v>
      </c>
      <c r="E1261">
        <v>32</v>
      </c>
      <c r="F1261" t="s">
        <v>11954</v>
      </c>
      <c r="G1261" t="s">
        <v>1304</v>
      </c>
      <c r="H1261" t="s">
        <v>11387</v>
      </c>
      <c r="I1261" t="s">
        <v>11398</v>
      </c>
      <c r="J1261" t="s">
        <v>11384</v>
      </c>
      <c r="K1261">
        <v>4</v>
      </c>
      <c r="L1261" t="s">
        <v>11389</v>
      </c>
      <c r="M1261">
        <v>8.1</v>
      </c>
      <c r="N1261" t="s">
        <v>11735</v>
      </c>
      <c r="O1261">
        <v>7.4</v>
      </c>
      <c r="P1261" t="s">
        <v>11735</v>
      </c>
      <c r="Q1261">
        <v>4.8</v>
      </c>
      <c r="R1261" t="s">
        <v>11421</v>
      </c>
      <c r="S1261">
        <v>3.1</v>
      </c>
      <c r="T1261" t="s">
        <v>11421</v>
      </c>
      <c r="U1261">
        <v>15.7</v>
      </c>
      <c r="V1261" t="s">
        <v>11410</v>
      </c>
      <c r="W1261">
        <v>1.6</v>
      </c>
      <c r="X1261" t="s">
        <v>11421</v>
      </c>
      <c r="Y1261">
        <v>1.1</v>
      </c>
      <c r="Z1261" t="s">
        <v>11421</v>
      </c>
      <c r="AA1261">
        <v>9.5</v>
      </c>
      <c r="AB1261" t="s">
        <v>11421</v>
      </c>
      <c r="AC1261">
        <v>1.3</v>
      </c>
      <c r="AD1261" t="s">
        <v>11421</v>
      </c>
      <c r="AE1261" t="s">
        <v>12371</v>
      </c>
    </row>
    <row r="1262" spans="1:31">
      <c r="A1262" t="s">
        <v>9</v>
      </c>
      <c r="B1262" t="s">
        <v>859</v>
      </c>
      <c r="C1262" t="s">
        <v>2537</v>
      </c>
      <c r="D1262" t="s">
        <v>859</v>
      </c>
      <c r="E1262">
        <v>43</v>
      </c>
      <c r="F1262" t="s">
        <v>11954</v>
      </c>
      <c r="G1262" t="s">
        <v>1304</v>
      </c>
      <c r="H1262" t="s">
        <v>11387</v>
      </c>
      <c r="I1262" t="s">
        <v>11398</v>
      </c>
      <c r="J1262" t="s">
        <v>11384</v>
      </c>
      <c r="K1262">
        <v>3</v>
      </c>
      <c r="L1262" t="s">
        <v>11389</v>
      </c>
      <c r="M1262">
        <v>8.1</v>
      </c>
      <c r="N1262" t="s">
        <v>11735</v>
      </c>
      <c r="O1262">
        <v>5.8</v>
      </c>
      <c r="P1262" t="s">
        <v>11735</v>
      </c>
      <c r="Q1262">
        <v>3.7</v>
      </c>
      <c r="R1262" t="s">
        <v>11421</v>
      </c>
      <c r="S1262">
        <v>3</v>
      </c>
      <c r="T1262" t="s">
        <v>11421</v>
      </c>
      <c r="U1262">
        <v>3.4</v>
      </c>
      <c r="V1262" t="s">
        <v>11421</v>
      </c>
      <c r="W1262">
        <v>1.1</v>
      </c>
      <c r="X1262" t="s">
        <v>11421</v>
      </c>
      <c r="Y1262">
        <v>1.1</v>
      </c>
      <c r="Z1262" t="s">
        <v>11421</v>
      </c>
      <c r="AA1262">
        <v>8.3</v>
      </c>
      <c r="AB1262" t="s">
        <v>11421</v>
      </c>
      <c r="AC1262">
        <v>1.1</v>
      </c>
      <c r="AD1262" t="s">
        <v>11421</v>
      </c>
      <c r="AE1262" t="s">
        <v>12371</v>
      </c>
    </row>
    <row r="1263" spans="1:31">
      <c r="A1263" t="s">
        <v>9</v>
      </c>
      <c r="B1263" t="s">
        <v>859</v>
      </c>
      <c r="C1263" t="s">
        <v>12651</v>
      </c>
      <c r="D1263" t="s">
        <v>859</v>
      </c>
      <c r="E1263">
        <v>29</v>
      </c>
      <c r="F1263" t="s">
        <v>11991</v>
      </c>
      <c r="G1263" t="s">
        <v>2570</v>
      </c>
      <c r="H1263" t="s">
        <v>11383</v>
      </c>
      <c r="I1263" t="s">
        <v>11398</v>
      </c>
      <c r="J1263" t="s">
        <v>6952</v>
      </c>
      <c r="K1263">
        <v>4</v>
      </c>
      <c r="L1263" t="s">
        <v>11389</v>
      </c>
      <c r="M1263">
        <v>5.9</v>
      </c>
      <c r="N1263" t="s">
        <v>11735</v>
      </c>
      <c r="O1263">
        <v>6.3</v>
      </c>
      <c r="P1263" t="s">
        <v>11735</v>
      </c>
      <c r="Q1263">
        <v>5.1</v>
      </c>
      <c r="R1263" t="s">
        <v>11421</v>
      </c>
      <c r="S1263">
        <v>1</v>
      </c>
      <c r="T1263" t="s">
        <v>11421</v>
      </c>
      <c r="U1263">
        <v>2.6</v>
      </c>
      <c r="V1263" t="s">
        <v>11421</v>
      </c>
      <c r="W1263">
        <v>1.2</v>
      </c>
      <c r="X1263" t="s">
        <v>11421</v>
      </c>
      <c r="Y1263">
        <v>1</v>
      </c>
      <c r="Z1263" t="s">
        <v>11421</v>
      </c>
      <c r="AA1263">
        <v>12.4</v>
      </c>
      <c r="AB1263" t="s">
        <v>11421</v>
      </c>
      <c r="AC1263">
        <v>1.3</v>
      </c>
      <c r="AD1263" t="s">
        <v>11421</v>
      </c>
      <c r="AE1263" t="s">
        <v>12371</v>
      </c>
    </row>
    <row r="1264" spans="1:31">
      <c r="A1264" t="s">
        <v>859</v>
      </c>
      <c r="B1264" t="s">
        <v>859</v>
      </c>
      <c r="C1264" t="s">
        <v>3669</v>
      </c>
      <c r="D1264" t="s">
        <v>859</v>
      </c>
      <c r="E1264">
        <v>21</v>
      </c>
      <c r="F1264" t="s">
        <v>11459</v>
      </c>
      <c r="G1264" t="s">
        <v>284</v>
      </c>
      <c r="H1264" t="s">
        <v>11387</v>
      </c>
      <c r="I1264" t="s">
        <v>7032</v>
      </c>
      <c r="J1264" t="s">
        <v>7069</v>
      </c>
      <c r="K1264">
        <v>4</v>
      </c>
      <c r="L1264" t="s">
        <v>11385</v>
      </c>
      <c r="M1264">
        <v>4.2</v>
      </c>
      <c r="N1264" t="s">
        <v>11735</v>
      </c>
      <c r="O1264">
        <v>6.4</v>
      </c>
      <c r="P1264" t="s">
        <v>11735</v>
      </c>
      <c r="Q1264">
        <v>4.5</v>
      </c>
      <c r="R1264" t="s">
        <v>11421</v>
      </c>
      <c r="S1264">
        <v>2.5</v>
      </c>
      <c r="T1264" t="s">
        <v>11421</v>
      </c>
      <c r="U1264">
        <v>24.4</v>
      </c>
      <c r="V1264" t="s">
        <v>11710</v>
      </c>
      <c r="W1264">
        <v>3.9</v>
      </c>
      <c r="X1264" t="s">
        <v>11421</v>
      </c>
      <c r="Y1264">
        <v>1</v>
      </c>
      <c r="Z1264" t="s">
        <v>11421</v>
      </c>
      <c r="AA1264">
        <v>10.6</v>
      </c>
      <c r="AB1264" t="s">
        <v>11421</v>
      </c>
      <c r="AC1264">
        <v>1</v>
      </c>
      <c r="AD1264" t="s">
        <v>11421</v>
      </c>
      <c r="AE1264" t="s">
        <v>12371</v>
      </c>
    </row>
    <row r="1265" spans="1:31">
      <c r="A1265" t="s">
        <v>9</v>
      </c>
      <c r="B1265" t="s">
        <v>859</v>
      </c>
      <c r="C1265" t="s">
        <v>12652</v>
      </c>
      <c r="D1265" t="s">
        <v>859</v>
      </c>
      <c r="E1265">
        <v>28</v>
      </c>
      <c r="F1265" t="s">
        <v>11991</v>
      </c>
      <c r="G1265" t="s">
        <v>2570</v>
      </c>
      <c r="H1265" t="s">
        <v>11387</v>
      </c>
      <c r="I1265" t="s">
        <v>7032</v>
      </c>
      <c r="J1265" t="s">
        <v>6952</v>
      </c>
      <c r="K1265">
        <v>1</v>
      </c>
      <c r="L1265" t="s">
        <v>11389</v>
      </c>
      <c r="M1265">
        <v>6.6</v>
      </c>
      <c r="N1265" t="s">
        <v>11735</v>
      </c>
      <c r="O1265">
        <v>2.6</v>
      </c>
      <c r="P1265" t="s">
        <v>11735</v>
      </c>
      <c r="Q1265">
        <v>10.8</v>
      </c>
      <c r="R1265" t="s">
        <v>11421</v>
      </c>
      <c r="S1265">
        <v>1</v>
      </c>
      <c r="T1265" t="s">
        <v>11421</v>
      </c>
      <c r="U1265" t="s">
        <v>9</v>
      </c>
      <c r="V1265" t="s">
        <v>9</v>
      </c>
      <c r="W1265">
        <v>20.5</v>
      </c>
      <c r="X1265" t="s">
        <v>11640</v>
      </c>
      <c r="Y1265">
        <v>1</v>
      </c>
      <c r="Z1265" t="s">
        <v>11421</v>
      </c>
      <c r="AA1265">
        <v>9.9</v>
      </c>
      <c r="AB1265" t="s">
        <v>11421</v>
      </c>
      <c r="AC1265">
        <v>1</v>
      </c>
      <c r="AD1265" t="s">
        <v>11421</v>
      </c>
      <c r="AE1265" t="s">
        <v>12371</v>
      </c>
    </row>
    <row r="1266" spans="1:31">
      <c r="A1266" t="s">
        <v>859</v>
      </c>
      <c r="B1266" t="s">
        <v>859</v>
      </c>
      <c r="C1266" t="s">
        <v>2445</v>
      </c>
      <c r="D1266" t="s">
        <v>859</v>
      </c>
      <c r="E1266">
        <v>14</v>
      </c>
      <c r="F1266" t="s">
        <v>12153</v>
      </c>
      <c r="G1266" t="s">
        <v>489</v>
      </c>
      <c r="H1266" t="s">
        <v>11402</v>
      </c>
      <c r="I1266" t="s">
        <v>11398</v>
      </c>
      <c r="J1266" t="s">
        <v>11384</v>
      </c>
      <c r="K1266">
        <v>5</v>
      </c>
      <c r="L1266" t="s">
        <v>11389</v>
      </c>
      <c r="M1266">
        <v>6.8</v>
      </c>
      <c r="N1266" t="s">
        <v>11735</v>
      </c>
      <c r="O1266">
        <v>8.3</v>
      </c>
      <c r="P1266" t="s">
        <v>11735</v>
      </c>
      <c r="Q1266">
        <v>5</v>
      </c>
      <c r="R1266" t="s">
        <v>11421</v>
      </c>
      <c r="S1266">
        <v>2.3</v>
      </c>
      <c r="T1266" t="s">
        <v>11421</v>
      </c>
      <c r="U1266">
        <v>3</v>
      </c>
      <c r="V1266" t="s">
        <v>11421</v>
      </c>
      <c r="W1266">
        <v>3.6</v>
      </c>
      <c r="X1266" t="s">
        <v>11421</v>
      </c>
      <c r="Y1266">
        <v>2.1</v>
      </c>
      <c r="Z1266" t="s">
        <v>11421</v>
      </c>
      <c r="AA1266">
        <v>15.4</v>
      </c>
      <c r="AB1266" t="s">
        <v>11621</v>
      </c>
      <c r="AC1266">
        <v>6.1</v>
      </c>
      <c r="AD1266" t="s">
        <v>11421</v>
      </c>
      <c r="AE1266" t="s">
        <v>12371</v>
      </c>
    </row>
    <row r="1267" spans="1:31">
      <c r="A1267" t="s">
        <v>156</v>
      </c>
      <c r="B1267" t="s">
        <v>859</v>
      </c>
      <c r="C1267" t="s">
        <v>2489</v>
      </c>
      <c r="D1267" t="s">
        <v>859</v>
      </c>
      <c r="E1267">
        <v>18</v>
      </c>
      <c r="F1267" t="s">
        <v>11382</v>
      </c>
      <c r="G1267" t="s">
        <v>5</v>
      </c>
      <c r="H1267" t="s">
        <v>11383</v>
      </c>
      <c r="I1267" t="s">
        <v>7032</v>
      </c>
      <c r="J1267" t="s">
        <v>11384</v>
      </c>
      <c r="K1267">
        <v>5</v>
      </c>
      <c r="L1267" t="s">
        <v>11385</v>
      </c>
      <c r="M1267">
        <v>3.4</v>
      </c>
      <c r="N1267" t="s">
        <v>11735</v>
      </c>
      <c r="O1267">
        <v>3.8</v>
      </c>
      <c r="P1267" t="s">
        <v>11735</v>
      </c>
      <c r="Q1267">
        <v>23.7</v>
      </c>
      <c r="R1267" t="s">
        <v>11576</v>
      </c>
      <c r="S1267">
        <v>9.3</v>
      </c>
      <c r="T1267" t="s">
        <v>11421</v>
      </c>
      <c r="U1267">
        <v>6.8</v>
      </c>
      <c r="V1267" t="s">
        <v>11421</v>
      </c>
      <c r="W1267">
        <v>2.7</v>
      </c>
      <c r="X1267" t="s">
        <v>11421</v>
      </c>
      <c r="Y1267">
        <v>1.5</v>
      </c>
      <c r="Z1267" t="s">
        <v>11421</v>
      </c>
      <c r="AA1267">
        <v>13.2</v>
      </c>
      <c r="AB1267" t="s">
        <v>11898</v>
      </c>
      <c r="AC1267">
        <v>1.1</v>
      </c>
      <c r="AD1267" t="s">
        <v>11421</v>
      </c>
      <c r="AE1267" t="s">
        <v>12371</v>
      </c>
    </row>
    <row r="1268" spans="1:31">
      <c r="A1268" t="s">
        <v>156</v>
      </c>
      <c r="B1268" t="s">
        <v>859</v>
      </c>
      <c r="C1268" t="s">
        <v>10698</v>
      </c>
      <c r="D1268" t="s">
        <v>859</v>
      </c>
      <c r="E1268">
        <v>31</v>
      </c>
      <c r="F1268" t="s">
        <v>11649</v>
      </c>
      <c r="G1268" t="s">
        <v>833</v>
      </c>
      <c r="H1268" t="s">
        <v>11383</v>
      </c>
      <c r="I1268" t="s">
        <v>11398</v>
      </c>
      <c r="J1268" t="s">
        <v>11384</v>
      </c>
      <c r="K1268">
        <v>5</v>
      </c>
      <c r="L1268" t="s">
        <v>11389</v>
      </c>
      <c r="M1268">
        <v>4.9</v>
      </c>
      <c r="N1268" t="s">
        <v>11735</v>
      </c>
      <c r="O1268">
        <v>3.9</v>
      </c>
      <c r="P1268" t="s">
        <v>11735</v>
      </c>
      <c r="Q1268">
        <v>30.5</v>
      </c>
      <c r="R1268" t="s">
        <v>12265</v>
      </c>
      <c r="S1268">
        <v>2.7</v>
      </c>
      <c r="T1268" t="s">
        <v>11421</v>
      </c>
      <c r="U1268">
        <v>1.1</v>
      </c>
      <c r="V1268" t="s">
        <v>11421</v>
      </c>
      <c r="W1268">
        <v>5.7</v>
      </c>
      <c r="X1268" t="s">
        <v>11421</v>
      </c>
      <c r="Y1268">
        <v>1</v>
      </c>
      <c r="Z1268" t="s">
        <v>11421</v>
      </c>
      <c r="AA1268">
        <v>7.2</v>
      </c>
      <c r="AB1268" t="s">
        <v>11421</v>
      </c>
      <c r="AC1268">
        <v>1</v>
      </c>
      <c r="AD1268" t="s">
        <v>11421</v>
      </c>
      <c r="AE1268" t="s">
        <v>12371</v>
      </c>
    </row>
    <row r="1269" spans="1:31">
      <c r="A1269" t="s">
        <v>859</v>
      </c>
      <c r="B1269" t="s">
        <v>859</v>
      </c>
      <c r="C1269" t="s">
        <v>661</v>
      </c>
      <c r="D1269" t="s">
        <v>859</v>
      </c>
      <c r="E1269">
        <v>14</v>
      </c>
      <c r="F1269" t="s">
        <v>11382</v>
      </c>
      <c r="G1269" t="s">
        <v>5</v>
      </c>
      <c r="H1269" t="s">
        <v>11387</v>
      </c>
      <c r="I1269" t="s">
        <v>7032</v>
      </c>
      <c r="J1269" t="s">
        <v>7069</v>
      </c>
      <c r="K1269">
        <v>5</v>
      </c>
      <c r="L1269" t="s">
        <v>11389</v>
      </c>
      <c r="M1269">
        <v>4.2</v>
      </c>
      <c r="N1269" t="s">
        <v>11735</v>
      </c>
      <c r="O1269">
        <v>4.7</v>
      </c>
      <c r="P1269" t="s">
        <v>11735</v>
      </c>
      <c r="Q1269">
        <v>6.5</v>
      </c>
      <c r="R1269" t="s">
        <v>11421</v>
      </c>
      <c r="S1269">
        <v>8.7</v>
      </c>
      <c r="T1269" t="s">
        <v>11421</v>
      </c>
      <c r="U1269">
        <v>6.5</v>
      </c>
      <c r="V1269" t="s">
        <v>11421</v>
      </c>
      <c r="W1269">
        <v>6.6</v>
      </c>
      <c r="X1269" t="s">
        <v>11421</v>
      </c>
      <c r="Y1269">
        <v>1.2</v>
      </c>
      <c r="Z1269" t="s">
        <v>11421</v>
      </c>
      <c r="AA1269">
        <v>23</v>
      </c>
      <c r="AB1269" t="s">
        <v>11521</v>
      </c>
      <c r="AC1269">
        <v>4.1</v>
      </c>
      <c r="AD1269" t="s">
        <v>11421</v>
      </c>
      <c r="AE1269" t="s">
        <v>12371</v>
      </c>
    </row>
    <row r="1270" spans="1:31">
      <c r="A1270" t="s">
        <v>859</v>
      </c>
      <c r="B1270" t="s">
        <v>859</v>
      </c>
      <c r="C1270" t="s">
        <v>11090</v>
      </c>
      <c r="D1270" t="s">
        <v>859</v>
      </c>
      <c r="E1270">
        <v>30</v>
      </c>
      <c r="F1270" t="s">
        <v>11649</v>
      </c>
      <c r="G1270" t="s">
        <v>833</v>
      </c>
      <c r="H1270" t="s">
        <v>11387</v>
      </c>
      <c r="I1270" t="s">
        <v>11398</v>
      </c>
      <c r="J1270" t="s">
        <v>7069</v>
      </c>
      <c r="K1270">
        <v>5</v>
      </c>
      <c r="L1270" t="s">
        <v>11389</v>
      </c>
      <c r="M1270">
        <v>8.3</v>
      </c>
      <c r="N1270" t="s">
        <v>11735</v>
      </c>
      <c r="O1270">
        <v>2.7</v>
      </c>
      <c r="P1270" t="s">
        <v>11735</v>
      </c>
      <c r="Q1270">
        <v>7.6</v>
      </c>
      <c r="R1270" t="s">
        <v>11421</v>
      </c>
      <c r="S1270">
        <v>1.4</v>
      </c>
      <c r="T1270" t="s">
        <v>11421</v>
      </c>
      <c r="U1270">
        <v>1.2</v>
      </c>
      <c r="V1270" t="s">
        <v>11421</v>
      </c>
      <c r="W1270">
        <v>25.9</v>
      </c>
      <c r="X1270" t="s">
        <v>645</v>
      </c>
      <c r="Y1270">
        <v>1</v>
      </c>
      <c r="Z1270" t="s">
        <v>11421</v>
      </c>
      <c r="AA1270">
        <v>7.1</v>
      </c>
      <c r="AB1270" t="s">
        <v>11421</v>
      </c>
      <c r="AC1270">
        <v>1</v>
      </c>
      <c r="AD1270" t="s">
        <v>11421</v>
      </c>
      <c r="AE1270" t="s">
        <v>12371</v>
      </c>
    </row>
    <row r="1271" spans="1:31">
      <c r="A1271" t="s">
        <v>156</v>
      </c>
      <c r="B1271" t="s">
        <v>859</v>
      </c>
      <c r="C1271" t="s">
        <v>12653</v>
      </c>
      <c r="D1271" t="s">
        <v>859</v>
      </c>
      <c r="E1271">
        <v>29</v>
      </c>
      <c r="F1271" t="s">
        <v>11459</v>
      </c>
      <c r="G1271" t="s">
        <v>284</v>
      </c>
      <c r="H1271" t="s">
        <v>11383</v>
      </c>
      <c r="I1271" t="s">
        <v>11510</v>
      </c>
      <c r="J1271" t="s">
        <v>9</v>
      </c>
      <c r="K1271">
        <v>2</v>
      </c>
      <c r="L1271" t="s">
        <v>11389</v>
      </c>
      <c r="M1271">
        <v>5.9</v>
      </c>
      <c r="N1271" t="s">
        <v>11735</v>
      </c>
      <c r="O1271">
        <v>2.3</v>
      </c>
      <c r="P1271" t="s">
        <v>11735</v>
      </c>
      <c r="Q1271">
        <v>6.8</v>
      </c>
      <c r="R1271" t="s">
        <v>11421</v>
      </c>
      <c r="S1271">
        <v>15.3</v>
      </c>
      <c r="T1271" t="s">
        <v>12303</v>
      </c>
      <c r="U1271">
        <v>5.5</v>
      </c>
      <c r="V1271" t="s">
        <v>11421</v>
      </c>
      <c r="W1271">
        <v>4.5</v>
      </c>
      <c r="X1271" t="s">
        <v>11421</v>
      </c>
      <c r="Y1271">
        <v>1.2</v>
      </c>
      <c r="Z1271" t="s">
        <v>11421</v>
      </c>
      <c r="AA1271">
        <v>9.5</v>
      </c>
      <c r="AB1271" t="s">
        <v>11421</v>
      </c>
      <c r="AC1271">
        <v>1</v>
      </c>
      <c r="AD1271" t="s">
        <v>11421</v>
      </c>
      <c r="AE1271" t="s">
        <v>12371</v>
      </c>
    </row>
    <row r="1272" spans="1:31">
      <c r="A1272" t="s">
        <v>9</v>
      </c>
      <c r="B1272" t="s">
        <v>859</v>
      </c>
      <c r="C1272" t="s">
        <v>6083</v>
      </c>
      <c r="D1272" t="s">
        <v>859</v>
      </c>
      <c r="E1272">
        <v>19</v>
      </c>
      <c r="F1272" t="s">
        <v>11954</v>
      </c>
      <c r="G1272" t="s">
        <v>1304</v>
      </c>
      <c r="H1272" t="s">
        <v>11387</v>
      </c>
      <c r="I1272" t="s">
        <v>11388</v>
      </c>
      <c r="J1272" t="s">
        <v>6952</v>
      </c>
      <c r="K1272">
        <v>3</v>
      </c>
      <c r="L1272" t="s">
        <v>11389</v>
      </c>
      <c r="M1272">
        <v>6.5</v>
      </c>
      <c r="N1272" t="s">
        <v>11735</v>
      </c>
      <c r="O1272">
        <v>3.3</v>
      </c>
      <c r="P1272" t="s">
        <v>11735</v>
      </c>
      <c r="Q1272">
        <v>6.5</v>
      </c>
      <c r="R1272" t="s">
        <v>11421</v>
      </c>
      <c r="S1272">
        <v>2</v>
      </c>
      <c r="T1272" t="s">
        <v>11421</v>
      </c>
      <c r="U1272">
        <v>5.9</v>
      </c>
      <c r="V1272" t="s">
        <v>11421</v>
      </c>
      <c r="W1272">
        <v>1.3</v>
      </c>
      <c r="X1272" t="s">
        <v>11421</v>
      </c>
      <c r="Y1272">
        <v>1</v>
      </c>
      <c r="Z1272" t="s">
        <v>11421</v>
      </c>
      <c r="AA1272">
        <v>7.9</v>
      </c>
      <c r="AB1272" t="s">
        <v>11421</v>
      </c>
      <c r="AC1272">
        <v>4.4</v>
      </c>
      <c r="AD1272" t="s">
        <v>11421</v>
      </c>
      <c r="AE1272" t="s">
        <v>12371</v>
      </c>
    </row>
    <row r="1273" spans="1:31">
      <c r="A1273" t="s">
        <v>859</v>
      </c>
      <c r="B1273" t="s">
        <v>859</v>
      </c>
      <c r="C1273" t="s">
        <v>3709</v>
      </c>
      <c r="D1273" t="s">
        <v>859</v>
      </c>
      <c r="E1273">
        <v>24</v>
      </c>
      <c r="F1273" t="s">
        <v>11595</v>
      </c>
      <c r="G1273" t="s">
        <v>641</v>
      </c>
      <c r="H1273" t="s">
        <v>11383</v>
      </c>
      <c r="I1273" t="s">
        <v>11398</v>
      </c>
      <c r="J1273" t="s">
        <v>11384</v>
      </c>
      <c r="K1273">
        <v>2</v>
      </c>
      <c r="L1273" t="s">
        <v>11389</v>
      </c>
      <c r="M1273">
        <v>6.3</v>
      </c>
      <c r="N1273" t="s">
        <v>11735</v>
      </c>
      <c r="O1273">
        <v>2.3</v>
      </c>
      <c r="P1273" t="s">
        <v>11735</v>
      </c>
      <c r="Q1273">
        <v>6.5</v>
      </c>
      <c r="R1273" t="s">
        <v>11421</v>
      </c>
      <c r="S1273">
        <v>6.4</v>
      </c>
      <c r="T1273" t="s">
        <v>11421</v>
      </c>
      <c r="U1273">
        <v>3.2</v>
      </c>
      <c r="V1273" t="s">
        <v>11421</v>
      </c>
      <c r="W1273">
        <v>10.2</v>
      </c>
      <c r="X1273" t="s">
        <v>11421</v>
      </c>
      <c r="Y1273">
        <v>1</v>
      </c>
      <c r="Z1273" t="s">
        <v>11421</v>
      </c>
      <c r="AA1273">
        <v>7.6</v>
      </c>
      <c r="AB1273" t="s">
        <v>11421</v>
      </c>
      <c r="AC1273">
        <v>2.3</v>
      </c>
      <c r="AD1273" t="s">
        <v>11421</v>
      </c>
      <c r="AE1273" t="s">
        <v>12371</v>
      </c>
    </row>
    <row r="1274" spans="1:31">
      <c r="A1274" t="s">
        <v>859</v>
      </c>
      <c r="B1274" t="s">
        <v>859</v>
      </c>
      <c r="C1274" t="s">
        <v>12654</v>
      </c>
      <c r="D1274" t="s">
        <v>859</v>
      </c>
      <c r="E1274">
        <v>55</v>
      </c>
      <c r="F1274" t="s">
        <v>11649</v>
      </c>
      <c r="G1274" t="s">
        <v>833</v>
      </c>
      <c r="H1274" t="s">
        <v>11383</v>
      </c>
      <c r="I1274" t="s">
        <v>11398</v>
      </c>
      <c r="J1274" t="s">
        <v>11384</v>
      </c>
      <c r="K1274">
        <v>5</v>
      </c>
      <c r="L1274" t="s">
        <v>11389</v>
      </c>
      <c r="M1274">
        <v>5.8</v>
      </c>
      <c r="N1274" t="s">
        <v>11735</v>
      </c>
      <c r="O1274">
        <v>3.5</v>
      </c>
      <c r="P1274" t="s">
        <v>11735</v>
      </c>
      <c r="Q1274">
        <v>11.7</v>
      </c>
      <c r="R1274" t="s">
        <v>11421</v>
      </c>
      <c r="S1274">
        <v>2</v>
      </c>
      <c r="T1274" t="s">
        <v>11421</v>
      </c>
      <c r="U1274">
        <v>7.9</v>
      </c>
      <c r="V1274" t="s">
        <v>11421</v>
      </c>
      <c r="W1274">
        <v>45</v>
      </c>
      <c r="X1274" t="s">
        <v>11581</v>
      </c>
      <c r="Y1274">
        <v>1.1</v>
      </c>
      <c r="Z1274" t="s">
        <v>11421</v>
      </c>
      <c r="AA1274">
        <v>7.8</v>
      </c>
      <c r="AB1274" t="s">
        <v>11421</v>
      </c>
      <c r="AC1274">
        <v>1.4</v>
      </c>
      <c r="AD1274" t="s">
        <v>11421</v>
      </c>
      <c r="AE1274" t="s">
        <v>12371</v>
      </c>
    </row>
    <row r="1275" spans="1:31">
      <c r="A1275" t="s">
        <v>859</v>
      </c>
      <c r="B1275" t="s">
        <v>859</v>
      </c>
      <c r="C1275" t="s">
        <v>10715</v>
      </c>
      <c r="D1275" t="s">
        <v>859</v>
      </c>
      <c r="E1275">
        <v>24</v>
      </c>
      <c r="F1275" t="s">
        <v>11595</v>
      </c>
      <c r="G1275" t="s">
        <v>641</v>
      </c>
      <c r="H1275" t="s">
        <v>11383</v>
      </c>
      <c r="I1275" t="s">
        <v>11398</v>
      </c>
      <c r="J1275" t="s">
        <v>7069</v>
      </c>
      <c r="K1275">
        <v>2</v>
      </c>
      <c r="L1275" t="s">
        <v>11389</v>
      </c>
      <c r="M1275">
        <v>7.5</v>
      </c>
      <c r="N1275" t="s">
        <v>11735</v>
      </c>
      <c r="O1275">
        <v>4.5</v>
      </c>
      <c r="P1275" t="s">
        <v>11735</v>
      </c>
      <c r="Q1275">
        <v>8.2</v>
      </c>
      <c r="R1275" t="s">
        <v>11421</v>
      </c>
      <c r="S1275">
        <v>3.2</v>
      </c>
      <c r="T1275" t="s">
        <v>11421</v>
      </c>
      <c r="U1275">
        <v>2.7</v>
      </c>
      <c r="V1275" t="s">
        <v>11421</v>
      </c>
      <c r="W1275">
        <v>5.2</v>
      </c>
      <c r="X1275" t="s">
        <v>11421</v>
      </c>
      <c r="Y1275">
        <v>1</v>
      </c>
      <c r="Z1275" t="s">
        <v>11421</v>
      </c>
      <c r="AA1275">
        <v>16.1</v>
      </c>
      <c r="AB1275" t="s">
        <v>11492</v>
      </c>
      <c r="AC1275">
        <v>3.1</v>
      </c>
      <c r="AD1275" t="s">
        <v>11421</v>
      </c>
      <c r="AE1275" t="s">
        <v>12371</v>
      </c>
    </row>
    <row r="1276" spans="1:31">
      <c r="A1276" t="s">
        <v>156</v>
      </c>
      <c r="B1276" t="s">
        <v>859</v>
      </c>
      <c r="C1276" t="s">
        <v>3302</v>
      </c>
      <c r="D1276" t="s">
        <v>859</v>
      </c>
      <c r="E1276">
        <v>29</v>
      </c>
      <c r="F1276" t="s">
        <v>11595</v>
      </c>
      <c r="G1276" t="s">
        <v>641</v>
      </c>
      <c r="H1276" t="s">
        <v>11383</v>
      </c>
      <c r="I1276" t="s">
        <v>11398</v>
      </c>
      <c r="J1276" t="s">
        <v>11384</v>
      </c>
      <c r="K1276">
        <v>3</v>
      </c>
      <c r="L1276" t="s">
        <v>11389</v>
      </c>
      <c r="M1276">
        <v>5.7</v>
      </c>
      <c r="N1276" t="s">
        <v>11735</v>
      </c>
      <c r="O1276">
        <v>3.2</v>
      </c>
      <c r="P1276" t="s">
        <v>11735</v>
      </c>
      <c r="Q1276">
        <v>11.6</v>
      </c>
      <c r="R1276" t="s">
        <v>11421</v>
      </c>
      <c r="S1276">
        <v>10.1</v>
      </c>
      <c r="T1276" t="s">
        <v>11421</v>
      </c>
      <c r="U1276">
        <v>5.6</v>
      </c>
      <c r="V1276" t="s">
        <v>11421</v>
      </c>
      <c r="W1276">
        <v>7.7</v>
      </c>
      <c r="X1276" t="s">
        <v>11421</v>
      </c>
      <c r="Y1276">
        <v>1.1</v>
      </c>
      <c r="Z1276" t="s">
        <v>11421</v>
      </c>
      <c r="AA1276">
        <v>8.6</v>
      </c>
      <c r="AB1276" t="s">
        <v>11421</v>
      </c>
      <c r="AC1276">
        <v>5.6</v>
      </c>
      <c r="AD1276" t="s">
        <v>11421</v>
      </c>
      <c r="AE1276" t="s">
        <v>12371</v>
      </c>
    </row>
    <row r="1277" spans="1:31">
      <c r="A1277" t="s">
        <v>859</v>
      </c>
      <c r="B1277" t="s">
        <v>859</v>
      </c>
      <c r="C1277" t="s">
        <v>12655</v>
      </c>
      <c r="D1277" t="s">
        <v>859</v>
      </c>
      <c r="E1277">
        <v>63</v>
      </c>
      <c r="F1277" t="s">
        <v>12408</v>
      </c>
      <c r="G1277" t="s">
        <v>2819</v>
      </c>
      <c r="H1277" t="s">
        <v>11387</v>
      </c>
      <c r="I1277" t="s">
        <v>11398</v>
      </c>
      <c r="J1277" t="s">
        <v>7069</v>
      </c>
      <c r="K1277">
        <v>5</v>
      </c>
      <c r="L1277" t="s">
        <v>11389</v>
      </c>
      <c r="M1277">
        <v>5.7</v>
      </c>
      <c r="N1277" t="s">
        <v>11735</v>
      </c>
      <c r="O1277">
        <v>4.4</v>
      </c>
      <c r="P1277" t="s">
        <v>11735</v>
      </c>
      <c r="Q1277">
        <v>17.2</v>
      </c>
      <c r="R1277" t="s">
        <v>11421</v>
      </c>
      <c r="S1277">
        <v>1.4</v>
      </c>
      <c r="T1277" t="s">
        <v>11421</v>
      </c>
      <c r="U1277">
        <v>1.2</v>
      </c>
      <c r="V1277" t="s">
        <v>11421</v>
      </c>
      <c r="W1277">
        <v>1.2</v>
      </c>
      <c r="X1277" t="s">
        <v>11421</v>
      </c>
      <c r="Y1277">
        <v>1.1</v>
      </c>
      <c r="Z1277" t="s">
        <v>11421</v>
      </c>
      <c r="AA1277">
        <v>9.8</v>
      </c>
      <c r="AB1277" t="s">
        <v>11421</v>
      </c>
      <c r="AC1277">
        <v>1.1</v>
      </c>
      <c r="AD1277" t="s">
        <v>11421</v>
      </c>
      <c r="AE1277" t="s">
        <v>12371</v>
      </c>
    </row>
    <row r="1278" spans="1:31">
      <c r="A1278" t="s">
        <v>9</v>
      </c>
      <c r="B1278" t="s">
        <v>859</v>
      </c>
      <c r="C1278" t="s">
        <v>12656</v>
      </c>
      <c r="D1278" t="s">
        <v>859</v>
      </c>
      <c r="E1278">
        <v>40</v>
      </c>
      <c r="F1278" t="s">
        <v>12123</v>
      </c>
      <c r="G1278" t="s">
        <v>774</v>
      </c>
      <c r="H1278" t="s">
        <v>11387</v>
      </c>
      <c r="I1278" t="s">
        <v>11398</v>
      </c>
      <c r="J1278" t="s">
        <v>6952</v>
      </c>
      <c r="K1278">
        <v>4</v>
      </c>
      <c r="L1278" t="s">
        <v>9</v>
      </c>
      <c r="M1278">
        <v>6.6</v>
      </c>
      <c r="N1278" t="s">
        <v>11735</v>
      </c>
      <c r="O1278">
        <v>7.2</v>
      </c>
      <c r="P1278" t="s">
        <v>11735</v>
      </c>
      <c r="Q1278">
        <v>5.3</v>
      </c>
      <c r="R1278" t="s">
        <v>11421</v>
      </c>
      <c r="S1278">
        <v>1.4</v>
      </c>
      <c r="T1278" t="s">
        <v>11421</v>
      </c>
      <c r="U1278">
        <v>4.8</v>
      </c>
      <c r="V1278" t="s">
        <v>11421</v>
      </c>
      <c r="W1278">
        <v>1.3</v>
      </c>
      <c r="X1278" t="s">
        <v>11421</v>
      </c>
      <c r="Y1278">
        <v>1</v>
      </c>
      <c r="Z1278" t="s">
        <v>11421</v>
      </c>
      <c r="AA1278">
        <v>7.8</v>
      </c>
      <c r="AB1278" t="s">
        <v>11421</v>
      </c>
      <c r="AC1278" t="s">
        <v>9</v>
      </c>
      <c r="AD1278" t="s">
        <v>9</v>
      </c>
      <c r="AE1278" t="s">
        <v>12371</v>
      </c>
    </row>
    <row r="1279" spans="1:31">
      <c r="A1279" t="s">
        <v>9</v>
      </c>
      <c r="B1279" t="s">
        <v>859</v>
      </c>
      <c r="C1279" t="s">
        <v>12657</v>
      </c>
      <c r="D1279" t="s">
        <v>859</v>
      </c>
      <c r="E1279">
        <v>36</v>
      </c>
      <c r="F1279" t="s">
        <v>11734</v>
      </c>
      <c r="G1279" t="s">
        <v>335</v>
      </c>
      <c r="H1279" t="s">
        <v>9</v>
      </c>
      <c r="I1279" t="s">
        <v>11510</v>
      </c>
      <c r="J1279" t="s">
        <v>9</v>
      </c>
      <c r="K1279" t="s">
        <v>9</v>
      </c>
      <c r="L1279" t="s">
        <v>9</v>
      </c>
      <c r="M1279">
        <v>5.9</v>
      </c>
      <c r="N1279" t="s">
        <v>11735</v>
      </c>
      <c r="O1279">
        <v>3.7</v>
      </c>
      <c r="P1279" t="s">
        <v>11735</v>
      </c>
      <c r="Q1279" t="s">
        <v>9</v>
      </c>
      <c r="R1279" t="s">
        <v>9</v>
      </c>
      <c r="S1279" t="s">
        <v>9</v>
      </c>
      <c r="T1279" t="s">
        <v>9</v>
      </c>
      <c r="U1279" t="s">
        <v>9</v>
      </c>
      <c r="V1279" t="s">
        <v>9</v>
      </c>
      <c r="W1279" t="s">
        <v>9</v>
      </c>
      <c r="X1279" t="s">
        <v>9</v>
      </c>
      <c r="Y1279">
        <v>41.5</v>
      </c>
      <c r="Z1279" t="s">
        <v>11960</v>
      </c>
      <c r="AA1279" t="s">
        <v>9</v>
      </c>
      <c r="AB1279" t="s">
        <v>9</v>
      </c>
      <c r="AC1279" t="s">
        <v>9</v>
      </c>
      <c r="AD1279" t="s">
        <v>9</v>
      </c>
      <c r="AE1279" t="s">
        <v>12371</v>
      </c>
    </row>
    <row r="1280" spans="1:31">
      <c r="A1280" t="s">
        <v>859</v>
      </c>
      <c r="B1280" t="s">
        <v>859</v>
      </c>
      <c r="C1280" t="s">
        <v>2909</v>
      </c>
      <c r="D1280" t="s">
        <v>859</v>
      </c>
      <c r="E1280">
        <v>28</v>
      </c>
      <c r="F1280" t="s">
        <v>11382</v>
      </c>
      <c r="G1280" t="s">
        <v>5</v>
      </c>
      <c r="H1280" t="s">
        <v>11387</v>
      </c>
      <c r="I1280" t="s">
        <v>7032</v>
      </c>
      <c r="J1280" t="s">
        <v>7069</v>
      </c>
      <c r="K1280">
        <v>4</v>
      </c>
      <c r="L1280" t="s">
        <v>9</v>
      </c>
      <c r="M1280">
        <v>2.9</v>
      </c>
      <c r="N1280" t="s">
        <v>11735</v>
      </c>
      <c r="O1280">
        <v>3.3</v>
      </c>
      <c r="P1280" t="s">
        <v>11735</v>
      </c>
      <c r="Q1280">
        <v>14</v>
      </c>
      <c r="R1280" t="s">
        <v>11421</v>
      </c>
      <c r="S1280">
        <v>3.1</v>
      </c>
      <c r="T1280" t="s">
        <v>11421</v>
      </c>
      <c r="U1280">
        <v>4.4</v>
      </c>
      <c r="V1280" t="s">
        <v>11421</v>
      </c>
      <c r="W1280">
        <v>3.9</v>
      </c>
      <c r="X1280" t="s">
        <v>11421</v>
      </c>
      <c r="Y1280">
        <v>1.1</v>
      </c>
      <c r="Z1280" t="s">
        <v>11421</v>
      </c>
      <c r="AA1280">
        <v>10.2</v>
      </c>
      <c r="AB1280" t="s">
        <v>11421</v>
      </c>
      <c r="AC1280" t="s">
        <v>9</v>
      </c>
      <c r="AD1280" t="s">
        <v>9</v>
      </c>
      <c r="AE1280" t="s">
        <v>12371</v>
      </c>
    </row>
    <row r="1281" spans="1:31">
      <c r="A1281" t="s">
        <v>859</v>
      </c>
      <c r="B1281" t="s">
        <v>859</v>
      </c>
      <c r="C1281" t="s">
        <v>10414</v>
      </c>
      <c r="D1281" t="s">
        <v>859</v>
      </c>
      <c r="E1281">
        <v>14</v>
      </c>
      <c r="F1281" t="s">
        <v>8527</v>
      </c>
      <c r="G1281" t="s">
        <v>1197</v>
      </c>
      <c r="H1281" t="s">
        <v>11383</v>
      </c>
      <c r="I1281" t="s">
        <v>11398</v>
      </c>
      <c r="J1281" t="s">
        <v>11384</v>
      </c>
      <c r="K1281">
        <v>2</v>
      </c>
      <c r="L1281" t="s">
        <v>11389</v>
      </c>
      <c r="M1281">
        <v>4.5</v>
      </c>
      <c r="N1281" t="s">
        <v>11735</v>
      </c>
      <c r="O1281">
        <v>3.9</v>
      </c>
      <c r="P1281" t="s">
        <v>11735</v>
      </c>
      <c r="Q1281">
        <v>2.1</v>
      </c>
      <c r="R1281" t="s">
        <v>11421</v>
      </c>
      <c r="S1281">
        <v>6.6</v>
      </c>
      <c r="T1281" t="s">
        <v>11421</v>
      </c>
      <c r="U1281">
        <v>13.6</v>
      </c>
      <c r="V1281" t="s">
        <v>12312</v>
      </c>
      <c r="W1281">
        <v>7.6</v>
      </c>
      <c r="X1281" t="s">
        <v>11421</v>
      </c>
      <c r="Y1281">
        <v>1.3</v>
      </c>
      <c r="Z1281" t="s">
        <v>11421</v>
      </c>
      <c r="AA1281">
        <v>5.6</v>
      </c>
      <c r="AB1281" t="s">
        <v>11421</v>
      </c>
      <c r="AC1281">
        <v>1</v>
      </c>
      <c r="AD1281" t="s">
        <v>11421</v>
      </c>
      <c r="AE1281" t="s">
        <v>12371</v>
      </c>
    </row>
    <row r="1282" spans="1:31">
      <c r="A1282" t="s">
        <v>859</v>
      </c>
      <c r="B1282" t="s">
        <v>859</v>
      </c>
      <c r="C1282" t="s">
        <v>3773</v>
      </c>
      <c r="D1282" t="s">
        <v>859</v>
      </c>
      <c r="E1282">
        <v>14</v>
      </c>
      <c r="F1282" t="s">
        <v>6870</v>
      </c>
      <c r="G1282" t="s">
        <v>1450</v>
      </c>
      <c r="H1282" t="s">
        <v>11383</v>
      </c>
      <c r="I1282" t="s">
        <v>7032</v>
      </c>
      <c r="J1282" t="s">
        <v>11384</v>
      </c>
      <c r="K1282">
        <v>5</v>
      </c>
      <c r="L1282" t="s">
        <v>11389</v>
      </c>
      <c r="M1282">
        <v>4.7</v>
      </c>
      <c r="N1282" t="s">
        <v>11735</v>
      </c>
      <c r="O1282">
        <v>3.5</v>
      </c>
      <c r="P1282" t="s">
        <v>11735</v>
      </c>
      <c r="Q1282">
        <v>3.5</v>
      </c>
      <c r="R1282" t="s">
        <v>11421</v>
      </c>
      <c r="S1282">
        <v>17.5</v>
      </c>
      <c r="T1282" t="s">
        <v>11826</v>
      </c>
      <c r="U1282" t="s">
        <v>9</v>
      </c>
      <c r="V1282" t="s">
        <v>9</v>
      </c>
      <c r="W1282">
        <v>5.9</v>
      </c>
      <c r="X1282" t="s">
        <v>11421</v>
      </c>
      <c r="Y1282">
        <v>1</v>
      </c>
      <c r="Z1282" t="s">
        <v>11421</v>
      </c>
      <c r="AA1282">
        <v>7.5</v>
      </c>
      <c r="AB1282" t="s">
        <v>11421</v>
      </c>
      <c r="AC1282">
        <v>1</v>
      </c>
      <c r="AD1282" t="s">
        <v>11421</v>
      </c>
      <c r="AE1282" t="s">
        <v>12371</v>
      </c>
    </row>
    <row r="1283" spans="1:31">
      <c r="A1283" t="s">
        <v>12315</v>
      </c>
      <c r="B1283" t="s">
        <v>859</v>
      </c>
      <c r="C1283" t="s">
        <v>12658</v>
      </c>
      <c r="D1283" t="s">
        <v>859</v>
      </c>
      <c r="E1283">
        <v>35</v>
      </c>
      <c r="F1283" t="s">
        <v>11649</v>
      </c>
      <c r="G1283" t="s">
        <v>833</v>
      </c>
      <c r="H1283" t="s">
        <v>11383</v>
      </c>
      <c r="I1283" t="s">
        <v>11398</v>
      </c>
      <c r="J1283" t="s">
        <v>11384</v>
      </c>
      <c r="K1283">
        <v>5</v>
      </c>
      <c r="L1283" t="s">
        <v>11389</v>
      </c>
      <c r="M1283">
        <v>5</v>
      </c>
      <c r="N1283" t="s">
        <v>11735</v>
      </c>
      <c r="O1283">
        <v>1.7</v>
      </c>
      <c r="P1283" t="s">
        <v>11735</v>
      </c>
      <c r="Q1283">
        <v>41.1</v>
      </c>
      <c r="R1283" t="s">
        <v>12043</v>
      </c>
      <c r="S1283">
        <v>1.5</v>
      </c>
      <c r="T1283" t="s">
        <v>11421</v>
      </c>
      <c r="U1283">
        <v>1.4</v>
      </c>
      <c r="V1283" t="s">
        <v>11421</v>
      </c>
      <c r="W1283">
        <v>5.8</v>
      </c>
      <c r="X1283" t="s">
        <v>11421</v>
      </c>
      <c r="Y1283">
        <v>1</v>
      </c>
      <c r="Z1283" t="s">
        <v>11421</v>
      </c>
      <c r="AA1283">
        <v>7.7</v>
      </c>
      <c r="AB1283" t="s">
        <v>11421</v>
      </c>
      <c r="AC1283">
        <v>2.5</v>
      </c>
      <c r="AD1283" t="s">
        <v>11421</v>
      </c>
      <c r="AE1283" t="s">
        <v>12371</v>
      </c>
    </row>
    <row r="1284" spans="1:31">
      <c r="A1284" t="s">
        <v>12315</v>
      </c>
      <c r="B1284" t="s">
        <v>859</v>
      </c>
      <c r="C1284" t="s">
        <v>3450</v>
      </c>
      <c r="D1284" t="s">
        <v>859</v>
      </c>
      <c r="E1284">
        <v>17</v>
      </c>
      <c r="F1284" t="s">
        <v>6870</v>
      </c>
      <c r="G1284" t="s">
        <v>1450</v>
      </c>
      <c r="H1284" t="s">
        <v>11402</v>
      </c>
      <c r="I1284" t="s">
        <v>7032</v>
      </c>
      <c r="J1284" t="s">
        <v>7069</v>
      </c>
      <c r="K1284">
        <v>3</v>
      </c>
      <c r="L1284" t="s">
        <v>11389</v>
      </c>
      <c r="M1284">
        <v>4</v>
      </c>
      <c r="N1284" t="s">
        <v>11735</v>
      </c>
      <c r="O1284">
        <v>1.9</v>
      </c>
      <c r="P1284" t="s">
        <v>11735</v>
      </c>
      <c r="Q1284">
        <v>6.5</v>
      </c>
      <c r="R1284" t="s">
        <v>11421</v>
      </c>
      <c r="S1284">
        <v>12.2</v>
      </c>
      <c r="T1284" t="s">
        <v>11627</v>
      </c>
      <c r="U1284">
        <v>1.1</v>
      </c>
      <c r="V1284" t="s">
        <v>11421</v>
      </c>
      <c r="W1284">
        <v>1.1</v>
      </c>
      <c r="X1284" t="s">
        <v>11421</v>
      </c>
      <c r="Y1284">
        <v>1.2</v>
      </c>
      <c r="Z1284" t="s">
        <v>11421</v>
      </c>
      <c r="AA1284">
        <v>4.7</v>
      </c>
      <c r="AB1284" t="s">
        <v>11421</v>
      </c>
      <c r="AC1284">
        <v>8.4</v>
      </c>
      <c r="AD1284" t="s">
        <v>12328</v>
      </c>
      <c r="AE1284" t="s">
        <v>12371</v>
      </c>
    </row>
    <row r="1285" spans="1:31">
      <c r="A1285" t="s">
        <v>859</v>
      </c>
      <c r="B1285" t="s">
        <v>859</v>
      </c>
      <c r="C1285" t="s">
        <v>12659</v>
      </c>
      <c r="D1285" t="s">
        <v>859</v>
      </c>
      <c r="E1285">
        <v>42</v>
      </c>
      <c r="F1285" t="s">
        <v>12556</v>
      </c>
      <c r="G1285" t="s">
        <v>12557</v>
      </c>
      <c r="H1285" t="s">
        <v>11383</v>
      </c>
      <c r="I1285" t="s">
        <v>11398</v>
      </c>
      <c r="J1285" t="s">
        <v>6952</v>
      </c>
      <c r="K1285">
        <v>4</v>
      </c>
      <c r="L1285" t="s">
        <v>11385</v>
      </c>
      <c r="M1285">
        <v>3.6</v>
      </c>
      <c r="N1285" t="s">
        <v>11735</v>
      </c>
      <c r="O1285">
        <v>8</v>
      </c>
      <c r="P1285" t="s">
        <v>11735</v>
      </c>
      <c r="Q1285">
        <v>9.8</v>
      </c>
      <c r="R1285" t="s">
        <v>11421</v>
      </c>
      <c r="S1285">
        <v>1.2</v>
      </c>
      <c r="T1285" t="s">
        <v>11421</v>
      </c>
      <c r="U1285">
        <v>13.7</v>
      </c>
      <c r="V1285" t="s">
        <v>11575</v>
      </c>
      <c r="W1285">
        <v>13.9</v>
      </c>
      <c r="X1285" t="s">
        <v>11703</v>
      </c>
      <c r="Y1285">
        <v>1</v>
      </c>
      <c r="Z1285" t="s">
        <v>11421</v>
      </c>
      <c r="AA1285">
        <v>19.9</v>
      </c>
      <c r="AB1285" t="s">
        <v>1780</v>
      </c>
      <c r="AC1285" t="s">
        <v>9</v>
      </c>
      <c r="AD1285" t="s">
        <v>9</v>
      </c>
      <c r="AE1285" t="s">
        <v>12371</v>
      </c>
    </row>
    <row r="1286" spans="1:31">
      <c r="A1286" t="s">
        <v>859</v>
      </c>
      <c r="B1286" t="s">
        <v>859</v>
      </c>
      <c r="C1286" t="s">
        <v>12660</v>
      </c>
      <c r="D1286" t="s">
        <v>859</v>
      </c>
      <c r="E1286">
        <v>45</v>
      </c>
      <c r="F1286" t="s">
        <v>11646</v>
      </c>
      <c r="G1286" t="s">
        <v>397</v>
      </c>
      <c r="H1286" t="s">
        <v>11383</v>
      </c>
      <c r="I1286" t="s">
        <v>11388</v>
      </c>
      <c r="J1286" t="s">
        <v>7069</v>
      </c>
      <c r="K1286">
        <v>4</v>
      </c>
      <c r="L1286" t="s">
        <v>11385</v>
      </c>
      <c r="M1286">
        <v>6.9</v>
      </c>
      <c r="N1286" t="s">
        <v>11735</v>
      </c>
      <c r="O1286">
        <v>3.8</v>
      </c>
      <c r="P1286" t="s">
        <v>11735</v>
      </c>
      <c r="Q1286">
        <v>10.5</v>
      </c>
      <c r="R1286" t="s">
        <v>11421</v>
      </c>
      <c r="S1286">
        <v>7.8</v>
      </c>
      <c r="T1286" t="s">
        <v>11421</v>
      </c>
      <c r="U1286">
        <v>2.4</v>
      </c>
      <c r="V1286" t="s">
        <v>11421</v>
      </c>
      <c r="W1286">
        <v>2.2</v>
      </c>
      <c r="X1286" t="s">
        <v>11421</v>
      </c>
      <c r="Y1286">
        <v>1.2</v>
      </c>
      <c r="Z1286" t="s">
        <v>11421</v>
      </c>
      <c r="AA1286">
        <v>6.7</v>
      </c>
      <c r="AB1286" t="s">
        <v>11421</v>
      </c>
      <c r="AC1286">
        <v>4.1</v>
      </c>
      <c r="AD1286" t="s">
        <v>11421</v>
      </c>
      <c r="AE1286" t="s">
        <v>12371</v>
      </c>
    </row>
    <row r="1287" spans="1:31">
      <c r="A1287" t="s">
        <v>859</v>
      </c>
      <c r="B1287" t="s">
        <v>859</v>
      </c>
      <c r="C1287" t="s">
        <v>2461</v>
      </c>
      <c r="D1287" t="s">
        <v>859</v>
      </c>
      <c r="E1287">
        <v>24</v>
      </c>
      <c r="F1287" t="s">
        <v>11382</v>
      </c>
      <c r="G1287" t="s">
        <v>5</v>
      </c>
      <c r="H1287" t="s">
        <v>11387</v>
      </c>
      <c r="I1287" t="s">
        <v>7032</v>
      </c>
      <c r="J1287" t="s">
        <v>11384</v>
      </c>
      <c r="K1287">
        <v>4</v>
      </c>
      <c r="L1287" t="s">
        <v>11389</v>
      </c>
      <c r="M1287">
        <v>4.3</v>
      </c>
      <c r="N1287" t="s">
        <v>11735</v>
      </c>
      <c r="O1287">
        <v>2.1</v>
      </c>
      <c r="P1287" t="s">
        <v>11735</v>
      </c>
      <c r="Q1287">
        <v>9.5</v>
      </c>
      <c r="R1287" t="s">
        <v>11421</v>
      </c>
      <c r="S1287">
        <v>10.5</v>
      </c>
      <c r="T1287" t="s">
        <v>11421</v>
      </c>
      <c r="U1287">
        <v>1.6</v>
      </c>
      <c r="V1287" t="s">
        <v>11421</v>
      </c>
      <c r="W1287">
        <v>5.3</v>
      </c>
      <c r="X1287" t="s">
        <v>11421</v>
      </c>
      <c r="Y1287">
        <v>4.9</v>
      </c>
      <c r="Z1287" t="s">
        <v>11421</v>
      </c>
      <c r="AA1287">
        <v>10.3</v>
      </c>
      <c r="AB1287" t="s">
        <v>11421</v>
      </c>
      <c r="AC1287">
        <v>18.4</v>
      </c>
      <c r="AD1287" t="s">
        <v>12180</v>
      </c>
      <c r="AE1287" t="s">
        <v>12371</v>
      </c>
    </row>
    <row r="1288" spans="1:31">
      <c r="A1288" t="s">
        <v>859</v>
      </c>
      <c r="B1288" t="s">
        <v>859</v>
      </c>
      <c r="C1288" t="s">
        <v>3039</v>
      </c>
      <c r="D1288" t="s">
        <v>859</v>
      </c>
      <c r="E1288">
        <v>26</v>
      </c>
      <c r="F1288" t="s">
        <v>11497</v>
      </c>
      <c r="G1288" t="s">
        <v>417</v>
      </c>
      <c r="H1288" t="s">
        <v>11387</v>
      </c>
      <c r="I1288" t="s">
        <v>7032</v>
      </c>
      <c r="J1288" t="s">
        <v>11384</v>
      </c>
      <c r="K1288">
        <v>3</v>
      </c>
      <c r="L1288" t="s">
        <v>11389</v>
      </c>
      <c r="M1288">
        <v>6.6</v>
      </c>
      <c r="N1288" t="s">
        <v>11735</v>
      </c>
      <c r="O1288">
        <v>3.4</v>
      </c>
      <c r="P1288" t="s">
        <v>11735</v>
      </c>
      <c r="Q1288">
        <v>10.3</v>
      </c>
      <c r="R1288" t="s">
        <v>11421</v>
      </c>
      <c r="S1288">
        <v>7</v>
      </c>
      <c r="T1288" t="s">
        <v>11421</v>
      </c>
      <c r="U1288">
        <v>6.6</v>
      </c>
      <c r="V1288" t="s">
        <v>11421</v>
      </c>
      <c r="W1288">
        <v>8.1</v>
      </c>
      <c r="X1288" t="s">
        <v>11421</v>
      </c>
      <c r="Y1288">
        <v>1.6</v>
      </c>
      <c r="Z1288" t="s">
        <v>11421</v>
      </c>
      <c r="AA1288">
        <v>4.2</v>
      </c>
      <c r="AB1288" t="s">
        <v>11421</v>
      </c>
      <c r="AC1288">
        <v>1.3</v>
      </c>
      <c r="AD1288" t="s">
        <v>11421</v>
      </c>
      <c r="AE1288" t="s">
        <v>12371</v>
      </c>
    </row>
    <row r="1289" spans="1:31">
      <c r="A1289" t="s">
        <v>859</v>
      </c>
      <c r="B1289" t="s">
        <v>859</v>
      </c>
      <c r="C1289" t="s">
        <v>3180</v>
      </c>
      <c r="D1289" t="s">
        <v>859</v>
      </c>
      <c r="E1289">
        <v>17</v>
      </c>
      <c r="F1289" t="s">
        <v>11459</v>
      </c>
      <c r="G1289" t="s">
        <v>284</v>
      </c>
      <c r="H1289" t="s">
        <v>11387</v>
      </c>
      <c r="I1289" t="s">
        <v>11398</v>
      </c>
      <c r="J1289" t="s">
        <v>7069</v>
      </c>
      <c r="K1289">
        <v>5</v>
      </c>
      <c r="L1289" t="s">
        <v>12073</v>
      </c>
      <c r="M1289">
        <v>4.1</v>
      </c>
      <c r="N1289" t="s">
        <v>11735</v>
      </c>
      <c r="O1289">
        <v>12</v>
      </c>
      <c r="P1289" t="s">
        <v>11735</v>
      </c>
      <c r="Q1289">
        <v>10.1</v>
      </c>
      <c r="R1289" t="s">
        <v>11421</v>
      </c>
      <c r="S1289">
        <v>2.6</v>
      </c>
      <c r="T1289" t="s">
        <v>11421</v>
      </c>
      <c r="U1289">
        <v>24.9</v>
      </c>
      <c r="V1289" t="s">
        <v>12000</v>
      </c>
      <c r="W1289">
        <v>6.2</v>
      </c>
      <c r="X1289" t="s">
        <v>11421</v>
      </c>
      <c r="Y1289">
        <v>1</v>
      </c>
      <c r="Z1289" t="s">
        <v>11421</v>
      </c>
      <c r="AA1289">
        <v>8.6</v>
      </c>
      <c r="AB1289" t="s">
        <v>11421</v>
      </c>
      <c r="AC1289">
        <v>1</v>
      </c>
      <c r="AD1289" t="s">
        <v>11421</v>
      </c>
      <c r="AE1289" t="s">
        <v>12371</v>
      </c>
    </row>
    <row r="1290" spans="1:31">
      <c r="A1290" t="s">
        <v>859</v>
      </c>
      <c r="B1290" t="s">
        <v>859</v>
      </c>
      <c r="C1290" t="s">
        <v>12661</v>
      </c>
      <c r="D1290" t="s">
        <v>859</v>
      </c>
      <c r="E1290">
        <v>64</v>
      </c>
      <c r="F1290" t="s">
        <v>11649</v>
      </c>
      <c r="G1290" t="s">
        <v>833</v>
      </c>
      <c r="H1290" t="s">
        <v>11387</v>
      </c>
      <c r="I1290" t="s">
        <v>11398</v>
      </c>
      <c r="J1290" t="s">
        <v>7069</v>
      </c>
      <c r="K1290">
        <v>5</v>
      </c>
      <c r="L1290" t="s">
        <v>11389</v>
      </c>
      <c r="M1290">
        <v>7.1</v>
      </c>
      <c r="N1290" t="s">
        <v>11735</v>
      </c>
      <c r="O1290">
        <v>3.5</v>
      </c>
      <c r="P1290" t="s">
        <v>11735</v>
      </c>
      <c r="Q1290">
        <v>7.7</v>
      </c>
      <c r="R1290" t="s">
        <v>11421</v>
      </c>
      <c r="S1290">
        <v>1.3</v>
      </c>
      <c r="T1290" t="s">
        <v>11421</v>
      </c>
      <c r="U1290">
        <v>2</v>
      </c>
      <c r="V1290" t="s">
        <v>11421</v>
      </c>
      <c r="W1290">
        <v>4.8</v>
      </c>
      <c r="X1290" t="s">
        <v>11421</v>
      </c>
      <c r="Y1290">
        <v>1</v>
      </c>
      <c r="Z1290" t="s">
        <v>11421</v>
      </c>
      <c r="AA1290">
        <v>9.9</v>
      </c>
      <c r="AB1290" t="s">
        <v>11421</v>
      </c>
      <c r="AC1290">
        <v>5.3</v>
      </c>
      <c r="AD1290" t="s">
        <v>11421</v>
      </c>
      <c r="AE1290" t="s">
        <v>12371</v>
      </c>
    </row>
    <row r="1291" spans="1:31">
      <c r="A1291" t="s">
        <v>859</v>
      </c>
      <c r="B1291" t="s">
        <v>859</v>
      </c>
      <c r="C1291" t="s">
        <v>12662</v>
      </c>
      <c r="D1291" t="s">
        <v>859</v>
      </c>
      <c r="E1291">
        <v>43</v>
      </c>
      <c r="F1291" t="s">
        <v>11649</v>
      </c>
      <c r="G1291" t="s">
        <v>833</v>
      </c>
      <c r="H1291" t="s">
        <v>11383</v>
      </c>
      <c r="I1291" t="s">
        <v>11398</v>
      </c>
      <c r="J1291" t="s">
        <v>11384</v>
      </c>
      <c r="K1291">
        <v>3</v>
      </c>
      <c r="L1291" t="s">
        <v>11389</v>
      </c>
      <c r="M1291">
        <v>5.4</v>
      </c>
      <c r="N1291" t="s">
        <v>11735</v>
      </c>
      <c r="O1291">
        <v>2.6</v>
      </c>
      <c r="P1291" t="s">
        <v>11735</v>
      </c>
      <c r="Q1291">
        <v>17.5</v>
      </c>
      <c r="R1291" t="s">
        <v>11421</v>
      </c>
      <c r="S1291">
        <v>1.3</v>
      </c>
      <c r="T1291" t="s">
        <v>11421</v>
      </c>
      <c r="U1291">
        <v>1.7</v>
      </c>
      <c r="V1291" t="s">
        <v>11421</v>
      </c>
      <c r="W1291">
        <v>4.1</v>
      </c>
      <c r="X1291" t="s">
        <v>11421</v>
      </c>
      <c r="Y1291">
        <v>1</v>
      </c>
      <c r="Z1291" t="s">
        <v>11421</v>
      </c>
      <c r="AA1291">
        <v>8.6</v>
      </c>
      <c r="AB1291" t="s">
        <v>11421</v>
      </c>
      <c r="AC1291">
        <v>1</v>
      </c>
      <c r="AD1291" t="s">
        <v>11421</v>
      </c>
      <c r="AE1291" t="s">
        <v>12371</v>
      </c>
    </row>
    <row r="1292" spans="1:31">
      <c r="A1292" t="s">
        <v>859</v>
      </c>
      <c r="B1292" t="s">
        <v>859</v>
      </c>
      <c r="C1292" t="s">
        <v>12663</v>
      </c>
      <c r="D1292" t="s">
        <v>859</v>
      </c>
      <c r="E1292">
        <v>37</v>
      </c>
      <c r="F1292" t="s">
        <v>11382</v>
      </c>
      <c r="G1292" t="s">
        <v>5</v>
      </c>
      <c r="H1292" t="s">
        <v>11383</v>
      </c>
      <c r="I1292" t="s">
        <v>11398</v>
      </c>
      <c r="J1292" t="s">
        <v>7069</v>
      </c>
      <c r="K1292" t="s">
        <v>9</v>
      </c>
      <c r="L1292" t="s">
        <v>9</v>
      </c>
      <c r="M1292">
        <v>3.9</v>
      </c>
      <c r="N1292" t="s">
        <v>11735</v>
      </c>
      <c r="O1292">
        <v>3</v>
      </c>
      <c r="P1292" t="s">
        <v>11735</v>
      </c>
      <c r="Q1292">
        <v>17.6</v>
      </c>
      <c r="R1292" t="s">
        <v>11421</v>
      </c>
      <c r="S1292">
        <v>4.3</v>
      </c>
      <c r="T1292" t="s">
        <v>11421</v>
      </c>
      <c r="U1292">
        <v>22.2</v>
      </c>
      <c r="V1292" t="s">
        <v>12155</v>
      </c>
      <c r="W1292">
        <v>3</v>
      </c>
      <c r="X1292" t="s">
        <v>11421</v>
      </c>
      <c r="Y1292">
        <v>1</v>
      </c>
      <c r="Z1292" t="s">
        <v>11421</v>
      </c>
      <c r="AA1292">
        <v>6.9</v>
      </c>
      <c r="AB1292" t="s">
        <v>11421</v>
      </c>
      <c r="AC1292" t="s">
        <v>9</v>
      </c>
      <c r="AD1292" t="s">
        <v>9</v>
      </c>
      <c r="AE1292" t="s">
        <v>12371</v>
      </c>
    </row>
    <row r="1293" spans="1:31">
      <c r="A1293" t="s">
        <v>156</v>
      </c>
      <c r="B1293" t="s">
        <v>859</v>
      </c>
      <c r="C1293" t="s">
        <v>3727</v>
      </c>
      <c r="D1293" t="s">
        <v>859</v>
      </c>
      <c r="E1293">
        <v>18</v>
      </c>
      <c r="F1293" t="s">
        <v>11459</v>
      </c>
      <c r="G1293" t="s">
        <v>284</v>
      </c>
      <c r="H1293" t="s">
        <v>11383</v>
      </c>
      <c r="I1293" t="s">
        <v>7032</v>
      </c>
      <c r="J1293" t="s">
        <v>11384</v>
      </c>
      <c r="K1293">
        <v>4</v>
      </c>
      <c r="L1293" t="s">
        <v>11389</v>
      </c>
      <c r="M1293">
        <v>4.5</v>
      </c>
      <c r="N1293" t="s">
        <v>11735</v>
      </c>
      <c r="O1293">
        <v>1.8</v>
      </c>
      <c r="P1293" t="s">
        <v>11735</v>
      </c>
      <c r="Q1293">
        <v>14.1</v>
      </c>
      <c r="R1293" t="s">
        <v>11421</v>
      </c>
      <c r="S1293">
        <v>9.2</v>
      </c>
      <c r="T1293" t="s">
        <v>11421</v>
      </c>
      <c r="U1293">
        <v>10.5</v>
      </c>
      <c r="V1293" t="s">
        <v>11421</v>
      </c>
      <c r="W1293">
        <v>6.2</v>
      </c>
      <c r="X1293" t="s">
        <v>11421</v>
      </c>
      <c r="Y1293">
        <v>1.2</v>
      </c>
      <c r="Z1293" t="s">
        <v>11421</v>
      </c>
      <c r="AA1293">
        <v>7.9</v>
      </c>
      <c r="AB1293" t="s">
        <v>11421</v>
      </c>
      <c r="AC1293">
        <v>2.2</v>
      </c>
      <c r="AD1293" t="s">
        <v>11421</v>
      </c>
      <c r="AE1293" t="s">
        <v>12371</v>
      </c>
    </row>
    <row r="1294" spans="1:31">
      <c r="A1294" t="s">
        <v>859</v>
      </c>
      <c r="B1294" t="s">
        <v>859</v>
      </c>
      <c r="C1294" t="s">
        <v>12664</v>
      </c>
      <c r="D1294" t="s">
        <v>859</v>
      </c>
      <c r="E1294">
        <v>40</v>
      </c>
      <c r="F1294" t="s">
        <v>11991</v>
      </c>
      <c r="G1294" t="s">
        <v>2570</v>
      </c>
      <c r="H1294" t="s">
        <v>11383</v>
      </c>
      <c r="I1294" t="s">
        <v>11398</v>
      </c>
      <c r="J1294" t="s">
        <v>7069</v>
      </c>
      <c r="K1294">
        <v>4</v>
      </c>
      <c r="L1294" t="s">
        <v>11385</v>
      </c>
      <c r="M1294">
        <v>8.3</v>
      </c>
      <c r="N1294" t="s">
        <v>11735</v>
      </c>
      <c r="O1294">
        <v>6.8</v>
      </c>
      <c r="P1294" t="s">
        <v>11735</v>
      </c>
      <c r="Q1294">
        <v>22.2</v>
      </c>
      <c r="R1294" t="s">
        <v>12303</v>
      </c>
      <c r="S1294">
        <v>1.1</v>
      </c>
      <c r="T1294" t="s">
        <v>11421</v>
      </c>
      <c r="U1294">
        <v>8.5</v>
      </c>
      <c r="V1294" t="s">
        <v>11421</v>
      </c>
      <c r="W1294">
        <v>4.1</v>
      </c>
      <c r="X1294" t="s">
        <v>11421</v>
      </c>
      <c r="Y1294">
        <v>1</v>
      </c>
      <c r="Z1294" t="s">
        <v>11421</v>
      </c>
      <c r="AA1294">
        <v>12.4</v>
      </c>
      <c r="AB1294" t="s">
        <v>11421</v>
      </c>
      <c r="AC1294">
        <v>1</v>
      </c>
      <c r="AD1294" t="s">
        <v>11421</v>
      </c>
      <c r="AE1294" t="s">
        <v>12371</v>
      </c>
    </row>
    <row r="1295" spans="1:31">
      <c r="A1295" t="s">
        <v>859</v>
      </c>
      <c r="B1295" t="s">
        <v>859</v>
      </c>
      <c r="C1295" t="s">
        <v>3040</v>
      </c>
      <c r="D1295" t="s">
        <v>859</v>
      </c>
      <c r="E1295">
        <v>27</v>
      </c>
      <c r="F1295" t="s">
        <v>11382</v>
      </c>
      <c r="G1295" t="s">
        <v>5</v>
      </c>
      <c r="H1295" t="s">
        <v>11387</v>
      </c>
      <c r="I1295" t="s">
        <v>7032</v>
      </c>
      <c r="J1295" t="s">
        <v>7069</v>
      </c>
      <c r="K1295">
        <v>5</v>
      </c>
      <c r="L1295" t="s">
        <v>9</v>
      </c>
      <c r="M1295">
        <v>4.9</v>
      </c>
      <c r="N1295" t="s">
        <v>11735</v>
      </c>
      <c r="O1295">
        <v>2.4</v>
      </c>
      <c r="P1295" t="s">
        <v>11735</v>
      </c>
      <c r="Q1295">
        <v>5.2</v>
      </c>
      <c r="R1295" t="s">
        <v>11421</v>
      </c>
      <c r="S1295">
        <v>4.8</v>
      </c>
      <c r="T1295" t="s">
        <v>11421</v>
      </c>
      <c r="U1295">
        <v>4.5</v>
      </c>
      <c r="V1295" t="s">
        <v>11421</v>
      </c>
      <c r="W1295">
        <v>6.8</v>
      </c>
      <c r="X1295" t="s">
        <v>11421</v>
      </c>
      <c r="Y1295">
        <v>1.5</v>
      </c>
      <c r="Z1295" t="s">
        <v>11421</v>
      </c>
      <c r="AA1295">
        <v>10.9</v>
      </c>
      <c r="AB1295" t="s">
        <v>11421</v>
      </c>
      <c r="AC1295" t="s">
        <v>9</v>
      </c>
      <c r="AD1295" t="s">
        <v>9</v>
      </c>
      <c r="AE1295" t="s">
        <v>12371</v>
      </c>
    </row>
    <row r="1296" spans="1:31">
      <c r="A1296" t="s">
        <v>156</v>
      </c>
      <c r="B1296" t="s">
        <v>859</v>
      </c>
      <c r="C1296" t="s">
        <v>8785</v>
      </c>
      <c r="D1296" t="s">
        <v>859</v>
      </c>
      <c r="E1296">
        <v>16</v>
      </c>
      <c r="F1296" t="s">
        <v>11382</v>
      </c>
      <c r="G1296" t="s">
        <v>5</v>
      </c>
      <c r="H1296" t="s">
        <v>11383</v>
      </c>
      <c r="I1296" t="s">
        <v>7032</v>
      </c>
      <c r="J1296" t="s">
        <v>7069</v>
      </c>
      <c r="K1296">
        <v>4</v>
      </c>
      <c r="L1296" t="s">
        <v>11385</v>
      </c>
      <c r="M1296">
        <v>5.4</v>
      </c>
      <c r="N1296" t="s">
        <v>11735</v>
      </c>
      <c r="O1296">
        <v>4.2</v>
      </c>
      <c r="P1296" t="s">
        <v>11735</v>
      </c>
      <c r="Q1296">
        <v>29.3</v>
      </c>
      <c r="R1296" t="s">
        <v>1143</v>
      </c>
      <c r="S1296">
        <v>2.4</v>
      </c>
      <c r="T1296" t="s">
        <v>11421</v>
      </c>
      <c r="U1296">
        <v>1.5</v>
      </c>
      <c r="V1296" t="s">
        <v>11421</v>
      </c>
      <c r="W1296">
        <v>13.9</v>
      </c>
      <c r="X1296" t="s">
        <v>12338</v>
      </c>
      <c r="Y1296">
        <v>1</v>
      </c>
      <c r="Z1296" t="s">
        <v>11421</v>
      </c>
      <c r="AA1296">
        <v>13.6</v>
      </c>
      <c r="AB1296" t="s">
        <v>11916</v>
      </c>
      <c r="AC1296">
        <v>1</v>
      </c>
      <c r="AD1296" t="s">
        <v>11421</v>
      </c>
      <c r="AE1296" t="s">
        <v>12371</v>
      </c>
    </row>
    <row r="1297" spans="1:31">
      <c r="A1297" t="s">
        <v>859</v>
      </c>
      <c r="B1297" t="s">
        <v>859</v>
      </c>
      <c r="C1297" t="s">
        <v>2322</v>
      </c>
      <c r="D1297" t="s">
        <v>859</v>
      </c>
      <c r="E1297">
        <v>25</v>
      </c>
      <c r="F1297" t="s">
        <v>11432</v>
      </c>
      <c r="G1297" t="s">
        <v>11433</v>
      </c>
      <c r="H1297" t="s">
        <v>11402</v>
      </c>
      <c r="I1297" t="s">
        <v>7032</v>
      </c>
      <c r="J1297" t="s">
        <v>7069</v>
      </c>
      <c r="K1297">
        <v>3</v>
      </c>
      <c r="L1297" t="s">
        <v>11389</v>
      </c>
      <c r="M1297">
        <v>4.3</v>
      </c>
      <c r="N1297" t="s">
        <v>11735</v>
      </c>
      <c r="O1297">
        <v>1.4</v>
      </c>
      <c r="P1297" t="s">
        <v>11735</v>
      </c>
      <c r="Q1297">
        <v>13.4</v>
      </c>
      <c r="R1297" t="s">
        <v>11421</v>
      </c>
      <c r="S1297">
        <v>3.8</v>
      </c>
      <c r="T1297" t="s">
        <v>11421</v>
      </c>
      <c r="U1297">
        <v>4.4</v>
      </c>
      <c r="V1297" t="s">
        <v>11421</v>
      </c>
      <c r="W1297">
        <v>2.9</v>
      </c>
      <c r="X1297" t="s">
        <v>11421</v>
      </c>
      <c r="Y1297">
        <v>1.1</v>
      </c>
      <c r="Z1297" t="s">
        <v>11421</v>
      </c>
      <c r="AA1297">
        <v>7.4</v>
      </c>
      <c r="AB1297" t="s">
        <v>11421</v>
      </c>
      <c r="AC1297">
        <v>1.1</v>
      </c>
      <c r="AD1297" t="s">
        <v>11421</v>
      </c>
      <c r="AE1297" t="s">
        <v>12371</v>
      </c>
    </row>
    <row r="1298" spans="1:31">
      <c r="A1298" t="s">
        <v>859</v>
      </c>
      <c r="B1298" t="s">
        <v>859</v>
      </c>
      <c r="C1298" t="s">
        <v>12665</v>
      </c>
      <c r="D1298" t="s">
        <v>859</v>
      </c>
      <c r="E1298">
        <v>38</v>
      </c>
      <c r="F1298" t="s">
        <v>11432</v>
      </c>
      <c r="G1298" t="s">
        <v>11433</v>
      </c>
      <c r="H1298" t="s">
        <v>11387</v>
      </c>
      <c r="I1298" t="s">
        <v>11398</v>
      </c>
      <c r="J1298" t="s">
        <v>7069</v>
      </c>
      <c r="K1298">
        <v>4</v>
      </c>
      <c r="L1298" t="s">
        <v>11389</v>
      </c>
      <c r="M1298">
        <v>5.2</v>
      </c>
      <c r="N1298" t="s">
        <v>11735</v>
      </c>
      <c r="O1298">
        <v>4.4</v>
      </c>
      <c r="P1298" t="s">
        <v>11735</v>
      </c>
      <c r="Q1298">
        <v>9.3</v>
      </c>
      <c r="R1298" t="s">
        <v>11421</v>
      </c>
      <c r="S1298">
        <v>3.3</v>
      </c>
      <c r="T1298" t="s">
        <v>11421</v>
      </c>
      <c r="U1298">
        <v>16.4</v>
      </c>
      <c r="V1298" t="s">
        <v>12318</v>
      </c>
      <c r="W1298">
        <v>2.3</v>
      </c>
      <c r="X1298" t="s">
        <v>11421</v>
      </c>
      <c r="Y1298">
        <v>1</v>
      </c>
      <c r="Z1298" t="s">
        <v>11421</v>
      </c>
      <c r="AA1298">
        <v>20.2</v>
      </c>
      <c r="AB1298" t="s">
        <v>11533</v>
      </c>
      <c r="AC1298">
        <v>1.2</v>
      </c>
      <c r="AD1298" t="s">
        <v>11421</v>
      </c>
      <c r="AE1298" t="s">
        <v>12371</v>
      </c>
    </row>
    <row r="1299" spans="1:31">
      <c r="A1299" t="s">
        <v>859</v>
      </c>
      <c r="B1299" t="s">
        <v>859</v>
      </c>
      <c r="C1299" t="s">
        <v>3764</v>
      </c>
      <c r="D1299" t="s">
        <v>859</v>
      </c>
      <c r="E1299">
        <v>30</v>
      </c>
      <c r="F1299" t="s">
        <v>11459</v>
      </c>
      <c r="G1299" t="s">
        <v>284</v>
      </c>
      <c r="H1299" t="s">
        <v>11383</v>
      </c>
      <c r="I1299" t="s">
        <v>11398</v>
      </c>
      <c r="J1299" t="s">
        <v>11384</v>
      </c>
      <c r="K1299">
        <v>4</v>
      </c>
      <c r="L1299" t="s">
        <v>11385</v>
      </c>
      <c r="M1299">
        <v>3.7</v>
      </c>
      <c r="N1299" t="s">
        <v>11735</v>
      </c>
      <c r="O1299">
        <v>2.3</v>
      </c>
      <c r="P1299" t="s">
        <v>11735</v>
      </c>
      <c r="Q1299">
        <v>2.8</v>
      </c>
      <c r="R1299" t="s">
        <v>11421</v>
      </c>
      <c r="S1299">
        <v>4.8</v>
      </c>
      <c r="T1299" t="s">
        <v>11421</v>
      </c>
      <c r="U1299">
        <v>13.8</v>
      </c>
      <c r="V1299" t="s">
        <v>11959</v>
      </c>
      <c r="W1299">
        <v>9.8</v>
      </c>
      <c r="X1299" t="s">
        <v>11421</v>
      </c>
      <c r="Y1299">
        <v>1.1</v>
      </c>
      <c r="Z1299" t="s">
        <v>11421</v>
      </c>
      <c r="AA1299">
        <v>7.9</v>
      </c>
      <c r="AB1299" t="s">
        <v>11421</v>
      </c>
      <c r="AC1299">
        <v>1.1</v>
      </c>
      <c r="AD1299" t="s">
        <v>11421</v>
      </c>
      <c r="AE1299" t="s">
        <v>12371</v>
      </c>
    </row>
    <row r="1300" spans="1:31">
      <c r="A1300" t="s">
        <v>156</v>
      </c>
      <c r="B1300" t="s">
        <v>859</v>
      </c>
      <c r="C1300" t="s">
        <v>12666</v>
      </c>
      <c r="D1300" t="s">
        <v>859</v>
      </c>
      <c r="E1300">
        <v>35</v>
      </c>
      <c r="F1300" t="s">
        <v>6870</v>
      </c>
      <c r="G1300" t="s">
        <v>1450</v>
      </c>
      <c r="H1300" t="s">
        <v>11387</v>
      </c>
      <c r="I1300" t="s">
        <v>11398</v>
      </c>
      <c r="J1300" t="s">
        <v>11384</v>
      </c>
      <c r="K1300">
        <v>3</v>
      </c>
      <c r="L1300" t="s">
        <v>11385</v>
      </c>
      <c r="M1300">
        <v>4.6</v>
      </c>
      <c r="N1300" t="s">
        <v>11735</v>
      </c>
      <c r="O1300">
        <v>2</v>
      </c>
      <c r="P1300" t="s">
        <v>11735</v>
      </c>
      <c r="Q1300">
        <v>32.9</v>
      </c>
      <c r="R1300" t="s">
        <v>12224</v>
      </c>
      <c r="S1300">
        <v>4.7</v>
      </c>
      <c r="T1300" t="s">
        <v>11421</v>
      </c>
      <c r="U1300">
        <v>1.7</v>
      </c>
      <c r="V1300" t="s">
        <v>11421</v>
      </c>
      <c r="W1300">
        <v>2.1</v>
      </c>
      <c r="X1300" t="s">
        <v>11421</v>
      </c>
      <c r="Y1300">
        <v>1.1</v>
      </c>
      <c r="Z1300" t="s">
        <v>11421</v>
      </c>
      <c r="AA1300">
        <v>8.1</v>
      </c>
      <c r="AB1300" t="s">
        <v>11421</v>
      </c>
      <c r="AC1300">
        <v>1</v>
      </c>
      <c r="AD1300" t="s">
        <v>11421</v>
      </c>
      <c r="AE1300" t="s">
        <v>12371</v>
      </c>
    </row>
    <row r="1301" spans="1:31">
      <c r="A1301" t="s">
        <v>9</v>
      </c>
      <c r="B1301" t="s">
        <v>859</v>
      </c>
      <c r="C1301" t="s">
        <v>10757</v>
      </c>
      <c r="D1301" t="s">
        <v>859</v>
      </c>
      <c r="E1301">
        <v>17</v>
      </c>
      <c r="F1301" t="s">
        <v>11954</v>
      </c>
      <c r="G1301" t="s">
        <v>1304</v>
      </c>
      <c r="H1301" t="s">
        <v>11387</v>
      </c>
      <c r="I1301" t="s">
        <v>7032</v>
      </c>
      <c r="J1301" t="s">
        <v>7069</v>
      </c>
      <c r="K1301">
        <v>4</v>
      </c>
      <c r="L1301" t="s">
        <v>11389</v>
      </c>
      <c r="M1301">
        <v>6.2</v>
      </c>
      <c r="N1301" t="s">
        <v>11735</v>
      </c>
      <c r="O1301">
        <v>6.7</v>
      </c>
      <c r="P1301" t="s">
        <v>11735</v>
      </c>
      <c r="Q1301">
        <v>4.5</v>
      </c>
      <c r="R1301" t="s">
        <v>11421</v>
      </c>
      <c r="S1301">
        <v>2.7</v>
      </c>
      <c r="T1301" t="s">
        <v>11421</v>
      </c>
      <c r="U1301">
        <v>4.6</v>
      </c>
      <c r="V1301" t="s">
        <v>11421</v>
      </c>
      <c r="W1301">
        <v>1.2</v>
      </c>
      <c r="X1301" t="s">
        <v>11421</v>
      </c>
      <c r="Y1301">
        <v>1</v>
      </c>
      <c r="Z1301" t="s">
        <v>11421</v>
      </c>
      <c r="AA1301">
        <v>7.4</v>
      </c>
      <c r="AB1301" t="s">
        <v>11421</v>
      </c>
      <c r="AC1301">
        <v>1</v>
      </c>
      <c r="AD1301" t="s">
        <v>11421</v>
      </c>
      <c r="AE1301" t="s">
        <v>12371</v>
      </c>
    </row>
    <row r="1302" spans="1:31">
      <c r="A1302" t="s">
        <v>156</v>
      </c>
      <c r="B1302" t="s">
        <v>859</v>
      </c>
      <c r="C1302" t="s">
        <v>3554</v>
      </c>
      <c r="D1302" t="s">
        <v>859</v>
      </c>
      <c r="E1302">
        <v>24</v>
      </c>
      <c r="F1302" t="s">
        <v>11497</v>
      </c>
      <c r="G1302" t="s">
        <v>417</v>
      </c>
      <c r="H1302" t="s">
        <v>11383</v>
      </c>
      <c r="I1302" t="s">
        <v>7032</v>
      </c>
      <c r="J1302" t="s">
        <v>7069</v>
      </c>
      <c r="K1302">
        <v>4</v>
      </c>
      <c r="L1302" t="s">
        <v>12073</v>
      </c>
      <c r="M1302">
        <v>5.4</v>
      </c>
      <c r="N1302" t="s">
        <v>11735</v>
      </c>
      <c r="O1302">
        <v>6.4</v>
      </c>
      <c r="P1302" t="s">
        <v>11735</v>
      </c>
      <c r="Q1302">
        <v>21.4</v>
      </c>
      <c r="R1302" t="s">
        <v>11692</v>
      </c>
      <c r="S1302">
        <v>4.5</v>
      </c>
      <c r="T1302" t="s">
        <v>11421</v>
      </c>
      <c r="U1302">
        <v>4.7</v>
      </c>
      <c r="V1302" t="s">
        <v>11421</v>
      </c>
      <c r="W1302">
        <v>2</v>
      </c>
      <c r="X1302" t="s">
        <v>11421</v>
      </c>
      <c r="Y1302">
        <v>1</v>
      </c>
      <c r="Z1302" t="s">
        <v>11421</v>
      </c>
      <c r="AA1302">
        <v>7.3</v>
      </c>
      <c r="AB1302" t="s">
        <v>11421</v>
      </c>
      <c r="AC1302">
        <v>1</v>
      </c>
      <c r="AD1302" t="s">
        <v>11421</v>
      </c>
      <c r="AE1302" t="s">
        <v>12371</v>
      </c>
    </row>
    <row r="1303" spans="1:31">
      <c r="A1303" t="s">
        <v>859</v>
      </c>
      <c r="B1303" t="s">
        <v>859</v>
      </c>
      <c r="C1303" t="s">
        <v>3603</v>
      </c>
      <c r="D1303" t="s">
        <v>859</v>
      </c>
      <c r="E1303">
        <v>19</v>
      </c>
      <c r="F1303" t="s">
        <v>11497</v>
      </c>
      <c r="G1303" t="s">
        <v>417</v>
      </c>
      <c r="H1303" t="s">
        <v>11387</v>
      </c>
      <c r="I1303" t="s">
        <v>7032</v>
      </c>
      <c r="J1303" t="s">
        <v>7069</v>
      </c>
      <c r="K1303">
        <v>3</v>
      </c>
      <c r="L1303" t="s">
        <v>12073</v>
      </c>
      <c r="M1303">
        <v>5</v>
      </c>
      <c r="N1303" t="s">
        <v>11735</v>
      </c>
      <c r="O1303">
        <v>6.5</v>
      </c>
      <c r="P1303" t="s">
        <v>11735</v>
      </c>
      <c r="Q1303">
        <v>10.1</v>
      </c>
      <c r="R1303" t="s">
        <v>11421</v>
      </c>
      <c r="S1303">
        <v>4.3</v>
      </c>
      <c r="T1303" t="s">
        <v>11421</v>
      </c>
      <c r="U1303">
        <v>5.9</v>
      </c>
      <c r="V1303" t="s">
        <v>11421</v>
      </c>
      <c r="W1303">
        <v>13.9</v>
      </c>
      <c r="X1303" t="s">
        <v>11542</v>
      </c>
      <c r="Y1303">
        <v>1</v>
      </c>
      <c r="Z1303" t="s">
        <v>11421</v>
      </c>
      <c r="AA1303">
        <v>4.2</v>
      </c>
      <c r="AB1303" t="s">
        <v>11421</v>
      </c>
      <c r="AC1303">
        <v>1</v>
      </c>
      <c r="AD1303" t="s">
        <v>11421</v>
      </c>
      <c r="AE1303" t="s">
        <v>12371</v>
      </c>
    </row>
    <row r="1304" spans="1:31">
      <c r="A1304" t="s">
        <v>859</v>
      </c>
      <c r="B1304" t="s">
        <v>859</v>
      </c>
      <c r="C1304" t="s">
        <v>12667</v>
      </c>
      <c r="D1304" t="s">
        <v>859</v>
      </c>
      <c r="E1304">
        <v>38</v>
      </c>
      <c r="F1304" t="s">
        <v>6870</v>
      </c>
      <c r="G1304" t="s">
        <v>1450</v>
      </c>
      <c r="H1304" t="s">
        <v>11402</v>
      </c>
      <c r="I1304" t="s">
        <v>7032</v>
      </c>
      <c r="J1304" t="s">
        <v>11384</v>
      </c>
      <c r="K1304">
        <v>3</v>
      </c>
      <c r="L1304" t="s">
        <v>11385</v>
      </c>
      <c r="M1304">
        <v>7</v>
      </c>
      <c r="N1304" t="s">
        <v>11735</v>
      </c>
      <c r="O1304">
        <v>13.1</v>
      </c>
      <c r="P1304" t="s">
        <v>11735</v>
      </c>
      <c r="Q1304">
        <v>12.2</v>
      </c>
      <c r="R1304" t="s">
        <v>11421</v>
      </c>
      <c r="S1304">
        <v>3.7</v>
      </c>
      <c r="T1304" t="s">
        <v>11421</v>
      </c>
      <c r="U1304">
        <v>1.7</v>
      </c>
      <c r="V1304" t="s">
        <v>11421</v>
      </c>
      <c r="W1304">
        <v>2.1</v>
      </c>
      <c r="X1304" t="s">
        <v>11421</v>
      </c>
      <c r="Y1304">
        <v>8.1</v>
      </c>
      <c r="Z1304" t="s">
        <v>11421</v>
      </c>
      <c r="AA1304">
        <v>7.5</v>
      </c>
      <c r="AB1304" t="s">
        <v>11421</v>
      </c>
      <c r="AC1304">
        <v>3.8</v>
      </c>
      <c r="AD1304" t="s">
        <v>11421</v>
      </c>
      <c r="AE1304" t="s">
        <v>12371</v>
      </c>
    </row>
    <row r="1305" spans="1:31">
      <c r="A1305" t="s">
        <v>859</v>
      </c>
      <c r="B1305" t="s">
        <v>859</v>
      </c>
      <c r="C1305" t="s">
        <v>12668</v>
      </c>
      <c r="D1305" t="s">
        <v>859</v>
      </c>
      <c r="E1305">
        <v>33</v>
      </c>
      <c r="F1305" t="s">
        <v>12456</v>
      </c>
      <c r="G1305" t="s">
        <v>1717</v>
      </c>
      <c r="H1305" t="s">
        <v>11383</v>
      </c>
      <c r="I1305" t="s">
        <v>7032</v>
      </c>
      <c r="J1305" t="s">
        <v>7069</v>
      </c>
      <c r="K1305">
        <v>3</v>
      </c>
      <c r="L1305" t="s">
        <v>11389</v>
      </c>
      <c r="M1305">
        <v>3.8</v>
      </c>
      <c r="N1305" t="s">
        <v>11735</v>
      </c>
      <c r="O1305">
        <v>2.3</v>
      </c>
      <c r="P1305" t="s">
        <v>11735</v>
      </c>
      <c r="Q1305">
        <v>4.9</v>
      </c>
      <c r="R1305" t="s">
        <v>11421</v>
      </c>
      <c r="S1305">
        <v>3.8</v>
      </c>
      <c r="T1305" t="s">
        <v>11421</v>
      </c>
      <c r="U1305">
        <v>2.4</v>
      </c>
      <c r="V1305" t="s">
        <v>11421</v>
      </c>
      <c r="W1305">
        <v>27.7</v>
      </c>
      <c r="X1305" t="s">
        <v>11741</v>
      </c>
      <c r="Y1305">
        <v>1.1</v>
      </c>
      <c r="Z1305" t="s">
        <v>11421</v>
      </c>
      <c r="AA1305">
        <v>8.5</v>
      </c>
      <c r="AB1305" t="s">
        <v>11421</v>
      </c>
      <c r="AC1305">
        <v>1</v>
      </c>
      <c r="AD1305" t="s">
        <v>11421</v>
      </c>
      <c r="AE1305" t="s">
        <v>12371</v>
      </c>
    </row>
    <row r="1306" spans="1:31">
      <c r="A1306" t="s">
        <v>859</v>
      </c>
      <c r="B1306" t="s">
        <v>859</v>
      </c>
      <c r="C1306" t="s">
        <v>1539</v>
      </c>
      <c r="D1306" t="s">
        <v>859</v>
      </c>
      <c r="E1306">
        <v>19</v>
      </c>
      <c r="F1306" t="s">
        <v>12196</v>
      </c>
      <c r="G1306" t="s">
        <v>731</v>
      </c>
      <c r="H1306" t="s">
        <v>11402</v>
      </c>
      <c r="I1306" t="s">
        <v>11388</v>
      </c>
      <c r="J1306" t="s">
        <v>7069</v>
      </c>
      <c r="K1306">
        <v>3</v>
      </c>
      <c r="L1306" t="s">
        <v>11389</v>
      </c>
      <c r="M1306">
        <v>3.9</v>
      </c>
      <c r="N1306" t="s">
        <v>11735</v>
      </c>
      <c r="O1306">
        <v>2.6</v>
      </c>
      <c r="P1306" t="s">
        <v>11735</v>
      </c>
      <c r="Q1306">
        <v>16.2</v>
      </c>
      <c r="R1306" t="s">
        <v>11421</v>
      </c>
      <c r="S1306">
        <v>2.2</v>
      </c>
      <c r="T1306" t="s">
        <v>11421</v>
      </c>
      <c r="U1306">
        <v>2.2</v>
      </c>
      <c r="V1306" t="s">
        <v>11421</v>
      </c>
      <c r="W1306">
        <v>1.8</v>
      </c>
      <c r="X1306" t="s">
        <v>11421</v>
      </c>
      <c r="Y1306">
        <v>5.7</v>
      </c>
      <c r="Z1306" t="s">
        <v>11421</v>
      </c>
      <c r="AA1306">
        <v>4.7</v>
      </c>
      <c r="AB1306" t="s">
        <v>11421</v>
      </c>
      <c r="AC1306">
        <v>1.2</v>
      </c>
      <c r="AD1306" t="s">
        <v>11421</v>
      </c>
      <c r="AE1306" t="s">
        <v>12371</v>
      </c>
    </row>
    <row r="1307" spans="1:31">
      <c r="A1307" t="s">
        <v>9</v>
      </c>
      <c r="B1307" t="s">
        <v>859</v>
      </c>
      <c r="C1307" t="s">
        <v>3243</v>
      </c>
      <c r="D1307" t="s">
        <v>859</v>
      </c>
      <c r="E1307">
        <v>27</v>
      </c>
      <c r="F1307" t="s">
        <v>12153</v>
      </c>
      <c r="G1307" t="s">
        <v>489</v>
      </c>
      <c r="H1307" t="s">
        <v>11402</v>
      </c>
      <c r="I1307" t="s">
        <v>11388</v>
      </c>
      <c r="J1307" t="s">
        <v>6952</v>
      </c>
      <c r="K1307">
        <v>3</v>
      </c>
      <c r="L1307" t="s">
        <v>11389</v>
      </c>
      <c r="M1307">
        <v>6.8</v>
      </c>
      <c r="N1307" t="s">
        <v>11735</v>
      </c>
      <c r="O1307">
        <v>3.8</v>
      </c>
      <c r="P1307" t="s">
        <v>11735</v>
      </c>
      <c r="Q1307">
        <v>4.1</v>
      </c>
      <c r="R1307" t="s">
        <v>11421</v>
      </c>
      <c r="S1307">
        <v>2.4</v>
      </c>
      <c r="T1307" t="s">
        <v>11421</v>
      </c>
      <c r="U1307">
        <v>1.8</v>
      </c>
      <c r="V1307" t="s">
        <v>11421</v>
      </c>
      <c r="W1307">
        <v>5.1</v>
      </c>
      <c r="X1307" t="s">
        <v>11421</v>
      </c>
      <c r="Y1307">
        <v>1.5</v>
      </c>
      <c r="Z1307" t="s">
        <v>11421</v>
      </c>
      <c r="AA1307">
        <v>7.5</v>
      </c>
      <c r="AB1307" t="s">
        <v>11421</v>
      </c>
      <c r="AC1307">
        <v>1.1</v>
      </c>
      <c r="AD1307" t="s">
        <v>11421</v>
      </c>
      <c r="AE1307" t="s">
        <v>12371</v>
      </c>
    </row>
    <row r="1308" spans="1:31">
      <c r="A1308" t="s">
        <v>9</v>
      </c>
      <c r="B1308" t="s">
        <v>859</v>
      </c>
      <c r="C1308" t="s">
        <v>12669</v>
      </c>
      <c r="D1308" t="s">
        <v>859</v>
      </c>
      <c r="E1308">
        <v>27</v>
      </c>
      <c r="F1308" t="s">
        <v>11991</v>
      </c>
      <c r="G1308" t="s">
        <v>2570</v>
      </c>
      <c r="H1308" t="s">
        <v>11383</v>
      </c>
      <c r="I1308" t="s">
        <v>11398</v>
      </c>
      <c r="J1308" t="s">
        <v>6952</v>
      </c>
      <c r="K1308">
        <v>3</v>
      </c>
      <c r="L1308" t="s">
        <v>11385</v>
      </c>
      <c r="M1308">
        <v>9.8</v>
      </c>
      <c r="N1308" t="s">
        <v>11735</v>
      </c>
      <c r="O1308">
        <v>8.5</v>
      </c>
      <c r="P1308" t="s">
        <v>11735</v>
      </c>
      <c r="Q1308">
        <v>3.6</v>
      </c>
      <c r="R1308" t="s">
        <v>11421</v>
      </c>
      <c r="S1308">
        <v>1.3</v>
      </c>
      <c r="T1308" t="s">
        <v>11421</v>
      </c>
      <c r="U1308">
        <v>3.9</v>
      </c>
      <c r="V1308" t="s">
        <v>11421</v>
      </c>
      <c r="W1308">
        <v>1.2</v>
      </c>
      <c r="X1308" t="s">
        <v>11421</v>
      </c>
      <c r="Y1308">
        <v>1</v>
      </c>
      <c r="Z1308" t="s">
        <v>11421</v>
      </c>
      <c r="AA1308">
        <v>12.7</v>
      </c>
      <c r="AB1308" t="s">
        <v>11551</v>
      </c>
      <c r="AC1308">
        <v>1.1</v>
      </c>
      <c r="AD1308" t="s">
        <v>11421</v>
      </c>
      <c r="AE1308" t="s">
        <v>12371</v>
      </c>
    </row>
    <row r="1309" spans="1:31">
      <c r="A1309" t="s">
        <v>859</v>
      </c>
      <c r="B1309" t="s">
        <v>859</v>
      </c>
      <c r="C1309" t="s">
        <v>3257</v>
      </c>
      <c r="D1309" t="s">
        <v>859</v>
      </c>
      <c r="E1309">
        <v>34</v>
      </c>
      <c r="F1309" t="s">
        <v>11954</v>
      </c>
      <c r="G1309" t="s">
        <v>1304</v>
      </c>
      <c r="H1309" t="s">
        <v>11387</v>
      </c>
      <c r="I1309" t="s">
        <v>11388</v>
      </c>
      <c r="J1309" t="s">
        <v>7069</v>
      </c>
      <c r="K1309">
        <v>3</v>
      </c>
      <c r="L1309" t="s">
        <v>11389</v>
      </c>
      <c r="M1309">
        <v>6.2</v>
      </c>
      <c r="N1309" t="s">
        <v>11735</v>
      </c>
      <c r="O1309">
        <v>3.1</v>
      </c>
      <c r="P1309" t="s">
        <v>11735</v>
      </c>
      <c r="Q1309">
        <v>3.4</v>
      </c>
      <c r="R1309" t="s">
        <v>11421</v>
      </c>
      <c r="S1309">
        <v>8.6</v>
      </c>
      <c r="T1309" t="s">
        <v>11421</v>
      </c>
      <c r="U1309">
        <v>6.1</v>
      </c>
      <c r="V1309" t="s">
        <v>11421</v>
      </c>
      <c r="W1309">
        <v>1.5</v>
      </c>
      <c r="X1309" t="s">
        <v>11421</v>
      </c>
      <c r="Y1309">
        <v>1.6</v>
      </c>
      <c r="Z1309" t="s">
        <v>11421</v>
      </c>
      <c r="AA1309">
        <v>8.5</v>
      </c>
      <c r="AB1309" t="s">
        <v>11421</v>
      </c>
      <c r="AC1309">
        <v>1.7</v>
      </c>
      <c r="AD1309" t="s">
        <v>11421</v>
      </c>
      <c r="AE1309" t="s">
        <v>12371</v>
      </c>
    </row>
    <row r="1310" spans="1:31">
      <c r="A1310" t="s">
        <v>859</v>
      </c>
      <c r="B1310" t="s">
        <v>859</v>
      </c>
      <c r="C1310" t="s">
        <v>2864</v>
      </c>
      <c r="D1310" t="s">
        <v>859</v>
      </c>
      <c r="E1310">
        <v>16</v>
      </c>
      <c r="F1310" t="s">
        <v>11595</v>
      </c>
      <c r="G1310" t="s">
        <v>641</v>
      </c>
      <c r="H1310" t="s">
        <v>11387</v>
      </c>
      <c r="I1310" t="s">
        <v>11398</v>
      </c>
      <c r="J1310" t="s">
        <v>11384</v>
      </c>
      <c r="K1310">
        <v>3</v>
      </c>
      <c r="L1310" t="s">
        <v>12073</v>
      </c>
      <c r="M1310">
        <v>5.7</v>
      </c>
      <c r="N1310" t="s">
        <v>11735</v>
      </c>
      <c r="O1310">
        <v>5.5</v>
      </c>
      <c r="P1310" t="s">
        <v>11735</v>
      </c>
      <c r="Q1310">
        <v>3.6</v>
      </c>
      <c r="R1310" t="s">
        <v>11421</v>
      </c>
      <c r="S1310">
        <v>5.6</v>
      </c>
      <c r="T1310" t="s">
        <v>11421</v>
      </c>
      <c r="U1310">
        <v>8.4</v>
      </c>
      <c r="V1310" t="s">
        <v>11421</v>
      </c>
      <c r="W1310">
        <v>7.4</v>
      </c>
      <c r="X1310" t="s">
        <v>11421</v>
      </c>
      <c r="Y1310">
        <v>1.1</v>
      </c>
      <c r="Z1310" t="s">
        <v>11421</v>
      </c>
      <c r="AA1310">
        <v>20.9</v>
      </c>
      <c r="AB1310" t="s">
        <v>11939</v>
      </c>
      <c r="AC1310">
        <v>4.9</v>
      </c>
      <c r="AD1310" t="s">
        <v>11421</v>
      </c>
      <c r="AE1310" t="s">
        <v>12371</v>
      </c>
    </row>
    <row r="1311" spans="1:31">
      <c r="A1311" t="s">
        <v>859</v>
      </c>
      <c r="B1311" t="s">
        <v>859</v>
      </c>
      <c r="C1311" t="s">
        <v>1411</v>
      </c>
      <c r="D1311" t="s">
        <v>859</v>
      </c>
      <c r="E1311">
        <v>17</v>
      </c>
      <c r="F1311" t="s">
        <v>12196</v>
      </c>
      <c r="G1311" t="s">
        <v>731</v>
      </c>
      <c r="H1311" t="s">
        <v>11402</v>
      </c>
      <c r="I1311" t="s">
        <v>11398</v>
      </c>
      <c r="J1311" t="s">
        <v>11384</v>
      </c>
      <c r="K1311">
        <v>4</v>
      </c>
      <c r="L1311" t="s">
        <v>11389</v>
      </c>
      <c r="M1311">
        <v>6.3</v>
      </c>
      <c r="N1311" t="s">
        <v>11735</v>
      </c>
      <c r="O1311">
        <v>4.3</v>
      </c>
      <c r="P1311" t="s">
        <v>11735</v>
      </c>
      <c r="Q1311">
        <v>4.1</v>
      </c>
      <c r="R1311" t="s">
        <v>11421</v>
      </c>
      <c r="S1311">
        <v>2.1</v>
      </c>
      <c r="T1311" t="s">
        <v>11421</v>
      </c>
      <c r="U1311">
        <v>1.6</v>
      </c>
      <c r="V1311" t="s">
        <v>11421</v>
      </c>
      <c r="W1311">
        <v>2</v>
      </c>
      <c r="X1311" t="s">
        <v>11421</v>
      </c>
      <c r="Y1311">
        <v>21.4</v>
      </c>
      <c r="Z1311" t="s">
        <v>11978</v>
      </c>
      <c r="AA1311">
        <v>6.5</v>
      </c>
      <c r="AB1311" t="s">
        <v>11421</v>
      </c>
      <c r="AC1311">
        <v>13.9</v>
      </c>
      <c r="AD1311" t="s">
        <v>12670</v>
      </c>
      <c r="AE1311" t="s">
        <v>12371</v>
      </c>
    </row>
    <row r="1312" spans="1:31">
      <c r="A1312" t="s">
        <v>859</v>
      </c>
      <c r="B1312" t="s">
        <v>859</v>
      </c>
      <c r="C1312" t="s">
        <v>3172</v>
      </c>
      <c r="D1312" t="s">
        <v>859</v>
      </c>
      <c r="E1312">
        <v>25</v>
      </c>
      <c r="F1312" t="s">
        <v>12456</v>
      </c>
      <c r="G1312" t="s">
        <v>1717</v>
      </c>
      <c r="H1312" t="s">
        <v>11387</v>
      </c>
      <c r="I1312" t="s">
        <v>11510</v>
      </c>
      <c r="J1312" t="s">
        <v>9</v>
      </c>
      <c r="K1312">
        <v>5</v>
      </c>
      <c r="L1312" t="s">
        <v>11389</v>
      </c>
      <c r="M1312">
        <v>5</v>
      </c>
      <c r="N1312" t="s">
        <v>11735</v>
      </c>
      <c r="O1312">
        <v>4.8</v>
      </c>
      <c r="P1312" t="s">
        <v>11735</v>
      </c>
      <c r="Q1312">
        <v>7.3</v>
      </c>
      <c r="R1312" t="s">
        <v>11421</v>
      </c>
      <c r="S1312">
        <v>3.7</v>
      </c>
      <c r="T1312" t="s">
        <v>11421</v>
      </c>
      <c r="U1312">
        <v>1.7</v>
      </c>
      <c r="V1312" t="s">
        <v>11421</v>
      </c>
      <c r="W1312">
        <v>2.7</v>
      </c>
      <c r="X1312" t="s">
        <v>11421</v>
      </c>
      <c r="Y1312">
        <v>2.8</v>
      </c>
      <c r="Z1312" t="s">
        <v>11421</v>
      </c>
      <c r="AA1312">
        <v>8</v>
      </c>
      <c r="AB1312" t="s">
        <v>11421</v>
      </c>
      <c r="AC1312">
        <v>1.1</v>
      </c>
      <c r="AD1312" t="s">
        <v>11421</v>
      </c>
      <c r="AE1312" t="s">
        <v>12371</v>
      </c>
    </row>
    <row r="1313" spans="1:31">
      <c r="A1313" t="s">
        <v>156</v>
      </c>
      <c r="B1313" t="s">
        <v>859</v>
      </c>
      <c r="C1313" t="s">
        <v>12671</v>
      </c>
      <c r="D1313" t="s">
        <v>859</v>
      </c>
      <c r="E1313">
        <v>25</v>
      </c>
      <c r="F1313" t="s">
        <v>12046</v>
      </c>
      <c r="G1313" t="s">
        <v>997</v>
      </c>
      <c r="H1313" t="s">
        <v>11383</v>
      </c>
      <c r="I1313" t="s">
        <v>11398</v>
      </c>
      <c r="J1313" t="s">
        <v>11384</v>
      </c>
      <c r="K1313">
        <v>2</v>
      </c>
      <c r="L1313" t="s">
        <v>11389</v>
      </c>
      <c r="M1313">
        <v>5.7</v>
      </c>
      <c r="N1313" t="s">
        <v>11735</v>
      </c>
      <c r="O1313">
        <v>1.9</v>
      </c>
      <c r="P1313" t="s">
        <v>11735</v>
      </c>
      <c r="Q1313">
        <v>23.8</v>
      </c>
      <c r="R1313" t="s">
        <v>12049</v>
      </c>
      <c r="S1313">
        <v>2.7</v>
      </c>
      <c r="T1313" t="s">
        <v>11421</v>
      </c>
      <c r="U1313" t="s">
        <v>9</v>
      </c>
      <c r="V1313" t="s">
        <v>9</v>
      </c>
      <c r="W1313">
        <v>11.3</v>
      </c>
      <c r="X1313" t="s">
        <v>12055</v>
      </c>
      <c r="Y1313">
        <v>1</v>
      </c>
      <c r="Z1313" t="s">
        <v>11421</v>
      </c>
      <c r="AA1313">
        <v>6.2</v>
      </c>
      <c r="AB1313" t="s">
        <v>11421</v>
      </c>
      <c r="AC1313">
        <v>1</v>
      </c>
      <c r="AD1313" t="s">
        <v>11421</v>
      </c>
      <c r="AE1313" t="s">
        <v>12371</v>
      </c>
    </row>
    <row r="1314" spans="1:31">
      <c r="A1314" t="s">
        <v>859</v>
      </c>
      <c r="B1314" t="s">
        <v>859</v>
      </c>
      <c r="C1314" t="s">
        <v>12672</v>
      </c>
      <c r="D1314" t="s">
        <v>859</v>
      </c>
      <c r="E1314">
        <v>48</v>
      </c>
      <c r="F1314" t="s">
        <v>12456</v>
      </c>
      <c r="G1314" t="s">
        <v>1717</v>
      </c>
      <c r="H1314" t="s">
        <v>11387</v>
      </c>
      <c r="I1314" t="s">
        <v>11510</v>
      </c>
      <c r="J1314" t="s">
        <v>9</v>
      </c>
      <c r="K1314">
        <v>4</v>
      </c>
      <c r="L1314" t="s">
        <v>11389</v>
      </c>
      <c r="M1314">
        <v>6</v>
      </c>
      <c r="N1314" t="s">
        <v>11735</v>
      </c>
      <c r="O1314">
        <v>6.8</v>
      </c>
      <c r="P1314" t="s">
        <v>11735</v>
      </c>
      <c r="Q1314">
        <v>2.4</v>
      </c>
      <c r="R1314" t="s">
        <v>11421</v>
      </c>
      <c r="S1314">
        <v>5.5</v>
      </c>
      <c r="T1314" t="s">
        <v>11421</v>
      </c>
      <c r="U1314" t="s">
        <v>9</v>
      </c>
      <c r="V1314" t="s">
        <v>9</v>
      </c>
      <c r="W1314">
        <v>5</v>
      </c>
      <c r="X1314" t="s">
        <v>11421</v>
      </c>
      <c r="Y1314">
        <v>2.2</v>
      </c>
      <c r="Z1314" t="s">
        <v>11421</v>
      </c>
      <c r="AA1314">
        <v>6.5</v>
      </c>
      <c r="AB1314" t="s">
        <v>11421</v>
      </c>
      <c r="AC1314">
        <v>1.1</v>
      </c>
      <c r="AD1314" t="s">
        <v>11421</v>
      </c>
      <c r="AE1314" t="s">
        <v>12371</v>
      </c>
    </row>
    <row r="1315" spans="1:31">
      <c r="A1315" t="s">
        <v>859</v>
      </c>
      <c r="B1315" t="s">
        <v>859</v>
      </c>
      <c r="C1315" t="s">
        <v>10495</v>
      </c>
      <c r="D1315" t="s">
        <v>859</v>
      </c>
      <c r="E1315">
        <v>23</v>
      </c>
      <c r="F1315" t="s">
        <v>12307</v>
      </c>
      <c r="G1315" t="s">
        <v>1096</v>
      </c>
      <c r="H1315" t="s">
        <v>11387</v>
      </c>
      <c r="I1315" t="s">
        <v>11388</v>
      </c>
      <c r="J1315" t="s">
        <v>6952</v>
      </c>
      <c r="K1315">
        <v>3</v>
      </c>
      <c r="L1315" t="s">
        <v>11389</v>
      </c>
      <c r="M1315">
        <v>8</v>
      </c>
      <c r="N1315" t="s">
        <v>11735</v>
      </c>
      <c r="O1315">
        <v>13</v>
      </c>
      <c r="P1315" t="s">
        <v>11735</v>
      </c>
      <c r="Q1315">
        <v>3.8</v>
      </c>
      <c r="R1315" t="s">
        <v>11421</v>
      </c>
      <c r="S1315">
        <v>3.4</v>
      </c>
      <c r="T1315" t="s">
        <v>11421</v>
      </c>
      <c r="U1315">
        <v>9</v>
      </c>
      <c r="V1315" t="s">
        <v>11421</v>
      </c>
      <c r="W1315">
        <v>8</v>
      </c>
      <c r="X1315" t="s">
        <v>11421</v>
      </c>
      <c r="Y1315">
        <v>3</v>
      </c>
      <c r="Z1315" t="s">
        <v>11421</v>
      </c>
      <c r="AA1315">
        <v>6.2</v>
      </c>
      <c r="AB1315" t="s">
        <v>11421</v>
      </c>
      <c r="AC1315">
        <v>1.1</v>
      </c>
      <c r="AD1315" t="s">
        <v>11421</v>
      </c>
      <c r="AE1315" t="s">
        <v>12371</v>
      </c>
    </row>
    <row r="1316" spans="1:31">
      <c r="A1316" t="s">
        <v>156</v>
      </c>
      <c r="B1316" t="s">
        <v>859</v>
      </c>
      <c r="C1316" t="s">
        <v>12673</v>
      </c>
      <c r="D1316" t="s">
        <v>859</v>
      </c>
      <c r="E1316">
        <v>43</v>
      </c>
      <c r="F1316" t="s">
        <v>11649</v>
      </c>
      <c r="G1316" t="s">
        <v>833</v>
      </c>
      <c r="H1316" t="s">
        <v>11387</v>
      </c>
      <c r="I1316" t="s">
        <v>11398</v>
      </c>
      <c r="J1316" t="s">
        <v>7069</v>
      </c>
      <c r="K1316">
        <v>5</v>
      </c>
      <c r="L1316" t="s">
        <v>11389</v>
      </c>
      <c r="M1316">
        <v>4</v>
      </c>
      <c r="N1316" t="s">
        <v>11735</v>
      </c>
      <c r="O1316">
        <v>1.9</v>
      </c>
      <c r="P1316" t="s">
        <v>11735</v>
      </c>
      <c r="Q1316">
        <v>24.9</v>
      </c>
      <c r="R1316" t="s">
        <v>11746</v>
      </c>
      <c r="S1316">
        <v>1.2</v>
      </c>
      <c r="T1316" t="s">
        <v>11421</v>
      </c>
      <c r="U1316">
        <v>1.5</v>
      </c>
      <c r="V1316" t="s">
        <v>11421</v>
      </c>
      <c r="W1316">
        <v>38.9</v>
      </c>
      <c r="X1316" t="s">
        <v>11436</v>
      </c>
      <c r="Y1316">
        <v>1</v>
      </c>
      <c r="Z1316" t="s">
        <v>11421</v>
      </c>
      <c r="AA1316">
        <v>8.8</v>
      </c>
      <c r="AB1316" t="s">
        <v>11421</v>
      </c>
      <c r="AC1316">
        <v>1.5</v>
      </c>
      <c r="AD1316" t="s">
        <v>11421</v>
      </c>
      <c r="AE1316" t="s">
        <v>12371</v>
      </c>
    </row>
    <row r="1317" spans="1:31">
      <c r="A1317" t="s">
        <v>156</v>
      </c>
      <c r="B1317" t="s">
        <v>859</v>
      </c>
      <c r="C1317" t="s">
        <v>12674</v>
      </c>
      <c r="D1317" t="s">
        <v>859</v>
      </c>
      <c r="E1317">
        <v>40</v>
      </c>
      <c r="F1317" t="s">
        <v>12437</v>
      </c>
      <c r="G1317" t="s">
        <v>1263</v>
      </c>
      <c r="H1317" t="s">
        <v>11387</v>
      </c>
      <c r="I1317" t="s">
        <v>7032</v>
      </c>
      <c r="J1317" t="s">
        <v>7069</v>
      </c>
      <c r="K1317">
        <v>3</v>
      </c>
      <c r="L1317" t="s">
        <v>11389</v>
      </c>
      <c r="M1317">
        <v>4.3</v>
      </c>
      <c r="N1317" t="s">
        <v>11735</v>
      </c>
      <c r="O1317" t="s">
        <v>9</v>
      </c>
      <c r="P1317" t="s">
        <v>9</v>
      </c>
      <c r="Q1317">
        <v>30.2</v>
      </c>
      <c r="R1317" t="s">
        <v>11840</v>
      </c>
      <c r="S1317">
        <v>2.9</v>
      </c>
      <c r="T1317" t="s">
        <v>11421</v>
      </c>
      <c r="U1317" t="s">
        <v>9</v>
      </c>
      <c r="V1317" t="s">
        <v>9</v>
      </c>
      <c r="W1317" t="s">
        <v>9</v>
      </c>
      <c r="X1317" t="s">
        <v>9</v>
      </c>
      <c r="Y1317">
        <v>5.3</v>
      </c>
      <c r="Z1317" t="s">
        <v>11421</v>
      </c>
      <c r="AA1317">
        <v>9.9</v>
      </c>
      <c r="AB1317" t="s">
        <v>11421</v>
      </c>
      <c r="AC1317">
        <v>1</v>
      </c>
      <c r="AD1317" t="s">
        <v>11421</v>
      </c>
      <c r="AE1317" t="s">
        <v>12371</v>
      </c>
    </row>
    <row r="1318" spans="1:31">
      <c r="A1318" t="s">
        <v>156</v>
      </c>
      <c r="B1318" t="s">
        <v>859</v>
      </c>
      <c r="C1318" t="s">
        <v>12675</v>
      </c>
      <c r="D1318" t="s">
        <v>859</v>
      </c>
      <c r="E1318">
        <v>49</v>
      </c>
      <c r="F1318" t="s">
        <v>11649</v>
      </c>
      <c r="G1318" t="s">
        <v>833</v>
      </c>
      <c r="H1318" t="s">
        <v>11387</v>
      </c>
      <c r="I1318" t="s">
        <v>11388</v>
      </c>
      <c r="J1318" t="s">
        <v>6952</v>
      </c>
      <c r="K1318">
        <v>5</v>
      </c>
      <c r="L1318" t="s">
        <v>11389</v>
      </c>
      <c r="M1318">
        <v>4</v>
      </c>
      <c r="N1318" t="s">
        <v>11735</v>
      </c>
      <c r="O1318">
        <v>1.3</v>
      </c>
      <c r="P1318" t="s">
        <v>11735</v>
      </c>
      <c r="Q1318">
        <v>18.4</v>
      </c>
      <c r="R1318" t="s">
        <v>11421</v>
      </c>
      <c r="S1318">
        <v>2</v>
      </c>
      <c r="T1318" t="s">
        <v>11421</v>
      </c>
      <c r="U1318">
        <v>2.4</v>
      </c>
      <c r="V1318" t="s">
        <v>11421</v>
      </c>
      <c r="W1318">
        <v>52.9</v>
      </c>
      <c r="X1318" t="s">
        <v>330</v>
      </c>
      <c r="Y1318">
        <v>1.2</v>
      </c>
      <c r="Z1318" t="s">
        <v>11421</v>
      </c>
      <c r="AA1318">
        <v>7.9</v>
      </c>
      <c r="AB1318" t="s">
        <v>11421</v>
      </c>
      <c r="AC1318">
        <v>3.5</v>
      </c>
      <c r="AD1318" t="s">
        <v>11421</v>
      </c>
      <c r="AE1318" t="s">
        <v>12371</v>
      </c>
    </row>
    <row r="1319" spans="1:31">
      <c r="A1319" t="s">
        <v>859</v>
      </c>
      <c r="B1319" t="s">
        <v>859</v>
      </c>
      <c r="C1319" t="s">
        <v>12676</v>
      </c>
      <c r="D1319" t="s">
        <v>859</v>
      </c>
      <c r="E1319">
        <v>19</v>
      </c>
      <c r="F1319" t="s">
        <v>11991</v>
      </c>
      <c r="G1319" t="s">
        <v>2570</v>
      </c>
      <c r="H1319" t="s">
        <v>11383</v>
      </c>
      <c r="I1319" t="s">
        <v>11398</v>
      </c>
      <c r="J1319" t="s">
        <v>7069</v>
      </c>
      <c r="K1319">
        <v>4</v>
      </c>
      <c r="L1319" t="s">
        <v>11389</v>
      </c>
      <c r="M1319">
        <v>7</v>
      </c>
      <c r="N1319" t="s">
        <v>11735</v>
      </c>
      <c r="O1319">
        <v>4.2</v>
      </c>
      <c r="P1319" t="s">
        <v>11735</v>
      </c>
      <c r="Q1319">
        <v>14.7</v>
      </c>
      <c r="R1319" t="s">
        <v>11421</v>
      </c>
      <c r="S1319">
        <v>1.3</v>
      </c>
      <c r="T1319" t="s">
        <v>11421</v>
      </c>
      <c r="U1319">
        <v>3</v>
      </c>
      <c r="V1319" t="s">
        <v>11421</v>
      </c>
      <c r="W1319">
        <v>2.8</v>
      </c>
      <c r="X1319" t="s">
        <v>11421</v>
      </c>
      <c r="Y1319">
        <v>1</v>
      </c>
      <c r="Z1319" t="s">
        <v>11421</v>
      </c>
      <c r="AA1319">
        <v>12.5</v>
      </c>
      <c r="AB1319" t="s">
        <v>12310</v>
      </c>
      <c r="AC1319">
        <v>1</v>
      </c>
      <c r="AD1319" t="s">
        <v>11421</v>
      </c>
      <c r="AE1319" t="s">
        <v>12371</v>
      </c>
    </row>
    <row r="1320" spans="1:31">
      <c r="A1320" t="s">
        <v>859</v>
      </c>
      <c r="B1320" t="s">
        <v>859</v>
      </c>
      <c r="C1320" t="s">
        <v>1952</v>
      </c>
      <c r="D1320" t="s">
        <v>859</v>
      </c>
      <c r="E1320">
        <v>28</v>
      </c>
      <c r="F1320" t="s">
        <v>12456</v>
      </c>
      <c r="G1320" t="s">
        <v>1717</v>
      </c>
      <c r="H1320" t="s">
        <v>11387</v>
      </c>
      <c r="I1320" t="s">
        <v>11388</v>
      </c>
      <c r="J1320" t="s">
        <v>7069</v>
      </c>
      <c r="K1320">
        <v>4</v>
      </c>
      <c r="L1320" t="s">
        <v>11389</v>
      </c>
      <c r="M1320">
        <v>6</v>
      </c>
      <c r="N1320" t="s">
        <v>11735</v>
      </c>
      <c r="O1320">
        <v>3.8</v>
      </c>
      <c r="P1320" t="s">
        <v>11735</v>
      </c>
      <c r="Q1320">
        <v>6</v>
      </c>
      <c r="R1320" t="s">
        <v>11421</v>
      </c>
      <c r="S1320">
        <v>3.3</v>
      </c>
      <c r="T1320" t="s">
        <v>11421</v>
      </c>
      <c r="U1320">
        <v>2.4</v>
      </c>
      <c r="V1320" t="s">
        <v>11421</v>
      </c>
      <c r="W1320">
        <v>2</v>
      </c>
      <c r="X1320" t="s">
        <v>11421</v>
      </c>
      <c r="Y1320">
        <v>3.4</v>
      </c>
      <c r="Z1320" t="s">
        <v>11421</v>
      </c>
      <c r="AA1320">
        <v>7.9</v>
      </c>
      <c r="AB1320" t="s">
        <v>11421</v>
      </c>
      <c r="AC1320">
        <v>1.6</v>
      </c>
      <c r="AD1320" t="s">
        <v>11421</v>
      </c>
      <c r="AE1320" t="s">
        <v>12371</v>
      </c>
    </row>
    <row r="1321" spans="1:31">
      <c r="A1321" t="s">
        <v>859</v>
      </c>
      <c r="B1321" t="s">
        <v>859</v>
      </c>
      <c r="C1321" t="s">
        <v>2416</v>
      </c>
      <c r="D1321" t="s">
        <v>859</v>
      </c>
      <c r="E1321">
        <v>13</v>
      </c>
      <c r="F1321" t="s">
        <v>11595</v>
      </c>
      <c r="G1321" t="s">
        <v>641</v>
      </c>
      <c r="H1321" t="s">
        <v>11387</v>
      </c>
      <c r="I1321" t="s">
        <v>7032</v>
      </c>
      <c r="J1321" t="s">
        <v>7069</v>
      </c>
      <c r="K1321">
        <v>4</v>
      </c>
      <c r="L1321" t="s">
        <v>12073</v>
      </c>
      <c r="M1321">
        <v>6.2</v>
      </c>
      <c r="N1321" t="s">
        <v>11735</v>
      </c>
      <c r="O1321">
        <v>6.1</v>
      </c>
      <c r="P1321" t="s">
        <v>11735</v>
      </c>
      <c r="Q1321">
        <v>5.2</v>
      </c>
      <c r="R1321" t="s">
        <v>11421</v>
      </c>
      <c r="S1321">
        <v>4.5</v>
      </c>
      <c r="T1321" t="s">
        <v>11421</v>
      </c>
      <c r="U1321">
        <v>10.2</v>
      </c>
      <c r="V1321" t="s">
        <v>11421</v>
      </c>
      <c r="W1321">
        <v>9.3</v>
      </c>
      <c r="X1321" t="s">
        <v>11421</v>
      </c>
      <c r="Y1321">
        <v>1.1</v>
      </c>
      <c r="Z1321" t="s">
        <v>11421</v>
      </c>
      <c r="AA1321">
        <v>12.6</v>
      </c>
      <c r="AB1321" t="s">
        <v>11647</v>
      </c>
      <c r="AC1321">
        <v>3.9</v>
      </c>
      <c r="AD1321" t="s">
        <v>11421</v>
      </c>
      <c r="AE1321" t="s">
        <v>12371</v>
      </c>
    </row>
    <row r="1322" spans="1:31">
      <c r="A1322" t="s">
        <v>9</v>
      </c>
      <c r="B1322" t="s">
        <v>859</v>
      </c>
      <c r="C1322" t="s">
        <v>11275</v>
      </c>
      <c r="D1322" t="s">
        <v>859</v>
      </c>
      <c r="E1322">
        <v>28</v>
      </c>
      <c r="F1322" t="s">
        <v>12412</v>
      </c>
      <c r="G1322" t="s">
        <v>1364</v>
      </c>
      <c r="H1322" t="s">
        <v>11383</v>
      </c>
      <c r="I1322" t="s">
        <v>7032</v>
      </c>
      <c r="J1322" t="s">
        <v>6952</v>
      </c>
      <c r="K1322">
        <v>2</v>
      </c>
      <c r="L1322" t="s">
        <v>12073</v>
      </c>
      <c r="M1322">
        <v>5.6</v>
      </c>
      <c r="N1322" t="s">
        <v>11735</v>
      </c>
      <c r="O1322">
        <v>8.9</v>
      </c>
      <c r="P1322" t="s">
        <v>11735</v>
      </c>
      <c r="Q1322">
        <v>2.5</v>
      </c>
      <c r="R1322" t="s">
        <v>11421</v>
      </c>
      <c r="S1322">
        <v>2.4</v>
      </c>
      <c r="T1322" t="s">
        <v>11421</v>
      </c>
      <c r="U1322" t="s">
        <v>9</v>
      </c>
      <c r="V1322" t="s">
        <v>9</v>
      </c>
      <c r="W1322">
        <v>1.2</v>
      </c>
      <c r="X1322" t="s">
        <v>11421</v>
      </c>
      <c r="Y1322">
        <v>1</v>
      </c>
      <c r="Z1322" t="s">
        <v>11421</v>
      </c>
      <c r="AA1322">
        <v>9.7</v>
      </c>
      <c r="AB1322" t="s">
        <v>11421</v>
      </c>
      <c r="AC1322">
        <v>1</v>
      </c>
      <c r="AD1322" t="s">
        <v>11421</v>
      </c>
      <c r="AE1322" t="s">
        <v>12371</v>
      </c>
    </row>
    <row r="1323" spans="1:31">
      <c r="A1323" t="s">
        <v>9</v>
      </c>
      <c r="B1323" t="s">
        <v>859</v>
      </c>
      <c r="C1323" t="s">
        <v>12677</v>
      </c>
      <c r="D1323" t="s">
        <v>859</v>
      </c>
      <c r="E1323">
        <v>19</v>
      </c>
      <c r="F1323" t="s">
        <v>11701</v>
      </c>
      <c r="G1323" t="s">
        <v>931</v>
      </c>
      <c r="H1323" t="s">
        <v>11383</v>
      </c>
      <c r="I1323" t="s">
        <v>7032</v>
      </c>
      <c r="J1323" t="s">
        <v>7069</v>
      </c>
      <c r="K1323">
        <v>3</v>
      </c>
      <c r="L1323" t="s">
        <v>11385</v>
      </c>
      <c r="M1323">
        <v>8.9</v>
      </c>
      <c r="N1323" t="s">
        <v>11735</v>
      </c>
      <c r="O1323">
        <v>5.4</v>
      </c>
      <c r="P1323" t="s">
        <v>11735</v>
      </c>
      <c r="Q1323">
        <v>3.1</v>
      </c>
      <c r="R1323" t="s">
        <v>11421</v>
      </c>
      <c r="S1323">
        <v>2.9</v>
      </c>
      <c r="T1323" t="s">
        <v>11421</v>
      </c>
      <c r="U1323">
        <v>14.2</v>
      </c>
      <c r="V1323" t="s">
        <v>12226</v>
      </c>
      <c r="W1323">
        <v>1.8</v>
      </c>
      <c r="X1323" t="s">
        <v>11421</v>
      </c>
      <c r="Y1323">
        <v>1</v>
      </c>
      <c r="Z1323" t="s">
        <v>11421</v>
      </c>
      <c r="AA1323">
        <v>7.8</v>
      </c>
      <c r="AB1323" t="s">
        <v>11421</v>
      </c>
      <c r="AC1323">
        <v>1</v>
      </c>
      <c r="AD1323" t="s">
        <v>11421</v>
      </c>
      <c r="AE1323" t="s">
        <v>12371</v>
      </c>
    </row>
    <row r="1324" spans="1:31">
      <c r="A1324" t="s">
        <v>156</v>
      </c>
      <c r="B1324" t="s">
        <v>859</v>
      </c>
      <c r="C1324" t="s">
        <v>12678</v>
      </c>
      <c r="D1324" t="s">
        <v>859</v>
      </c>
      <c r="E1324">
        <v>37</v>
      </c>
      <c r="F1324" t="s">
        <v>11671</v>
      </c>
      <c r="G1324" t="s">
        <v>1090</v>
      </c>
      <c r="H1324" t="s">
        <v>11387</v>
      </c>
      <c r="I1324" t="s">
        <v>11388</v>
      </c>
      <c r="J1324" t="s">
        <v>6952</v>
      </c>
      <c r="K1324">
        <v>4</v>
      </c>
      <c r="L1324" t="s">
        <v>11389</v>
      </c>
      <c r="M1324">
        <v>3.3</v>
      </c>
      <c r="N1324" t="s">
        <v>11735</v>
      </c>
      <c r="O1324">
        <v>1.9</v>
      </c>
      <c r="P1324" t="s">
        <v>11735</v>
      </c>
      <c r="Q1324">
        <v>34.2</v>
      </c>
      <c r="R1324" t="s">
        <v>12061</v>
      </c>
      <c r="S1324">
        <v>1.2</v>
      </c>
      <c r="T1324" t="s">
        <v>11421</v>
      </c>
      <c r="U1324" t="s">
        <v>9</v>
      </c>
      <c r="V1324" t="s">
        <v>9</v>
      </c>
      <c r="W1324" t="s">
        <v>9</v>
      </c>
      <c r="X1324" t="s">
        <v>9</v>
      </c>
      <c r="Y1324">
        <v>1</v>
      </c>
      <c r="Z1324" t="s">
        <v>11421</v>
      </c>
      <c r="AA1324">
        <v>3.9</v>
      </c>
      <c r="AB1324" t="s">
        <v>11421</v>
      </c>
      <c r="AC1324">
        <v>1</v>
      </c>
      <c r="AD1324" t="s">
        <v>11421</v>
      </c>
      <c r="AE1324" t="s">
        <v>12371</v>
      </c>
    </row>
    <row r="1325" spans="1:31">
      <c r="A1325" t="s">
        <v>859</v>
      </c>
      <c r="B1325" t="s">
        <v>859</v>
      </c>
      <c r="C1325" t="s">
        <v>3660</v>
      </c>
      <c r="D1325" t="s">
        <v>859</v>
      </c>
      <c r="E1325">
        <v>26</v>
      </c>
      <c r="F1325" t="s">
        <v>11671</v>
      </c>
      <c r="G1325" t="s">
        <v>1090</v>
      </c>
      <c r="H1325" t="s">
        <v>11402</v>
      </c>
      <c r="I1325" t="s">
        <v>7032</v>
      </c>
      <c r="J1325" t="s">
        <v>7069</v>
      </c>
      <c r="K1325">
        <v>4</v>
      </c>
      <c r="L1325" t="s">
        <v>11389</v>
      </c>
      <c r="M1325">
        <v>7.7</v>
      </c>
      <c r="N1325" t="s">
        <v>11735</v>
      </c>
      <c r="O1325">
        <v>2.9</v>
      </c>
      <c r="P1325" t="s">
        <v>11735</v>
      </c>
      <c r="Q1325">
        <v>4.4</v>
      </c>
      <c r="R1325" t="s">
        <v>11421</v>
      </c>
      <c r="S1325">
        <v>1.5</v>
      </c>
      <c r="T1325" t="s">
        <v>11421</v>
      </c>
      <c r="U1325">
        <v>2.7</v>
      </c>
      <c r="V1325" t="s">
        <v>11421</v>
      </c>
      <c r="W1325">
        <v>2.9</v>
      </c>
      <c r="X1325" t="s">
        <v>11421</v>
      </c>
      <c r="Y1325">
        <v>1</v>
      </c>
      <c r="Z1325" t="s">
        <v>11421</v>
      </c>
      <c r="AA1325">
        <v>7.7</v>
      </c>
      <c r="AB1325" t="s">
        <v>11421</v>
      </c>
      <c r="AC1325">
        <v>7.7</v>
      </c>
      <c r="AD1325" t="s">
        <v>11421</v>
      </c>
      <c r="AE1325" t="s">
        <v>12371</v>
      </c>
    </row>
    <row r="1326" spans="1:31">
      <c r="A1326" t="s">
        <v>859</v>
      </c>
      <c r="B1326" t="s">
        <v>859</v>
      </c>
      <c r="C1326" t="s">
        <v>12679</v>
      </c>
      <c r="D1326" t="s">
        <v>859</v>
      </c>
      <c r="E1326">
        <v>25</v>
      </c>
      <c r="F1326" t="s">
        <v>11701</v>
      </c>
      <c r="G1326" t="s">
        <v>931</v>
      </c>
      <c r="H1326" t="s">
        <v>11383</v>
      </c>
      <c r="I1326" t="s">
        <v>11398</v>
      </c>
      <c r="J1326" t="s">
        <v>7069</v>
      </c>
      <c r="K1326">
        <v>3</v>
      </c>
      <c r="L1326" t="s">
        <v>11385</v>
      </c>
      <c r="M1326">
        <v>4.9</v>
      </c>
      <c r="N1326" t="s">
        <v>11735</v>
      </c>
      <c r="O1326">
        <v>2.8</v>
      </c>
      <c r="P1326" t="s">
        <v>11735</v>
      </c>
      <c r="Q1326">
        <v>9.7</v>
      </c>
      <c r="R1326" t="s">
        <v>11421</v>
      </c>
      <c r="S1326">
        <v>2</v>
      </c>
      <c r="T1326" t="s">
        <v>11421</v>
      </c>
      <c r="U1326">
        <v>12.2</v>
      </c>
      <c r="V1326" t="s">
        <v>11421</v>
      </c>
      <c r="W1326">
        <v>2</v>
      </c>
      <c r="X1326" t="s">
        <v>11421</v>
      </c>
      <c r="Y1326">
        <v>1</v>
      </c>
      <c r="Z1326" t="s">
        <v>11421</v>
      </c>
      <c r="AA1326">
        <v>8.3</v>
      </c>
      <c r="AB1326" t="s">
        <v>11421</v>
      </c>
      <c r="AC1326">
        <v>1.2</v>
      </c>
      <c r="AD1326" t="s">
        <v>11421</v>
      </c>
      <c r="AE1326" t="s">
        <v>12371</v>
      </c>
    </row>
    <row r="1327" spans="1:31">
      <c r="A1327" t="s">
        <v>853</v>
      </c>
      <c r="B1327" t="s">
        <v>859</v>
      </c>
      <c r="C1327" t="s">
        <v>12680</v>
      </c>
      <c r="D1327" t="s">
        <v>859</v>
      </c>
      <c r="E1327">
        <v>20</v>
      </c>
      <c r="F1327" t="s">
        <v>11701</v>
      </c>
      <c r="G1327" t="s">
        <v>931</v>
      </c>
      <c r="H1327" t="s">
        <v>11383</v>
      </c>
      <c r="I1327" t="s">
        <v>7032</v>
      </c>
      <c r="J1327" t="s">
        <v>7069</v>
      </c>
      <c r="K1327">
        <v>4</v>
      </c>
      <c r="L1327" t="s">
        <v>11385</v>
      </c>
      <c r="M1327">
        <v>4.3</v>
      </c>
      <c r="N1327" t="s">
        <v>11735</v>
      </c>
      <c r="O1327">
        <v>1.7</v>
      </c>
      <c r="P1327" t="s">
        <v>11735</v>
      </c>
      <c r="Q1327">
        <v>2</v>
      </c>
      <c r="R1327" t="s">
        <v>11421</v>
      </c>
      <c r="S1327">
        <v>4.6</v>
      </c>
      <c r="T1327" t="s">
        <v>11421</v>
      </c>
      <c r="U1327">
        <v>36.3</v>
      </c>
      <c r="V1327" t="s">
        <v>11473</v>
      </c>
      <c r="W1327" t="s">
        <v>9</v>
      </c>
      <c r="X1327" t="s">
        <v>9</v>
      </c>
      <c r="Y1327">
        <v>1.1</v>
      </c>
      <c r="Z1327" t="s">
        <v>11421</v>
      </c>
      <c r="AA1327">
        <v>4.1</v>
      </c>
      <c r="AB1327" t="s">
        <v>11421</v>
      </c>
      <c r="AC1327">
        <v>1</v>
      </c>
      <c r="AD1327" t="s">
        <v>11421</v>
      </c>
      <c r="AE1327" t="s">
        <v>12371</v>
      </c>
    </row>
    <row r="1328" spans="1:31">
      <c r="A1328" t="s">
        <v>859</v>
      </c>
      <c r="B1328" t="s">
        <v>859</v>
      </c>
      <c r="C1328" t="s">
        <v>2906</v>
      </c>
      <c r="D1328" t="s">
        <v>859</v>
      </c>
      <c r="E1328">
        <v>26</v>
      </c>
      <c r="F1328" t="s">
        <v>11701</v>
      </c>
      <c r="G1328" t="s">
        <v>931</v>
      </c>
      <c r="H1328" t="s">
        <v>11383</v>
      </c>
      <c r="I1328" t="s">
        <v>11388</v>
      </c>
      <c r="J1328" t="s">
        <v>7069</v>
      </c>
      <c r="K1328">
        <v>4</v>
      </c>
      <c r="L1328" t="s">
        <v>11385</v>
      </c>
      <c r="M1328">
        <v>4.9</v>
      </c>
      <c r="N1328" t="s">
        <v>11735</v>
      </c>
      <c r="O1328">
        <v>3.4</v>
      </c>
      <c r="P1328" t="s">
        <v>11735</v>
      </c>
      <c r="Q1328">
        <v>7</v>
      </c>
      <c r="R1328" t="s">
        <v>11421</v>
      </c>
      <c r="S1328">
        <v>5.8</v>
      </c>
      <c r="T1328" t="s">
        <v>11421</v>
      </c>
      <c r="U1328">
        <v>13.8</v>
      </c>
      <c r="V1328" t="s">
        <v>11647</v>
      </c>
      <c r="W1328">
        <v>2.8</v>
      </c>
      <c r="X1328" t="s">
        <v>11421</v>
      </c>
      <c r="Y1328">
        <v>4.4</v>
      </c>
      <c r="Z1328" t="s">
        <v>11421</v>
      </c>
      <c r="AA1328">
        <v>4.1</v>
      </c>
      <c r="AB1328" t="s">
        <v>11421</v>
      </c>
      <c r="AC1328">
        <v>1.2</v>
      </c>
      <c r="AD1328" t="s">
        <v>11421</v>
      </c>
      <c r="AE1328" t="s">
        <v>12371</v>
      </c>
    </row>
    <row r="1329" spans="1:31">
      <c r="A1329" t="s">
        <v>859</v>
      </c>
      <c r="B1329" t="s">
        <v>859</v>
      </c>
      <c r="C1329" t="s">
        <v>12681</v>
      </c>
      <c r="D1329" t="s">
        <v>859</v>
      </c>
      <c r="E1329">
        <v>24</v>
      </c>
      <c r="F1329" t="s">
        <v>12465</v>
      </c>
      <c r="G1329" t="s">
        <v>2277</v>
      </c>
      <c r="H1329" t="s">
        <v>11402</v>
      </c>
      <c r="I1329" t="s">
        <v>11388</v>
      </c>
      <c r="J1329" t="s">
        <v>6952</v>
      </c>
      <c r="K1329">
        <v>5</v>
      </c>
      <c r="L1329" t="s">
        <v>11389</v>
      </c>
      <c r="M1329">
        <v>8.5</v>
      </c>
      <c r="N1329" t="s">
        <v>11735</v>
      </c>
      <c r="O1329">
        <v>5</v>
      </c>
      <c r="P1329" t="s">
        <v>11735</v>
      </c>
      <c r="Q1329">
        <v>10.9</v>
      </c>
      <c r="R1329" t="s">
        <v>11421</v>
      </c>
      <c r="S1329">
        <v>1.2</v>
      </c>
      <c r="T1329" t="s">
        <v>11421</v>
      </c>
      <c r="U1329" t="s">
        <v>9</v>
      </c>
      <c r="V1329" t="s">
        <v>9</v>
      </c>
      <c r="W1329" t="s">
        <v>9</v>
      </c>
      <c r="X1329" t="s">
        <v>9</v>
      </c>
      <c r="Y1329">
        <v>1</v>
      </c>
      <c r="Z1329" t="s">
        <v>11421</v>
      </c>
      <c r="AA1329">
        <v>10.1</v>
      </c>
      <c r="AB1329" t="s">
        <v>11421</v>
      </c>
      <c r="AC1329">
        <v>1</v>
      </c>
      <c r="AD1329" t="s">
        <v>11421</v>
      </c>
      <c r="AE1329" t="s">
        <v>12371</v>
      </c>
    </row>
    <row r="1330" spans="1:31">
      <c r="A1330" t="s">
        <v>859</v>
      </c>
      <c r="B1330" t="s">
        <v>859</v>
      </c>
      <c r="C1330" t="s">
        <v>12682</v>
      </c>
      <c r="D1330" t="s">
        <v>859</v>
      </c>
      <c r="E1330">
        <v>16</v>
      </c>
      <c r="F1330" t="s">
        <v>12358</v>
      </c>
      <c r="G1330" t="s">
        <v>12359</v>
      </c>
      <c r="H1330" t="s">
        <v>11387</v>
      </c>
      <c r="I1330" t="s">
        <v>11388</v>
      </c>
      <c r="J1330" t="s">
        <v>12581</v>
      </c>
      <c r="K1330">
        <v>5</v>
      </c>
      <c r="L1330" t="s">
        <v>11389</v>
      </c>
      <c r="M1330">
        <v>3.7</v>
      </c>
      <c r="N1330" t="s">
        <v>11735</v>
      </c>
      <c r="O1330">
        <v>8</v>
      </c>
      <c r="P1330" t="s">
        <v>11735</v>
      </c>
      <c r="Q1330">
        <v>18.3</v>
      </c>
      <c r="R1330" t="s">
        <v>11421</v>
      </c>
      <c r="S1330">
        <v>1</v>
      </c>
      <c r="T1330" t="s">
        <v>11421</v>
      </c>
      <c r="U1330" t="s">
        <v>9</v>
      </c>
      <c r="V1330" t="s">
        <v>9</v>
      </c>
      <c r="W1330" t="s">
        <v>9</v>
      </c>
      <c r="X1330" t="s">
        <v>9</v>
      </c>
      <c r="Y1330">
        <v>1</v>
      </c>
      <c r="Z1330" t="s">
        <v>11421</v>
      </c>
      <c r="AA1330">
        <v>14.5</v>
      </c>
      <c r="AB1330" t="s">
        <v>11766</v>
      </c>
      <c r="AC1330">
        <v>1</v>
      </c>
      <c r="AD1330" t="s">
        <v>11421</v>
      </c>
      <c r="AE1330" t="s">
        <v>12371</v>
      </c>
    </row>
    <row r="1331" spans="1:31">
      <c r="A1331" t="s">
        <v>859</v>
      </c>
      <c r="B1331" t="s">
        <v>859</v>
      </c>
      <c r="C1331" t="s">
        <v>12683</v>
      </c>
      <c r="D1331" t="s">
        <v>859</v>
      </c>
      <c r="E1331">
        <v>20</v>
      </c>
      <c r="F1331" t="s">
        <v>7032</v>
      </c>
      <c r="G1331" t="s">
        <v>1095</v>
      </c>
      <c r="H1331" t="s">
        <v>11387</v>
      </c>
      <c r="I1331" t="s">
        <v>11388</v>
      </c>
      <c r="J1331" t="s">
        <v>6952</v>
      </c>
      <c r="K1331">
        <v>5</v>
      </c>
      <c r="L1331" t="s">
        <v>11389</v>
      </c>
      <c r="M1331">
        <v>4.9</v>
      </c>
      <c r="N1331" t="s">
        <v>11735</v>
      </c>
      <c r="O1331">
        <v>5.4</v>
      </c>
      <c r="P1331" t="s">
        <v>11735</v>
      </c>
      <c r="Q1331">
        <v>4</v>
      </c>
      <c r="R1331" t="s">
        <v>11421</v>
      </c>
      <c r="S1331">
        <v>4.3</v>
      </c>
      <c r="T1331" t="s">
        <v>11421</v>
      </c>
      <c r="U1331">
        <v>2.2</v>
      </c>
      <c r="V1331" t="s">
        <v>11421</v>
      </c>
      <c r="W1331">
        <v>1.1</v>
      </c>
      <c r="X1331" t="s">
        <v>11421</v>
      </c>
      <c r="Y1331">
        <v>1</v>
      </c>
      <c r="Z1331" t="s">
        <v>11421</v>
      </c>
      <c r="AA1331">
        <v>6.8</v>
      </c>
      <c r="AB1331" t="s">
        <v>11421</v>
      </c>
      <c r="AC1331">
        <v>11</v>
      </c>
      <c r="AD1331" t="s">
        <v>12395</v>
      </c>
      <c r="AE1331" t="s">
        <v>12371</v>
      </c>
    </row>
    <row r="1332" spans="1:31">
      <c r="A1332" t="s">
        <v>156</v>
      </c>
      <c r="B1332" t="s">
        <v>859</v>
      </c>
      <c r="C1332" t="s">
        <v>12684</v>
      </c>
      <c r="D1332" t="s">
        <v>859</v>
      </c>
      <c r="E1332">
        <v>28</v>
      </c>
      <c r="F1332" t="s">
        <v>7032</v>
      </c>
      <c r="G1332" t="s">
        <v>1095</v>
      </c>
      <c r="H1332" t="s">
        <v>11387</v>
      </c>
      <c r="I1332" t="s">
        <v>7032</v>
      </c>
      <c r="J1332" t="s">
        <v>6952</v>
      </c>
      <c r="K1332">
        <v>4</v>
      </c>
      <c r="L1332" t="s">
        <v>11389</v>
      </c>
      <c r="M1332">
        <v>15</v>
      </c>
      <c r="N1332" t="s">
        <v>12104</v>
      </c>
      <c r="O1332">
        <v>2.5</v>
      </c>
      <c r="P1332" t="s">
        <v>11735</v>
      </c>
      <c r="Q1332">
        <v>2.7</v>
      </c>
      <c r="R1332" t="s">
        <v>11421</v>
      </c>
      <c r="S1332">
        <v>1.4</v>
      </c>
      <c r="T1332" t="s">
        <v>11421</v>
      </c>
      <c r="U1332" t="s">
        <v>9</v>
      </c>
      <c r="V1332" t="s">
        <v>9</v>
      </c>
      <c r="W1332" t="s">
        <v>9</v>
      </c>
      <c r="X1332" t="s">
        <v>9</v>
      </c>
      <c r="Y1332">
        <v>1</v>
      </c>
      <c r="Z1332" t="s">
        <v>11421</v>
      </c>
      <c r="AA1332">
        <v>4.1</v>
      </c>
      <c r="AB1332" t="s">
        <v>11421</v>
      </c>
      <c r="AC1332">
        <v>1</v>
      </c>
      <c r="AD1332" t="s">
        <v>11421</v>
      </c>
      <c r="AE1332" t="s">
        <v>12371</v>
      </c>
    </row>
    <row r="1333" spans="1:31">
      <c r="A1333" t="s">
        <v>859</v>
      </c>
      <c r="B1333" t="s">
        <v>859</v>
      </c>
      <c r="C1333" t="s">
        <v>9997</v>
      </c>
      <c r="D1333" t="s">
        <v>859</v>
      </c>
      <c r="E1333">
        <v>21</v>
      </c>
      <c r="F1333" t="s">
        <v>11671</v>
      </c>
      <c r="G1333" t="s">
        <v>1090</v>
      </c>
      <c r="H1333" t="s">
        <v>11402</v>
      </c>
      <c r="I1333" t="s">
        <v>7032</v>
      </c>
      <c r="J1333" t="s">
        <v>7069</v>
      </c>
      <c r="K1333">
        <v>4</v>
      </c>
      <c r="L1333" t="s">
        <v>11389</v>
      </c>
      <c r="M1333">
        <v>7.9</v>
      </c>
      <c r="N1333" t="s">
        <v>11735</v>
      </c>
      <c r="O1333">
        <v>3</v>
      </c>
      <c r="P1333" t="s">
        <v>11735</v>
      </c>
      <c r="Q1333">
        <v>5.9</v>
      </c>
      <c r="R1333" t="s">
        <v>11421</v>
      </c>
      <c r="S1333">
        <v>3</v>
      </c>
      <c r="T1333" t="s">
        <v>11421</v>
      </c>
      <c r="U1333">
        <v>6</v>
      </c>
      <c r="V1333" t="s">
        <v>11421</v>
      </c>
      <c r="W1333">
        <v>1.4</v>
      </c>
      <c r="X1333" t="s">
        <v>11421</v>
      </c>
      <c r="Y1333">
        <v>1.1</v>
      </c>
      <c r="Z1333" t="s">
        <v>11421</v>
      </c>
      <c r="AA1333">
        <v>8.7</v>
      </c>
      <c r="AB1333" t="s">
        <v>11421</v>
      </c>
      <c r="AC1333">
        <v>1.2</v>
      </c>
      <c r="AD1333" t="s">
        <v>11421</v>
      </c>
      <c r="AE1333" t="s">
        <v>12371</v>
      </c>
    </row>
    <row r="1334" spans="1:31">
      <c r="A1334" t="s">
        <v>859</v>
      </c>
      <c r="B1334" t="s">
        <v>859</v>
      </c>
      <c r="C1334" t="s">
        <v>12685</v>
      </c>
      <c r="D1334" t="s">
        <v>859</v>
      </c>
      <c r="E1334">
        <v>30</v>
      </c>
      <c r="F1334" t="s">
        <v>11701</v>
      </c>
      <c r="G1334" t="s">
        <v>931</v>
      </c>
      <c r="H1334" t="s">
        <v>11387</v>
      </c>
      <c r="I1334" t="s">
        <v>7032</v>
      </c>
      <c r="J1334" t="s">
        <v>7069</v>
      </c>
      <c r="K1334">
        <v>3</v>
      </c>
      <c r="L1334" t="s">
        <v>11389</v>
      </c>
      <c r="M1334">
        <v>9.7</v>
      </c>
      <c r="N1334" t="s">
        <v>11735</v>
      </c>
      <c r="O1334">
        <v>4.4</v>
      </c>
      <c r="P1334" t="s">
        <v>11735</v>
      </c>
      <c r="Q1334">
        <v>3.6</v>
      </c>
      <c r="R1334" t="s">
        <v>11421</v>
      </c>
      <c r="S1334">
        <v>8.5</v>
      </c>
      <c r="T1334" t="s">
        <v>11421</v>
      </c>
      <c r="U1334">
        <v>6.6</v>
      </c>
      <c r="V1334" t="s">
        <v>11421</v>
      </c>
      <c r="W1334">
        <v>1.2</v>
      </c>
      <c r="X1334" t="s">
        <v>11421</v>
      </c>
      <c r="Y1334">
        <v>9.4</v>
      </c>
      <c r="Z1334" t="s">
        <v>11551</v>
      </c>
      <c r="AA1334">
        <v>9</v>
      </c>
      <c r="AB1334" t="s">
        <v>11421</v>
      </c>
      <c r="AC1334">
        <v>2.1</v>
      </c>
      <c r="AD1334" t="s">
        <v>11421</v>
      </c>
      <c r="AE1334" t="s">
        <v>12371</v>
      </c>
    </row>
    <row r="1335" spans="1:31">
      <c r="A1335" t="s">
        <v>859</v>
      </c>
      <c r="B1335" t="s">
        <v>859</v>
      </c>
      <c r="C1335" t="s">
        <v>12686</v>
      </c>
      <c r="D1335" t="s">
        <v>859</v>
      </c>
      <c r="E1335">
        <v>31</v>
      </c>
      <c r="F1335" t="s">
        <v>12465</v>
      </c>
      <c r="G1335" t="s">
        <v>2277</v>
      </c>
      <c r="H1335" t="s">
        <v>11387</v>
      </c>
      <c r="I1335" t="s">
        <v>7032</v>
      </c>
      <c r="J1335" t="s">
        <v>6952</v>
      </c>
      <c r="K1335">
        <v>3</v>
      </c>
      <c r="L1335" t="s">
        <v>11385</v>
      </c>
      <c r="M1335">
        <v>7.1</v>
      </c>
      <c r="N1335" t="s">
        <v>11735</v>
      </c>
      <c r="O1335">
        <v>4.5</v>
      </c>
      <c r="P1335" t="s">
        <v>11735</v>
      </c>
      <c r="Q1335">
        <v>12.6</v>
      </c>
      <c r="R1335" t="s">
        <v>11421</v>
      </c>
      <c r="S1335">
        <v>1.6</v>
      </c>
      <c r="T1335" t="s">
        <v>11421</v>
      </c>
      <c r="U1335">
        <v>22.8</v>
      </c>
      <c r="V1335" t="s">
        <v>11877</v>
      </c>
      <c r="W1335">
        <v>2.5</v>
      </c>
      <c r="X1335" t="s">
        <v>11421</v>
      </c>
      <c r="Y1335">
        <v>1.1</v>
      </c>
      <c r="Z1335" t="s">
        <v>11421</v>
      </c>
      <c r="AA1335">
        <v>10.6</v>
      </c>
      <c r="AB1335" t="s">
        <v>11421</v>
      </c>
      <c r="AC1335">
        <v>1</v>
      </c>
      <c r="AD1335" t="s">
        <v>11421</v>
      </c>
      <c r="AE1335" t="s">
        <v>12371</v>
      </c>
    </row>
    <row r="1336" spans="1:31">
      <c r="A1336" t="s">
        <v>859</v>
      </c>
      <c r="B1336" t="s">
        <v>859</v>
      </c>
      <c r="C1336" t="s">
        <v>12687</v>
      </c>
      <c r="D1336" t="s">
        <v>859</v>
      </c>
      <c r="E1336">
        <v>57</v>
      </c>
      <c r="F1336" t="s">
        <v>12465</v>
      </c>
      <c r="G1336" t="s">
        <v>2277</v>
      </c>
      <c r="H1336" t="s">
        <v>11387</v>
      </c>
      <c r="I1336" t="s">
        <v>7032</v>
      </c>
      <c r="J1336" t="s">
        <v>7069</v>
      </c>
      <c r="K1336">
        <v>5</v>
      </c>
      <c r="L1336" t="s">
        <v>11389</v>
      </c>
      <c r="M1336">
        <v>5.1</v>
      </c>
      <c r="N1336" t="s">
        <v>11735</v>
      </c>
      <c r="O1336">
        <v>5.4</v>
      </c>
      <c r="P1336" t="s">
        <v>11735</v>
      </c>
      <c r="Q1336">
        <v>9.4</v>
      </c>
      <c r="R1336" t="s">
        <v>11421</v>
      </c>
      <c r="S1336">
        <v>1.4</v>
      </c>
      <c r="T1336" t="s">
        <v>11421</v>
      </c>
      <c r="U1336">
        <v>3</v>
      </c>
      <c r="V1336" t="s">
        <v>11421</v>
      </c>
      <c r="W1336">
        <v>1.1</v>
      </c>
      <c r="X1336" t="s">
        <v>11421</v>
      </c>
      <c r="Y1336">
        <v>1</v>
      </c>
      <c r="Z1336" t="s">
        <v>11421</v>
      </c>
      <c r="AA1336">
        <v>7.3</v>
      </c>
      <c r="AB1336" t="s">
        <v>11421</v>
      </c>
      <c r="AC1336">
        <v>6.7</v>
      </c>
      <c r="AD1336" t="s">
        <v>11421</v>
      </c>
      <c r="AE1336" t="s">
        <v>12371</v>
      </c>
    </row>
    <row r="1337" spans="1:31">
      <c r="A1337" t="s">
        <v>859</v>
      </c>
      <c r="B1337" t="s">
        <v>859</v>
      </c>
      <c r="C1337" t="s">
        <v>12688</v>
      </c>
      <c r="D1337" t="s">
        <v>859</v>
      </c>
      <c r="E1337">
        <v>21</v>
      </c>
      <c r="F1337" t="s">
        <v>7032</v>
      </c>
      <c r="G1337" t="s">
        <v>1095</v>
      </c>
      <c r="H1337" t="s">
        <v>11383</v>
      </c>
      <c r="I1337" t="s">
        <v>11510</v>
      </c>
      <c r="J1337" t="s">
        <v>9</v>
      </c>
      <c r="K1337">
        <v>4</v>
      </c>
      <c r="L1337" t="s">
        <v>12073</v>
      </c>
      <c r="M1337">
        <v>6.9</v>
      </c>
      <c r="N1337" t="s">
        <v>11735</v>
      </c>
      <c r="O1337">
        <v>5.2</v>
      </c>
      <c r="P1337" t="s">
        <v>11735</v>
      </c>
      <c r="Q1337">
        <v>6.8</v>
      </c>
      <c r="R1337" t="s">
        <v>11421</v>
      </c>
      <c r="S1337">
        <v>2.1</v>
      </c>
      <c r="T1337" t="s">
        <v>11421</v>
      </c>
      <c r="U1337">
        <v>3.4</v>
      </c>
      <c r="V1337" t="s">
        <v>11421</v>
      </c>
      <c r="W1337">
        <v>1.8</v>
      </c>
      <c r="X1337" t="s">
        <v>11421</v>
      </c>
      <c r="Y1337">
        <v>1</v>
      </c>
      <c r="Z1337" t="s">
        <v>11421</v>
      </c>
      <c r="AA1337">
        <v>8.4</v>
      </c>
      <c r="AB1337" t="s">
        <v>11421</v>
      </c>
      <c r="AC1337">
        <v>1.8</v>
      </c>
      <c r="AD1337" t="s">
        <v>11421</v>
      </c>
      <c r="AE1337" t="s">
        <v>12371</v>
      </c>
    </row>
    <row r="1338" spans="1:31">
      <c r="A1338" t="s">
        <v>859</v>
      </c>
      <c r="B1338" t="s">
        <v>859</v>
      </c>
      <c r="C1338" t="s">
        <v>12689</v>
      </c>
      <c r="D1338" t="s">
        <v>859</v>
      </c>
      <c r="E1338">
        <v>17</v>
      </c>
      <c r="F1338" t="s">
        <v>6962</v>
      </c>
      <c r="G1338" t="s">
        <v>12531</v>
      </c>
      <c r="H1338" t="s">
        <v>11402</v>
      </c>
      <c r="I1338" t="s">
        <v>11398</v>
      </c>
      <c r="J1338" t="s">
        <v>6952</v>
      </c>
      <c r="K1338">
        <v>4</v>
      </c>
      <c r="L1338" t="s">
        <v>11389</v>
      </c>
      <c r="M1338">
        <v>6.5</v>
      </c>
      <c r="N1338" t="s">
        <v>11735</v>
      </c>
      <c r="O1338">
        <v>8</v>
      </c>
      <c r="P1338" t="s">
        <v>11735</v>
      </c>
      <c r="Q1338">
        <v>3.2</v>
      </c>
      <c r="R1338" t="s">
        <v>11421</v>
      </c>
      <c r="S1338">
        <v>1.1</v>
      </c>
      <c r="T1338" t="s">
        <v>11421</v>
      </c>
      <c r="U1338">
        <v>4.9</v>
      </c>
      <c r="V1338" t="s">
        <v>11421</v>
      </c>
      <c r="W1338">
        <v>2.3</v>
      </c>
      <c r="X1338" t="s">
        <v>11421</v>
      </c>
      <c r="Y1338">
        <v>1</v>
      </c>
      <c r="Z1338" t="s">
        <v>11421</v>
      </c>
      <c r="AA1338">
        <v>13.7</v>
      </c>
      <c r="AB1338" t="s">
        <v>12137</v>
      </c>
      <c r="AC1338">
        <v>1.2</v>
      </c>
      <c r="AD1338" t="s">
        <v>11421</v>
      </c>
      <c r="AE1338" t="s">
        <v>12371</v>
      </c>
    </row>
    <row r="1339" spans="1:31">
      <c r="A1339" t="s">
        <v>859</v>
      </c>
      <c r="B1339" t="s">
        <v>859</v>
      </c>
      <c r="C1339" t="s">
        <v>12690</v>
      </c>
      <c r="D1339" t="s">
        <v>859</v>
      </c>
      <c r="E1339">
        <v>13</v>
      </c>
      <c r="F1339" t="s">
        <v>12154</v>
      </c>
      <c r="G1339" t="s">
        <v>1812</v>
      </c>
      <c r="H1339" t="s">
        <v>11383</v>
      </c>
      <c r="I1339" t="s">
        <v>11398</v>
      </c>
      <c r="J1339" t="s">
        <v>6952</v>
      </c>
      <c r="K1339">
        <v>4</v>
      </c>
      <c r="L1339" t="s">
        <v>11385</v>
      </c>
      <c r="M1339">
        <v>6.4</v>
      </c>
      <c r="N1339" t="s">
        <v>11735</v>
      </c>
      <c r="O1339">
        <v>10.2</v>
      </c>
      <c r="P1339" t="s">
        <v>11735</v>
      </c>
      <c r="Q1339">
        <v>4.5</v>
      </c>
      <c r="R1339" t="s">
        <v>11421</v>
      </c>
      <c r="S1339">
        <v>1.2</v>
      </c>
      <c r="T1339" t="s">
        <v>11421</v>
      </c>
      <c r="U1339">
        <v>8.4</v>
      </c>
      <c r="V1339" t="s">
        <v>11421</v>
      </c>
      <c r="W1339">
        <v>1</v>
      </c>
      <c r="X1339" t="s">
        <v>11421</v>
      </c>
      <c r="Y1339">
        <v>1</v>
      </c>
      <c r="Z1339" t="s">
        <v>11421</v>
      </c>
      <c r="AA1339">
        <v>17.1</v>
      </c>
      <c r="AB1339" t="s">
        <v>11992</v>
      </c>
      <c r="AC1339">
        <v>1.6</v>
      </c>
      <c r="AD1339" t="s">
        <v>11421</v>
      </c>
      <c r="AE1339" t="s">
        <v>12371</v>
      </c>
    </row>
    <row r="1340" spans="1:31">
      <c r="A1340" t="s">
        <v>859</v>
      </c>
      <c r="B1340" t="s">
        <v>859</v>
      </c>
      <c r="C1340" t="s">
        <v>12691</v>
      </c>
      <c r="D1340" t="s">
        <v>859</v>
      </c>
      <c r="E1340">
        <v>32</v>
      </c>
      <c r="F1340" t="s">
        <v>12692</v>
      </c>
      <c r="G1340" t="s">
        <v>12693</v>
      </c>
      <c r="H1340" t="s">
        <v>11402</v>
      </c>
      <c r="I1340" t="s">
        <v>11388</v>
      </c>
      <c r="J1340" t="s">
        <v>12581</v>
      </c>
      <c r="K1340">
        <v>5</v>
      </c>
      <c r="L1340" t="s">
        <v>11389</v>
      </c>
      <c r="M1340">
        <v>9.3</v>
      </c>
      <c r="N1340" t="s">
        <v>11735</v>
      </c>
      <c r="O1340">
        <v>7.6</v>
      </c>
      <c r="P1340" t="s">
        <v>11735</v>
      </c>
      <c r="Q1340">
        <v>3.9</v>
      </c>
      <c r="R1340" t="s">
        <v>11421</v>
      </c>
      <c r="S1340">
        <v>1</v>
      </c>
      <c r="T1340" t="s">
        <v>11421</v>
      </c>
      <c r="U1340" t="s">
        <v>9</v>
      </c>
      <c r="V1340" t="s">
        <v>9</v>
      </c>
      <c r="W1340" t="s">
        <v>9</v>
      </c>
      <c r="X1340" t="s">
        <v>9</v>
      </c>
      <c r="Y1340">
        <v>1</v>
      </c>
      <c r="Z1340" t="s">
        <v>11421</v>
      </c>
      <c r="AA1340">
        <v>20.6</v>
      </c>
      <c r="AB1340" t="s">
        <v>11913</v>
      </c>
      <c r="AC1340">
        <v>1</v>
      </c>
      <c r="AD1340" t="s">
        <v>11421</v>
      </c>
      <c r="AE1340" t="s">
        <v>12371</v>
      </c>
    </row>
    <row r="1341" spans="1:31">
      <c r="A1341" t="s">
        <v>156</v>
      </c>
      <c r="B1341" t="s">
        <v>859</v>
      </c>
      <c r="C1341" t="s">
        <v>12694</v>
      </c>
      <c r="D1341" t="s">
        <v>859</v>
      </c>
      <c r="E1341">
        <v>22</v>
      </c>
      <c r="F1341" t="s">
        <v>11701</v>
      </c>
      <c r="G1341" t="s">
        <v>931</v>
      </c>
      <c r="H1341" t="s">
        <v>11387</v>
      </c>
      <c r="I1341" t="s">
        <v>11388</v>
      </c>
      <c r="J1341" t="s">
        <v>6952</v>
      </c>
      <c r="K1341">
        <v>3</v>
      </c>
      <c r="L1341" t="s">
        <v>11389</v>
      </c>
      <c r="M1341">
        <v>10.4</v>
      </c>
      <c r="N1341" t="s">
        <v>11735</v>
      </c>
      <c r="O1341">
        <v>6.8</v>
      </c>
      <c r="P1341" t="s">
        <v>11735</v>
      </c>
      <c r="Q1341">
        <v>7.8</v>
      </c>
      <c r="R1341" t="s">
        <v>11421</v>
      </c>
      <c r="S1341">
        <v>3.5</v>
      </c>
      <c r="T1341" t="s">
        <v>11421</v>
      </c>
      <c r="U1341">
        <v>7.2</v>
      </c>
      <c r="V1341" t="s">
        <v>11421</v>
      </c>
      <c r="W1341">
        <v>1.8</v>
      </c>
      <c r="X1341" t="s">
        <v>11421</v>
      </c>
      <c r="Y1341">
        <v>4.6</v>
      </c>
      <c r="Z1341" t="s">
        <v>11421</v>
      </c>
      <c r="AA1341">
        <v>8.5</v>
      </c>
      <c r="AB1341" t="s">
        <v>11421</v>
      </c>
      <c r="AC1341">
        <v>6.3</v>
      </c>
      <c r="AD1341" t="s">
        <v>11421</v>
      </c>
      <c r="AE1341" t="s">
        <v>12371</v>
      </c>
    </row>
    <row r="1342" spans="1:31">
      <c r="A1342" t="s">
        <v>859</v>
      </c>
      <c r="B1342" t="s">
        <v>859</v>
      </c>
      <c r="C1342" t="s">
        <v>12695</v>
      </c>
      <c r="D1342" t="s">
        <v>859</v>
      </c>
      <c r="E1342">
        <v>17</v>
      </c>
      <c r="F1342" t="s">
        <v>11701</v>
      </c>
      <c r="G1342" t="s">
        <v>931</v>
      </c>
      <c r="H1342" t="s">
        <v>11387</v>
      </c>
      <c r="I1342" t="s">
        <v>7032</v>
      </c>
      <c r="J1342" t="s">
        <v>7069</v>
      </c>
      <c r="K1342">
        <v>4</v>
      </c>
      <c r="L1342" t="s">
        <v>11389</v>
      </c>
      <c r="M1342">
        <v>8.6</v>
      </c>
      <c r="N1342" t="s">
        <v>11735</v>
      </c>
      <c r="O1342">
        <v>4.2</v>
      </c>
      <c r="P1342" t="s">
        <v>11735</v>
      </c>
      <c r="Q1342">
        <v>2.9</v>
      </c>
      <c r="R1342" t="s">
        <v>11421</v>
      </c>
      <c r="S1342">
        <v>3.8</v>
      </c>
      <c r="T1342" t="s">
        <v>11421</v>
      </c>
      <c r="U1342">
        <v>9.7</v>
      </c>
      <c r="V1342" t="s">
        <v>11421</v>
      </c>
      <c r="W1342">
        <v>1.4</v>
      </c>
      <c r="X1342" t="s">
        <v>11421</v>
      </c>
      <c r="Y1342">
        <v>1.4</v>
      </c>
      <c r="Z1342" t="s">
        <v>11421</v>
      </c>
      <c r="AA1342">
        <v>4.1</v>
      </c>
      <c r="AB1342" t="s">
        <v>11421</v>
      </c>
      <c r="AC1342">
        <v>1.1</v>
      </c>
      <c r="AD1342" t="s">
        <v>11421</v>
      </c>
      <c r="AE1342" t="s">
        <v>12371</v>
      </c>
    </row>
    <row r="1343" spans="1:31">
      <c r="A1343" t="s">
        <v>859</v>
      </c>
      <c r="B1343" t="s">
        <v>859</v>
      </c>
      <c r="C1343" t="s">
        <v>12696</v>
      </c>
      <c r="D1343" t="s">
        <v>859</v>
      </c>
      <c r="E1343">
        <v>15</v>
      </c>
      <c r="F1343" t="s">
        <v>7032</v>
      </c>
      <c r="G1343" t="s">
        <v>1095</v>
      </c>
      <c r="H1343" t="s">
        <v>11387</v>
      </c>
      <c r="I1343" t="s">
        <v>7032</v>
      </c>
      <c r="J1343" t="s">
        <v>6952</v>
      </c>
      <c r="K1343">
        <v>5</v>
      </c>
      <c r="L1343" t="s">
        <v>11389</v>
      </c>
      <c r="M1343">
        <v>9.5</v>
      </c>
      <c r="N1343" t="s">
        <v>11735</v>
      </c>
      <c r="O1343">
        <v>4</v>
      </c>
      <c r="P1343" t="s">
        <v>11735</v>
      </c>
      <c r="Q1343">
        <v>5.3</v>
      </c>
      <c r="R1343" t="s">
        <v>11421</v>
      </c>
      <c r="S1343">
        <v>1.8</v>
      </c>
      <c r="T1343" t="s">
        <v>11421</v>
      </c>
      <c r="U1343">
        <v>23.6</v>
      </c>
      <c r="V1343" t="s">
        <v>12187</v>
      </c>
      <c r="W1343">
        <v>1.1</v>
      </c>
      <c r="X1343" t="s">
        <v>11421</v>
      </c>
      <c r="Y1343">
        <v>1</v>
      </c>
      <c r="Z1343" t="s">
        <v>11421</v>
      </c>
      <c r="AA1343">
        <v>4.5</v>
      </c>
      <c r="AB1343" t="s">
        <v>11421</v>
      </c>
      <c r="AC1343">
        <v>1</v>
      </c>
      <c r="AD1343" t="s">
        <v>11421</v>
      </c>
      <c r="AE1343" t="s">
        <v>12371</v>
      </c>
    </row>
    <row r="1344" spans="1:31">
      <c r="A1344" t="s">
        <v>859</v>
      </c>
      <c r="B1344" t="s">
        <v>859</v>
      </c>
      <c r="C1344" t="s">
        <v>12697</v>
      </c>
      <c r="D1344" t="s">
        <v>859</v>
      </c>
      <c r="E1344">
        <v>28</v>
      </c>
      <c r="F1344" t="s">
        <v>11701</v>
      </c>
      <c r="G1344" t="s">
        <v>931</v>
      </c>
      <c r="H1344" t="s">
        <v>11387</v>
      </c>
      <c r="I1344" t="s">
        <v>7032</v>
      </c>
      <c r="J1344" t="s">
        <v>7069</v>
      </c>
      <c r="K1344">
        <v>3</v>
      </c>
      <c r="L1344" t="s">
        <v>11385</v>
      </c>
      <c r="M1344">
        <v>6.6</v>
      </c>
      <c r="N1344" t="s">
        <v>11735</v>
      </c>
      <c r="O1344">
        <v>14.6</v>
      </c>
      <c r="P1344" t="s">
        <v>11641</v>
      </c>
      <c r="Q1344">
        <v>12.9</v>
      </c>
      <c r="R1344" t="s">
        <v>11421</v>
      </c>
      <c r="S1344">
        <v>2.2</v>
      </c>
      <c r="T1344" t="s">
        <v>11421</v>
      </c>
      <c r="U1344">
        <v>7.6</v>
      </c>
      <c r="V1344" t="s">
        <v>11421</v>
      </c>
      <c r="W1344">
        <v>2</v>
      </c>
      <c r="X1344" t="s">
        <v>11421</v>
      </c>
      <c r="Y1344">
        <v>1.1</v>
      </c>
      <c r="Z1344" t="s">
        <v>11421</v>
      </c>
      <c r="AA1344">
        <v>8.4</v>
      </c>
      <c r="AB1344" t="s">
        <v>11421</v>
      </c>
      <c r="AC1344">
        <v>3.5</v>
      </c>
      <c r="AD1344" t="s">
        <v>11421</v>
      </c>
      <c r="AE1344" t="s">
        <v>12371</v>
      </c>
    </row>
    <row r="1345" spans="1:31">
      <c r="A1345" t="s">
        <v>859</v>
      </c>
      <c r="B1345" t="s">
        <v>859</v>
      </c>
      <c r="C1345" t="s">
        <v>12698</v>
      </c>
      <c r="D1345" t="s">
        <v>859</v>
      </c>
      <c r="E1345">
        <v>17</v>
      </c>
      <c r="F1345" t="s">
        <v>7037</v>
      </c>
      <c r="G1345" t="s">
        <v>1131</v>
      </c>
      <c r="H1345" t="s">
        <v>11387</v>
      </c>
      <c r="I1345" t="s">
        <v>11398</v>
      </c>
      <c r="J1345" t="s">
        <v>6952</v>
      </c>
      <c r="K1345">
        <v>4</v>
      </c>
      <c r="L1345" t="s">
        <v>11385</v>
      </c>
      <c r="M1345">
        <v>4.3</v>
      </c>
      <c r="N1345" t="s">
        <v>11735</v>
      </c>
      <c r="O1345">
        <v>9</v>
      </c>
      <c r="P1345" t="s">
        <v>11735</v>
      </c>
      <c r="Q1345">
        <v>16.7</v>
      </c>
      <c r="R1345" t="s">
        <v>11421</v>
      </c>
      <c r="S1345">
        <v>1</v>
      </c>
      <c r="T1345" t="s">
        <v>11421</v>
      </c>
      <c r="U1345">
        <v>5.3</v>
      </c>
      <c r="V1345" t="s">
        <v>11421</v>
      </c>
      <c r="W1345">
        <v>8</v>
      </c>
      <c r="X1345" t="s">
        <v>11421</v>
      </c>
      <c r="Y1345">
        <v>1</v>
      </c>
      <c r="Z1345" t="s">
        <v>11421</v>
      </c>
      <c r="AA1345">
        <v>7.1</v>
      </c>
      <c r="AB1345" t="s">
        <v>11421</v>
      </c>
      <c r="AC1345" t="s">
        <v>9</v>
      </c>
      <c r="AD1345" t="s">
        <v>9</v>
      </c>
      <c r="AE1345" t="s">
        <v>12371</v>
      </c>
    </row>
    <row r="1346" spans="1:31">
      <c r="A1346" t="s">
        <v>859</v>
      </c>
      <c r="B1346" t="s">
        <v>859</v>
      </c>
      <c r="C1346" t="s">
        <v>12699</v>
      </c>
      <c r="D1346" t="s">
        <v>859</v>
      </c>
      <c r="E1346">
        <v>17</v>
      </c>
      <c r="F1346" t="s">
        <v>12358</v>
      </c>
      <c r="G1346" t="s">
        <v>12359</v>
      </c>
      <c r="H1346" t="s">
        <v>11383</v>
      </c>
      <c r="I1346" t="s">
        <v>11388</v>
      </c>
      <c r="J1346" t="s">
        <v>6952</v>
      </c>
      <c r="K1346">
        <v>5</v>
      </c>
      <c r="L1346" t="s">
        <v>11389</v>
      </c>
      <c r="M1346">
        <v>10.9</v>
      </c>
      <c r="N1346" t="s">
        <v>11735</v>
      </c>
      <c r="O1346">
        <v>7.6</v>
      </c>
      <c r="P1346" t="s">
        <v>11735</v>
      </c>
      <c r="Q1346">
        <v>3.2</v>
      </c>
      <c r="R1346" t="s">
        <v>11421</v>
      </c>
      <c r="S1346">
        <v>2.4</v>
      </c>
      <c r="T1346" t="s">
        <v>11421</v>
      </c>
      <c r="U1346" t="s">
        <v>9</v>
      </c>
      <c r="V1346" t="s">
        <v>9</v>
      </c>
      <c r="W1346" t="s">
        <v>9</v>
      </c>
      <c r="X1346" t="s">
        <v>9</v>
      </c>
      <c r="Y1346">
        <v>1</v>
      </c>
      <c r="Z1346" t="s">
        <v>11421</v>
      </c>
      <c r="AA1346">
        <v>10.9</v>
      </c>
      <c r="AB1346" t="s">
        <v>11421</v>
      </c>
      <c r="AC1346">
        <v>1</v>
      </c>
      <c r="AD1346" t="s">
        <v>11421</v>
      </c>
      <c r="AE1346" t="s">
        <v>12371</v>
      </c>
    </row>
    <row r="1347" spans="1:31">
      <c r="A1347" t="s">
        <v>859</v>
      </c>
      <c r="B1347" t="s">
        <v>859</v>
      </c>
      <c r="C1347" t="s">
        <v>12700</v>
      </c>
      <c r="D1347" t="s">
        <v>859</v>
      </c>
      <c r="E1347">
        <v>35</v>
      </c>
      <c r="F1347" t="s">
        <v>12701</v>
      </c>
      <c r="G1347" t="s">
        <v>12702</v>
      </c>
      <c r="H1347" t="s">
        <v>11402</v>
      </c>
      <c r="I1347" t="s">
        <v>11388</v>
      </c>
      <c r="J1347" t="s">
        <v>12581</v>
      </c>
      <c r="K1347">
        <v>5</v>
      </c>
      <c r="L1347" t="s">
        <v>11389</v>
      </c>
      <c r="M1347">
        <v>7.7</v>
      </c>
      <c r="N1347" t="s">
        <v>11735</v>
      </c>
      <c r="O1347">
        <v>2.4</v>
      </c>
      <c r="P1347" t="s">
        <v>11735</v>
      </c>
      <c r="Q1347">
        <v>1.1</v>
      </c>
      <c r="R1347" t="s">
        <v>11421</v>
      </c>
      <c r="S1347">
        <v>1.6</v>
      </c>
      <c r="T1347" t="s">
        <v>11421</v>
      </c>
      <c r="U1347">
        <v>6.8</v>
      </c>
      <c r="V1347" t="s">
        <v>11421</v>
      </c>
      <c r="W1347">
        <v>1</v>
      </c>
      <c r="X1347" t="s">
        <v>11421</v>
      </c>
      <c r="Y1347">
        <v>1.1</v>
      </c>
      <c r="Z1347" t="s">
        <v>11421</v>
      </c>
      <c r="AA1347">
        <v>14.8</v>
      </c>
      <c r="AB1347" t="s">
        <v>11877</v>
      </c>
      <c r="AC1347">
        <v>1</v>
      </c>
      <c r="AD1347" t="s">
        <v>11421</v>
      </c>
      <c r="AE1347" t="s">
        <v>12371</v>
      </c>
    </row>
    <row r="1348" spans="1:31">
      <c r="A1348" t="s">
        <v>156</v>
      </c>
      <c r="B1348" t="s">
        <v>859</v>
      </c>
      <c r="C1348" t="s">
        <v>12703</v>
      </c>
      <c r="D1348" t="s">
        <v>859</v>
      </c>
      <c r="E1348">
        <v>35</v>
      </c>
      <c r="F1348" t="s">
        <v>12154</v>
      </c>
      <c r="G1348" t="s">
        <v>1812</v>
      </c>
      <c r="H1348" t="s">
        <v>11383</v>
      </c>
      <c r="I1348" t="s">
        <v>11398</v>
      </c>
      <c r="J1348" t="s">
        <v>7069</v>
      </c>
      <c r="K1348">
        <v>5</v>
      </c>
      <c r="L1348" t="s">
        <v>11389</v>
      </c>
      <c r="M1348">
        <v>6.8</v>
      </c>
      <c r="N1348" t="s">
        <v>11735</v>
      </c>
      <c r="O1348">
        <v>8.7</v>
      </c>
      <c r="P1348" t="s">
        <v>11735</v>
      </c>
      <c r="Q1348">
        <v>14.6</v>
      </c>
      <c r="R1348" t="s">
        <v>11421</v>
      </c>
      <c r="S1348">
        <v>1.6</v>
      </c>
      <c r="T1348" t="s">
        <v>11421</v>
      </c>
      <c r="U1348">
        <v>1.4</v>
      </c>
      <c r="V1348" t="s">
        <v>11421</v>
      </c>
      <c r="W1348">
        <v>1.8</v>
      </c>
      <c r="X1348" t="s">
        <v>11421</v>
      </c>
      <c r="Y1348">
        <v>1</v>
      </c>
      <c r="Z1348" t="s">
        <v>11421</v>
      </c>
      <c r="AA1348">
        <v>9.8</v>
      </c>
      <c r="AB1348" t="s">
        <v>11421</v>
      </c>
      <c r="AC1348">
        <v>1</v>
      </c>
      <c r="AD1348" t="s">
        <v>11421</v>
      </c>
      <c r="AE1348" t="s">
        <v>12371</v>
      </c>
    </row>
    <row r="1349" spans="1:31">
      <c r="A1349" t="s">
        <v>859</v>
      </c>
      <c r="B1349" t="s">
        <v>859</v>
      </c>
      <c r="C1349" t="s">
        <v>12704</v>
      </c>
      <c r="D1349" t="s">
        <v>859</v>
      </c>
      <c r="E1349">
        <v>25</v>
      </c>
      <c r="F1349" t="s">
        <v>7037</v>
      </c>
      <c r="G1349" t="s">
        <v>1131</v>
      </c>
      <c r="H1349" t="s">
        <v>11387</v>
      </c>
      <c r="I1349" t="s">
        <v>7032</v>
      </c>
      <c r="J1349" t="s">
        <v>7069</v>
      </c>
      <c r="K1349">
        <v>3</v>
      </c>
      <c r="L1349" t="s">
        <v>11389</v>
      </c>
      <c r="M1349">
        <v>9.5</v>
      </c>
      <c r="N1349" t="s">
        <v>11735</v>
      </c>
      <c r="O1349">
        <v>2.8</v>
      </c>
      <c r="P1349" t="s">
        <v>11735</v>
      </c>
      <c r="Q1349">
        <v>5.7</v>
      </c>
      <c r="R1349" t="s">
        <v>11421</v>
      </c>
      <c r="S1349">
        <v>3.7</v>
      </c>
      <c r="T1349" t="s">
        <v>11421</v>
      </c>
      <c r="U1349" t="s">
        <v>9</v>
      </c>
      <c r="V1349" t="s">
        <v>9</v>
      </c>
      <c r="W1349" t="s">
        <v>9</v>
      </c>
      <c r="X1349" t="s">
        <v>9</v>
      </c>
      <c r="Y1349">
        <v>1.3</v>
      </c>
      <c r="Z1349" t="s">
        <v>11421</v>
      </c>
      <c r="AA1349">
        <v>5.1</v>
      </c>
      <c r="AB1349" t="s">
        <v>11421</v>
      </c>
      <c r="AC1349">
        <v>1.2</v>
      </c>
      <c r="AD1349" t="s">
        <v>11421</v>
      </c>
      <c r="AE1349" t="s">
        <v>12371</v>
      </c>
    </row>
    <row r="1350" spans="1:31">
      <c r="A1350" t="s">
        <v>156</v>
      </c>
      <c r="B1350" t="s">
        <v>859</v>
      </c>
      <c r="C1350" t="s">
        <v>12705</v>
      </c>
      <c r="D1350" t="s">
        <v>859</v>
      </c>
      <c r="E1350">
        <v>36</v>
      </c>
      <c r="F1350" t="s">
        <v>7037</v>
      </c>
      <c r="G1350" t="s">
        <v>1131</v>
      </c>
      <c r="H1350" t="s">
        <v>11387</v>
      </c>
      <c r="I1350" t="s">
        <v>7032</v>
      </c>
      <c r="J1350" t="s">
        <v>6952</v>
      </c>
      <c r="K1350">
        <v>4</v>
      </c>
      <c r="L1350" t="s">
        <v>11389</v>
      </c>
      <c r="M1350">
        <v>4.4</v>
      </c>
      <c r="N1350" t="s">
        <v>11735</v>
      </c>
      <c r="O1350">
        <v>1.5</v>
      </c>
      <c r="P1350" t="s">
        <v>11735</v>
      </c>
      <c r="Q1350">
        <v>34.9</v>
      </c>
      <c r="R1350" t="s">
        <v>11957</v>
      </c>
      <c r="S1350">
        <v>1.5</v>
      </c>
      <c r="T1350" t="s">
        <v>11421</v>
      </c>
      <c r="U1350" t="s">
        <v>9</v>
      </c>
      <c r="V1350" t="s">
        <v>9</v>
      </c>
      <c r="W1350" t="s">
        <v>9</v>
      </c>
      <c r="X1350" t="s">
        <v>9</v>
      </c>
      <c r="Y1350">
        <v>1</v>
      </c>
      <c r="Z1350" t="s">
        <v>11421</v>
      </c>
      <c r="AA1350">
        <v>5.1</v>
      </c>
      <c r="AB1350" t="s">
        <v>11421</v>
      </c>
      <c r="AC1350">
        <v>1</v>
      </c>
      <c r="AD1350" t="s">
        <v>11421</v>
      </c>
      <c r="AE1350" t="s">
        <v>12371</v>
      </c>
    </row>
    <row r="1351" spans="1:31">
      <c r="A1351" t="s">
        <v>859</v>
      </c>
      <c r="B1351" t="s">
        <v>859</v>
      </c>
      <c r="C1351" t="s">
        <v>12706</v>
      </c>
      <c r="D1351" t="s">
        <v>859</v>
      </c>
      <c r="E1351">
        <v>33</v>
      </c>
      <c r="F1351" t="s">
        <v>7037</v>
      </c>
      <c r="G1351" t="s">
        <v>1131</v>
      </c>
      <c r="H1351" t="s">
        <v>11387</v>
      </c>
      <c r="I1351" t="s">
        <v>7032</v>
      </c>
      <c r="J1351" t="s">
        <v>7069</v>
      </c>
      <c r="K1351">
        <v>3</v>
      </c>
      <c r="L1351" t="s">
        <v>11389</v>
      </c>
      <c r="M1351">
        <v>11.5</v>
      </c>
      <c r="N1351" t="s">
        <v>11735</v>
      </c>
      <c r="O1351">
        <v>3.2</v>
      </c>
      <c r="P1351" t="s">
        <v>11735</v>
      </c>
      <c r="Q1351">
        <v>7.5</v>
      </c>
      <c r="R1351" t="s">
        <v>11421</v>
      </c>
      <c r="S1351">
        <v>2.3</v>
      </c>
      <c r="T1351" t="s">
        <v>11421</v>
      </c>
      <c r="U1351">
        <v>1.6</v>
      </c>
      <c r="V1351" t="s">
        <v>11421</v>
      </c>
      <c r="W1351">
        <v>4.7</v>
      </c>
      <c r="X1351" t="s">
        <v>11421</v>
      </c>
      <c r="Y1351">
        <v>1.3</v>
      </c>
      <c r="Z1351" t="s">
        <v>11421</v>
      </c>
      <c r="AA1351">
        <v>5.1</v>
      </c>
      <c r="AB1351" t="s">
        <v>11421</v>
      </c>
      <c r="AC1351">
        <v>4.6</v>
      </c>
      <c r="AD1351" t="s">
        <v>11421</v>
      </c>
      <c r="AE1351" t="s">
        <v>12371</v>
      </c>
    </row>
    <row r="1352" spans="1:31">
      <c r="A1352" t="s">
        <v>859</v>
      </c>
      <c r="B1352" t="s">
        <v>859</v>
      </c>
      <c r="C1352" t="s">
        <v>3605</v>
      </c>
      <c r="D1352" t="s">
        <v>859</v>
      </c>
      <c r="E1352">
        <v>26</v>
      </c>
      <c r="F1352" t="s">
        <v>7037</v>
      </c>
      <c r="G1352" t="s">
        <v>1131</v>
      </c>
      <c r="H1352" t="s">
        <v>11402</v>
      </c>
      <c r="I1352" t="s">
        <v>11388</v>
      </c>
      <c r="J1352" t="s">
        <v>6952</v>
      </c>
      <c r="K1352">
        <v>4</v>
      </c>
      <c r="L1352" t="s">
        <v>11389</v>
      </c>
      <c r="M1352">
        <v>4.3</v>
      </c>
      <c r="N1352" t="s">
        <v>11735</v>
      </c>
      <c r="O1352">
        <v>2.5</v>
      </c>
      <c r="P1352" t="s">
        <v>11735</v>
      </c>
      <c r="Q1352">
        <v>21.5</v>
      </c>
      <c r="R1352" t="s">
        <v>12491</v>
      </c>
      <c r="S1352">
        <v>1.4</v>
      </c>
      <c r="T1352" t="s">
        <v>11421</v>
      </c>
      <c r="U1352" t="s">
        <v>9</v>
      </c>
      <c r="V1352" t="s">
        <v>9</v>
      </c>
      <c r="W1352" t="s">
        <v>9</v>
      </c>
      <c r="X1352" t="s">
        <v>9</v>
      </c>
      <c r="Y1352">
        <v>1.1</v>
      </c>
      <c r="Z1352" t="s">
        <v>11421</v>
      </c>
      <c r="AA1352">
        <v>5.1</v>
      </c>
      <c r="AB1352" t="s">
        <v>11421</v>
      </c>
      <c r="AC1352">
        <v>1.1</v>
      </c>
      <c r="AD1352" t="s">
        <v>11421</v>
      </c>
      <c r="AE1352" t="s">
        <v>12371</v>
      </c>
    </row>
    <row r="1353" spans="1:31">
      <c r="A1353" t="s">
        <v>859</v>
      </c>
      <c r="B1353" t="s">
        <v>859</v>
      </c>
      <c r="C1353" t="s">
        <v>10709</v>
      </c>
      <c r="D1353" t="s">
        <v>859</v>
      </c>
      <c r="E1353">
        <v>27</v>
      </c>
      <c r="F1353" t="s">
        <v>7037</v>
      </c>
      <c r="G1353" t="s">
        <v>1131</v>
      </c>
      <c r="H1353" t="s">
        <v>11402</v>
      </c>
      <c r="I1353" t="s">
        <v>7032</v>
      </c>
      <c r="J1353" t="s">
        <v>7069</v>
      </c>
      <c r="K1353">
        <v>5</v>
      </c>
      <c r="L1353" t="s">
        <v>11389</v>
      </c>
      <c r="M1353">
        <v>11.7</v>
      </c>
      <c r="N1353" t="s">
        <v>11735</v>
      </c>
      <c r="O1353">
        <v>5.8</v>
      </c>
      <c r="P1353" t="s">
        <v>11735</v>
      </c>
      <c r="Q1353">
        <v>2.2</v>
      </c>
      <c r="R1353" t="s">
        <v>11421</v>
      </c>
      <c r="S1353">
        <v>2.7</v>
      </c>
      <c r="T1353" t="s">
        <v>11421</v>
      </c>
      <c r="U1353">
        <v>1.5</v>
      </c>
      <c r="V1353" t="s">
        <v>11421</v>
      </c>
      <c r="W1353">
        <v>1.1</v>
      </c>
      <c r="X1353" t="s">
        <v>11421</v>
      </c>
      <c r="Y1353">
        <v>1.1</v>
      </c>
      <c r="Z1353" t="s">
        <v>11421</v>
      </c>
      <c r="AA1353">
        <v>2.7</v>
      </c>
      <c r="AB1353" t="s">
        <v>11421</v>
      </c>
      <c r="AC1353">
        <v>3.2</v>
      </c>
      <c r="AD1353" t="s">
        <v>11421</v>
      </c>
      <c r="AE1353" t="s">
        <v>12371</v>
      </c>
    </row>
    <row r="1354" spans="1:31">
      <c r="A1354" t="s">
        <v>859</v>
      </c>
      <c r="B1354" t="s">
        <v>859</v>
      </c>
      <c r="C1354" t="s">
        <v>12707</v>
      </c>
      <c r="D1354" t="s">
        <v>859</v>
      </c>
      <c r="E1354">
        <v>45</v>
      </c>
      <c r="F1354" t="s">
        <v>11671</v>
      </c>
      <c r="G1354" t="s">
        <v>1090</v>
      </c>
      <c r="H1354" t="s">
        <v>11383</v>
      </c>
      <c r="I1354" t="s">
        <v>11398</v>
      </c>
      <c r="J1354" t="s">
        <v>7069</v>
      </c>
      <c r="K1354">
        <v>4</v>
      </c>
      <c r="L1354" t="s">
        <v>12073</v>
      </c>
      <c r="M1354">
        <v>5</v>
      </c>
      <c r="N1354" t="s">
        <v>11735</v>
      </c>
      <c r="O1354">
        <v>4.5</v>
      </c>
      <c r="P1354" t="s">
        <v>11735</v>
      </c>
      <c r="Q1354">
        <v>16.1</v>
      </c>
      <c r="R1354" t="s">
        <v>11421</v>
      </c>
      <c r="S1354">
        <v>1.2</v>
      </c>
      <c r="T1354" t="s">
        <v>11421</v>
      </c>
      <c r="U1354">
        <v>4.5</v>
      </c>
      <c r="V1354" t="s">
        <v>11421</v>
      </c>
      <c r="W1354">
        <v>3.1</v>
      </c>
      <c r="X1354" t="s">
        <v>11421</v>
      </c>
      <c r="Y1354">
        <v>1</v>
      </c>
      <c r="Z1354" t="s">
        <v>11421</v>
      </c>
      <c r="AA1354">
        <v>8</v>
      </c>
      <c r="AB1354" t="s">
        <v>11421</v>
      </c>
      <c r="AC1354">
        <v>1.4</v>
      </c>
      <c r="AD1354" t="s">
        <v>11421</v>
      </c>
      <c r="AE1354" t="s">
        <v>12371</v>
      </c>
    </row>
    <row r="1355" spans="1:31">
      <c r="A1355" t="s">
        <v>859</v>
      </c>
      <c r="B1355" t="s">
        <v>859</v>
      </c>
      <c r="C1355" t="s">
        <v>11195</v>
      </c>
      <c r="D1355" t="s">
        <v>859</v>
      </c>
      <c r="E1355">
        <v>30</v>
      </c>
      <c r="F1355" t="s">
        <v>12154</v>
      </c>
      <c r="G1355" t="s">
        <v>1812</v>
      </c>
      <c r="H1355" t="s">
        <v>11387</v>
      </c>
      <c r="I1355" t="s">
        <v>11398</v>
      </c>
      <c r="J1355" t="s">
        <v>6952</v>
      </c>
      <c r="K1355">
        <v>3</v>
      </c>
      <c r="L1355" t="s">
        <v>11385</v>
      </c>
      <c r="M1355">
        <v>6.2</v>
      </c>
      <c r="N1355" t="s">
        <v>11735</v>
      </c>
      <c r="O1355">
        <v>9.2</v>
      </c>
      <c r="P1355" t="s">
        <v>11735</v>
      </c>
      <c r="Q1355">
        <v>1.8</v>
      </c>
      <c r="R1355" t="s">
        <v>11421</v>
      </c>
      <c r="S1355">
        <v>1.3</v>
      </c>
      <c r="T1355" t="s">
        <v>11421</v>
      </c>
      <c r="U1355">
        <v>3.9</v>
      </c>
      <c r="V1355" t="s">
        <v>11421</v>
      </c>
      <c r="W1355">
        <v>1.3</v>
      </c>
      <c r="X1355" t="s">
        <v>11421</v>
      </c>
      <c r="Y1355">
        <v>1</v>
      </c>
      <c r="Z1355" t="s">
        <v>11421</v>
      </c>
      <c r="AA1355">
        <v>8.5</v>
      </c>
      <c r="AB1355" t="s">
        <v>11421</v>
      </c>
      <c r="AC1355">
        <v>2</v>
      </c>
      <c r="AD1355" t="s">
        <v>11421</v>
      </c>
      <c r="AE1355" t="s">
        <v>12371</v>
      </c>
    </row>
    <row r="1356" spans="1:31">
      <c r="A1356" t="s">
        <v>859</v>
      </c>
      <c r="B1356" t="s">
        <v>859</v>
      </c>
      <c r="C1356" t="s">
        <v>12708</v>
      </c>
      <c r="D1356" t="s">
        <v>859</v>
      </c>
      <c r="E1356">
        <v>53</v>
      </c>
      <c r="F1356" t="s">
        <v>12392</v>
      </c>
      <c r="G1356" t="s">
        <v>3683</v>
      </c>
      <c r="H1356" t="s">
        <v>11383</v>
      </c>
      <c r="I1356" t="s">
        <v>11510</v>
      </c>
      <c r="J1356" t="s">
        <v>9</v>
      </c>
      <c r="K1356">
        <v>3</v>
      </c>
      <c r="L1356" t="s">
        <v>11389</v>
      </c>
      <c r="M1356">
        <v>6.2</v>
      </c>
      <c r="N1356" t="s">
        <v>11735</v>
      </c>
      <c r="O1356">
        <v>1.1</v>
      </c>
      <c r="P1356" t="s">
        <v>11735</v>
      </c>
      <c r="Q1356">
        <v>20.1</v>
      </c>
      <c r="R1356" t="s">
        <v>11552</v>
      </c>
      <c r="S1356">
        <v>1.1</v>
      </c>
      <c r="T1356" t="s">
        <v>11421</v>
      </c>
      <c r="U1356">
        <v>3.3</v>
      </c>
      <c r="V1356" t="s">
        <v>11421</v>
      </c>
      <c r="W1356">
        <v>4.5</v>
      </c>
      <c r="X1356" t="s">
        <v>11421</v>
      </c>
      <c r="Y1356">
        <v>1</v>
      </c>
      <c r="Z1356" t="s">
        <v>11421</v>
      </c>
      <c r="AA1356">
        <v>14.2</v>
      </c>
      <c r="AB1356" t="s">
        <v>12246</v>
      </c>
      <c r="AC1356" t="s">
        <v>9</v>
      </c>
      <c r="AD1356" t="s">
        <v>9</v>
      </c>
      <c r="AE1356" t="s">
        <v>12371</v>
      </c>
    </row>
    <row r="1357" spans="1:31">
      <c r="A1357" t="s">
        <v>859</v>
      </c>
      <c r="B1357" t="s">
        <v>859</v>
      </c>
      <c r="C1357" t="s">
        <v>3775</v>
      </c>
      <c r="D1357" t="s">
        <v>859</v>
      </c>
      <c r="E1357">
        <v>16</v>
      </c>
      <c r="F1357" t="s">
        <v>11671</v>
      </c>
      <c r="G1357" t="s">
        <v>1090</v>
      </c>
      <c r="H1357" t="s">
        <v>11402</v>
      </c>
      <c r="I1357" t="s">
        <v>11398</v>
      </c>
      <c r="J1357" t="s">
        <v>7069</v>
      </c>
      <c r="K1357">
        <v>4</v>
      </c>
      <c r="L1357" t="s">
        <v>11389</v>
      </c>
      <c r="M1357">
        <v>8.7</v>
      </c>
      <c r="N1357" t="s">
        <v>11735</v>
      </c>
      <c r="O1357">
        <v>3.2</v>
      </c>
      <c r="P1357" t="s">
        <v>11735</v>
      </c>
      <c r="Q1357">
        <v>7.8</v>
      </c>
      <c r="R1357" t="s">
        <v>11421</v>
      </c>
      <c r="S1357">
        <v>1.4</v>
      </c>
      <c r="T1357" t="s">
        <v>11421</v>
      </c>
      <c r="U1357" t="s">
        <v>9</v>
      </c>
      <c r="V1357" t="s">
        <v>9</v>
      </c>
      <c r="W1357" t="s">
        <v>9</v>
      </c>
      <c r="X1357" t="s">
        <v>9</v>
      </c>
      <c r="Y1357">
        <v>1</v>
      </c>
      <c r="Z1357" t="s">
        <v>11421</v>
      </c>
      <c r="AA1357">
        <v>3.9</v>
      </c>
      <c r="AB1357" t="s">
        <v>11421</v>
      </c>
      <c r="AC1357">
        <v>1.1</v>
      </c>
      <c r="AD1357" t="s">
        <v>11421</v>
      </c>
      <c r="AE1357" t="s">
        <v>12371</v>
      </c>
    </row>
    <row r="1358" spans="1:31">
      <c r="A1358" t="s">
        <v>156</v>
      </c>
      <c r="B1358" t="s">
        <v>859</v>
      </c>
      <c r="C1358" t="s">
        <v>10481</v>
      </c>
      <c r="D1358" t="s">
        <v>859</v>
      </c>
      <c r="E1358">
        <v>37</v>
      </c>
      <c r="F1358" t="s">
        <v>11646</v>
      </c>
      <c r="G1358" t="s">
        <v>397</v>
      </c>
      <c r="H1358" t="s">
        <v>11402</v>
      </c>
      <c r="I1358" t="s">
        <v>11388</v>
      </c>
      <c r="J1358" t="s">
        <v>7069</v>
      </c>
      <c r="K1358">
        <v>4</v>
      </c>
      <c r="L1358" t="s">
        <v>11389</v>
      </c>
      <c r="M1358">
        <v>9.4</v>
      </c>
      <c r="N1358" t="s">
        <v>11735</v>
      </c>
      <c r="O1358">
        <v>4</v>
      </c>
      <c r="P1358" t="s">
        <v>11735</v>
      </c>
      <c r="Q1358">
        <v>17.6</v>
      </c>
      <c r="R1358" t="s">
        <v>11421</v>
      </c>
      <c r="S1358">
        <v>2.6</v>
      </c>
      <c r="T1358" t="s">
        <v>11421</v>
      </c>
      <c r="U1358">
        <v>3.8</v>
      </c>
      <c r="V1358" t="s">
        <v>11421</v>
      </c>
      <c r="W1358">
        <v>1.2</v>
      </c>
      <c r="X1358" t="s">
        <v>11421</v>
      </c>
      <c r="Y1358">
        <v>5.7</v>
      </c>
      <c r="Z1358" t="s">
        <v>11421</v>
      </c>
      <c r="AA1358">
        <v>7.6</v>
      </c>
      <c r="AB1358" t="s">
        <v>11421</v>
      </c>
      <c r="AC1358">
        <v>2.4</v>
      </c>
      <c r="AD1358" t="s">
        <v>11421</v>
      </c>
      <c r="AE1358" t="s">
        <v>12371</v>
      </c>
    </row>
    <row r="1359" spans="1:31">
      <c r="A1359" t="s">
        <v>859</v>
      </c>
      <c r="B1359" t="s">
        <v>859</v>
      </c>
      <c r="C1359" t="s">
        <v>2346</v>
      </c>
      <c r="D1359" t="s">
        <v>859</v>
      </c>
      <c r="E1359">
        <v>18</v>
      </c>
      <c r="F1359" t="s">
        <v>11646</v>
      </c>
      <c r="G1359" t="s">
        <v>397</v>
      </c>
      <c r="H1359" t="s">
        <v>11402</v>
      </c>
      <c r="I1359" t="s">
        <v>11388</v>
      </c>
      <c r="J1359" t="s">
        <v>7069</v>
      </c>
      <c r="K1359">
        <v>4</v>
      </c>
      <c r="L1359" t="s">
        <v>11389</v>
      </c>
      <c r="M1359">
        <v>9.1</v>
      </c>
      <c r="N1359" t="s">
        <v>11735</v>
      </c>
      <c r="O1359">
        <v>2.4</v>
      </c>
      <c r="P1359" t="s">
        <v>11735</v>
      </c>
      <c r="Q1359">
        <v>8.9</v>
      </c>
      <c r="R1359" t="s">
        <v>11421</v>
      </c>
      <c r="S1359">
        <v>3.1</v>
      </c>
      <c r="T1359" t="s">
        <v>11421</v>
      </c>
      <c r="U1359">
        <v>5.4</v>
      </c>
      <c r="V1359" t="s">
        <v>11421</v>
      </c>
      <c r="W1359">
        <v>1.5</v>
      </c>
      <c r="X1359" t="s">
        <v>11421</v>
      </c>
      <c r="Y1359">
        <v>4.3</v>
      </c>
      <c r="Z1359" t="s">
        <v>11421</v>
      </c>
      <c r="AA1359">
        <v>8.1</v>
      </c>
      <c r="AB1359" t="s">
        <v>11421</v>
      </c>
      <c r="AC1359">
        <v>4.4</v>
      </c>
      <c r="AD1359" t="s">
        <v>11421</v>
      </c>
      <c r="AE1359" t="s">
        <v>12371</v>
      </c>
    </row>
    <row r="1360" spans="1:31">
      <c r="A1360" t="s">
        <v>156</v>
      </c>
      <c r="B1360" t="s">
        <v>859</v>
      </c>
      <c r="C1360" t="s">
        <v>12709</v>
      </c>
      <c r="D1360" t="s">
        <v>859</v>
      </c>
      <c r="E1360">
        <v>33</v>
      </c>
      <c r="F1360" t="s">
        <v>11646</v>
      </c>
      <c r="G1360" t="s">
        <v>397</v>
      </c>
      <c r="H1360" t="s">
        <v>11387</v>
      </c>
      <c r="I1360" t="s">
        <v>7032</v>
      </c>
      <c r="J1360" t="s">
        <v>7069</v>
      </c>
      <c r="K1360">
        <v>4</v>
      </c>
      <c r="L1360" t="s">
        <v>11389</v>
      </c>
      <c r="M1360">
        <v>3.6</v>
      </c>
      <c r="N1360" t="s">
        <v>11735</v>
      </c>
      <c r="O1360">
        <v>2.3</v>
      </c>
      <c r="P1360" t="s">
        <v>11735</v>
      </c>
      <c r="Q1360">
        <v>31.4</v>
      </c>
      <c r="R1360" t="s">
        <v>11699</v>
      </c>
      <c r="S1360">
        <v>3</v>
      </c>
      <c r="T1360" t="s">
        <v>11421</v>
      </c>
      <c r="U1360" t="s">
        <v>9</v>
      </c>
      <c r="V1360" t="s">
        <v>9</v>
      </c>
      <c r="W1360" t="s">
        <v>9</v>
      </c>
      <c r="X1360" t="s">
        <v>9</v>
      </c>
      <c r="Y1360">
        <v>1.4</v>
      </c>
      <c r="Z1360" t="s">
        <v>11421</v>
      </c>
      <c r="AA1360">
        <v>3.8</v>
      </c>
      <c r="AB1360" t="s">
        <v>11421</v>
      </c>
      <c r="AC1360">
        <v>1</v>
      </c>
      <c r="AD1360" t="s">
        <v>11421</v>
      </c>
      <c r="AE1360" t="s">
        <v>12371</v>
      </c>
    </row>
    <row r="1361" spans="1:31">
      <c r="A1361" t="s">
        <v>156</v>
      </c>
      <c r="B1361" t="s">
        <v>859</v>
      </c>
      <c r="C1361" t="s">
        <v>2492</v>
      </c>
      <c r="D1361" t="s">
        <v>859</v>
      </c>
      <c r="E1361">
        <v>29</v>
      </c>
      <c r="F1361" t="s">
        <v>11646</v>
      </c>
      <c r="G1361" t="s">
        <v>397</v>
      </c>
      <c r="H1361" t="s">
        <v>11387</v>
      </c>
      <c r="I1361" t="s">
        <v>7032</v>
      </c>
      <c r="J1361" t="s">
        <v>11384</v>
      </c>
      <c r="K1361">
        <v>4</v>
      </c>
      <c r="L1361" t="s">
        <v>11389</v>
      </c>
      <c r="M1361">
        <v>5.1</v>
      </c>
      <c r="N1361" t="s">
        <v>11735</v>
      </c>
      <c r="O1361">
        <v>1.4</v>
      </c>
      <c r="P1361" t="s">
        <v>11735</v>
      </c>
      <c r="Q1361">
        <v>27</v>
      </c>
      <c r="R1361" t="s">
        <v>12187</v>
      </c>
      <c r="S1361">
        <v>5</v>
      </c>
      <c r="T1361" t="s">
        <v>11421</v>
      </c>
      <c r="U1361" t="s">
        <v>9</v>
      </c>
      <c r="V1361" t="s">
        <v>9</v>
      </c>
      <c r="W1361">
        <v>1.4</v>
      </c>
      <c r="X1361" t="s">
        <v>11421</v>
      </c>
      <c r="Y1361">
        <v>1.2</v>
      </c>
      <c r="Z1361" t="s">
        <v>11421</v>
      </c>
      <c r="AA1361">
        <v>3.8</v>
      </c>
      <c r="AB1361" t="s">
        <v>11421</v>
      </c>
      <c r="AC1361">
        <v>1.1</v>
      </c>
      <c r="AD1361" t="s">
        <v>11421</v>
      </c>
      <c r="AE1361" t="s">
        <v>12371</v>
      </c>
    </row>
    <row r="1362" spans="1:31">
      <c r="A1362" t="s">
        <v>859</v>
      </c>
      <c r="B1362" t="s">
        <v>859</v>
      </c>
      <c r="C1362" t="s">
        <v>12710</v>
      </c>
      <c r="D1362" t="s">
        <v>859</v>
      </c>
      <c r="E1362">
        <v>30</v>
      </c>
      <c r="F1362" t="s">
        <v>11646</v>
      </c>
      <c r="G1362" t="s">
        <v>397</v>
      </c>
      <c r="H1362" t="s">
        <v>11387</v>
      </c>
      <c r="I1362" t="s">
        <v>11388</v>
      </c>
      <c r="J1362" t="s">
        <v>7069</v>
      </c>
      <c r="K1362">
        <v>4</v>
      </c>
      <c r="L1362" t="s">
        <v>11389</v>
      </c>
      <c r="M1362">
        <v>6.5</v>
      </c>
      <c r="N1362" t="s">
        <v>11735</v>
      </c>
      <c r="O1362">
        <v>1.6</v>
      </c>
      <c r="P1362" t="s">
        <v>11735</v>
      </c>
      <c r="Q1362">
        <v>15.8</v>
      </c>
      <c r="R1362" t="s">
        <v>11421</v>
      </c>
      <c r="S1362">
        <v>5.2</v>
      </c>
      <c r="T1362" t="s">
        <v>11421</v>
      </c>
      <c r="U1362">
        <v>2.6</v>
      </c>
      <c r="V1362" t="s">
        <v>11421</v>
      </c>
      <c r="W1362">
        <v>1.2</v>
      </c>
      <c r="X1362" t="s">
        <v>11421</v>
      </c>
      <c r="Y1362">
        <v>3.4</v>
      </c>
      <c r="Z1362" t="s">
        <v>11421</v>
      </c>
      <c r="AA1362">
        <v>9.6</v>
      </c>
      <c r="AB1362" t="s">
        <v>11421</v>
      </c>
      <c r="AC1362">
        <v>17.8</v>
      </c>
      <c r="AD1362" t="s">
        <v>12490</v>
      </c>
      <c r="AE1362" t="s">
        <v>12371</v>
      </c>
    </row>
    <row r="1363" spans="1:31">
      <c r="A1363" t="s">
        <v>859</v>
      </c>
      <c r="B1363" t="s">
        <v>859</v>
      </c>
      <c r="C1363" t="s">
        <v>12711</v>
      </c>
      <c r="D1363" t="s">
        <v>859</v>
      </c>
      <c r="E1363">
        <v>27</v>
      </c>
      <c r="F1363" t="s">
        <v>11646</v>
      </c>
      <c r="G1363" t="s">
        <v>397</v>
      </c>
      <c r="H1363" t="s">
        <v>11387</v>
      </c>
      <c r="I1363" t="s">
        <v>11388</v>
      </c>
      <c r="J1363" t="s">
        <v>7069</v>
      </c>
      <c r="K1363">
        <v>5</v>
      </c>
      <c r="L1363" t="s">
        <v>11389</v>
      </c>
      <c r="M1363">
        <v>5</v>
      </c>
      <c r="N1363" t="s">
        <v>11735</v>
      </c>
      <c r="O1363">
        <v>2.3</v>
      </c>
      <c r="P1363" t="s">
        <v>11735</v>
      </c>
      <c r="Q1363">
        <v>13.3</v>
      </c>
      <c r="R1363" t="s">
        <v>11421</v>
      </c>
      <c r="S1363">
        <v>8.7</v>
      </c>
      <c r="T1363" t="s">
        <v>11421</v>
      </c>
      <c r="U1363">
        <v>2.9</v>
      </c>
      <c r="V1363" t="s">
        <v>11421</v>
      </c>
      <c r="W1363">
        <v>1.8</v>
      </c>
      <c r="X1363" t="s">
        <v>11421</v>
      </c>
      <c r="Y1363">
        <v>1.1</v>
      </c>
      <c r="Z1363" t="s">
        <v>11421</v>
      </c>
      <c r="AA1363">
        <v>4.4</v>
      </c>
      <c r="AB1363" t="s">
        <v>11421</v>
      </c>
      <c r="AC1363">
        <v>1.8</v>
      </c>
      <c r="AD1363" t="s">
        <v>11421</v>
      </c>
      <c r="AE1363" t="s">
        <v>12371</v>
      </c>
    </row>
    <row r="1364" spans="1:31">
      <c r="A1364" t="s">
        <v>859</v>
      </c>
      <c r="B1364" t="s">
        <v>859</v>
      </c>
      <c r="C1364" t="s">
        <v>10645</v>
      </c>
      <c r="D1364" t="s">
        <v>859</v>
      </c>
      <c r="E1364">
        <v>32</v>
      </c>
      <c r="F1364" t="s">
        <v>11646</v>
      </c>
      <c r="G1364" t="s">
        <v>397</v>
      </c>
      <c r="H1364" t="s">
        <v>11402</v>
      </c>
      <c r="I1364" t="s">
        <v>11388</v>
      </c>
      <c r="J1364" t="s">
        <v>7069</v>
      </c>
      <c r="K1364">
        <v>4</v>
      </c>
      <c r="L1364" t="s">
        <v>11389</v>
      </c>
      <c r="M1364">
        <v>7.3</v>
      </c>
      <c r="N1364" t="s">
        <v>11735</v>
      </c>
      <c r="O1364">
        <v>3.1</v>
      </c>
      <c r="P1364" t="s">
        <v>11735</v>
      </c>
      <c r="Q1364">
        <v>7.7</v>
      </c>
      <c r="R1364" t="s">
        <v>11421</v>
      </c>
      <c r="S1364">
        <v>5.8</v>
      </c>
      <c r="T1364" t="s">
        <v>11421</v>
      </c>
      <c r="U1364">
        <v>1.4</v>
      </c>
      <c r="V1364" t="s">
        <v>11421</v>
      </c>
      <c r="W1364">
        <v>1.3</v>
      </c>
      <c r="X1364" t="s">
        <v>11421</v>
      </c>
      <c r="Y1364">
        <v>3.2</v>
      </c>
      <c r="Z1364" t="s">
        <v>11421</v>
      </c>
      <c r="AA1364">
        <v>4.3</v>
      </c>
      <c r="AB1364" t="s">
        <v>11421</v>
      </c>
      <c r="AC1364">
        <v>24.8</v>
      </c>
      <c r="AD1364" t="s">
        <v>12206</v>
      </c>
      <c r="AE1364" t="s">
        <v>12371</v>
      </c>
    </row>
    <row r="1365" spans="1:31">
      <c r="A1365" t="s">
        <v>859</v>
      </c>
      <c r="B1365" t="s">
        <v>859</v>
      </c>
      <c r="C1365" t="s">
        <v>2464</v>
      </c>
      <c r="D1365" t="s">
        <v>859</v>
      </c>
      <c r="E1365">
        <v>24</v>
      </c>
      <c r="F1365" t="s">
        <v>11646</v>
      </c>
      <c r="G1365" t="s">
        <v>397</v>
      </c>
      <c r="H1365" t="s">
        <v>11402</v>
      </c>
      <c r="I1365" t="s">
        <v>11388</v>
      </c>
      <c r="J1365" t="s">
        <v>7069</v>
      </c>
      <c r="K1365">
        <v>4</v>
      </c>
      <c r="L1365" t="s">
        <v>11389</v>
      </c>
      <c r="M1365">
        <v>10</v>
      </c>
      <c r="N1365" t="s">
        <v>11735</v>
      </c>
      <c r="O1365">
        <v>2.3</v>
      </c>
      <c r="P1365" t="s">
        <v>11735</v>
      </c>
      <c r="Q1365">
        <v>11.7</v>
      </c>
      <c r="R1365" t="s">
        <v>11421</v>
      </c>
      <c r="S1365">
        <v>3.7</v>
      </c>
      <c r="T1365" t="s">
        <v>11421</v>
      </c>
      <c r="U1365">
        <v>5.3</v>
      </c>
      <c r="V1365" t="s">
        <v>11421</v>
      </c>
      <c r="W1365">
        <v>1.1</v>
      </c>
      <c r="X1365" t="s">
        <v>11421</v>
      </c>
      <c r="Y1365">
        <v>10.1</v>
      </c>
      <c r="Z1365" t="s">
        <v>11887</v>
      </c>
      <c r="AA1365">
        <v>7.6</v>
      </c>
      <c r="AB1365" t="s">
        <v>11421</v>
      </c>
      <c r="AC1365">
        <v>4.1</v>
      </c>
      <c r="AD1365" t="s">
        <v>11421</v>
      </c>
      <c r="AE1365" t="s">
        <v>12371</v>
      </c>
    </row>
    <row r="1366" spans="1:31">
      <c r="A1366" t="s">
        <v>859</v>
      </c>
      <c r="B1366" t="s">
        <v>859</v>
      </c>
      <c r="C1366" t="s">
        <v>12712</v>
      </c>
      <c r="D1366" t="s">
        <v>859</v>
      </c>
      <c r="E1366">
        <v>29</v>
      </c>
      <c r="F1366" t="s">
        <v>11646</v>
      </c>
      <c r="G1366" t="s">
        <v>397</v>
      </c>
      <c r="H1366" t="s">
        <v>11383</v>
      </c>
      <c r="I1366" t="s">
        <v>7032</v>
      </c>
      <c r="J1366" t="s">
        <v>7069</v>
      </c>
      <c r="K1366">
        <v>4</v>
      </c>
      <c r="L1366" t="s">
        <v>11385</v>
      </c>
      <c r="M1366">
        <v>3.5</v>
      </c>
      <c r="N1366" t="s">
        <v>11735</v>
      </c>
      <c r="O1366">
        <v>7.6</v>
      </c>
      <c r="P1366" t="s">
        <v>11735</v>
      </c>
      <c r="Q1366">
        <v>10.6</v>
      </c>
      <c r="R1366" t="s">
        <v>11421</v>
      </c>
      <c r="S1366">
        <v>1.9</v>
      </c>
      <c r="T1366" t="s">
        <v>11421</v>
      </c>
      <c r="U1366">
        <v>5.1</v>
      </c>
      <c r="V1366" t="s">
        <v>11421</v>
      </c>
      <c r="W1366">
        <v>1</v>
      </c>
      <c r="X1366" t="s">
        <v>11421</v>
      </c>
      <c r="Y1366">
        <v>1</v>
      </c>
      <c r="Z1366" t="s">
        <v>11421</v>
      </c>
      <c r="AA1366">
        <v>37</v>
      </c>
      <c r="AB1366" t="s">
        <v>11603</v>
      </c>
      <c r="AC1366">
        <v>1</v>
      </c>
      <c r="AD1366" t="s">
        <v>11421</v>
      </c>
      <c r="AE1366" t="s">
        <v>12371</v>
      </c>
    </row>
    <row r="1367" spans="1:31">
      <c r="A1367" t="s">
        <v>859</v>
      </c>
      <c r="B1367" t="s">
        <v>859</v>
      </c>
      <c r="C1367" t="s">
        <v>12713</v>
      </c>
      <c r="D1367" t="s">
        <v>859</v>
      </c>
      <c r="E1367">
        <v>26</v>
      </c>
      <c r="F1367" t="s">
        <v>11754</v>
      </c>
      <c r="G1367" t="s">
        <v>404</v>
      </c>
      <c r="H1367" t="s">
        <v>11387</v>
      </c>
      <c r="I1367" t="s">
        <v>11398</v>
      </c>
      <c r="J1367" t="s">
        <v>11384</v>
      </c>
      <c r="K1367">
        <v>3</v>
      </c>
      <c r="L1367" t="s">
        <v>11389</v>
      </c>
      <c r="M1367">
        <v>5.7</v>
      </c>
      <c r="N1367" t="s">
        <v>11735</v>
      </c>
      <c r="O1367">
        <v>2.3</v>
      </c>
      <c r="P1367" t="s">
        <v>11735</v>
      </c>
      <c r="Q1367">
        <v>1.5</v>
      </c>
      <c r="R1367" t="s">
        <v>11421</v>
      </c>
      <c r="S1367">
        <v>6.3</v>
      </c>
      <c r="T1367" t="s">
        <v>11421</v>
      </c>
      <c r="U1367">
        <v>8.4</v>
      </c>
      <c r="V1367" t="s">
        <v>11421</v>
      </c>
      <c r="W1367">
        <v>6.4</v>
      </c>
      <c r="X1367" t="s">
        <v>11421</v>
      </c>
      <c r="Y1367">
        <v>1.4</v>
      </c>
      <c r="Z1367" t="s">
        <v>11421</v>
      </c>
      <c r="AA1367">
        <v>8.5</v>
      </c>
      <c r="AB1367" t="s">
        <v>11421</v>
      </c>
      <c r="AC1367">
        <v>1.1</v>
      </c>
      <c r="AD1367" t="s">
        <v>11421</v>
      </c>
      <c r="AE1367" t="s">
        <v>12371</v>
      </c>
    </row>
    <row r="1368" spans="1:31">
      <c r="A1368" t="s">
        <v>9</v>
      </c>
      <c r="B1368" t="s">
        <v>859</v>
      </c>
      <c r="C1368" t="s">
        <v>12714</v>
      </c>
      <c r="D1368" t="s">
        <v>859</v>
      </c>
      <c r="E1368">
        <v>25</v>
      </c>
      <c r="F1368" t="s">
        <v>32</v>
      </c>
      <c r="G1368" t="s">
        <v>2055</v>
      </c>
      <c r="H1368" t="s">
        <v>11387</v>
      </c>
      <c r="I1368" t="s">
        <v>7032</v>
      </c>
      <c r="J1368" t="s">
        <v>7069</v>
      </c>
      <c r="K1368">
        <v>4</v>
      </c>
      <c r="L1368" t="s">
        <v>11385</v>
      </c>
      <c r="M1368">
        <v>10.4</v>
      </c>
      <c r="N1368" t="s">
        <v>11735</v>
      </c>
      <c r="O1368">
        <v>3.8</v>
      </c>
      <c r="P1368" t="s">
        <v>11735</v>
      </c>
      <c r="Q1368">
        <v>2</v>
      </c>
      <c r="R1368" t="s">
        <v>11421</v>
      </c>
      <c r="S1368">
        <v>1.7</v>
      </c>
      <c r="T1368" t="s">
        <v>11421</v>
      </c>
      <c r="U1368">
        <v>2.3</v>
      </c>
      <c r="V1368" t="s">
        <v>11421</v>
      </c>
      <c r="W1368">
        <v>1.2</v>
      </c>
      <c r="X1368" t="s">
        <v>11421</v>
      </c>
      <c r="Y1368">
        <v>1</v>
      </c>
      <c r="Z1368" t="s">
        <v>11421</v>
      </c>
      <c r="AA1368">
        <v>7.6</v>
      </c>
      <c r="AB1368" t="s">
        <v>11421</v>
      </c>
      <c r="AC1368">
        <v>1.8</v>
      </c>
      <c r="AD1368" t="s">
        <v>11421</v>
      </c>
      <c r="AE1368" t="s">
        <v>12371</v>
      </c>
    </row>
    <row r="1369" spans="1:31">
      <c r="A1369" t="s">
        <v>9</v>
      </c>
      <c r="B1369" t="s">
        <v>859</v>
      </c>
      <c r="C1369" t="s">
        <v>12715</v>
      </c>
      <c r="D1369" t="s">
        <v>859</v>
      </c>
      <c r="E1369">
        <v>22</v>
      </c>
      <c r="F1369" t="s">
        <v>32</v>
      </c>
      <c r="G1369" t="s">
        <v>2055</v>
      </c>
      <c r="H1369" t="s">
        <v>11387</v>
      </c>
      <c r="I1369" t="s">
        <v>11398</v>
      </c>
      <c r="J1369" t="s">
        <v>7069</v>
      </c>
      <c r="K1369">
        <v>3</v>
      </c>
      <c r="L1369" t="s">
        <v>11385</v>
      </c>
      <c r="M1369">
        <v>6.3</v>
      </c>
      <c r="N1369" t="s">
        <v>11735</v>
      </c>
      <c r="O1369">
        <v>2.5</v>
      </c>
      <c r="P1369" t="s">
        <v>11735</v>
      </c>
      <c r="Q1369">
        <v>2.8</v>
      </c>
      <c r="R1369" t="s">
        <v>11421</v>
      </c>
      <c r="S1369">
        <v>1.4</v>
      </c>
      <c r="T1369" t="s">
        <v>11421</v>
      </c>
      <c r="U1369">
        <v>36.6</v>
      </c>
      <c r="V1369" t="s">
        <v>12060</v>
      </c>
      <c r="W1369">
        <v>2</v>
      </c>
      <c r="X1369" t="s">
        <v>11421</v>
      </c>
      <c r="Y1369">
        <v>1</v>
      </c>
      <c r="Z1369" t="s">
        <v>11421</v>
      </c>
      <c r="AA1369">
        <v>7.4</v>
      </c>
      <c r="AB1369" t="s">
        <v>11421</v>
      </c>
      <c r="AC1369">
        <v>1</v>
      </c>
      <c r="AD1369" t="s">
        <v>11421</v>
      </c>
      <c r="AE1369" t="s">
        <v>12371</v>
      </c>
    </row>
    <row r="1370" spans="1:31">
      <c r="A1370" t="s">
        <v>9</v>
      </c>
      <c r="B1370" t="s">
        <v>859</v>
      </c>
      <c r="C1370" t="s">
        <v>10543</v>
      </c>
      <c r="D1370" t="s">
        <v>859</v>
      </c>
      <c r="E1370">
        <v>27</v>
      </c>
      <c r="F1370" t="s">
        <v>32</v>
      </c>
      <c r="G1370" t="s">
        <v>2055</v>
      </c>
      <c r="H1370" t="s">
        <v>11402</v>
      </c>
      <c r="I1370" t="s">
        <v>11398</v>
      </c>
      <c r="J1370" t="s">
        <v>11384</v>
      </c>
      <c r="K1370">
        <v>4</v>
      </c>
      <c r="L1370" t="s">
        <v>11389</v>
      </c>
      <c r="M1370">
        <v>9.6</v>
      </c>
      <c r="N1370" t="s">
        <v>11735</v>
      </c>
      <c r="O1370">
        <v>3.1</v>
      </c>
      <c r="P1370" t="s">
        <v>11735</v>
      </c>
      <c r="Q1370">
        <v>11</v>
      </c>
      <c r="R1370" t="s">
        <v>11421</v>
      </c>
      <c r="S1370">
        <v>1.4</v>
      </c>
      <c r="T1370" t="s">
        <v>11421</v>
      </c>
      <c r="U1370">
        <v>14.6</v>
      </c>
      <c r="V1370" t="s">
        <v>12433</v>
      </c>
      <c r="W1370">
        <v>1.7</v>
      </c>
      <c r="X1370" t="s">
        <v>11421</v>
      </c>
      <c r="Y1370">
        <v>1</v>
      </c>
      <c r="Z1370" t="s">
        <v>11421</v>
      </c>
      <c r="AA1370">
        <v>7.9</v>
      </c>
      <c r="AB1370" t="s">
        <v>11421</v>
      </c>
      <c r="AC1370">
        <v>3.4</v>
      </c>
      <c r="AD1370" t="s">
        <v>11421</v>
      </c>
      <c r="AE1370" t="s">
        <v>12371</v>
      </c>
    </row>
    <row r="1371" spans="1:31">
      <c r="A1371" t="s">
        <v>859</v>
      </c>
      <c r="B1371" t="s">
        <v>859</v>
      </c>
      <c r="C1371" t="s">
        <v>10767</v>
      </c>
      <c r="D1371" t="s">
        <v>859</v>
      </c>
      <c r="E1371">
        <v>25</v>
      </c>
      <c r="F1371" t="s">
        <v>32</v>
      </c>
      <c r="G1371" t="s">
        <v>2055</v>
      </c>
      <c r="H1371" t="s">
        <v>11402</v>
      </c>
      <c r="I1371" t="s">
        <v>11388</v>
      </c>
      <c r="J1371" t="s">
        <v>7069</v>
      </c>
      <c r="K1371">
        <v>4</v>
      </c>
      <c r="L1371" t="s">
        <v>11389</v>
      </c>
      <c r="M1371">
        <v>7.6</v>
      </c>
      <c r="N1371" t="s">
        <v>11735</v>
      </c>
      <c r="O1371">
        <v>6.2</v>
      </c>
      <c r="P1371" t="s">
        <v>11735</v>
      </c>
      <c r="Q1371">
        <v>21</v>
      </c>
      <c r="R1371" t="s">
        <v>11775</v>
      </c>
      <c r="S1371">
        <v>1.3</v>
      </c>
      <c r="T1371" t="s">
        <v>11421</v>
      </c>
      <c r="U1371">
        <v>9.8</v>
      </c>
      <c r="V1371" t="s">
        <v>11421</v>
      </c>
      <c r="W1371">
        <v>2.4</v>
      </c>
      <c r="X1371" t="s">
        <v>11421</v>
      </c>
      <c r="Y1371">
        <v>1</v>
      </c>
      <c r="Z1371" t="s">
        <v>11421</v>
      </c>
      <c r="AA1371">
        <v>9.2</v>
      </c>
      <c r="AB1371" t="s">
        <v>11421</v>
      </c>
      <c r="AC1371">
        <v>5.3</v>
      </c>
      <c r="AD1371" t="s">
        <v>11421</v>
      </c>
      <c r="AE1371" t="s">
        <v>12371</v>
      </c>
    </row>
    <row r="1372" spans="1:31">
      <c r="A1372" t="s">
        <v>859</v>
      </c>
      <c r="B1372" t="s">
        <v>859</v>
      </c>
      <c r="C1372" t="s">
        <v>12716</v>
      </c>
      <c r="D1372" t="s">
        <v>859</v>
      </c>
      <c r="E1372">
        <v>56</v>
      </c>
      <c r="F1372" t="s">
        <v>12456</v>
      </c>
      <c r="G1372" t="s">
        <v>1717</v>
      </c>
      <c r="H1372" t="s">
        <v>11387</v>
      </c>
      <c r="I1372" t="s">
        <v>11398</v>
      </c>
      <c r="J1372" t="s">
        <v>7069</v>
      </c>
      <c r="K1372">
        <v>4</v>
      </c>
      <c r="L1372" t="s">
        <v>11389</v>
      </c>
      <c r="M1372">
        <v>9.6</v>
      </c>
      <c r="N1372" t="s">
        <v>11735</v>
      </c>
      <c r="O1372">
        <v>6.3</v>
      </c>
      <c r="P1372" t="s">
        <v>11735</v>
      </c>
      <c r="Q1372">
        <v>4.8</v>
      </c>
      <c r="R1372" t="s">
        <v>11421</v>
      </c>
      <c r="S1372">
        <v>2.6</v>
      </c>
      <c r="T1372" t="s">
        <v>11421</v>
      </c>
      <c r="U1372">
        <v>1.6</v>
      </c>
      <c r="V1372" t="s">
        <v>11421</v>
      </c>
      <c r="W1372">
        <v>5.2</v>
      </c>
      <c r="X1372" t="s">
        <v>11421</v>
      </c>
      <c r="Y1372">
        <v>1.1</v>
      </c>
      <c r="Z1372" t="s">
        <v>11421</v>
      </c>
      <c r="AA1372">
        <v>8.2</v>
      </c>
      <c r="AB1372" t="s">
        <v>11421</v>
      </c>
      <c r="AC1372">
        <v>1.1</v>
      </c>
      <c r="AD1372" t="s">
        <v>11421</v>
      </c>
      <c r="AE1372" t="s">
        <v>12371</v>
      </c>
    </row>
    <row r="1373" spans="1:31">
      <c r="A1373" t="s">
        <v>9</v>
      </c>
      <c r="B1373" t="s">
        <v>859</v>
      </c>
      <c r="C1373" t="s">
        <v>1792</v>
      </c>
      <c r="D1373" t="s">
        <v>859</v>
      </c>
      <c r="E1373">
        <v>20</v>
      </c>
      <c r="F1373" t="s">
        <v>11448</v>
      </c>
      <c r="G1373" t="s">
        <v>175</v>
      </c>
      <c r="H1373" t="s">
        <v>9</v>
      </c>
      <c r="I1373" t="s">
        <v>7032</v>
      </c>
      <c r="J1373" t="s">
        <v>9</v>
      </c>
      <c r="K1373" t="s">
        <v>9</v>
      </c>
      <c r="L1373" t="s">
        <v>11389</v>
      </c>
      <c r="M1373">
        <v>5.8</v>
      </c>
      <c r="N1373" t="s">
        <v>11735</v>
      </c>
      <c r="O1373">
        <v>2.1</v>
      </c>
      <c r="P1373" t="s">
        <v>11735</v>
      </c>
      <c r="Q1373" t="s">
        <v>9</v>
      </c>
      <c r="R1373" t="s">
        <v>9</v>
      </c>
      <c r="S1373" t="s">
        <v>9</v>
      </c>
      <c r="T1373" t="s">
        <v>9</v>
      </c>
      <c r="U1373" t="s">
        <v>9</v>
      </c>
      <c r="V1373" t="s">
        <v>9</v>
      </c>
      <c r="W1373" t="s">
        <v>9</v>
      </c>
      <c r="X1373" t="s">
        <v>9</v>
      </c>
      <c r="Y1373">
        <v>46</v>
      </c>
      <c r="Z1373" t="s">
        <v>11828</v>
      </c>
      <c r="AA1373" t="s">
        <v>9</v>
      </c>
      <c r="AB1373" t="s">
        <v>9</v>
      </c>
      <c r="AC1373" t="s">
        <v>9</v>
      </c>
      <c r="AD1373" t="s">
        <v>9</v>
      </c>
      <c r="AE1373" t="s">
        <v>12371</v>
      </c>
    </row>
    <row r="1374" spans="1:31">
      <c r="A1374" t="s">
        <v>9</v>
      </c>
      <c r="B1374" t="s">
        <v>859</v>
      </c>
      <c r="C1374" t="s">
        <v>2763</v>
      </c>
      <c r="D1374" t="s">
        <v>859</v>
      </c>
      <c r="E1374">
        <v>16</v>
      </c>
      <c r="F1374" t="s">
        <v>11448</v>
      </c>
      <c r="G1374" t="s">
        <v>175</v>
      </c>
      <c r="H1374" t="s">
        <v>11383</v>
      </c>
      <c r="I1374" t="s">
        <v>11510</v>
      </c>
      <c r="J1374" t="s">
        <v>9</v>
      </c>
      <c r="K1374" t="s">
        <v>9</v>
      </c>
      <c r="L1374" t="s">
        <v>9</v>
      </c>
      <c r="M1374">
        <v>6.1</v>
      </c>
      <c r="N1374" t="s">
        <v>11735</v>
      </c>
      <c r="O1374">
        <v>1.9</v>
      </c>
      <c r="P1374" t="s">
        <v>11735</v>
      </c>
      <c r="Q1374">
        <v>18.2</v>
      </c>
      <c r="R1374" t="s">
        <v>11421</v>
      </c>
      <c r="S1374">
        <v>7.2</v>
      </c>
      <c r="T1374" t="s">
        <v>11421</v>
      </c>
      <c r="U1374" t="s">
        <v>9</v>
      </c>
      <c r="V1374" t="s">
        <v>9</v>
      </c>
      <c r="W1374" t="s">
        <v>9</v>
      </c>
      <c r="X1374" t="s">
        <v>9</v>
      </c>
      <c r="Y1374">
        <v>16.7</v>
      </c>
      <c r="Z1374" t="s">
        <v>12104</v>
      </c>
      <c r="AA1374">
        <v>6.4</v>
      </c>
      <c r="AB1374" t="s">
        <v>11421</v>
      </c>
      <c r="AC1374" t="s">
        <v>9</v>
      </c>
      <c r="AD1374" t="s">
        <v>9</v>
      </c>
      <c r="AE1374" t="s">
        <v>12371</v>
      </c>
    </row>
    <row r="1375" spans="1:31">
      <c r="A1375" t="s">
        <v>859</v>
      </c>
      <c r="B1375" t="s">
        <v>859</v>
      </c>
      <c r="C1375" t="s">
        <v>12717</v>
      </c>
      <c r="D1375" t="s">
        <v>859</v>
      </c>
      <c r="E1375">
        <v>18</v>
      </c>
      <c r="F1375" t="s">
        <v>7157</v>
      </c>
      <c r="G1375" t="s">
        <v>2105</v>
      </c>
      <c r="H1375" t="s">
        <v>11387</v>
      </c>
      <c r="I1375" t="s">
        <v>11398</v>
      </c>
      <c r="J1375" t="s">
        <v>11384</v>
      </c>
      <c r="K1375">
        <v>4</v>
      </c>
      <c r="L1375" t="s">
        <v>11389</v>
      </c>
      <c r="M1375">
        <v>6.1</v>
      </c>
      <c r="N1375" t="s">
        <v>11735</v>
      </c>
      <c r="O1375">
        <v>2.5</v>
      </c>
      <c r="P1375" t="s">
        <v>11735</v>
      </c>
      <c r="Q1375">
        <v>17.3</v>
      </c>
      <c r="R1375" t="s">
        <v>11421</v>
      </c>
      <c r="S1375">
        <v>1.9</v>
      </c>
      <c r="T1375" t="s">
        <v>11421</v>
      </c>
      <c r="U1375">
        <v>2.2</v>
      </c>
      <c r="V1375" t="s">
        <v>11421</v>
      </c>
      <c r="W1375">
        <v>1.8</v>
      </c>
      <c r="X1375" t="s">
        <v>11421</v>
      </c>
      <c r="Y1375">
        <v>1</v>
      </c>
      <c r="Z1375" t="s">
        <v>11421</v>
      </c>
      <c r="AA1375">
        <v>15.5</v>
      </c>
      <c r="AB1375" t="s">
        <v>11997</v>
      </c>
      <c r="AC1375">
        <v>1</v>
      </c>
      <c r="AD1375" t="s">
        <v>11421</v>
      </c>
      <c r="AE1375" t="s">
        <v>12371</v>
      </c>
    </row>
    <row r="1376" spans="1:31">
      <c r="A1376" t="s">
        <v>859</v>
      </c>
      <c r="B1376" t="s">
        <v>859</v>
      </c>
      <c r="C1376" t="s">
        <v>12718</v>
      </c>
      <c r="D1376" t="s">
        <v>859</v>
      </c>
      <c r="E1376">
        <v>25</v>
      </c>
      <c r="F1376" t="s">
        <v>11448</v>
      </c>
      <c r="G1376" t="s">
        <v>175</v>
      </c>
      <c r="H1376" t="s">
        <v>11387</v>
      </c>
      <c r="I1376" t="s">
        <v>11510</v>
      </c>
      <c r="J1376" t="s">
        <v>9</v>
      </c>
      <c r="K1376">
        <v>5</v>
      </c>
      <c r="L1376" t="s">
        <v>11389</v>
      </c>
      <c r="M1376">
        <v>8.9</v>
      </c>
      <c r="N1376" t="s">
        <v>11735</v>
      </c>
      <c r="O1376">
        <v>3.4</v>
      </c>
      <c r="P1376" t="s">
        <v>11735</v>
      </c>
      <c r="Q1376">
        <v>1.8</v>
      </c>
      <c r="R1376" t="s">
        <v>11421</v>
      </c>
      <c r="S1376">
        <v>2.2</v>
      </c>
      <c r="T1376" t="s">
        <v>11421</v>
      </c>
      <c r="U1376">
        <v>25.5</v>
      </c>
      <c r="V1376" t="s">
        <v>11842</v>
      </c>
      <c r="W1376">
        <v>30.8</v>
      </c>
      <c r="X1376" t="s">
        <v>11945</v>
      </c>
      <c r="Y1376">
        <v>1</v>
      </c>
      <c r="Z1376" t="s">
        <v>11421</v>
      </c>
      <c r="AA1376">
        <v>7.1</v>
      </c>
      <c r="AB1376" t="s">
        <v>11421</v>
      </c>
      <c r="AC1376">
        <v>1.1</v>
      </c>
      <c r="AD1376" t="s">
        <v>11421</v>
      </c>
      <c r="AE1376" t="s">
        <v>12371</v>
      </c>
    </row>
    <row r="1377" spans="1:31">
      <c r="A1377" t="s">
        <v>853</v>
      </c>
      <c r="B1377" t="s">
        <v>859</v>
      </c>
      <c r="C1377" t="s">
        <v>12719</v>
      </c>
      <c r="D1377" t="s">
        <v>859</v>
      </c>
      <c r="E1377">
        <v>22</v>
      </c>
      <c r="F1377" t="s">
        <v>6865</v>
      </c>
      <c r="G1377" t="s">
        <v>1893</v>
      </c>
      <c r="H1377" t="s">
        <v>11402</v>
      </c>
      <c r="I1377" t="s">
        <v>7032</v>
      </c>
      <c r="J1377" t="s">
        <v>11384</v>
      </c>
      <c r="K1377">
        <v>3</v>
      </c>
      <c r="L1377" t="s">
        <v>11389</v>
      </c>
      <c r="M1377">
        <v>3.1</v>
      </c>
      <c r="N1377" t="s">
        <v>11735</v>
      </c>
      <c r="O1377">
        <v>2.2</v>
      </c>
      <c r="P1377" t="s">
        <v>11735</v>
      </c>
      <c r="Q1377">
        <v>1.6</v>
      </c>
      <c r="R1377" t="s">
        <v>11421</v>
      </c>
      <c r="S1377">
        <v>4</v>
      </c>
      <c r="T1377" t="s">
        <v>11421</v>
      </c>
      <c r="U1377">
        <v>3.7</v>
      </c>
      <c r="V1377" t="s">
        <v>11421</v>
      </c>
      <c r="W1377">
        <v>2.6</v>
      </c>
      <c r="X1377" t="s">
        <v>11421</v>
      </c>
      <c r="Y1377">
        <v>17.6</v>
      </c>
      <c r="Z1377" t="s">
        <v>11966</v>
      </c>
      <c r="AA1377">
        <v>22</v>
      </c>
      <c r="AB1377" t="s">
        <v>11697</v>
      </c>
      <c r="AC1377">
        <v>2.7</v>
      </c>
      <c r="AD1377" t="s">
        <v>11421</v>
      </c>
      <c r="AE1377" t="s">
        <v>12371</v>
      </c>
    </row>
    <row r="1378" spans="1:31">
      <c r="A1378" t="s">
        <v>859</v>
      </c>
      <c r="B1378" t="s">
        <v>859</v>
      </c>
      <c r="C1378" t="s">
        <v>12720</v>
      </c>
      <c r="D1378" t="s">
        <v>859</v>
      </c>
      <c r="E1378">
        <v>22</v>
      </c>
      <c r="F1378" t="s">
        <v>11448</v>
      </c>
      <c r="G1378" t="s">
        <v>175</v>
      </c>
      <c r="H1378" t="s">
        <v>11402</v>
      </c>
      <c r="I1378" t="s">
        <v>11398</v>
      </c>
      <c r="J1378" t="s">
        <v>11384</v>
      </c>
      <c r="K1378">
        <v>5</v>
      </c>
      <c r="L1378" t="s">
        <v>11389</v>
      </c>
      <c r="M1378">
        <v>11.9</v>
      </c>
      <c r="N1378" t="s">
        <v>11735</v>
      </c>
      <c r="O1378">
        <v>2.4</v>
      </c>
      <c r="P1378" t="s">
        <v>11735</v>
      </c>
      <c r="Q1378">
        <v>3</v>
      </c>
      <c r="R1378" t="s">
        <v>11421</v>
      </c>
      <c r="S1378">
        <v>3</v>
      </c>
      <c r="T1378" t="s">
        <v>11421</v>
      </c>
      <c r="U1378">
        <v>9.9</v>
      </c>
      <c r="V1378" t="s">
        <v>11421</v>
      </c>
      <c r="W1378">
        <v>1.5</v>
      </c>
      <c r="X1378" t="s">
        <v>11421</v>
      </c>
      <c r="Y1378">
        <v>14.6</v>
      </c>
      <c r="Z1378" t="s">
        <v>11638</v>
      </c>
      <c r="AA1378">
        <v>15.2</v>
      </c>
      <c r="AB1378" t="s">
        <v>12122</v>
      </c>
      <c r="AC1378">
        <v>1.9</v>
      </c>
      <c r="AD1378" t="s">
        <v>11421</v>
      </c>
      <c r="AE1378" t="s">
        <v>12371</v>
      </c>
    </row>
    <row r="1379" spans="1:31">
      <c r="A1379" t="s">
        <v>9</v>
      </c>
      <c r="B1379" t="s">
        <v>859</v>
      </c>
      <c r="C1379" t="s">
        <v>12721</v>
      </c>
      <c r="D1379" t="s">
        <v>859</v>
      </c>
      <c r="E1379">
        <v>31</v>
      </c>
      <c r="F1379" t="s">
        <v>11585</v>
      </c>
      <c r="G1379" t="s">
        <v>757</v>
      </c>
      <c r="H1379" t="s">
        <v>11383</v>
      </c>
      <c r="I1379" t="s">
        <v>7032</v>
      </c>
      <c r="J1379" t="s">
        <v>7069</v>
      </c>
      <c r="K1379">
        <v>3</v>
      </c>
      <c r="L1379" t="s">
        <v>11389</v>
      </c>
      <c r="M1379">
        <v>6</v>
      </c>
      <c r="N1379" t="s">
        <v>11735</v>
      </c>
      <c r="O1379">
        <v>2.9</v>
      </c>
      <c r="P1379" t="s">
        <v>11735</v>
      </c>
      <c r="Q1379">
        <v>9.2</v>
      </c>
      <c r="R1379" t="s">
        <v>11421</v>
      </c>
      <c r="S1379">
        <v>1.9</v>
      </c>
      <c r="T1379" t="s">
        <v>11421</v>
      </c>
      <c r="U1379">
        <v>9</v>
      </c>
      <c r="V1379" t="s">
        <v>11421</v>
      </c>
      <c r="W1379">
        <v>6.7</v>
      </c>
      <c r="X1379" t="s">
        <v>11421</v>
      </c>
      <c r="Y1379">
        <v>1</v>
      </c>
      <c r="Z1379" t="s">
        <v>11421</v>
      </c>
      <c r="AA1379">
        <v>4.2</v>
      </c>
      <c r="AB1379" t="s">
        <v>11421</v>
      </c>
      <c r="AC1379">
        <v>1</v>
      </c>
      <c r="AD1379" t="s">
        <v>11421</v>
      </c>
      <c r="AE1379" t="s">
        <v>12371</v>
      </c>
    </row>
    <row r="1380" spans="1:31">
      <c r="A1380" t="s">
        <v>9</v>
      </c>
      <c r="B1380" t="s">
        <v>859</v>
      </c>
      <c r="C1380" t="s">
        <v>10571</v>
      </c>
      <c r="D1380" t="s">
        <v>859</v>
      </c>
      <c r="E1380">
        <v>32</v>
      </c>
      <c r="F1380" t="s">
        <v>11585</v>
      </c>
      <c r="G1380" t="s">
        <v>757</v>
      </c>
      <c r="H1380" t="s">
        <v>11383</v>
      </c>
      <c r="I1380" t="s">
        <v>11398</v>
      </c>
      <c r="J1380" t="s">
        <v>11384</v>
      </c>
      <c r="K1380">
        <v>2</v>
      </c>
      <c r="L1380" t="s">
        <v>11389</v>
      </c>
      <c r="M1380">
        <v>6</v>
      </c>
      <c r="N1380" t="s">
        <v>11735</v>
      </c>
      <c r="O1380">
        <v>6.2</v>
      </c>
      <c r="P1380" t="s">
        <v>11735</v>
      </c>
      <c r="Q1380">
        <v>9.8</v>
      </c>
      <c r="R1380" t="s">
        <v>11421</v>
      </c>
      <c r="S1380">
        <v>5.4</v>
      </c>
      <c r="T1380" t="s">
        <v>11421</v>
      </c>
      <c r="U1380">
        <v>3.5</v>
      </c>
      <c r="V1380" t="s">
        <v>11421</v>
      </c>
      <c r="W1380">
        <v>5.7</v>
      </c>
      <c r="X1380" t="s">
        <v>11421</v>
      </c>
      <c r="Y1380">
        <v>1.2</v>
      </c>
      <c r="Z1380" t="s">
        <v>11421</v>
      </c>
      <c r="AA1380">
        <v>9.2</v>
      </c>
      <c r="AB1380" t="s">
        <v>11421</v>
      </c>
      <c r="AC1380">
        <v>4.3</v>
      </c>
      <c r="AD1380" t="s">
        <v>11421</v>
      </c>
      <c r="AE1380" t="s">
        <v>12371</v>
      </c>
    </row>
    <row r="1381" spans="1:31">
      <c r="A1381" t="s">
        <v>859</v>
      </c>
      <c r="B1381" t="s">
        <v>859</v>
      </c>
      <c r="C1381" t="s">
        <v>10235</v>
      </c>
      <c r="D1381" t="s">
        <v>859</v>
      </c>
      <c r="E1381">
        <v>18</v>
      </c>
      <c r="F1381" t="s">
        <v>12533</v>
      </c>
      <c r="G1381" t="s">
        <v>2167</v>
      </c>
      <c r="H1381" t="s">
        <v>11387</v>
      </c>
      <c r="I1381" t="s">
        <v>11388</v>
      </c>
      <c r="J1381" t="s">
        <v>7069</v>
      </c>
      <c r="K1381">
        <v>3</v>
      </c>
      <c r="L1381" t="s">
        <v>11389</v>
      </c>
      <c r="M1381">
        <v>3.6</v>
      </c>
      <c r="N1381" t="s">
        <v>11735</v>
      </c>
      <c r="O1381">
        <v>6.3</v>
      </c>
      <c r="P1381" t="s">
        <v>11735</v>
      </c>
      <c r="Q1381">
        <v>13.2</v>
      </c>
      <c r="R1381" t="s">
        <v>11421</v>
      </c>
      <c r="S1381">
        <v>1.9</v>
      </c>
      <c r="T1381" t="s">
        <v>11421</v>
      </c>
      <c r="U1381">
        <v>1.1</v>
      </c>
      <c r="V1381" t="s">
        <v>11421</v>
      </c>
      <c r="W1381">
        <v>1</v>
      </c>
      <c r="X1381" t="s">
        <v>11421</v>
      </c>
      <c r="Y1381">
        <v>1.6</v>
      </c>
      <c r="Z1381" t="s">
        <v>11421</v>
      </c>
      <c r="AA1381">
        <v>9.7</v>
      </c>
      <c r="AB1381" t="s">
        <v>11421</v>
      </c>
      <c r="AC1381">
        <v>2.6</v>
      </c>
      <c r="AD1381" t="s">
        <v>11421</v>
      </c>
      <c r="AE1381" t="s">
        <v>12371</v>
      </c>
    </row>
    <row r="1382" spans="1:31">
      <c r="A1382" t="s">
        <v>859</v>
      </c>
      <c r="B1382" t="s">
        <v>859</v>
      </c>
      <c r="C1382" t="s">
        <v>10616</v>
      </c>
      <c r="D1382" t="s">
        <v>859</v>
      </c>
      <c r="E1382">
        <v>14</v>
      </c>
      <c r="F1382" t="s">
        <v>12533</v>
      </c>
      <c r="G1382" t="s">
        <v>2167</v>
      </c>
      <c r="H1382" t="s">
        <v>11402</v>
      </c>
      <c r="I1382" t="s">
        <v>11388</v>
      </c>
      <c r="J1382" t="s">
        <v>6952</v>
      </c>
      <c r="K1382">
        <v>4</v>
      </c>
      <c r="L1382" t="s">
        <v>11389</v>
      </c>
      <c r="M1382">
        <v>4.4</v>
      </c>
      <c r="N1382" t="s">
        <v>11735</v>
      </c>
      <c r="O1382">
        <v>6</v>
      </c>
      <c r="P1382" t="s">
        <v>11735</v>
      </c>
      <c r="Q1382">
        <v>15.9</v>
      </c>
      <c r="R1382" t="s">
        <v>11421</v>
      </c>
      <c r="S1382">
        <v>1.4</v>
      </c>
      <c r="T1382" t="s">
        <v>11421</v>
      </c>
      <c r="U1382">
        <v>1.3</v>
      </c>
      <c r="V1382" t="s">
        <v>11421</v>
      </c>
      <c r="W1382">
        <v>1.1</v>
      </c>
      <c r="X1382" t="s">
        <v>11421</v>
      </c>
      <c r="Y1382">
        <v>1.4</v>
      </c>
      <c r="Z1382" t="s">
        <v>11421</v>
      </c>
      <c r="AA1382">
        <v>9.3</v>
      </c>
      <c r="AB1382" t="s">
        <v>11421</v>
      </c>
      <c r="AC1382">
        <v>1</v>
      </c>
      <c r="AD1382" t="s">
        <v>11421</v>
      </c>
      <c r="AE1382" t="s">
        <v>12371</v>
      </c>
    </row>
    <row r="1383" spans="1:31">
      <c r="A1383" t="s">
        <v>156</v>
      </c>
      <c r="B1383" t="s">
        <v>859</v>
      </c>
      <c r="C1383" t="s">
        <v>2884</v>
      </c>
      <c r="D1383" t="s">
        <v>859</v>
      </c>
      <c r="E1383">
        <v>20</v>
      </c>
      <c r="F1383" t="s">
        <v>12046</v>
      </c>
      <c r="G1383" t="s">
        <v>997</v>
      </c>
      <c r="H1383" t="s">
        <v>11383</v>
      </c>
      <c r="I1383" t="s">
        <v>11398</v>
      </c>
      <c r="J1383" t="s">
        <v>11384</v>
      </c>
      <c r="K1383">
        <v>3</v>
      </c>
      <c r="L1383" t="s">
        <v>11389</v>
      </c>
      <c r="M1383">
        <v>5.8</v>
      </c>
      <c r="N1383" t="s">
        <v>11735</v>
      </c>
      <c r="O1383">
        <v>3.1</v>
      </c>
      <c r="P1383" t="s">
        <v>11735</v>
      </c>
      <c r="Q1383">
        <v>28.1</v>
      </c>
      <c r="R1383" t="s">
        <v>11977</v>
      </c>
      <c r="S1383">
        <v>2.5</v>
      </c>
      <c r="T1383" t="s">
        <v>11421</v>
      </c>
      <c r="U1383" t="s">
        <v>9</v>
      </c>
      <c r="V1383" t="s">
        <v>9</v>
      </c>
      <c r="W1383">
        <v>5.2</v>
      </c>
      <c r="X1383" t="s">
        <v>11421</v>
      </c>
      <c r="Y1383">
        <v>1.5</v>
      </c>
      <c r="Z1383" t="s">
        <v>11421</v>
      </c>
      <c r="AA1383">
        <v>6.1</v>
      </c>
      <c r="AB1383" t="s">
        <v>11421</v>
      </c>
      <c r="AC1383">
        <v>1</v>
      </c>
      <c r="AD1383" t="s">
        <v>11421</v>
      </c>
      <c r="AE1383" t="s">
        <v>12371</v>
      </c>
    </row>
    <row r="1384" spans="1:31">
      <c r="A1384" t="s">
        <v>859</v>
      </c>
      <c r="B1384" t="s">
        <v>859</v>
      </c>
      <c r="C1384" t="s">
        <v>8048</v>
      </c>
      <c r="D1384" t="s">
        <v>859</v>
      </c>
      <c r="E1384">
        <v>28</v>
      </c>
      <c r="F1384" t="s">
        <v>11382</v>
      </c>
      <c r="G1384" t="s">
        <v>5</v>
      </c>
      <c r="H1384" t="s">
        <v>11387</v>
      </c>
      <c r="I1384" t="s">
        <v>7032</v>
      </c>
      <c r="J1384" t="s">
        <v>6952</v>
      </c>
      <c r="K1384" t="s">
        <v>9</v>
      </c>
      <c r="L1384" t="s">
        <v>11389</v>
      </c>
      <c r="M1384">
        <v>3.8</v>
      </c>
      <c r="N1384" t="s">
        <v>11735</v>
      </c>
      <c r="O1384">
        <v>1.5</v>
      </c>
      <c r="P1384" t="s">
        <v>11735</v>
      </c>
      <c r="Q1384">
        <v>7.9</v>
      </c>
      <c r="R1384" t="s">
        <v>11421</v>
      </c>
      <c r="S1384">
        <v>1.4</v>
      </c>
      <c r="T1384" t="s">
        <v>11421</v>
      </c>
      <c r="U1384">
        <v>16.8</v>
      </c>
      <c r="V1384" t="s">
        <v>12491</v>
      </c>
      <c r="W1384">
        <v>10.9</v>
      </c>
      <c r="X1384" t="s">
        <v>11627</v>
      </c>
      <c r="Y1384">
        <v>1</v>
      </c>
      <c r="Z1384" t="s">
        <v>11421</v>
      </c>
      <c r="AA1384">
        <v>9.4</v>
      </c>
      <c r="AB1384" t="s">
        <v>11421</v>
      </c>
      <c r="AC1384" t="s">
        <v>9</v>
      </c>
      <c r="AD1384" t="s">
        <v>9</v>
      </c>
      <c r="AE1384" t="s">
        <v>12371</v>
      </c>
    </row>
    <row r="1385" spans="1:31">
      <c r="A1385" t="s">
        <v>9</v>
      </c>
      <c r="B1385" t="s">
        <v>859</v>
      </c>
      <c r="C1385" t="s">
        <v>1282</v>
      </c>
      <c r="D1385" t="s">
        <v>859</v>
      </c>
      <c r="E1385">
        <v>21</v>
      </c>
      <c r="F1385" t="s">
        <v>12722</v>
      </c>
      <c r="G1385" t="s">
        <v>1281</v>
      </c>
      <c r="H1385" t="s">
        <v>9</v>
      </c>
      <c r="I1385" t="s">
        <v>7032</v>
      </c>
      <c r="J1385" t="s">
        <v>9</v>
      </c>
      <c r="K1385">
        <v>5</v>
      </c>
      <c r="L1385" t="s">
        <v>9</v>
      </c>
      <c r="M1385">
        <v>7.8</v>
      </c>
      <c r="N1385" t="s">
        <v>11735</v>
      </c>
      <c r="O1385">
        <v>5.5</v>
      </c>
      <c r="P1385" t="s">
        <v>11735</v>
      </c>
      <c r="Q1385" t="s">
        <v>9</v>
      </c>
      <c r="R1385" t="s">
        <v>9</v>
      </c>
      <c r="S1385" t="s">
        <v>9</v>
      </c>
      <c r="T1385" t="s">
        <v>9</v>
      </c>
      <c r="U1385" t="s">
        <v>9</v>
      </c>
      <c r="V1385" t="s">
        <v>9</v>
      </c>
      <c r="W1385" t="s">
        <v>9</v>
      </c>
      <c r="X1385" t="s">
        <v>9</v>
      </c>
      <c r="Y1385">
        <v>37.9</v>
      </c>
      <c r="Z1385" t="s">
        <v>11764</v>
      </c>
      <c r="AA1385" t="s">
        <v>9</v>
      </c>
      <c r="AB1385" t="s">
        <v>9</v>
      </c>
      <c r="AC1385" t="s">
        <v>9</v>
      </c>
      <c r="AD1385" t="s">
        <v>9</v>
      </c>
      <c r="AE1385" t="s">
        <v>12371</v>
      </c>
    </row>
    <row r="1386" spans="1:31">
      <c r="A1386" t="s">
        <v>859</v>
      </c>
      <c r="B1386" t="s">
        <v>859</v>
      </c>
      <c r="C1386" t="s">
        <v>10180</v>
      </c>
      <c r="D1386" t="s">
        <v>859</v>
      </c>
      <c r="E1386">
        <v>44</v>
      </c>
      <c r="F1386" t="s">
        <v>11432</v>
      </c>
      <c r="G1386" t="s">
        <v>11433</v>
      </c>
      <c r="H1386" t="s">
        <v>11387</v>
      </c>
      <c r="I1386" t="s">
        <v>11398</v>
      </c>
      <c r="J1386" t="s">
        <v>7069</v>
      </c>
      <c r="K1386">
        <v>4</v>
      </c>
      <c r="L1386" t="s">
        <v>11389</v>
      </c>
      <c r="M1386">
        <v>3.8</v>
      </c>
      <c r="N1386" t="s">
        <v>11735</v>
      </c>
      <c r="O1386">
        <v>1.8</v>
      </c>
      <c r="P1386" t="s">
        <v>11735</v>
      </c>
      <c r="Q1386">
        <v>10.2</v>
      </c>
      <c r="R1386" t="s">
        <v>11421</v>
      </c>
      <c r="S1386">
        <v>2.7</v>
      </c>
      <c r="T1386" t="s">
        <v>11421</v>
      </c>
      <c r="U1386">
        <v>7.4</v>
      </c>
      <c r="V1386" t="s">
        <v>11421</v>
      </c>
      <c r="W1386">
        <v>32.8</v>
      </c>
      <c r="X1386" t="s">
        <v>12309</v>
      </c>
      <c r="Y1386">
        <v>1</v>
      </c>
      <c r="Z1386" t="s">
        <v>11421</v>
      </c>
      <c r="AA1386">
        <v>14.8</v>
      </c>
      <c r="AB1386" t="s">
        <v>12022</v>
      </c>
      <c r="AC1386">
        <v>1.1</v>
      </c>
      <c r="AD1386" t="s">
        <v>11421</v>
      </c>
      <c r="AE1386" t="s">
        <v>12371</v>
      </c>
    </row>
    <row r="1387" spans="1:31">
      <c r="A1387" t="s">
        <v>859</v>
      </c>
      <c r="B1387" t="s">
        <v>859</v>
      </c>
      <c r="C1387" t="s">
        <v>3384</v>
      </c>
      <c r="D1387" t="s">
        <v>859</v>
      </c>
      <c r="E1387">
        <v>15</v>
      </c>
      <c r="F1387" t="s">
        <v>7236</v>
      </c>
      <c r="G1387" t="s">
        <v>3383</v>
      </c>
      <c r="H1387" t="s">
        <v>11387</v>
      </c>
      <c r="I1387" t="s">
        <v>11388</v>
      </c>
      <c r="J1387" t="s">
        <v>6952</v>
      </c>
      <c r="K1387">
        <v>4</v>
      </c>
      <c r="L1387" t="s">
        <v>11389</v>
      </c>
      <c r="M1387">
        <v>6.2</v>
      </c>
      <c r="N1387" t="s">
        <v>11735</v>
      </c>
      <c r="O1387">
        <v>4.5</v>
      </c>
      <c r="P1387" t="s">
        <v>11735</v>
      </c>
      <c r="Q1387">
        <v>8</v>
      </c>
      <c r="R1387" t="s">
        <v>11421</v>
      </c>
      <c r="S1387">
        <v>2.5</v>
      </c>
      <c r="T1387" t="s">
        <v>11421</v>
      </c>
      <c r="U1387" t="s">
        <v>9</v>
      </c>
      <c r="V1387" t="s">
        <v>9</v>
      </c>
      <c r="W1387">
        <v>1.4</v>
      </c>
      <c r="X1387" t="s">
        <v>11421</v>
      </c>
      <c r="Y1387">
        <v>3.9</v>
      </c>
      <c r="Z1387" t="s">
        <v>11421</v>
      </c>
      <c r="AA1387">
        <v>24.9</v>
      </c>
      <c r="AB1387" t="s">
        <v>12037</v>
      </c>
      <c r="AC1387">
        <v>1.1</v>
      </c>
      <c r="AD1387" t="s">
        <v>11421</v>
      </c>
      <c r="AE1387" t="s">
        <v>12371</v>
      </c>
    </row>
    <row r="1388" spans="1:31">
      <c r="A1388" t="s">
        <v>156</v>
      </c>
      <c r="B1388" t="s">
        <v>859</v>
      </c>
      <c r="C1388" t="s">
        <v>10686</v>
      </c>
      <c r="D1388" t="s">
        <v>859</v>
      </c>
      <c r="E1388">
        <v>14</v>
      </c>
      <c r="F1388" t="s">
        <v>12533</v>
      </c>
      <c r="G1388" t="s">
        <v>2167</v>
      </c>
      <c r="H1388" t="s">
        <v>11387</v>
      </c>
      <c r="I1388" t="s">
        <v>11388</v>
      </c>
      <c r="J1388" t="s">
        <v>7069</v>
      </c>
      <c r="K1388">
        <v>3</v>
      </c>
      <c r="L1388" t="s">
        <v>11389</v>
      </c>
      <c r="M1388">
        <v>3.3</v>
      </c>
      <c r="N1388" t="s">
        <v>11735</v>
      </c>
      <c r="O1388">
        <v>8.5</v>
      </c>
      <c r="P1388" t="s">
        <v>11735</v>
      </c>
      <c r="Q1388">
        <v>30.6</v>
      </c>
      <c r="R1388" t="s">
        <v>11896</v>
      </c>
      <c r="S1388">
        <v>1.4</v>
      </c>
      <c r="T1388" t="s">
        <v>11421</v>
      </c>
      <c r="U1388">
        <v>4.7</v>
      </c>
      <c r="V1388" t="s">
        <v>11421</v>
      </c>
      <c r="W1388">
        <v>1.1</v>
      </c>
      <c r="X1388" t="s">
        <v>11421</v>
      </c>
      <c r="Y1388">
        <v>1</v>
      </c>
      <c r="Z1388" t="s">
        <v>11421</v>
      </c>
      <c r="AA1388">
        <v>8.8</v>
      </c>
      <c r="AB1388" t="s">
        <v>11421</v>
      </c>
      <c r="AC1388">
        <v>1</v>
      </c>
      <c r="AD1388" t="s">
        <v>11421</v>
      </c>
      <c r="AE1388" t="s">
        <v>12371</v>
      </c>
    </row>
    <row r="1389" spans="1:31">
      <c r="A1389" t="s">
        <v>859</v>
      </c>
      <c r="B1389" t="s">
        <v>859</v>
      </c>
      <c r="C1389" t="s">
        <v>2598</v>
      </c>
      <c r="D1389" t="s">
        <v>859</v>
      </c>
      <c r="E1389">
        <v>20</v>
      </c>
      <c r="F1389" t="s">
        <v>11382</v>
      </c>
      <c r="G1389" t="s">
        <v>5</v>
      </c>
      <c r="H1389" t="s">
        <v>11387</v>
      </c>
      <c r="I1389" t="s">
        <v>7032</v>
      </c>
      <c r="J1389" t="s">
        <v>11384</v>
      </c>
      <c r="K1389" t="s">
        <v>9</v>
      </c>
      <c r="L1389" t="s">
        <v>11389</v>
      </c>
      <c r="M1389">
        <v>3.1</v>
      </c>
      <c r="N1389" t="s">
        <v>11735</v>
      </c>
      <c r="O1389">
        <v>5.1</v>
      </c>
      <c r="P1389" t="s">
        <v>11735</v>
      </c>
      <c r="Q1389">
        <v>14.9</v>
      </c>
      <c r="R1389" t="s">
        <v>11421</v>
      </c>
      <c r="S1389">
        <v>8.9</v>
      </c>
      <c r="T1389" t="s">
        <v>11421</v>
      </c>
      <c r="U1389">
        <v>2.1</v>
      </c>
      <c r="V1389" t="s">
        <v>11421</v>
      </c>
      <c r="W1389">
        <v>4.4</v>
      </c>
      <c r="X1389" t="s">
        <v>11421</v>
      </c>
      <c r="Y1389">
        <v>5</v>
      </c>
      <c r="Z1389" t="s">
        <v>11421</v>
      </c>
      <c r="AA1389">
        <v>10.7</v>
      </c>
      <c r="AB1389" t="s">
        <v>11421</v>
      </c>
      <c r="AC1389" t="s">
        <v>9</v>
      </c>
      <c r="AD1389" t="s">
        <v>9</v>
      </c>
      <c r="AE1389" t="s">
        <v>12371</v>
      </c>
    </row>
    <row r="1390" spans="1:31">
      <c r="A1390" t="s">
        <v>156</v>
      </c>
      <c r="B1390" t="s">
        <v>859</v>
      </c>
      <c r="C1390" t="s">
        <v>12723</v>
      </c>
      <c r="D1390" t="s">
        <v>859</v>
      </c>
      <c r="E1390">
        <v>19</v>
      </c>
      <c r="F1390" t="s">
        <v>8527</v>
      </c>
      <c r="G1390" t="s">
        <v>1197</v>
      </c>
      <c r="H1390" t="s">
        <v>11383</v>
      </c>
      <c r="I1390" t="s">
        <v>7032</v>
      </c>
      <c r="J1390" t="s">
        <v>7069</v>
      </c>
      <c r="K1390">
        <v>5</v>
      </c>
      <c r="L1390" t="s">
        <v>11385</v>
      </c>
      <c r="M1390">
        <v>6.2</v>
      </c>
      <c r="N1390" t="s">
        <v>11735</v>
      </c>
      <c r="O1390">
        <v>5.2</v>
      </c>
      <c r="P1390" t="s">
        <v>11735</v>
      </c>
      <c r="Q1390">
        <v>23.6</v>
      </c>
      <c r="R1390" t="s">
        <v>12089</v>
      </c>
      <c r="S1390">
        <v>2.3</v>
      </c>
      <c r="T1390" t="s">
        <v>11421</v>
      </c>
      <c r="U1390">
        <v>3.1</v>
      </c>
      <c r="V1390" t="s">
        <v>11421</v>
      </c>
      <c r="W1390">
        <v>6.6</v>
      </c>
      <c r="X1390" t="s">
        <v>11421</v>
      </c>
      <c r="Y1390">
        <v>1.2</v>
      </c>
      <c r="Z1390" t="s">
        <v>11421</v>
      </c>
      <c r="AA1390">
        <v>12.7</v>
      </c>
      <c r="AB1390" t="s">
        <v>12150</v>
      </c>
      <c r="AC1390">
        <v>1.1</v>
      </c>
      <c r="AD1390" t="s">
        <v>11421</v>
      </c>
      <c r="AE1390" t="s">
        <v>12371</v>
      </c>
    </row>
    <row r="1391" spans="1:31">
      <c r="A1391" t="s">
        <v>156</v>
      </c>
      <c r="B1391" t="s">
        <v>859</v>
      </c>
      <c r="C1391" t="s">
        <v>12724</v>
      </c>
      <c r="D1391" t="s">
        <v>859</v>
      </c>
      <c r="E1391">
        <v>32</v>
      </c>
      <c r="F1391" t="s">
        <v>11382</v>
      </c>
      <c r="G1391" t="s">
        <v>5</v>
      </c>
      <c r="H1391" t="s">
        <v>11383</v>
      </c>
      <c r="I1391" t="s">
        <v>11510</v>
      </c>
      <c r="J1391" t="s">
        <v>9</v>
      </c>
      <c r="K1391">
        <v>4</v>
      </c>
      <c r="L1391" t="s">
        <v>11389</v>
      </c>
      <c r="M1391">
        <v>4</v>
      </c>
      <c r="N1391" t="s">
        <v>11735</v>
      </c>
      <c r="O1391">
        <v>3.6</v>
      </c>
      <c r="P1391" t="s">
        <v>11735</v>
      </c>
      <c r="Q1391">
        <v>16.2</v>
      </c>
      <c r="R1391" t="s">
        <v>11421</v>
      </c>
      <c r="S1391">
        <v>14.2</v>
      </c>
      <c r="T1391" t="s">
        <v>12101</v>
      </c>
      <c r="U1391">
        <v>4.8</v>
      </c>
      <c r="V1391" t="s">
        <v>11421</v>
      </c>
      <c r="W1391">
        <v>4.2</v>
      </c>
      <c r="X1391" t="s">
        <v>11421</v>
      </c>
      <c r="Y1391">
        <v>1</v>
      </c>
      <c r="Z1391" t="s">
        <v>11421</v>
      </c>
      <c r="AA1391">
        <v>11.5</v>
      </c>
      <c r="AB1391" t="s">
        <v>11421</v>
      </c>
      <c r="AC1391" t="s">
        <v>9</v>
      </c>
      <c r="AD1391" t="s">
        <v>9</v>
      </c>
      <c r="AE1391" t="s">
        <v>12371</v>
      </c>
    </row>
    <row r="1392" spans="1:31">
      <c r="A1392" t="s">
        <v>156</v>
      </c>
      <c r="B1392" t="s">
        <v>859</v>
      </c>
      <c r="C1392" t="s">
        <v>12725</v>
      </c>
      <c r="D1392" t="s">
        <v>859</v>
      </c>
      <c r="E1392">
        <v>28</v>
      </c>
      <c r="F1392" t="s">
        <v>11382</v>
      </c>
      <c r="G1392" t="s">
        <v>5</v>
      </c>
      <c r="H1392" t="s">
        <v>11383</v>
      </c>
      <c r="I1392" t="s">
        <v>7032</v>
      </c>
      <c r="J1392" t="s">
        <v>7069</v>
      </c>
      <c r="K1392">
        <v>5</v>
      </c>
      <c r="L1392" t="s">
        <v>11389</v>
      </c>
      <c r="M1392">
        <v>2.5</v>
      </c>
      <c r="N1392" t="s">
        <v>11735</v>
      </c>
      <c r="O1392">
        <v>2.6</v>
      </c>
      <c r="P1392" t="s">
        <v>11735</v>
      </c>
      <c r="Q1392">
        <v>11.8</v>
      </c>
      <c r="R1392" t="s">
        <v>11421</v>
      </c>
      <c r="S1392">
        <v>9.2</v>
      </c>
      <c r="T1392" t="s">
        <v>11421</v>
      </c>
      <c r="U1392">
        <v>1.3</v>
      </c>
      <c r="V1392" t="s">
        <v>11421</v>
      </c>
      <c r="W1392">
        <v>1.7</v>
      </c>
      <c r="X1392" t="s">
        <v>11421</v>
      </c>
      <c r="Y1392">
        <v>1</v>
      </c>
      <c r="Z1392" t="s">
        <v>11421</v>
      </c>
      <c r="AA1392">
        <v>8.3</v>
      </c>
      <c r="AB1392" t="s">
        <v>11421</v>
      </c>
      <c r="AC1392">
        <v>3.5</v>
      </c>
      <c r="AD1392" t="s">
        <v>11421</v>
      </c>
      <c r="AE1392" t="s">
        <v>12371</v>
      </c>
    </row>
    <row r="1393" spans="1:31">
      <c r="A1393" t="s">
        <v>859</v>
      </c>
      <c r="B1393" t="s">
        <v>859</v>
      </c>
      <c r="C1393" t="s">
        <v>3376</v>
      </c>
      <c r="D1393" t="s">
        <v>859</v>
      </c>
      <c r="E1393">
        <v>16</v>
      </c>
      <c r="F1393" t="s">
        <v>12421</v>
      </c>
      <c r="G1393" t="s">
        <v>1117</v>
      </c>
      <c r="H1393" t="s">
        <v>11387</v>
      </c>
      <c r="I1393" t="s">
        <v>11388</v>
      </c>
      <c r="J1393" t="s">
        <v>7069</v>
      </c>
      <c r="K1393">
        <v>4</v>
      </c>
      <c r="L1393" t="s">
        <v>11389</v>
      </c>
      <c r="M1393">
        <v>5.2</v>
      </c>
      <c r="N1393" t="s">
        <v>11735</v>
      </c>
      <c r="O1393">
        <v>3.7</v>
      </c>
      <c r="P1393" t="s">
        <v>11735</v>
      </c>
      <c r="Q1393">
        <v>13.2</v>
      </c>
      <c r="R1393" t="s">
        <v>11421</v>
      </c>
      <c r="S1393">
        <v>2.4</v>
      </c>
      <c r="T1393" t="s">
        <v>11421</v>
      </c>
      <c r="U1393" t="s">
        <v>9</v>
      </c>
      <c r="V1393" t="s">
        <v>9</v>
      </c>
      <c r="W1393">
        <v>6.2</v>
      </c>
      <c r="X1393" t="s">
        <v>11421</v>
      </c>
      <c r="Y1393">
        <v>6.1</v>
      </c>
      <c r="Z1393" t="s">
        <v>11421</v>
      </c>
      <c r="AA1393">
        <v>9.1</v>
      </c>
      <c r="AB1393" t="s">
        <v>11421</v>
      </c>
      <c r="AC1393">
        <v>1.1</v>
      </c>
      <c r="AD1393" t="s">
        <v>11421</v>
      </c>
      <c r="AE1393" t="s">
        <v>12371</v>
      </c>
    </row>
    <row r="1394" spans="1:31">
      <c r="A1394" t="s">
        <v>859</v>
      </c>
      <c r="B1394" t="s">
        <v>859</v>
      </c>
      <c r="C1394" t="s">
        <v>2522</v>
      </c>
      <c r="D1394" t="s">
        <v>859</v>
      </c>
      <c r="E1394">
        <v>32</v>
      </c>
      <c r="F1394" t="s">
        <v>11382</v>
      </c>
      <c r="G1394" t="s">
        <v>5</v>
      </c>
      <c r="H1394" t="s">
        <v>11387</v>
      </c>
      <c r="I1394" t="s">
        <v>7032</v>
      </c>
      <c r="J1394" t="s">
        <v>7069</v>
      </c>
      <c r="K1394">
        <v>5</v>
      </c>
      <c r="L1394" t="s">
        <v>11389</v>
      </c>
      <c r="M1394">
        <v>2.9</v>
      </c>
      <c r="N1394" t="s">
        <v>11735</v>
      </c>
      <c r="O1394">
        <v>2.8</v>
      </c>
      <c r="P1394" t="s">
        <v>11735</v>
      </c>
      <c r="Q1394">
        <v>9.2</v>
      </c>
      <c r="R1394" t="s">
        <v>11421</v>
      </c>
      <c r="S1394">
        <v>10.6</v>
      </c>
      <c r="T1394" t="s">
        <v>11421</v>
      </c>
      <c r="U1394">
        <v>9.7</v>
      </c>
      <c r="V1394" t="s">
        <v>11421</v>
      </c>
      <c r="W1394">
        <v>2.6</v>
      </c>
      <c r="X1394" t="s">
        <v>11421</v>
      </c>
      <c r="Y1394">
        <v>7.6</v>
      </c>
      <c r="Z1394" t="s">
        <v>11421</v>
      </c>
      <c r="AA1394">
        <v>7.1</v>
      </c>
      <c r="AB1394" t="s">
        <v>11421</v>
      </c>
      <c r="AC1394" t="s">
        <v>9</v>
      </c>
      <c r="AD1394" t="s">
        <v>9</v>
      </c>
      <c r="AE1394" t="s">
        <v>12371</v>
      </c>
    </row>
    <row r="1395" spans="1:31">
      <c r="A1395" t="s">
        <v>156</v>
      </c>
      <c r="B1395" t="s">
        <v>859</v>
      </c>
      <c r="C1395" t="s">
        <v>3590</v>
      </c>
      <c r="D1395" t="s">
        <v>859</v>
      </c>
      <c r="E1395">
        <v>16</v>
      </c>
      <c r="F1395" t="s">
        <v>12020</v>
      </c>
      <c r="G1395" t="s">
        <v>690</v>
      </c>
      <c r="H1395" t="s">
        <v>11383</v>
      </c>
      <c r="I1395" t="s">
        <v>11398</v>
      </c>
      <c r="J1395" t="s">
        <v>11384</v>
      </c>
      <c r="K1395">
        <v>3</v>
      </c>
      <c r="L1395" t="s">
        <v>11389</v>
      </c>
      <c r="M1395">
        <v>6</v>
      </c>
      <c r="N1395" t="s">
        <v>11735</v>
      </c>
      <c r="O1395">
        <v>1</v>
      </c>
      <c r="P1395" t="s">
        <v>11735</v>
      </c>
      <c r="Q1395">
        <v>19.9</v>
      </c>
      <c r="R1395" t="s">
        <v>12329</v>
      </c>
      <c r="S1395">
        <v>4.1</v>
      </c>
      <c r="T1395" t="s">
        <v>11421</v>
      </c>
      <c r="U1395">
        <v>18.6</v>
      </c>
      <c r="V1395" t="s">
        <v>11987</v>
      </c>
      <c r="W1395">
        <v>12.3</v>
      </c>
      <c r="X1395" t="s">
        <v>12433</v>
      </c>
      <c r="Y1395">
        <v>1.8</v>
      </c>
      <c r="Z1395" t="s">
        <v>11421</v>
      </c>
      <c r="AA1395">
        <v>7.7</v>
      </c>
      <c r="AB1395" t="s">
        <v>11421</v>
      </c>
      <c r="AC1395">
        <v>1.2</v>
      </c>
      <c r="AD1395" t="s">
        <v>11421</v>
      </c>
      <c r="AE1395" t="s">
        <v>12371</v>
      </c>
    </row>
    <row r="1396" spans="1:31">
      <c r="A1396" t="s">
        <v>156</v>
      </c>
      <c r="B1396" t="s">
        <v>859</v>
      </c>
      <c r="C1396" t="s">
        <v>6676</v>
      </c>
      <c r="D1396" t="s">
        <v>859</v>
      </c>
      <c r="E1396">
        <v>20</v>
      </c>
      <c r="F1396" t="s">
        <v>8527</v>
      </c>
      <c r="G1396" t="s">
        <v>1197</v>
      </c>
      <c r="H1396" t="s">
        <v>11425</v>
      </c>
      <c r="I1396" t="s">
        <v>11398</v>
      </c>
      <c r="J1396" t="s">
        <v>11384</v>
      </c>
      <c r="K1396">
        <v>4</v>
      </c>
      <c r="L1396" t="s">
        <v>11389</v>
      </c>
      <c r="M1396">
        <v>4.5</v>
      </c>
      <c r="N1396" t="s">
        <v>11735</v>
      </c>
      <c r="O1396">
        <v>3.5</v>
      </c>
      <c r="P1396" t="s">
        <v>11735</v>
      </c>
      <c r="Q1396">
        <v>23.7</v>
      </c>
      <c r="R1396" t="s">
        <v>11450</v>
      </c>
      <c r="S1396">
        <v>8.3</v>
      </c>
      <c r="T1396" t="s">
        <v>11421</v>
      </c>
      <c r="U1396" t="s">
        <v>9</v>
      </c>
      <c r="V1396" t="s">
        <v>9</v>
      </c>
      <c r="W1396">
        <v>9.2</v>
      </c>
      <c r="X1396" t="s">
        <v>11421</v>
      </c>
      <c r="Y1396">
        <v>5.9</v>
      </c>
      <c r="Z1396" t="s">
        <v>11421</v>
      </c>
      <c r="AA1396">
        <v>5.8</v>
      </c>
      <c r="AB1396" t="s">
        <v>11421</v>
      </c>
      <c r="AC1396">
        <v>1</v>
      </c>
      <c r="AD1396" t="s">
        <v>11421</v>
      </c>
      <c r="AE1396" t="s">
        <v>12371</v>
      </c>
    </row>
    <row r="1397" spans="1:31">
      <c r="A1397" t="s">
        <v>156</v>
      </c>
      <c r="B1397" t="s">
        <v>859</v>
      </c>
      <c r="C1397" t="s">
        <v>2401</v>
      </c>
      <c r="D1397" t="s">
        <v>859</v>
      </c>
      <c r="E1397">
        <v>25</v>
      </c>
      <c r="F1397" t="s">
        <v>12619</v>
      </c>
      <c r="G1397" t="s">
        <v>2399</v>
      </c>
      <c r="H1397" t="s">
        <v>11387</v>
      </c>
      <c r="I1397" t="s">
        <v>7032</v>
      </c>
      <c r="J1397" t="s">
        <v>7069</v>
      </c>
      <c r="K1397">
        <v>3</v>
      </c>
      <c r="L1397" t="s">
        <v>11389</v>
      </c>
      <c r="M1397">
        <v>7.8</v>
      </c>
      <c r="N1397" t="s">
        <v>11735</v>
      </c>
      <c r="O1397">
        <v>9.9</v>
      </c>
      <c r="P1397" t="s">
        <v>11735</v>
      </c>
      <c r="Q1397">
        <v>14.9</v>
      </c>
      <c r="R1397" t="s">
        <v>11421</v>
      </c>
      <c r="S1397">
        <v>2</v>
      </c>
      <c r="T1397" t="s">
        <v>11421</v>
      </c>
      <c r="U1397">
        <v>1</v>
      </c>
      <c r="V1397" t="s">
        <v>11421</v>
      </c>
      <c r="W1397">
        <v>1.3</v>
      </c>
      <c r="X1397" t="s">
        <v>11421</v>
      </c>
      <c r="Y1397">
        <v>2.2</v>
      </c>
      <c r="Z1397" t="s">
        <v>11421</v>
      </c>
      <c r="AA1397">
        <v>10.8</v>
      </c>
      <c r="AB1397" t="s">
        <v>11421</v>
      </c>
      <c r="AC1397">
        <v>2.2</v>
      </c>
      <c r="AD1397" t="s">
        <v>11421</v>
      </c>
      <c r="AE1397" t="s">
        <v>12371</v>
      </c>
    </row>
    <row r="1398" spans="1:31">
      <c r="A1398" t="s">
        <v>156</v>
      </c>
      <c r="B1398" t="s">
        <v>859</v>
      </c>
      <c r="C1398" t="s">
        <v>2952</v>
      </c>
      <c r="D1398" t="s">
        <v>859</v>
      </c>
      <c r="E1398">
        <v>18</v>
      </c>
      <c r="F1398" t="s">
        <v>12437</v>
      </c>
      <c r="G1398" t="s">
        <v>1263</v>
      </c>
      <c r="H1398" t="s">
        <v>11387</v>
      </c>
      <c r="I1398" t="s">
        <v>7032</v>
      </c>
      <c r="J1398" t="s">
        <v>7069</v>
      </c>
      <c r="K1398">
        <v>4</v>
      </c>
      <c r="L1398" t="s">
        <v>11389</v>
      </c>
      <c r="M1398">
        <v>5.9</v>
      </c>
      <c r="N1398" t="s">
        <v>11735</v>
      </c>
      <c r="O1398">
        <v>2.7</v>
      </c>
      <c r="P1398" t="s">
        <v>11735</v>
      </c>
      <c r="Q1398">
        <v>17.1</v>
      </c>
      <c r="R1398" t="s">
        <v>11421</v>
      </c>
      <c r="S1398">
        <v>4.3</v>
      </c>
      <c r="T1398" t="s">
        <v>11421</v>
      </c>
      <c r="U1398">
        <v>2.6</v>
      </c>
      <c r="V1398" t="s">
        <v>11421</v>
      </c>
      <c r="W1398">
        <v>1.9</v>
      </c>
      <c r="X1398" t="s">
        <v>11421</v>
      </c>
      <c r="Y1398">
        <v>5.7</v>
      </c>
      <c r="Z1398" t="s">
        <v>11421</v>
      </c>
      <c r="AA1398">
        <v>10.1</v>
      </c>
      <c r="AB1398" t="s">
        <v>11421</v>
      </c>
      <c r="AC1398">
        <v>2.6</v>
      </c>
      <c r="AD1398" t="s">
        <v>11421</v>
      </c>
      <c r="AE1398" t="s">
        <v>12371</v>
      </c>
    </row>
    <row r="1399" spans="1:31">
      <c r="A1399" t="s">
        <v>859</v>
      </c>
      <c r="B1399" t="s">
        <v>859</v>
      </c>
      <c r="C1399" t="s">
        <v>3467</v>
      </c>
      <c r="D1399" t="s">
        <v>859</v>
      </c>
      <c r="E1399">
        <v>17</v>
      </c>
      <c r="F1399" t="s">
        <v>12046</v>
      </c>
      <c r="G1399" t="s">
        <v>997</v>
      </c>
      <c r="H1399" t="s">
        <v>11387</v>
      </c>
      <c r="I1399" t="s">
        <v>11388</v>
      </c>
      <c r="J1399" t="s">
        <v>7069</v>
      </c>
      <c r="K1399">
        <v>3</v>
      </c>
      <c r="L1399" t="s">
        <v>11389</v>
      </c>
      <c r="M1399">
        <v>4.3</v>
      </c>
      <c r="N1399" t="s">
        <v>11735</v>
      </c>
      <c r="O1399">
        <v>1.9</v>
      </c>
      <c r="P1399" t="s">
        <v>11735</v>
      </c>
      <c r="Q1399">
        <v>17.8</v>
      </c>
      <c r="R1399" t="s">
        <v>11421</v>
      </c>
      <c r="S1399">
        <v>2.6</v>
      </c>
      <c r="T1399" t="s">
        <v>11421</v>
      </c>
      <c r="U1399" t="s">
        <v>9</v>
      </c>
      <c r="V1399" t="s">
        <v>9</v>
      </c>
      <c r="W1399">
        <v>1.7</v>
      </c>
      <c r="X1399" t="s">
        <v>11421</v>
      </c>
      <c r="Y1399">
        <v>2</v>
      </c>
      <c r="Z1399" t="s">
        <v>11421</v>
      </c>
      <c r="AA1399">
        <v>6.1</v>
      </c>
      <c r="AB1399" t="s">
        <v>11421</v>
      </c>
      <c r="AC1399">
        <v>1</v>
      </c>
      <c r="AD1399" t="s">
        <v>11421</v>
      </c>
      <c r="AE1399" t="s">
        <v>12371</v>
      </c>
    </row>
    <row r="1400" spans="1:31">
      <c r="A1400" t="s">
        <v>9</v>
      </c>
      <c r="B1400" t="s">
        <v>859</v>
      </c>
      <c r="C1400" t="s">
        <v>12726</v>
      </c>
      <c r="D1400" t="s">
        <v>859</v>
      </c>
      <c r="E1400">
        <v>19</v>
      </c>
      <c r="F1400" t="s">
        <v>12229</v>
      </c>
      <c r="G1400" t="s">
        <v>1182</v>
      </c>
      <c r="H1400" t="s">
        <v>11383</v>
      </c>
      <c r="I1400" t="s">
        <v>11398</v>
      </c>
      <c r="J1400" t="s">
        <v>7069</v>
      </c>
      <c r="K1400">
        <v>4</v>
      </c>
      <c r="L1400" t="s">
        <v>12073</v>
      </c>
      <c r="M1400">
        <v>6.2</v>
      </c>
      <c r="N1400" t="s">
        <v>11735</v>
      </c>
      <c r="O1400">
        <v>8.6</v>
      </c>
      <c r="P1400" t="s">
        <v>11735</v>
      </c>
      <c r="Q1400">
        <v>3.4</v>
      </c>
      <c r="R1400" t="s">
        <v>11421</v>
      </c>
      <c r="S1400">
        <v>1.8</v>
      </c>
      <c r="T1400" t="s">
        <v>11421</v>
      </c>
      <c r="U1400">
        <v>1.9</v>
      </c>
      <c r="V1400" t="s">
        <v>11421</v>
      </c>
      <c r="W1400">
        <v>2.2</v>
      </c>
      <c r="X1400" t="s">
        <v>11421</v>
      </c>
      <c r="Y1400">
        <v>1</v>
      </c>
      <c r="Z1400" t="s">
        <v>11421</v>
      </c>
      <c r="AA1400">
        <v>9.4</v>
      </c>
      <c r="AB1400" t="s">
        <v>11421</v>
      </c>
      <c r="AC1400" t="s">
        <v>9</v>
      </c>
      <c r="AD1400" t="s">
        <v>9</v>
      </c>
      <c r="AE1400" t="s">
        <v>12371</v>
      </c>
    </row>
    <row r="1401" spans="1:31">
      <c r="A1401" t="s">
        <v>156</v>
      </c>
      <c r="B1401" t="s">
        <v>859</v>
      </c>
      <c r="C1401" t="s">
        <v>8397</v>
      </c>
      <c r="D1401" t="s">
        <v>859</v>
      </c>
      <c r="E1401">
        <v>23</v>
      </c>
      <c r="F1401" t="s">
        <v>11382</v>
      </c>
      <c r="G1401" t="s">
        <v>5</v>
      </c>
      <c r="H1401" t="s">
        <v>11383</v>
      </c>
      <c r="I1401" t="s">
        <v>7032</v>
      </c>
      <c r="J1401" t="s">
        <v>7069</v>
      </c>
      <c r="K1401">
        <v>4</v>
      </c>
      <c r="L1401" t="s">
        <v>11385</v>
      </c>
      <c r="M1401">
        <v>6.8</v>
      </c>
      <c r="N1401" t="s">
        <v>11735</v>
      </c>
      <c r="O1401">
        <v>4.4</v>
      </c>
      <c r="P1401" t="s">
        <v>11735</v>
      </c>
      <c r="Q1401">
        <v>24.9</v>
      </c>
      <c r="R1401" t="s">
        <v>12301</v>
      </c>
      <c r="S1401">
        <v>2.8</v>
      </c>
      <c r="T1401" t="s">
        <v>11421</v>
      </c>
      <c r="U1401">
        <v>3.1</v>
      </c>
      <c r="V1401" t="s">
        <v>11421</v>
      </c>
      <c r="W1401">
        <v>6</v>
      </c>
      <c r="X1401" t="s">
        <v>11421</v>
      </c>
      <c r="Y1401">
        <v>1</v>
      </c>
      <c r="Z1401" t="s">
        <v>11421</v>
      </c>
      <c r="AA1401">
        <v>17.2</v>
      </c>
      <c r="AB1401" t="s">
        <v>11973</v>
      </c>
      <c r="AC1401">
        <v>1</v>
      </c>
      <c r="AD1401" t="s">
        <v>11421</v>
      </c>
      <c r="AE1401" t="s">
        <v>12371</v>
      </c>
    </row>
    <row r="1402" spans="1:31">
      <c r="A1402" t="s">
        <v>859</v>
      </c>
      <c r="B1402" t="s">
        <v>859</v>
      </c>
      <c r="C1402" t="s">
        <v>3228</v>
      </c>
      <c r="D1402" t="s">
        <v>859</v>
      </c>
      <c r="E1402">
        <v>17</v>
      </c>
      <c r="F1402" t="s">
        <v>12727</v>
      </c>
      <c r="G1402" t="s">
        <v>3226</v>
      </c>
      <c r="H1402" t="s">
        <v>11387</v>
      </c>
      <c r="I1402" t="s">
        <v>7032</v>
      </c>
      <c r="J1402" t="s">
        <v>7069</v>
      </c>
      <c r="K1402">
        <v>4</v>
      </c>
      <c r="L1402" t="s">
        <v>11389</v>
      </c>
      <c r="M1402">
        <v>4.2</v>
      </c>
      <c r="N1402" t="s">
        <v>11735</v>
      </c>
      <c r="O1402">
        <v>3.5</v>
      </c>
      <c r="P1402" t="s">
        <v>11735</v>
      </c>
      <c r="Q1402">
        <v>3.8</v>
      </c>
      <c r="R1402" t="s">
        <v>11421</v>
      </c>
      <c r="S1402">
        <v>2</v>
      </c>
      <c r="T1402" t="s">
        <v>11421</v>
      </c>
      <c r="U1402" t="s">
        <v>9</v>
      </c>
      <c r="V1402" t="s">
        <v>9</v>
      </c>
      <c r="W1402">
        <v>3</v>
      </c>
      <c r="X1402" t="s">
        <v>11421</v>
      </c>
      <c r="Y1402">
        <v>7</v>
      </c>
      <c r="Z1402" t="s">
        <v>11421</v>
      </c>
      <c r="AA1402">
        <v>38.2</v>
      </c>
      <c r="AB1402" t="s">
        <v>11582</v>
      </c>
      <c r="AC1402">
        <v>1</v>
      </c>
      <c r="AD1402" t="s">
        <v>11421</v>
      </c>
      <c r="AE1402" t="s">
        <v>12371</v>
      </c>
    </row>
    <row r="1403" spans="1:31">
      <c r="A1403" t="s">
        <v>859</v>
      </c>
      <c r="B1403" t="s">
        <v>859</v>
      </c>
      <c r="C1403" t="s">
        <v>6597</v>
      </c>
      <c r="D1403" t="s">
        <v>859</v>
      </c>
      <c r="E1403">
        <v>27</v>
      </c>
      <c r="F1403" t="s">
        <v>12046</v>
      </c>
      <c r="G1403" t="s">
        <v>997</v>
      </c>
      <c r="H1403" t="s">
        <v>11387</v>
      </c>
      <c r="I1403" t="s">
        <v>7032</v>
      </c>
      <c r="J1403" t="s">
        <v>11384</v>
      </c>
      <c r="K1403">
        <v>4</v>
      </c>
      <c r="L1403" t="s">
        <v>11389</v>
      </c>
      <c r="M1403">
        <v>5.3</v>
      </c>
      <c r="N1403" t="s">
        <v>11735</v>
      </c>
      <c r="O1403">
        <v>4.3</v>
      </c>
      <c r="P1403" t="s">
        <v>11735</v>
      </c>
      <c r="Q1403">
        <v>17.2</v>
      </c>
      <c r="R1403" t="s">
        <v>11421</v>
      </c>
      <c r="S1403">
        <v>3.3</v>
      </c>
      <c r="T1403" t="s">
        <v>11421</v>
      </c>
      <c r="U1403">
        <v>3.3</v>
      </c>
      <c r="V1403" t="s">
        <v>11421</v>
      </c>
      <c r="W1403">
        <v>3.3</v>
      </c>
      <c r="X1403" t="s">
        <v>11421</v>
      </c>
      <c r="Y1403">
        <v>11.5</v>
      </c>
      <c r="Z1403" t="s">
        <v>12338</v>
      </c>
      <c r="AA1403">
        <v>8.3</v>
      </c>
      <c r="AB1403" t="s">
        <v>11421</v>
      </c>
      <c r="AC1403">
        <v>1.4</v>
      </c>
      <c r="AD1403" t="s">
        <v>11421</v>
      </c>
      <c r="AE1403" t="s">
        <v>12371</v>
      </c>
    </row>
    <row r="1404" spans="1:31">
      <c r="A1404" t="s">
        <v>859</v>
      </c>
      <c r="B1404" t="s">
        <v>859</v>
      </c>
      <c r="C1404" t="s">
        <v>12728</v>
      </c>
      <c r="D1404" t="s">
        <v>859</v>
      </c>
      <c r="E1404">
        <v>26</v>
      </c>
      <c r="F1404" t="s">
        <v>11382</v>
      </c>
      <c r="G1404" t="s">
        <v>5</v>
      </c>
      <c r="H1404" t="s">
        <v>11387</v>
      </c>
      <c r="I1404" t="s">
        <v>7032</v>
      </c>
      <c r="J1404" t="s">
        <v>7069</v>
      </c>
      <c r="K1404">
        <v>4</v>
      </c>
      <c r="L1404" t="s">
        <v>11389</v>
      </c>
      <c r="M1404">
        <v>5.3</v>
      </c>
      <c r="N1404" t="s">
        <v>11735</v>
      </c>
      <c r="O1404">
        <v>4.4</v>
      </c>
      <c r="P1404" t="s">
        <v>11735</v>
      </c>
      <c r="Q1404">
        <v>17.3</v>
      </c>
      <c r="R1404" t="s">
        <v>11421</v>
      </c>
      <c r="S1404">
        <v>6.5</v>
      </c>
      <c r="T1404" t="s">
        <v>11421</v>
      </c>
      <c r="U1404" t="s">
        <v>9</v>
      </c>
      <c r="V1404" t="s">
        <v>9</v>
      </c>
      <c r="W1404">
        <v>1.8</v>
      </c>
      <c r="X1404" t="s">
        <v>11421</v>
      </c>
      <c r="Y1404">
        <v>1.1</v>
      </c>
      <c r="Z1404" t="s">
        <v>11421</v>
      </c>
      <c r="AA1404">
        <v>7.6</v>
      </c>
      <c r="AB1404" t="s">
        <v>11421</v>
      </c>
      <c r="AC1404">
        <v>1.2</v>
      </c>
      <c r="AD1404" t="s">
        <v>11421</v>
      </c>
      <c r="AE1404" t="s">
        <v>12371</v>
      </c>
    </row>
    <row r="1405" spans="1:31">
      <c r="A1405" t="s">
        <v>859</v>
      </c>
      <c r="B1405" t="s">
        <v>859</v>
      </c>
      <c r="C1405" t="s">
        <v>1923</v>
      </c>
      <c r="D1405" t="s">
        <v>859</v>
      </c>
      <c r="E1405">
        <v>18</v>
      </c>
      <c r="F1405" t="s">
        <v>12437</v>
      </c>
      <c r="G1405" t="s">
        <v>1263</v>
      </c>
      <c r="H1405" t="s">
        <v>11387</v>
      </c>
      <c r="I1405" t="s">
        <v>11388</v>
      </c>
      <c r="J1405" t="s">
        <v>7069</v>
      </c>
      <c r="K1405">
        <v>3</v>
      </c>
      <c r="L1405" t="s">
        <v>11389</v>
      </c>
      <c r="M1405">
        <v>5.9</v>
      </c>
      <c r="N1405" t="s">
        <v>11735</v>
      </c>
      <c r="O1405">
        <v>2.5</v>
      </c>
      <c r="P1405" t="s">
        <v>11735</v>
      </c>
      <c r="Q1405">
        <v>4.2</v>
      </c>
      <c r="R1405" t="s">
        <v>11421</v>
      </c>
      <c r="S1405">
        <v>3.9</v>
      </c>
      <c r="T1405" t="s">
        <v>11421</v>
      </c>
      <c r="U1405">
        <v>1.5</v>
      </c>
      <c r="V1405" t="s">
        <v>11421</v>
      </c>
      <c r="W1405">
        <v>2.1</v>
      </c>
      <c r="X1405" t="s">
        <v>11421</v>
      </c>
      <c r="Y1405">
        <v>5.9</v>
      </c>
      <c r="Z1405" t="s">
        <v>11421</v>
      </c>
      <c r="AA1405">
        <v>11</v>
      </c>
      <c r="AB1405" t="s">
        <v>11421</v>
      </c>
      <c r="AC1405">
        <v>1.4</v>
      </c>
      <c r="AD1405" t="s">
        <v>11421</v>
      </c>
      <c r="AE1405" t="s">
        <v>12371</v>
      </c>
    </row>
    <row r="1406" spans="1:31">
      <c r="A1406" t="s">
        <v>156</v>
      </c>
      <c r="B1406" t="s">
        <v>859</v>
      </c>
      <c r="C1406" t="s">
        <v>8721</v>
      </c>
      <c r="D1406" t="s">
        <v>859</v>
      </c>
      <c r="E1406">
        <v>21</v>
      </c>
      <c r="F1406" t="s">
        <v>11382</v>
      </c>
      <c r="G1406" t="s">
        <v>5</v>
      </c>
      <c r="H1406" t="s">
        <v>11383</v>
      </c>
      <c r="I1406" t="s">
        <v>7032</v>
      </c>
      <c r="J1406" t="s">
        <v>7069</v>
      </c>
      <c r="K1406">
        <v>5</v>
      </c>
      <c r="L1406" t="s">
        <v>11385</v>
      </c>
      <c r="M1406">
        <v>2.2</v>
      </c>
      <c r="N1406" t="s">
        <v>11735</v>
      </c>
      <c r="O1406">
        <v>3.7</v>
      </c>
      <c r="P1406" t="s">
        <v>11735</v>
      </c>
      <c r="Q1406">
        <v>34.3</v>
      </c>
      <c r="R1406" t="s">
        <v>12087</v>
      </c>
      <c r="S1406">
        <v>3.4</v>
      </c>
      <c r="T1406" t="s">
        <v>11421</v>
      </c>
      <c r="U1406">
        <v>4.2</v>
      </c>
      <c r="V1406" t="s">
        <v>11421</v>
      </c>
      <c r="W1406">
        <v>7.2</v>
      </c>
      <c r="X1406" t="s">
        <v>11421</v>
      </c>
      <c r="Y1406">
        <v>1</v>
      </c>
      <c r="Z1406" t="s">
        <v>11421</v>
      </c>
      <c r="AA1406">
        <v>10.8</v>
      </c>
      <c r="AB1406" t="s">
        <v>11421</v>
      </c>
      <c r="AC1406">
        <v>1</v>
      </c>
      <c r="AD1406" t="s">
        <v>11421</v>
      </c>
      <c r="AE1406" t="s">
        <v>12371</v>
      </c>
    </row>
    <row r="1407" spans="1:31">
      <c r="A1407" t="s">
        <v>156</v>
      </c>
      <c r="B1407" t="s">
        <v>859</v>
      </c>
      <c r="C1407" t="s">
        <v>10793</v>
      </c>
      <c r="D1407" t="s">
        <v>859</v>
      </c>
      <c r="E1407">
        <v>30</v>
      </c>
      <c r="F1407" t="s">
        <v>12046</v>
      </c>
      <c r="G1407" t="s">
        <v>997</v>
      </c>
      <c r="H1407" t="s">
        <v>11387</v>
      </c>
      <c r="I1407" t="s">
        <v>11398</v>
      </c>
      <c r="J1407" t="s">
        <v>11384</v>
      </c>
      <c r="K1407">
        <v>2</v>
      </c>
      <c r="L1407" t="s">
        <v>11389</v>
      </c>
      <c r="M1407">
        <v>6</v>
      </c>
      <c r="N1407" t="s">
        <v>11735</v>
      </c>
      <c r="O1407">
        <v>10.8</v>
      </c>
      <c r="P1407" t="s">
        <v>11735</v>
      </c>
      <c r="Q1407">
        <v>24.2</v>
      </c>
      <c r="R1407" t="s">
        <v>11934</v>
      </c>
      <c r="S1407">
        <v>3.5</v>
      </c>
      <c r="T1407" t="s">
        <v>11421</v>
      </c>
      <c r="U1407">
        <v>2</v>
      </c>
      <c r="V1407" t="s">
        <v>11421</v>
      </c>
      <c r="W1407">
        <v>2.7</v>
      </c>
      <c r="X1407" t="s">
        <v>11421</v>
      </c>
      <c r="Y1407">
        <v>4.3</v>
      </c>
      <c r="Z1407" t="s">
        <v>11421</v>
      </c>
      <c r="AA1407">
        <v>6.3</v>
      </c>
      <c r="AB1407" t="s">
        <v>11421</v>
      </c>
      <c r="AC1407">
        <v>1.3</v>
      </c>
      <c r="AD1407" t="s">
        <v>11421</v>
      </c>
      <c r="AE1407" t="s">
        <v>12371</v>
      </c>
    </row>
    <row r="1408" spans="1:31">
      <c r="A1408" t="s">
        <v>859</v>
      </c>
      <c r="B1408" t="s">
        <v>859</v>
      </c>
      <c r="C1408" t="s">
        <v>3212</v>
      </c>
      <c r="D1408" t="s">
        <v>859</v>
      </c>
      <c r="E1408">
        <v>25</v>
      </c>
      <c r="F1408" t="s">
        <v>12020</v>
      </c>
      <c r="G1408" t="s">
        <v>690</v>
      </c>
      <c r="H1408" t="s">
        <v>11383</v>
      </c>
      <c r="I1408" t="s">
        <v>11398</v>
      </c>
      <c r="J1408" t="s">
        <v>11384</v>
      </c>
      <c r="K1408">
        <v>3</v>
      </c>
      <c r="L1408" t="s">
        <v>11389</v>
      </c>
      <c r="M1408">
        <v>5.9</v>
      </c>
      <c r="N1408" t="s">
        <v>11735</v>
      </c>
      <c r="O1408">
        <v>2</v>
      </c>
      <c r="P1408" t="s">
        <v>11735</v>
      </c>
      <c r="Q1408">
        <v>11.9</v>
      </c>
      <c r="R1408" t="s">
        <v>11421</v>
      </c>
      <c r="S1408">
        <v>4.3</v>
      </c>
      <c r="T1408" t="s">
        <v>11421</v>
      </c>
      <c r="U1408" t="s">
        <v>9</v>
      </c>
      <c r="V1408" t="s">
        <v>9</v>
      </c>
      <c r="W1408" t="s">
        <v>9</v>
      </c>
      <c r="X1408" t="s">
        <v>9</v>
      </c>
      <c r="Y1408">
        <v>2.7</v>
      </c>
      <c r="Z1408" t="s">
        <v>11421</v>
      </c>
      <c r="AA1408">
        <v>11.4</v>
      </c>
      <c r="AB1408" t="s">
        <v>11421</v>
      </c>
      <c r="AC1408">
        <v>1</v>
      </c>
      <c r="AD1408" t="s">
        <v>11421</v>
      </c>
      <c r="AE1408" t="s">
        <v>12371</v>
      </c>
    </row>
    <row r="1409" spans="1:31">
      <c r="A1409" t="s">
        <v>859</v>
      </c>
      <c r="B1409" t="s">
        <v>859</v>
      </c>
      <c r="C1409" t="s">
        <v>12729</v>
      </c>
      <c r="D1409" t="s">
        <v>859</v>
      </c>
      <c r="E1409">
        <v>27</v>
      </c>
      <c r="F1409" t="s">
        <v>12456</v>
      </c>
      <c r="G1409" t="s">
        <v>1717</v>
      </c>
      <c r="H1409" t="s">
        <v>11387</v>
      </c>
      <c r="I1409" t="s">
        <v>11398</v>
      </c>
      <c r="J1409" t="s">
        <v>11384</v>
      </c>
      <c r="K1409">
        <v>5</v>
      </c>
      <c r="L1409" t="s">
        <v>11389</v>
      </c>
      <c r="M1409">
        <v>5.7</v>
      </c>
      <c r="N1409" t="s">
        <v>11735</v>
      </c>
      <c r="O1409">
        <v>8.7</v>
      </c>
      <c r="P1409" t="s">
        <v>11735</v>
      </c>
      <c r="Q1409">
        <v>3.5</v>
      </c>
      <c r="R1409" t="s">
        <v>11421</v>
      </c>
      <c r="S1409">
        <v>6.4</v>
      </c>
      <c r="T1409" t="s">
        <v>11421</v>
      </c>
      <c r="U1409">
        <v>1.5</v>
      </c>
      <c r="V1409" t="s">
        <v>11421</v>
      </c>
      <c r="W1409">
        <v>2.8</v>
      </c>
      <c r="X1409" t="s">
        <v>11421</v>
      </c>
      <c r="Y1409">
        <v>17.9</v>
      </c>
      <c r="Z1409" t="s">
        <v>12103</v>
      </c>
      <c r="AA1409">
        <v>6.4</v>
      </c>
      <c r="AB1409" t="s">
        <v>11421</v>
      </c>
      <c r="AC1409">
        <v>1.2</v>
      </c>
      <c r="AD1409" t="s">
        <v>11421</v>
      </c>
      <c r="AE1409" t="s">
        <v>12371</v>
      </c>
    </row>
    <row r="1410" spans="1:31">
      <c r="A1410" t="s">
        <v>156</v>
      </c>
      <c r="B1410" t="s">
        <v>859</v>
      </c>
      <c r="C1410" t="s">
        <v>10790</v>
      </c>
      <c r="D1410" t="s">
        <v>859</v>
      </c>
      <c r="E1410">
        <v>23</v>
      </c>
      <c r="F1410" t="s">
        <v>11649</v>
      </c>
      <c r="G1410" t="s">
        <v>833</v>
      </c>
      <c r="H1410" t="s">
        <v>11387</v>
      </c>
      <c r="I1410" t="s">
        <v>7032</v>
      </c>
      <c r="J1410" t="s">
        <v>7069</v>
      </c>
      <c r="K1410">
        <v>5</v>
      </c>
      <c r="L1410" t="s">
        <v>11389</v>
      </c>
      <c r="M1410">
        <v>5.9</v>
      </c>
      <c r="N1410" t="s">
        <v>11735</v>
      </c>
      <c r="O1410">
        <v>2.3</v>
      </c>
      <c r="P1410" t="s">
        <v>11735</v>
      </c>
      <c r="Q1410">
        <v>19.9</v>
      </c>
      <c r="R1410" t="s">
        <v>11512</v>
      </c>
      <c r="S1410">
        <v>1.3</v>
      </c>
      <c r="T1410" t="s">
        <v>11421</v>
      </c>
      <c r="U1410">
        <v>3.4</v>
      </c>
      <c r="V1410" t="s">
        <v>11421</v>
      </c>
      <c r="W1410">
        <v>25.6</v>
      </c>
      <c r="X1410" t="s">
        <v>12087</v>
      </c>
      <c r="Y1410">
        <v>1</v>
      </c>
      <c r="Z1410" t="s">
        <v>11421</v>
      </c>
      <c r="AA1410">
        <v>6.6</v>
      </c>
      <c r="AB1410" t="s">
        <v>11421</v>
      </c>
      <c r="AC1410">
        <v>1.4</v>
      </c>
      <c r="AD1410" t="s">
        <v>11421</v>
      </c>
      <c r="AE1410" t="s">
        <v>12371</v>
      </c>
    </row>
    <row r="1411" spans="1:31">
      <c r="A1411" t="s">
        <v>9</v>
      </c>
      <c r="B1411" t="s">
        <v>859</v>
      </c>
      <c r="C1411" t="s">
        <v>12730</v>
      </c>
      <c r="D1411" t="s">
        <v>859</v>
      </c>
      <c r="E1411">
        <v>25</v>
      </c>
      <c r="F1411" t="s">
        <v>32</v>
      </c>
      <c r="G1411" t="s">
        <v>2055</v>
      </c>
      <c r="H1411" t="s">
        <v>11387</v>
      </c>
      <c r="I1411" t="s">
        <v>11398</v>
      </c>
      <c r="J1411" t="s">
        <v>7069</v>
      </c>
      <c r="K1411">
        <v>2</v>
      </c>
      <c r="L1411" t="s">
        <v>11389</v>
      </c>
      <c r="M1411">
        <v>9.6</v>
      </c>
      <c r="N1411" t="s">
        <v>11735</v>
      </c>
      <c r="O1411">
        <v>2.8</v>
      </c>
      <c r="P1411" t="s">
        <v>11735</v>
      </c>
      <c r="Q1411">
        <v>8</v>
      </c>
      <c r="R1411" t="s">
        <v>11421</v>
      </c>
      <c r="S1411">
        <v>1.4</v>
      </c>
      <c r="T1411" t="s">
        <v>11421</v>
      </c>
      <c r="U1411">
        <v>15.4</v>
      </c>
      <c r="V1411" t="s">
        <v>11552</v>
      </c>
      <c r="W1411">
        <v>1.8</v>
      </c>
      <c r="X1411" t="s">
        <v>11421</v>
      </c>
      <c r="Y1411">
        <v>1</v>
      </c>
      <c r="Z1411" t="s">
        <v>11421</v>
      </c>
      <c r="AA1411">
        <v>7.8</v>
      </c>
      <c r="AB1411" t="s">
        <v>11421</v>
      </c>
      <c r="AC1411">
        <v>1</v>
      </c>
      <c r="AD1411" t="s">
        <v>11421</v>
      </c>
      <c r="AE1411" t="s">
        <v>12371</v>
      </c>
    </row>
    <row r="1412" spans="1:31">
      <c r="A1412" t="s">
        <v>859</v>
      </c>
      <c r="B1412" t="s">
        <v>859</v>
      </c>
      <c r="C1412" t="s">
        <v>12731</v>
      </c>
      <c r="D1412" t="s">
        <v>859</v>
      </c>
      <c r="E1412">
        <v>17</v>
      </c>
      <c r="F1412" t="s">
        <v>11497</v>
      </c>
      <c r="G1412" t="s">
        <v>417</v>
      </c>
      <c r="H1412" t="s">
        <v>11383</v>
      </c>
      <c r="I1412" t="s">
        <v>11398</v>
      </c>
      <c r="J1412" t="s">
        <v>6952</v>
      </c>
      <c r="K1412">
        <v>3</v>
      </c>
      <c r="L1412" t="s">
        <v>12073</v>
      </c>
      <c r="M1412">
        <v>5.7</v>
      </c>
      <c r="N1412" t="s">
        <v>11735</v>
      </c>
      <c r="O1412">
        <v>10.6</v>
      </c>
      <c r="P1412" t="s">
        <v>11735</v>
      </c>
      <c r="Q1412">
        <v>17.5</v>
      </c>
      <c r="R1412" t="s">
        <v>11421</v>
      </c>
      <c r="S1412">
        <v>1.3</v>
      </c>
      <c r="T1412" t="s">
        <v>11421</v>
      </c>
      <c r="U1412">
        <v>2.8</v>
      </c>
      <c r="V1412" t="s">
        <v>11421</v>
      </c>
      <c r="W1412">
        <v>5.9</v>
      </c>
      <c r="X1412" t="s">
        <v>11421</v>
      </c>
      <c r="Y1412">
        <v>1</v>
      </c>
      <c r="Z1412" t="s">
        <v>11421</v>
      </c>
      <c r="AA1412">
        <v>6.6</v>
      </c>
      <c r="AB1412" t="s">
        <v>11421</v>
      </c>
      <c r="AC1412" t="s">
        <v>9</v>
      </c>
      <c r="AD1412" t="s">
        <v>9</v>
      </c>
      <c r="AE1412" t="s">
        <v>12371</v>
      </c>
    </row>
    <row r="1413" spans="1:31">
      <c r="A1413" t="s">
        <v>859</v>
      </c>
      <c r="B1413" t="s">
        <v>859</v>
      </c>
      <c r="C1413" t="s">
        <v>5981</v>
      </c>
      <c r="D1413" t="s">
        <v>859</v>
      </c>
      <c r="E1413">
        <v>17</v>
      </c>
      <c r="F1413" t="s">
        <v>11595</v>
      </c>
      <c r="G1413" t="s">
        <v>641</v>
      </c>
      <c r="H1413" t="s">
        <v>11383</v>
      </c>
      <c r="I1413" t="s">
        <v>11398</v>
      </c>
      <c r="J1413" t="s">
        <v>11384</v>
      </c>
      <c r="K1413">
        <v>3</v>
      </c>
      <c r="L1413" t="s">
        <v>12073</v>
      </c>
      <c r="M1413">
        <v>5.4</v>
      </c>
      <c r="N1413" t="s">
        <v>11735</v>
      </c>
      <c r="O1413">
        <v>5.4</v>
      </c>
      <c r="P1413" t="s">
        <v>11735</v>
      </c>
      <c r="Q1413">
        <v>7.4</v>
      </c>
      <c r="R1413" t="s">
        <v>11421</v>
      </c>
      <c r="S1413">
        <v>10.6</v>
      </c>
      <c r="T1413" t="s">
        <v>11421</v>
      </c>
      <c r="U1413">
        <v>7</v>
      </c>
      <c r="V1413" t="s">
        <v>11421</v>
      </c>
      <c r="W1413">
        <v>9.6</v>
      </c>
      <c r="X1413" t="s">
        <v>11421</v>
      </c>
      <c r="Y1413">
        <v>1</v>
      </c>
      <c r="Z1413" t="s">
        <v>11421</v>
      </c>
      <c r="AA1413">
        <v>7.9</v>
      </c>
      <c r="AB1413" t="s">
        <v>11421</v>
      </c>
      <c r="AC1413">
        <v>1</v>
      </c>
      <c r="AD1413" t="s">
        <v>11421</v>
      </c>
      <c r="AE1413" t="s">
        <v>12371</v>
      </c>
    </row>
    <row r="1414" spans="1:31">
      <c r="A1414" t="s">
        <v>859</v>
      </c>
      <c r="B1414" t="s">
        <v>859</v>
      </c>
      <c r="C1414" t="s">
        <v>938</v>
      </c>
      <c r="D1414" t="s">
        <v>859</v>
      </c>
      <c r="E1414">
        <v>14</v>
      </c>
      <c r="F1414" t="s">
        <v>12196</v>
      </c>
      <c r="G1414" t="s">
        <v>731</v>
      </c>
      <c r="H1414" t="s">
        <v>11402</v>
      </c>
      <c r="I1414" t="s">
        <v>11388</v>
      </c>
      <c r="J1414" t="s">
        <v>7069</v>
      </c>
      <c r="K1414">
        <v>3</v>
      </c>
      <c r="L1414" t="s">
        <v>11389</v>
      </c>
      <c r="M1414">
        <v>6.6</v>
      </c>
      <c r="N1414" t="s">
        <v>11735</v>
      </c>
      <c r="O1414">
        <v>3.8</v>
      </c>
      <c r="P1414" t="s">
        <v>11735</v>
      </c>
      <c r="Q1414">
        <v>2.9</v>
      </c>
      <c r="R1414" t="s">
        <v>11421</v>
      </c>
      <c r="S1414">
        <v>2.4</v>
      </c>
      <c r="T1414" t="s">
        <v>11421</v>
      </c>
      <c r="U1414">
        <v>1.2</v>
      </c>
      <c r="V1414" t="s">
        <v>11421</v>
      </c>
      <c r="W1414">
        <v>2.4</v>
      </c>
      <c r="X1414" t="s">
        <v>11421</v>
      </c>
      <c r="Y1414">
        <v>15.3</v>
      </c>
      <c r="Z1414" t="s">
        <v>12260</v>
      </c>
      <c r="AA1414">
        <v>2.8</v>
      </c>
      <c r="AB1414" t="s">
        <v>11421</v>
      </c>
      <c r="AC1414">
        <v>7.7</v>
      </c>
      <c r="AD1414" t="s">
        <v>11421</v>
      </c>
      <c r="AE1414" t="s">
        <v>12371</v>
      </c>
    </row>
    <row r="1415" spans="1:31">
      <c r="A1415" t="s">
        <v>9</v>
      </c>
      <c r="B1415" t="s">
        <v>859</v>
      </c>
      <c r="C1415" t="s">
        <v>12732</v>
      </c>
      <c r="D1415" t="s">
        <v>859</v>
      </c>
      <c r="E1415">
        <v>15</v>
      </c>
      <c r="F1415" t="s">
        <v>11991</v>
      </c>
      <c r="G1415" t="s">
        <v>2570</v>
      </c>
      <c r="H1415" t="s">
        <v>11383</v>
      </c>
      <c r="I1415" t="s">
        <v>11398</v>
      </c>
      <c r="J1415" t="s">
        <v>7069</v>
      </c>
      <c r="K1415">
        <v>4</v>
      </c>
      <c r="L1415" t="s">
        <v>11385</v>
      </c>
      <c r="M1415">
        <v>8</v>
      </c>
      <c r="N1415" t="s">
        <v>11735</v>
      </c>
      <c r="O1415">
        <v>5</v>
      </c>
      <c r="P1415" t="s">
        <v>11735</v>
      </c>
      <c r="Q1415">
        <v>8.4</v>
      </c>
      <c r="R1415" t="s">
        <v>11421</v>
      </c>
      <c r="S1415">
        <v>1.4</v>
      </c>
      <c r="T1415" t="s">
        <v>11421</v>
      </c>
      <c r="U1415">
        <v>5.3</v>
      </c>
      <c r="V1415" t="s">
        <v>11421</v>
      </c>
      <c r="W1415">
        <v>2.1</v>
      </c>
      <c r="X1415" t="s">
        <v>11421</v>
      </c>
      <c r="Y1415">
        <v>1</v>
      </c>
      <c r="Z1415" t="s">
        <v>11421</v>
      </c>
      <c r="AA1415">
        <v>12.4</v>
      </c>
      <c r="AB1415" t="s">
        <v>11421</v>
      </c>
      <c r="AC1415">
        <v>1</v>
      </c>
      <c r="AD1415" t="s">
        <v>11421</v>
      </c>
      <c r="AE1415" t="s">
        <v>12371</v>
      </c>
    </row>
    <row r="1416" spans="1:31">
      <c r="A1416" t="s">
        <v>859</v>
      </c>
      <c r="B1416" t="s">
        <v>853</v>
      </c>
      <c r="C1416" t="s">
        <v>12733</v>
      </c>
      <c r="D1416" t="s">
        <v>853</v>
      </c>
      <c r="E1416">
        <v>16</v>
      </c>
      <c r="F1416" t="s">
        <v>12153</v>
      </c>
      <c r="G1416" t="s">
        <v>489</v>
      </c>
      <c r="H1416" t="s">
        <v>11402</v>
      </c>
      <c r="I1416" t="s">
        <v>11388</v>
      </c>
      <c r="J1416" t="s">
        <v>7069</v>
      </c>
      <c r="K1416">
        <v>3</v>
      </c>
      <c r="L1416" t="s">
        <v>11389</v>
      </c>
      <c r="M1416">
        <v>5.2</v>
      </c>
      <c r="N1416" t="s">
        <v>11735</v>
      </c>
      <c r="O1416">
        <v>3.8</v>
      </c>
      <c r="P1416" t="s">
        <v>11735</v>
      </c>
      <c r="Q1416">
        <v>3.4</v>
      </c>
      <c r="R1416" t="s">
        <v>11421</v>
      </c>
      <c r="S1416">
        <v>2.8</v>
      </c>
      <c r="T1416" t="s">
        <v>11421</v>
      </c>
      <c r="U1416">
        <v>1.2</v>
      </c>
      <c r="V1416" t="s">
        <v>11421</v>
      </c>
      <c r="W1416">
        <v>1.1</v>
      </c>
      <c r="X1416" t="s">
        <v>11421</v>
      </c>
      <c r="Y1416">
        <v>1.9</v>
      </c>
      <c r="Z1416" t="s">
        <v>11421</v>
      </c>
      <c r="AA1416">
        <v>7.5</v>
      </c>
      <c r="AB1416" t="s">
        <v>11421</v>
      </c>
      <c r="AC1416">
        <v>1</v>
      </c>
      <c r="AD1416" t="s">
        <v>11421</v>
      </c>
      <c r="AE1416" t="s">
        <v>12371</v>
      </c>
    </row>
    <row r="1417" spans="1:31">
      <c r="A1417" t="s">
        <v>859</v>
      </c>
      <c r="B1417" t="s">
        <v>853</v>
      </c>
      <c r="C1417" t="s">
        <v>2938</v>
      </c>
      <c r="D1417" t="s">
        <v>853</v>
      </c>
      <c r="E1417">
        <v>18</v>
      </c>
      <c r="F1417" t="s">
        <v>12307</v>
      </c>
      <c r="G1417" t="s">
        <v>1096</v>
      </c>
      <c r="H1417" t="s">
        <v>11387</v>
      </c>
      <c r="I1417" t="s">
        <v>11388</v>
      </c>
      <c r="J1417" t="s">
        <v>6952</v>
      </c>
      <c r="K1417">
        <v>3</v>
      </c>
      <c r="L1417" t="s">
        <v>11389</v>
      </c>
      <c r="M1417">
        <v>5</v>
      </c>
      <c r="N1417" t="s">
        <v>11735</v>
      </c>
      <c r="O1417">
        <v>6.7</v>
      </c>
      <c r="P1417" t="s">
        <v>11735</v>
      </c>
      <c r="Q1417">
        <v>4.3</v>
      </c>
      <c r="R1417" t="s">
        <v>11421</v>
      </c>
      <c r="S1417">
        <v>2.4</v>
      </c>
      <c r="T1417" t="s">
        <v>11421</v>
      </c>
      <c r="U1417">
        <v>3.8</v>
      </c>
      <c r="V1417" t="s">
        <v>11421</v>
      </c>
      <c r="W1417">
        <v>1.8</v>
      </c>
      <c r="X1417" t="s">
        <v>11421</v>
      </c>
      <c r="Y1417">
        <v>2</v>
      </c>
      <c r="Z1417" t="s">
        <v>11421</v>
      </c>
      <c r="AA1417">
        <v>7.6</v>
      </c>
      <c r="AB1417" t="s">
        <v>11421</v>
      </c>
      <c r="AC1417">
        <v>1</v>
      </c>
      <c r="AD1417" t="s">
        <v>11421</v>
      </c>
      <c r="AE1417" t="s">
        <v>12371</v>
      </c>
    </row>
    <row r="1418" spans="1:31">
      <c r="A1418" t="s">
        <v>853</v>
      </c>
      <c r="B1418" t="s">
        <v>853</v>
      </c>
      <c r="C1418" t="s">
        <v>2494</v>
      </c>
      <c r="D1418" t="s">
        <v>853</v>
      </c>
      <c r="E1418">
        <v>15</v>
      </c>
      <c r="F1418" t="s">
        <v>12153</v>
      </c>
      <c r="G1418" t="s">
        <v>489</v>
      </c>
      <c r="H1418" t="s">
        <v>11402</v>
      </c>
      <c r="I1418" t="s">
        <v>7032</v>
      </c>
      <c r="J1418" t="s">
        <v>7069</v>
      </c>
      <c r="K1418">
        <v>4</v>
      </c>
      <c r="L1418" t="s">
        <v>11389</v>
      </c>
      <c r="M1418">
        <v>4.9</v>
      </c>
      <c r="N1418" t="s">
        <v>11735</v>
      </c>
      <c r="O1418">
        <v>2</v>
      </c>
      <c r="P1418" t="s">
        <v>11735</v>
      </c>
      <c r="Q1418">
        <v>2.8</v>
      </c>
      <c r="R1418" t="s">
        <v>11421</v>
      </c>
      <c r="S1418">
        <v>3.9</v>
      </c>
      <c r="T1418" t="s">
        <v>11421</v>
      </c>
      <c r="U1418">
        <v>2.7</v>
      </c>
      <c r="V1418" t="s">
        <v>11421</v>
      </c>
      <c r="W1418">
        <v>3.6</v>
      </c>
      <c r="X1418" t="s">
        <v>11421</v>
      </c>
      <c r="Y1418">
        <v>2.3</v>
      </c>
      <c r="Z1418" t="s">
        <v>11421</v>
      </c>
      <c r="AA1418">
        <v>9.4</v>
      </c>
      <c r="AB1418" t="s">
        <v>11421</v>
      </c>
      <c r="AC1418">
        <v>4.3</v>
      </c>
      <c r="AD1418" t="s">
        <v>11421</v>
      </c>
      <c r="AE1418" t="s">
        <v>12371</v>
      </c>
    </row>
    <row r="1419" spans="1:31">
      <c r="A1419" t="s">
        <v>859</v>
      </c>
      <c r="B1419" t="s">
        <v>853</v>
      </c>
      <c r="C1419" t="s">
        <v>1935</v>
      </c>
      <c r="D1419" t="s">
        <v>853</v>
      </c>
      <c r="E1419">
        <v>33</v>
      </c>
      <c r="F1419" t="s">
        <v>11382</v>
      </c>
      <c r="G1419" t="s">
        <v>5</v>
      </c>
      <c r="H1419" t="s">
        <v>11387</v>
      </c>
      <c r="I1419" t="s">
        <v>7032</v>
      </c>
      <c r="J1419" t="s">
        <v>7069</v>
      </c>
      <c r="K1419">
        <v>4</v>
      </c>
      <c r="L1419" t="s">
        <v>11389</v>
      </c>
      <c r="M1419">
        <v>5.4</v>
      </c>
      <c r="N1419" t="s">
        <v>11735</v>
      </c>
      <c r="O1419">
        <v>2.5</v>
      </c>
      <c r="P1419" t="s">
        <v>11735</v>
      </c>
      <c r="Q1419">
        <v>3.5</v>
      </c>
      <c r="R1419" t="s">
        <v>11421</v>
      </c>
      <c r="S1419">
        <v>3.2</v>
      </c>
      <c r="T1419" t="s">
        <v>11421</v>
      </c>
      <c r="U1419">
        <v>4</v>
      </c>
      <c r="V1419" t="s">
        <v>11421</v>
      </c>
      <c r="W1419">
        <v>5.6</v>
      </c>
      <c r="X1419" t="s">
        <v>11421</v>
      </c>
      <c r="Y1419">
        <v>1.1</v>
      </c>
      <c r="Z1419" t="s">
        <v>11421</v>
      </c>
      <c r="AA1419">
        <v>9.5</v>
      </c>
      <c r="AB1419" t="s">
        <v>11421</v>
      </c>
      <c r="AC1419" t="s">
        <v>9</v>
      </c>
      <c r="AD1419" t="s">
        <v>9</v>
      </c>
      <c r="AE1419" t="s">
        <v>12371</v>
      </c>
    </row>
    <row r="1420" spans="1:31">
      <c r="A1420" t="s">
        <v>853</v>
      </c>
      <c r="B1420" t="s">
        <v>853</v>
      </c>
      <c r="C1420" t="s">
        <v>3469</v>
      </c>
      <c r="D1420" t="s">
        <v>853</v>
      </c>
      <c r="E1420">
        <v>38</v>
      </c>
      <c r="F1420" t="s">
        <v>11382</v>
      </c>
      <c r="G1420" t="s">
        <v>5</v>
      </c>
      <c r="H1420" t="s">
        <v>11402</v>
      </c>
      <c r="I1420" t="s">
        <v>7032</v>
      </c>
      <c r="J1420" t="s">
        <v>11384</v>
      </c>
      <c r="K1420">
        <v>4</v>
      </c>
      <c r="L1420" t="s">
        <v>11389</v>
      </c>
      <c r="M1420">
        <v>4</v>
      </c>
      <c r="N1420" t="s">
        <v>11735</v>
      </c>
      <c r="O1420">
        <v>2.8</v>
      </c>
      <c r="P1420" t="s">
        <v>11735</v>
      </c>
      <c r="Q1420">
        <v>8.1</v>
      </c>
      <c r="R1420" t="s">
        <v>11421</v>
      </c>
      <c r="S1420" t="s">
        <v>9</v>
      </c>
      <c r="T1420" t="s">
        <v>9</v>
      </c>
      <c r="U1420" t="s">
        <v>9</v>
      </c>
      <c r="V1420" t="s">
        <v>9</v>
      </c>
      <c r="W1420" t="s">
        <v>9</v>
      </c>
      <c r="X1420" t="s">
        <v>9</v>
      </c>
      <c r="Y1420" t="s">
        <v>9</v>
      </c>
      <c r="Z1420" t="s">
        <v>9</v>
      </c>
      <c r="AA1420">
        <v>9.6</v>
      </c>
      <c r="AB1420" t="s">
        <v>11421</v>
      </c>
      <c r="AC1420" t="s">
        <v>9</v>
      </c>
      <c r="AD1420" t="s">
        <v>9</v>
      </c>
      <c r="AE1420" t="s">
        <v>12371</v>
      </c>
    </row>
    <row r="1421" spans="1:31">
      <c r="A1421" t="s">
        <v>853</v>
      </c>
      <c r="B1421" t="s">
        <v>853</v>
      </c>
      <c r="C1421" t="s">
        <v>2795</v>
      </c>
      <c r="D1421" t="s">
        <v>853</v>
      </c>
      <c r="E1421">
        <v>18</v>
      </c>
      <c r="F1421" t="s">
        <v>12153</v>
      </c>
      <c r="G1421" t="s">
        <v>489</v>
      </c>
      <c r="H1421" t="s">
        <v>11402</v>
      </c>
      <c r="I1421" t="s">
        <v>11388</v>
      </c>
      <c r="J1421" t="s">
        <v>7069</v>
      </c>
      <c r="K1421">
        <v>4</v>
      </c>
      <c r="L1421" t="s">
        <v>11389</v>
      </c>
      <c r="M1421">
        <v>4.4</v>
      </c>
      <c r="N1421" t="s">
        <v>11735</v>
      </c>
      <c r="O1421">
        <v>2.8</v>
      </c>
      <c r="P1421" t="s">
        <v>11735</v>
      </c>
      <c r="Q1421">
        <v>4.5</v>
      </c>
      <c r="R1421" t="s">
        <v>11421</v>
      </c>
      <c r="S1421">
        <v>2.5</v>
      </c>
      <c r="T1421" t="s">
        <v>11421</v>
      </c>
      <c r="U1421">
        <v>2.1</v>
      </c>
      <c r="V1421" t="s">
        <v>11421</v>
      </c>
      <c r="W1421">
        <v>5</v>
      </c>
      <c r="X1421" t="s">
        <v>11421</v>
      </c>
      <c r="Y1421">
        <v>3.8</v>
      </c>
      <c r="Z1421" t="s">
        <v>11421</v>
      </c>
      <c r="AA1421">
        <v>6.9</v>
      </c>
      <c r="AB1421" t="s">
        <v>11421</v>
      </c>
      <c r="AC1421">
        <v>13.9</v>
      </c>
      <c r="AD1421" t="s">
        <v>12670</v>
      </c>
      <c r="AE1421" t="s">
        <v>12371</v>
      </c>
    </row>
    <row r="1422" spans="1:31">
      <c r="A1422" t="s">
        <v>9</v>
      </c>
      <c r="B1422" t="s">
        <v>853</v>
      </c>
      <c r="C1422" t="s">
        <v>6391</v>
      </c>
      <c r="D1422" t="s">
        <v>853</v>
      </c>
      <c r="E1422">
        <v>25</v>
      </c>
      <c r="F1422" t="s">
        <v>12458</v>
      </c>
      <c r="G1422" t="s">
        <v>2247</v>
      </c>
      <c r="H1422" t="s">
        <v>9</v>
      </c>
      <c r="I1422" t="s">
        <v>11398</v>
      </c>
      <c r="J1422" t="s">
        <v>9</v>
      </c>
      <c r="K1422">
        <v>5</v>
      </c>
      <c r="L1422" t="s">
        <v>11389</v>
      </c>
      <c r="M1422">
        <v>6.3</v>
      </c>
      <c r="N1422" t="s">
        <v>11735</v>
      </c>
      <c r="O1422">
        <v>4.2</v>
      </c>
      <c r="P1422" t="s">
        <v>11735</v>
      </c>
      <c r="Q1422" t="s">
        <v>9</v>
      </c>
      <c r="R1422" t="s">
        <v>9</v>
      </c>
      <c r="S1422" t="s">
        <v>9</v>
      </c>
      <c r="T1422" t="s">
        <v>9</v>
      </c>
      <c r="U1422" t="s">
        <v>9</v>
      </c>
      <c r="V1422" t="s">
        <v>9</v>
      </c>
      <c r="W1422" t="s">
        <v>9</v>
      </c>
      <c r="X1422" t="s">
        <v>9</v>
      </c>
      <c r="Y1422">
        <v>1</v>
      </c>
      <c r="Z1422" t="s">
        <v>11421</v>
      </c>
      <c r="AA1422" t="s">
        <v>9</v>
      </c>
      <c r="AB1422" t="s">
        <v>9</v>
      </c>
      <c r="AC1422" t="s">
        <v>9</v>
      </c>
      <c r="AD1422" t="s">
        <v>9</v>
      </c>
      <c r="AE1422" t="s">
        <v>12371</v>
      </c>
    </row>
    <row r="1423" spans="1:31">
      <c r="A1423" t="s">
        <v>9</v>
      </c>
      <c r="B1423" t="s">
        <v>853</v>
      </c>
      <c r="C1423" t="s">
        <v>12734</v>
      </c>
      <c r="D1423" t="s">
        <v>853</v>
      </c>
      <c r="E1423">
        <v>33</v>
      </c>
      <c r="F1423" t="s">
        <v>6870</v>
      </c>
      <c r="G1423" t="s">
        <v>1450</v>
      </c>
      <c r="H1423" t="s">
        <v>9</v>
      </c>
      <c r="I1423" t="s">
        <v>7032</v>
      </c>
      <c r="J1423" t="s">
        <v>9</v>
      </c>
      <c r="K1423">
        <v>3</v>
      </c>
      <c r="L1423" t="s">
        <v>11389</v>
      </c>
      <c r="M1423">
        <v>3.3</v>
      </c>
      <c r="N1423" t="s">
        <v>11735</v>
      </c>
      <c r="O1423">
        <v>2.6</v>
      </c>
      <c r="P1423" t="s">
        <v>11735</v>
      </c>
      <c r="Q1423" t="s">
        <v>9</v>
      </c>
      <c r="R1423" t="s">
        <v>9</v>
      </c>
      <c r="S1423" t="s">
        <v>9</v>
      </c>
      <c r="T1423" t="s">
        <v>9</v>
      </c>
      <c r="U1423" t="s">
        <v>9</v>
      </c>
      <c r="V1423" t="s">
        <v>9</v>
      </c>
      <c r="W1423" t="s">
        <v>9</v>
      </c>
      <c r="X1423" t="s">
        <v>9</v>
      </c>
      <c r="Y1423">
        <v>1</v>
      </c>
      <c r="Z1423" t="s">
        <v>11421</v>
      </c>
      <c r="AA1423" t="s">
        <v>9</v>
      </c>
      <c r="AB1423" t="s">
        <v>9</v>
      </c>
      <c r="AC1423" t="s">
        <v>9</v>
      </c>
      <c r="AD1423" t="s">
        <v>9</v>
      </c>
      <c r="AE1423" t="s">
        <v>12371</v>
      </c>
    </row>
    <row r="1424" spans="1:31">
      <c r="A1424" t="s">
        <v>859</v>
      </c>
      <c r="B1424" t="s">
        <v>853</v>
      </c>
      <c r="C1424" t="s">
        <v>12735</v>
      </c>
      <c r="D1424" t="s">
        <v>853</v>
      </c>
      <c r="E1424">
        <v>22</v>
      </c>
      <c r="F1424" t="s">
        <v>11382</v>
      </c>
      <c r="G1424" t="s">
        <v>5</v>
      </c>
      <c r="H1424" t="s">
        <v>11383</v>
      </c>
      <c r="I1424" t="s">
        <v>7032</v>
      </c>
      <c r="J1424" t="s">
        <v>7069</v>
      </c>
      <c r="K1424">
        <v>3</v>
      </c>
      <c r="L1424" t="s">
        <v>11389</v>
      </c>
      <c r="M1424">
        <v>3.8</v>
      </c>
      <c r="N1424" t="s">
        <v>11735</v>
      </c>
      <c r="O1424">
        <v>2.2</v>
      </c>
      <c r="P1424" t="s">
        <v>11735</v>
      </c>
      <c r="Q1424">
        <v>8.9</v>
      </c>
      <c r="R1424" t="s">
        <v>11421</v>
      </c>
      <c r="S1424">
        <v>4.6</v>
      </c>
      <c r="T1424" t="s">
        <v>11421</v>
      </c>
      <c r="U1424">
        <v>2.3</v>
      </c>
      <c r="V1424" t="s">
        <v>11421</v>
      </c>
      <c r="W1424">
        <v>1.6</v>
      </c>
      <c r="X1424" t="s">
        <v>11421</v>
      </c>
      <c r="Y1424">
        <v>1</v>
      </c>
      <c r="Z1424" t="s">
        <v>11421</v>
      </c>
      <c r="AA1424">
        <v>7.9</v>
      </c>
      <c r="AB1424" t="s">
        <v>11421</v>
      </c>
      <c r="AC1424" t="s">
        <v>9</v>
      </c>
      <c r="AD1424" t="s">
        <v>9</v>
      </c>
      <c r="AE1424" t="s">
        <v>12371</v>
      </c>
    </row>
    <row r="1425" spans="1:31">
      <c r="A1425" t="s">
        <v>859</v>
      </c>
      <c r="B1425" t="s">
        <v>853</v>
      </c>
      <c r="C1425" t="s">
        <v>3486</v>
      </c>
      <c r="D1425" t="s">
        <v>853</v>
      </c>
      <c r="E1425">
        <v>21</v>
      </c>
      <c r="F1425" t="s">
        <v>11382</v>
      </c>
      <c r="G1425" t="s">
        <v>5</v>
      </c>
      <c r="H1425" t="s">
        <v>11387</v>
      </c>
      <c r="I1425" t="s">
        <v>7032</v>
      </c>
      <c r="J1425" t="s">
        <v>7069</v>
      </c>
      <c r="K1425">
        <v>5</v>
      </c>
      <c r="L1425" t="s">
        <v>9</v>
      </c>
      <c r="M1425">
        <v>3.7</v>
      </c>
      <c r="N1425" t="s">
        <v>11735</v>
      </c>
      <c r="O1425">
        <v>3.5</v>
      </c>
      <c r="P1425" t="s">
        <v>11735</v>
      </c>
      <c r="Q1425">
        <v>5.9</v>
      </c>
      <c r="R1425" t="s">
        <v>11421</v>
      </c>
      <c r="S1425">
        <v>5.2</v>
      </c>
      <c r="T1425" t="s">
        <v>11421</v>
      </c>
      <c r="U1425">
        <v>4.9</v>
      </c>
      <c r="V1425" t="s">
        <v>11421</v>
      </c>
      <c r="W1425">
        <v>2.5</v>
      </c>
      <c r="X1425" t="s">
        <v>11421</v>
      </c>
      <c r="Y1425">
        <v>1.1</v>
      </c>
      <c r="Z1425" t="s">
        <v>11421</v>
      </c>
      <c r="AA1425">
        <v>10.9</v>
      </c>
      <c r="AB1425" t="s">
        <v>11421</v>
      </c>
      <c r="AC1425" t="s">
        <v>9</v>
      </c>
      <c r="AD1425" t="s">
        <v>9</v>
      </c>
      <c r="AE1425" t="s">
        <v>12371</v>
      </c>
    </row>
    <row r="1426" spans="1:31">
      <c r="A1426" t="s">
        <v>9</v>
      </c>
      <c r="B1426" t="s">
        <v>853</v>
      </c>
      <c r="C1426" t="s">
        <v>12736</v>
      </c>
      <c r="D1426" t="s">
        <v>853</v>
      </c>
      <c r="E1426">
        <v>27</v>
      </c>
      <c r="F1426" t="s">
        <v>6870</v>
      </c>
      <c r="G1426" t="s">
        <v>1450</v>
      </c>
      <c r="H1426" t="s">
        <v>9</v>
      </c>
      <c r="I1426" t="s">
        <v>11398</v>
      </c>
      <c r="J1426" t="s">
        <v>9</v>
      </c>
      <c r="K1426">
        <v>4</v>
      </c>
      <c r="L1426" t="s">
        <v>9</v>
      </c>
      <c r="M1426">
        <v>7.5</v>
      </c>
      <c r="N1426" t="s">
        <v>11735</v>
      </c>
      <c r="O1426">
        <v>3.4</v>
      </c>
      <c r="P1426" t="s">
        <v>11735</v>
      </c>
      <c r="Q1426" t="s">
        <v>9</v>
      </c>
      <c r="R1426" t="s">
        <v>9</v>
      </c>
      <c r="S1426" t="s">
        <v>9</v>
      </c>
      <c r="T1426" t="s">
        <v>9</v>
      </c>
      <c r="U1426" t="s">
        <v>9</v>
      </c>
      <c r="V1426" t="s">
        <v>9</v>
      </c>
      <c r="W1426" t="s">
        <v>9</v>
      </c>
      <c r="X1426" t="s">
        <v>9</v>
      </c>
      <c r="Y1426">
        <v>1.9</v>
      </c>
      <c r="Z1426" t="s">
        <v>11421</v>
      </c>
      <c r="AA1426" t="s">
        <v>9</v>
      </c>
      <c r="AB1426" t="s">
        <v>9</v>
      </c>
      <c r="AC1426" t="s">
        <v>9</v>
      </c>
      <c r="AD1426" t="s">
        <v>9</v>
      </c>
      <c r="AE1426" t="s">
        <v>12371</v>
      </c>
    </row>
    <row r="1427" spans="1:31">
      <c r="A1427" t="s">
        <v>9</v>
      </c>
      <c r="B1427" t="s">
        <v>853</v>
      </c>
      <c r="C1427" t="s">
        <v>12737</v>
      </c>
      <c r="D1427" t="s">
        <v>853</v>
      </c>
      <c r="E1427">
        <v>62</v>
      </c>
      <c r="F1427" t="s">
        <v>12412</v>
      </c>
      <c r="G1427" t="s">
        <v>1364</v>
      </c>
      <c r="H1427" t="s">
        <v>9</v>
      </c>
      <c r="I1427" t="s">
        <v>7032</v>
      </c>
      <c r="J1427" t="s">
        <v>9</v>
      </c>
      <c r="K1427">
        <v>3</v>
      </c>
      <c r="L1427" t="s">
        <v>9</v>
      </c>
      <c r="M1427">
        <v>5.9</v>
      </c>
      <c r="N1427" t="s">
        <v>11735</v>
      </c>
      <c r="O1427">
        <v>3.6</v>
      </c>
      <c r="P1427" t="s">
        <v>11735</v>
      </c>
      <c r="Q1427" t="s">
        <v>9</v>
      </c>
      <c r="R1427" t="s">
        <v>9</v>
      </c>
      <c r="S1427" t="s">
        <v>9</v>
      </c>
      <c r="T1427" t="s">
        <v>9</v>
      </c>
      <c r="U1427" t="s">
        <v>9</v>
      </c>
      <c r="V1427" t="s">
        <v>9</v>
      </c>
      <c r="W1427" t="s">
        <v>9</v>
      </c>
      <c r="X1427" t="s">
        <v>9</v>
      </c>
      <c r="Y1427">
        <v>1</v>
      </c>
      <c r="Z1427" t="s">
        <v>11421</v>
      </c>
      <c r="AA1427" t="s">
        <v>9</v>
      </c>
      <c r="AB1427" t="s">
        <v>9</v>
      </c>
      <c r="AC1427" t="s">
        <v>9</v>
      </c>
      <c r="AD1427" t="s">
        <v>9</v>
      </c>
      <c r="AE1427" t="s">
        <v>12371</v>
      </c>
    </row>
    <row r="1428" spans="1:31">
      <c r="A1428" t="s">
        <v>859</v>
      </c>
      <c r="B1428" t="s">
        <v>853</v>
      </c>
      <c r="C1428" t="s">
        <v>10677</v>
      </c>
      <c r="D1428" t="s">
        <v>853</v>
      </c>
      <c r="E1428">
        <v>22</v>
      </c>
      <c r="F1428" t="s">
        <v>11649</v>
      </c>
      <c r="G1428" t="s">
        <v>833</v>
      </c>
      <c r="H1428" t="s">
        <v>11387</v>
      </c>
      <c r="I1428" t="s">
        <v>7032</v>
      </c>
      <c r="J1428" t="s">
        <v>7069</v>
      </c>
      <c r="K1428">
        <v>5</v>
      </c>
      <c r="L1428" t="s">
        <v>11389</v>
      </c>
      <c r="M1428">
        <v>3.6</v>
      </c>
      <c r="N1428" t="s">
        <v>11735</v>
      </c>
      <c r="O1428">
        <v>1.6</v>
      </c>
      <c r="P1428" t="s">
        <v>11735</v>
      </c>
      <c r="Q1428">
        <v>17.6</v>
      </c>
      <c r="R1428" t="s">
        <v>11421</v>
      </c>
      <c r="S1428">
        <v>1.4</v>
      </c>
      <c r="T1428" t="s">
        <v>11421</v>
      </c>
      <c r="U1428">
        <v>1.9</v>
      </c>
      <c r="V1428" t="s">
        <v>11421</v>
      </c>
      <c r="W1428">
        <v>3.8</v>
      </c>
      <c r="X1428" t="s">
        <v>11421</v>
      </c>
      <c r="Y1428">
        <v>1.1</v>
      </c>
      <c r="Z1428" t="s">
        <v>11421</v>
      </c>
      <c r="AA1428">
        <v>8.7</v>
      </c>
      <c r="AB1428" t="s">
        <v>11421</v>
      </c>
      <c r="AC1428">
        <v>1.5</v>
      </c>
      <c r="AD1428" t="s">
        <v>11421</v>
      </c>
      <c r="AE1428" t="s">
        <v>12371</v>
      </c>
    </row>
    <row r="1429" spans="1:31">
      <c r="A1429" t="s">
        <v>9</v>
      </c>
      <c r="B1429" t="s">
        <v>853</v>
      </c>
      <c r="C1429" t="s">
        <v>11032</v>
      </c>
      <c r="D1429" t="s">
        <v>853</v>
      </c>
      <c r="E1429">
        <v>14</v>
      </c>
      <c r="F1429" t="s">
        <v>12412</v>
      </c>
      <c r="G1429" t="s">
        <v>1364</v>
      </c>
      <c r="H1429" t="s">
        <v>9</v>
      </c>
      <c r="I1429" t="s">
        <v>11510</v>
      </c>
      <c r="J1429" t="s">
        <v>9</v>
      </c>
      <c r="K1429">
        <v>3</v>
      </c>
      <c r="L1429" t="s">
        <v>9</v>
      </c>
      <c r="M1429">
        <v>5.9</v>
      </c>
      <c r="N1429" t="s">
        <v>11735</v>
      </c>
      <c r="O1429">
        <v>5.3</v>
      </c>
      <c r="P1429" t="s">
        <v>11735</v>
      </c>
      <c r="Q1429" t="s">
        <v>9</v>
      </c>
      <c r="R1429" t="s">
        <v>9</v>
      </c>
      <c r="S1429" t="s">
        <v>9</v>
      </c>
      <c r="T1429" t="s">
        <v>9</v>
      </c>
      <c r="U1429" t="s">
        <v>9</v>
      </c>
      <c r="V1429" t="s">
        <v>9</v>
      </c>
      <c r="W1429" t="s">
        <v>9</v>
      </c>
      <c r="X1429" t="s">
        <v>9</v>
      </c>
      <c r="Y1429">
        <v>1</v>
      </c>
      <c r="Z1429" t="s">
        <v>11421</v>
      </c>
      <c r="AA1429" t="s">
        <v>9</v>
      </c>
      <c r="AB1429" t="s">
        <v>9</v>
      </c>
      <c r="AC1429" t="s">
        <v>9</v>
      </c>
      <c r="AD1429" t="s">
        <v>9</v>
      </c>
      <c r="AE1429" t="s">
        <v>12371</v>
      </c>
    </row>
    <row r="1430" spans="1:31">
      <c r="A1430" t="s">
        <v>9</v>
      </c>
      <c r="B1430" t="s">
        <v>853</v>
      </c>
      <c r="C1430" t="s">
        <v>10402</v>
      </c>
      <c r="D1430" t="s">
        <v>853</v>
      </c>
      <c r="E1430">
        <v>38</v>
      </c>
      <c r="F1430" t="s">
        <v>12535</v>
      </c>
      <c r="G1430" t="s">
        <v>1681</v>
      </c>
      <c r="H1430" t="s">
        <v>9</v>
      </c>
      <c r="I1430" t="s">
        <v>7032</v>
      </c>
      <c r="J1430" t="s">
        <v>9</v>
      </c>
      <c r="K1430" t="s">
        <v>9</v>
      </c>
      <c r="L1430" t="s">
        <v>9</v>
      </c>
      <c r="M1430">
        <v>5.9</v>
      </c>
      <c r="N1430" t="s">
        <v>11735</v>
      </c>
      <c r="O1430">
        <v>7.6</v>
      </c>
      <c r="P1430" t="s">
        <v>11735</v>
      </c>
      <c r="Q1430" t="s">
        <v>9</v>
      </c>
      <c r="R1430" t="s">
        <v>9</v>
      </c>
      <c r="S1430" t="s">
        <v>9</v>
      </c>
      <c r="T1430" t="s">
        <v>9</v>
      </c>
      <c r="U1430" t="s">
        <v>9</v>
      </c>
      <c r="V1430" t="s">
        <v>9</v>
      </c>
      <c r="W1430" t="s">
        <v>9</v>
      </c>
      <c r="X1430" t="s">
        <v>9</v>
      </c>
      <c r="Y1430">
        <v>10.8</v>
      </c>
      <c r="Z1430" t="s">
        <v>11410</v>
      </c>
      <c r="AA1430" t="s">
        <v>9</v>
      </c>
      <c r="AB1430" t="s">
        <v>9</v>
      </c>
      <c r="AC1430" t="s">
        <v>9</v>
      </c>
      <c r="AD1430" t="s">
        <v>9</v>
      </c>
      <c r="AE1430" t="s">
        <v>12371</v>
      </c>
    </row>
    <row r="1431" spans="1:31">
      <c r="A1431" t="s">
        <v>859</v>
      </c>
      <c r="B1431" t="s">
        <v>853</v>
      </c>
      <c r="C1431" t="s">
        <v>6694</v>
      </c>
      <c r="D1431" t="s">
        <v>853</v>
      </c>
      <c r="E1431">
        <v>38</v>
      </c>
      <c r="F1431" t="s">
        <v>11649</v>
      </c>
      <c r="G1431" t="s">
        <v>833</v>
      </c>
      <c r="H1431" t="s">
        <v>11387</v>
      </c>
      <c r="I1431" t="s">
        <v>11398</v>
      </c>
      <c r="J1431" t="s">
        <v>11384</v>
      </c>
      <c r="K1431">
        <v>4</v>
      </c>
      <c r="L1431" t="s">
        <v>11389</v>
      </c>
      <c r="M1431">
        <v>5.2</v>
      </c>
      <c r="N1431" t="s">
        <v>11735</v>
      </c>
      <c r="O1431">
        <v>4.9</v>
      </c>
      <c r="P1431" t="s">
        <v>11735</v>
      </c>
      <c r="Q1431">
        <v>7.5</v>
      </c>
      <c r="R1431" t="s">
        <v>11421</v>
      </c>
      <c r="S1431">
        <v>1.4</v>
      </c>
      <c r="T1431" t="s">
        <v>11421</v>
      </c>
      <c r="U1431">
        <v>1.3</v>
      </c>
      <c r="V1431" t="s">
        <v>11421</v>
      </c>
      <c r="W1431">
        <v>3.4</v>
      </c>
      <c r="X1431" t="s">
        <v>11421</v>
      </c>
      <c r="Y1431">
        <v>1</v>
      </c>
      <c r="Z1431" t="s">
        <v>11421</v>
      </c>
      <c r="AA1431">
        <v>7.3</v>
      </c>
      <c r="AB1431" t="s">
        <v>11421</v>
      </c>
      <c r="AC1431">
        <v>1</v>
      </c>
      <c r="AD1431" t="s">
        <v>11421</v>
      </c>
      <c r="AE1431" t="s">
        <v>12371</v>
      </c>
    </row>
    <row r="1432" spans="1:31">
      <c r="A1432" t="s">
        <v>859</v>
      </c>
      <c r="B1432" t="s">
        <v>853</v>
      </c>
      <c r="C1432" t="s">
        <v>12738</v>
      </c>
      <c r="D1432" t="s">
        <v>853</v>
      </c>
      <c r="E1432">
        <v>20</v>
      </c>
      <c r="F1432" t="s">
        <v>11649</v>
      </c>
      <c r="G1432" t="s">
        <v>833</v>
      </c>
      <c r="H1432" t="s">
        <v>11387</v>
      </c>
      <c r="I1432" t="s">
        <v>11398</v>
      </c>
      <c r="J1432" t="s">
        <v>6952</v>
      </c>
      <c r="K1432">
        <v>3</v>
      </c>
      <c r="L1432" t="s">
        <v>11389</v>
      </c>
      <c r="M1432">
        <v>6.1</v>
      </c>
      <c r="N1432" t="s">
        <v>11735</v>
      </c>
      <c r="O1432">
        <v>1.6</v>
      </c>
      <c r="P1432" t="s">
        <v>11735</v>
      </c>
      <c r="Q1432">
        <v>9.3</v>
      </c>
      <c r="R1432" t="s">
        <v>11421</v>
      </c>
      <c r="S1432">
        <v>1.1</v>
      </c>
      <c r="T1432" t="s">
        <v>11421</v>
      </c>
      <c r="U1432">
        <v>2.9</v>
      </c>
      <c r="V1432" t="s">
        <v>11421</v>
      </c>
      <c r="W1432">
        <v>3.6</v>
      </c>
      <c r="X1432" t="s">
        <v>11421</v>
      </c>
      <c r="Y1432">
        <v>1</v>
      </c>
      <c r="Z1432" t="s">
        <v>11421</v>
      </c>
      <c r="AA1432">
        <v>7.6</v>
      </c>
      <c r="AB1432" t="s">
        <v>11421</v>
      </c>
      <c r="AC1432">
        <v>1.2</v>
      </c>
      <c r="AD1432" t="s">
        <v>11421</v>
      </c>
      <c r="AE1432" t="s">
        <v>12371</v>
      </c>
    </row>
    <row r="1433" spans="1:31">
      <c r="A1433" t="s">
        <v>9</v>
      </c>
      <c r="B1433" t="s">
        <v>853</v>
      </c>
      <c r="C1433" t="s">
        <v>11105</v>
      </c>
      <c r="D1433" t="s">
        <v>853</v>
      </c>
      <c r="E1433">
        <v>30</v>
      </c>
      <c r="F1433" t="s">
        <v>11459</v>
      </c>
      <c r="G1433" t="s">
        <v>284</v>
      </c>
      <c r="H1433" t="s">
        <v>9</v>
      </c>
      <c r="I1433" t="s">
        <v>11398</v>
      </c>
      <c r="J1433" t="s">
        <v>9</v>
      </c>
      <c r="K1433">
        <v>3</v>
      </c>
      <c r="L1433" t="s">
        <v>9</v>
      </c>
      <c r="M1433">
        <v>5.6</v>
      </c>
      <c r="N1433" t="s">
        <v>11735</v>
      </c>
      <c r="O1433">
        <v>2.3</v>
      </c>
      <c r="P1433" t="s">
        <v>11735</v>
      </c>
      <c r="Q1433" t="s">
        <v>9</v>
      </c>
      <c r="R1433" t="s">
        <v>9</v>
      </c>
      <c r="S1433" t="s">
        <v>9</v>
      </c>
      <c r="T1433" t="s">
        <v>9</v>
      </c>
      <c r="U1433" t="s">
        <v>9</v>
      </c>
      <c r="V1433" t="s">
        <v>9</v>
      </c>
      <c r="W1433" t="s">
        <v>9</v>
      </c>
      <c r="X1433" t="s">
        <v>9</v>
      </c>
      <c r="Y1433">
        <v>1.5</v>
      </c>
      <c r="Z1433" t="s">
        <v>11421</v>
      </c>
      <c r="AA1433" t="s">
        <v>9</v>
      </c>
      <c r="AB1433" t="s">
        <v>9</v>
      </c>
      <c r="AC1433" t="s">
        <v>9</v>
      </c>
      <c r="AD1433" t="s">
        <v>9</v>
      </c>
      <c r="AE1433" t="s">
        <v>12371</v>
      </c>
    </row>
    <row r="1434" spans="1:31">
      <c r="A1434" t="s">
        <v>859</v>
      </c>
      <c r="B1434" t="s">
        <v>853</v>
      </c>
      <c r="C1434" t="s">
        <v>12739</v>
      </c>
      <c r="D1434" t="s">
        <v>853</v>
      </c>
      <c r="E1434">
        <v>30</v>
      </c>
      <c r="F1434" t="s">
        <v>11646</v>
      </c>
      <c r="G1434" t="s">
        <v>397</v>
      </c>
      <c r="H1434" t="s">
        <v>11383</v>
      </c>
      <c r="I1434" t="s">
        <v>7032</v>
      </c>
      <c r="J1434" t="s">
        <v>6952</v>
      </c>
      <c r="K1434">
        <v>4</v>
      </c>
      <c r="L1434" t="s">
        <v>12073</v>
      </c>
      <c r="M1434">
        <v>4.9</v>
      </c>
      <c r="N1434" t="s">
        <v>11735</v>
      </c>
      <c r="O1434">
        <v>3.3</v>
      </c>
      <c r="P1434" t="s">
        <v>11735</v>
      </c>
      <c r="Q1434">
        <v>6.4</v>
      </c>
      <c r="R1434" t="s">
        <v>11421</v>
      </c>
      <c r="S1434">
        <v>2</v>
      </c>
      <c r="T1434" t="s">
        <v>11421</v>
      </c>
      <c r="U1434">
        <v>2.4</v>
      </c>
      <c r="V1434" t="s">
        <v>11421</v>
      </c>
      <c r="W1434">
        <v>1.2</v>
      </c>
      <c r="X1434" t="s">
        <v>11421</v>
      </c>
      <c r="Y1434">
        <v>1</v>
      </c>
      <c r="Z1434" t="s">
        <v>11421</v>
      </c>
      <c r="AA1434">
        <v>9.6</v>
      </c>
      <c r="AB1434" t="s">
        <v>11421</v>
      </c>
      <c r="AC1434">
        <v>1</v>
      </c>
      <c r="AD1434" t="s">
        <v>11421</v>
      </c>
      <c r="AE1434" t="s">
        <v>12371</v>
      </c>
    </row>
    <row r="1435" spans="1:31">
      <c r="A1435" t="s">
        <v>853</v>
      </c>
      <c r="B1435" t="s">
        <v>853</v>
      </c>
      <c r="C1435" t="s">
        <v>12740</v>
      </c>
      <c r="D1435" t="s">
        <v>853</v>
      </c>
      <c r="E1435">
        <v>51</v>
      </c>
      <c r="F1435" t="s">
        <v>11646</v>
      </c>
      <c r="G1435" t="s">
        <v>397</v>
      </c>
      <c r="H1435" t="s">
        <v>11402</v>
      </c>
      <c r="I1435" t="s">
        <v>11398</v>
      </c>
      <c r="J1435" t="s">
        <v>7069</v>
      </c>
      <c r="K1435">
        <v>4</v>
      </c>
      <c r="L1435" t="s">
        <v>12073</v>
      </c>
      <c r="M1435">
        <v>5</v>
      </c>
      <c r="N1435" t="s">
        <v>11735</v>
      </c>
      <c r="O1435">
        <v>3.8</v>
      </c>
      <c r="P1435" t="s">
        <v>11735</v>
      </c>
      <c r="Q1435">
        <v>1.6</v>
      </c>
      <c r="R1435" t="s">
        <v>11421</v>
      </c>
      <c r="S1435">
        <v>1.5</v>
      </c>
      <c r="T1435" t="s">
        <v>11421</v>
      </c>
      <c r="U1435" t="s">
        <v>9</v>
      </c>
      <c r="V1435" t="s">
        <v>9</v>
      </c>
      <c r="W1435" t="s">
        <v>9</v>
      </c>
      <c r="X1435" t="s">
        <v>9</v>
      </c>
      <c r="Y1435">
        <v>1</v>
      </c>
      <c r="Z1435" t="s">
        <v>11421</v>
      </c>
      <c r="AA1435">
        <v>6.2</v>
      </c>
      <c r="AB1435" t="s">
        <v>11421</v>
      </c>
      <c r="AC1435">
        <v>1</v>
      </c>
      <c r="AD1435" t="s">
        <v>11421</v>
      </c>
      <c r="AE1435" t="s">
        <v>12371</v>
      </c>
    </row>
    <row r="1436" spans="1:31">
      <c r="A1436" t="s">
        <v>859</v>
      </c>
      <c r="B1436" t="s">
        <v>853</v>
      </c>
      <c r="C1436" t="s">
        <v>2917</v>
      </c>
      <c r="D1436" t="s">
        <v>853</v>
      </c>
      <c r="E1436">
        <v>31</v>
      </c>
      <c r="F1436" t="s">
        <v>11646</v>
      </c>
      <c r="G1436" t="s">
        <v>397</v>
      </c>
      <c r="H1436" t="s">
        <v>11383</v>
      </c>
      <c r="I1436" t="s">
        <v>11388</v>
      </c>
      <c r="J1436" t="s">
        <v>7069</v>
      </c>
      <c r="K1436">
        <v>4</v>
      </c>
      <c r="L1436" t="s">
        <v>11385</v>
      </c>
      <c r="M1436">
        <v>4.3</v>
      </c>
      <c r="N1436" t="s">
        <v>11735</v>
      </c>
      <c r="O1436">
        <v>2.7</v>
      </c>
      <c r="P1436" t="s">
        <v>11735</v>
      </c>
      <c r="Q1436">
        <v>6</v>
      </c>
      <c r="R1436" t="s">
        <v>11421</v>
      </c>
      <c r="S1436">
        <v>4.2</v>
      </c>
      <c r="T1436" t="s">
        <v>11421</v>
      </c>
      <c r="U1436">
        <v>1.9</v>
      </c>
      <c r="V1436" t="s">
        <v>11421</v>
      </c>
      <c r="W1436">
        <v>1.4</v>
      </c>
      <c r="X1436" t="s">
        <v>11421</v>
      </c>
      <c r="Y1436">
        <v>1.4</v>
      </c>
      <c r="Z1436" t="s">
        <v>11421</v>
      </c>
      <c r="AA1436">
        <v>5.6</v>
      </c>
      <c r="AB1436" t="s">
        <v>11421</v>
      </c>
      <c r="AC1436">
        <v>1</v>
      </c>
      <c r="AD1436" t="s">
        <v>11421</v>
      </c>
      <c r="AE1436" t="s">
        <v>12371</v>
      </c>
    </row>
    <row r="1437" spans="1:31">
      <c r="A1437" t="s">
        <v>9</v>
      </c>
      <c r="B1437" t="s">
        <v>853</v>
      </c>
      <c r="C1437" t="s">
        <v>12741</v>
      </c>
      <c r="D1437" t="s">
        <v>853</v>
      </c>
      <c r="E1437">
        <v>16</v>
      </c>
      <c r="F1437" t="s">
        <v>12412</v>
      </c>
      <c r="G1437" t="s">
        <v>1364</v>
      </c>
      <c r="H1437" t="s">
        <v>9</v>
      </c>
      <c r="I1437" t="s">
        <v>7032</v>
      </c>
      <c r="J1437" t="s">
        <v>9</v>
      </c>
      <c r="K1437">
        <v>4</v>
      </c>
      <c r="L1437" t="s">
        <v>9</v>
      </c>
      <c r="M1437">
        <v>9.2</v>
      </c>
      <c r="N1437" t="s">
        <v>11735</v>
      </c>
      <c r="O1437">
        <v>9.7</v>
      </c>
      <c r="P1437" t="s">
        <v>11735</v>
      </c>
      <c r="Q1437" t="s">
        <v>9</v>
      </c>
      <c r="R1437" t="s">
        <v>9</v>
      </c>
      <c r="S1437" t="s">
        <v>9</v>
      </c>
      <c r="T1437" t="s">
        <v>9</v>
      </c>
      <c r="U1437" t="s">
        <v>9</v>
      </c>
      <c r="V1437" t="s">
        <v>9</v>
      </c>
      <c r="W1437" t="s">
        <v>9</v>
      </c>
      <c r="X1437" t="s">
        <v>9</v>
      </c>
      <c r="Y1437">
        <v>1.1</v>
      </c>
      <c r="Z1437" t="s">
        <v>11421</v>
      </c>
      <c r="AA1437" t="s">
        <v>9</v>
      </c>
      <c r="AB1437" t="s">
        <v>9</v>
      </c>
      <c r="AC1437" t="s">
        <v>9</v>
      </c>
      <c r="AD1437" t="s">
        <v>9</v>
      </c>
      <c r="AE1437" t="s">
        <v>12371</v>
      </c>
    </row>
    <row r="1438" spans="1:31">
      <c r="A1438" t="s">
        <v>853</v>
      </c>
      <c r="B1438" t="s">
        <v>853</v>
      </c>
      <c r="C1438" t="s">
        <v>2886</v>
      </c>
      <c r="D1438" t="s">
        <v>853</v>
      </c>
      <c r="E1438">
        <v>17</v>
      </c>
      <c r="F1438" t="s">
        <v>12153</v>
      </c>
      <c r="G1438" t="s">
        <v>489</v>
      </c>
      <c r="H1438" t="s">
        <v>11402</v>
      </c>
      <c r="I1438" t="s">
        <v>11388</v>
      </c>
      <c r="J1438" t="s">
        <v>6952</v>
      </c>
      <c r="K1438">
        <v>3</v>
      </c>
      <c r="L1438" t="s">
        <v>11389</v>
      </c>
      <c r="M1438">
        <v>3.7</v>
      </c>
      <c r="N1438" t="s">
        <v>11735</v>
      </c>
      <c r="O1438">
        <v>3</v>
      </c>
      <c r="P1438" t="s">
        <v>11735</v>
      </c>
      <c r="Q1438">
        <v>2.8</v>
      </c>
      <c r="R1438" t="s">
        <v>11421</v>
      </c>
      <c r="S1438">
        <v>3.1</v>
      </c>
      <c r="T1438" t="s">
        <v>11421</v>
      </c>
      <c r="U1438">
        <v>1.7</v>
      </c>
      <c r="V1438" t="s">
        <v>11421</v>
      </c>
      <c r="W1438">
        <v>12.6</v>
      </c>
      <c r="X1438" t="s">
        <v>12329</v>
      </c>
      <c r="Y1438">
        <v>1.3</v>
      </c>
      <c r="Z1438" t="s">
        <v>11421</v>
      </c>
      <c r="AA1438">
        <v>7.5</v>
      </c>
      <c r="AB1438" t="s">
        <v>11421</v>
      </c>
      <c r="AC1438">
        <v>1</v>
      </c>
      <c r="AD1438" t="s">
        <v>11421</v>
      </c>
      <c r="AE1438" t="s">
        <v>12371</v>
      </c>
    </row>
    <row r="1439" spans="1:31">
      <c r="A1439" t="s">
        <v>9</v>
      </c>
      <c r="B1439" t="s">
        <v>853</v>
      </c>
      <c r="C1439" t="s">
        <v>12742</v>
      </c>
      <c r="D1439" t="s">
        <v>853</v>
      </c>
      <c r="E1439">
        <v>41</v>
      </c>
      <c r="F1439" t="s">
        <v>12412</v>
      </c>
      <c r="G1439" t="s">
        <v>1364</v>
      </c>
      <c r="H1439" t="s">
        <v>9</v>
      </c>
      <c r="I1439" t="s">
        <v>11398</v>
      </c>
      <c r="J1439" t="s">
        <v>9</v>
      </c>
      <c r="K1439">
        <v>3</v>
      </c>
      <c r="L1439" t="s">
        <v>9</v>
      </c>
      <c r="M1439">
        <v>6.8</v>
      </c>
      <c r="N1439" t="s">
        <v>11735</v>
      </c>
      <c r="O1439">
        <v>8.9</v>
      </c>
      <c r="P1439" t="s">
        <v>11735</v>
      </c>
      <c r="Q1439" t="s">
        <v>9</v>
      </c>
      <c r="R1439" t="s">
        <v>9</v>
      </c>
      <c r="S1439" t="s">
        <v>9</v>
      </c>
      <c r="T1439" t="s">
        <v>9</v>
      </c>
      <c r="U1439" t="s">
        <v>9</v>
      </c>
      <c r="V1439" t="s">
        <v>9</v>
      </c>
      <c r="W1439" t="s">
        <v>9</v>
      </c>
      <c r="X1439" t="s">
        <v>9</v>
      </c>
      <c r="Y1439">
        <v>1</v>
      </c>
      <c r="Z1439" t="s">
        <v>11421</v>
      </c>
      <c r="AA1439" t="s">
        <v>9</v>
      </c>
      <c r="AB1439" t="s">
        <v>9</v>
      </c>
      <c r="AC1439" t="s">
        <v>9</v>
      </c>
      <c r="AD1439" t="s">
        <v>9</v>
      </c>
      <c r="AE1439" t="s">
        <v>12371</v>
      </c>
    </row>
    <row r="1440" spans="1:31">
      <c r="A1440" t="s">
        <v>859</v>
      </c>
      <c r="B1440" t="s">
        <v>853</v>
      </c>
      <c r="C1440" t="s">
        <v>12743</v>
      </c>
      <c r="D1440" t="s">
        <v>853</v>
      </c>
      <c r="E1440">
        <v>21</v>
      </c>
      <c r="F1440" t="s">
        <v>11595</v>
      </c>
      <c r="G1440" t="s">
        <v>641</v>
      </c>
      <c r="H1440" t="s">
        <v>11387</v>
      </c>
      <c r="I1440" t="s">
        <v>11398</v>
      </c>
      <c r="J1440" t="s">
        <v>6952</v>
      </c>
      <c r="K1440">
        <v>4</v>
      </c>
      <c r="L1440" t="s">
        <v>12073</v>
      </c>
      <c r="M1440">
        <v>4.7</v>
      </c>
      <c r="N1440" t="s">
        <v>11735</v>
      </c>
      <c r="O1440">
        <v>6</v>
      </c>
      <c r="P1440" t="s">
        <v>11735</v>
      </c>
      <c r="Q1440">
        <v>4.3</v>
      </c>
      <c r="R1440" t="s">
        <v>11421</v>
      </c>
      <c r="S1440">
        <v>1.8</v>
      </c>
      <c r="T1440" t="s">
        <v>11421</v>
      </c>
      <c r="U1440">
        <v>4</v>
      </c>
      <c r="V1440" t="s">
        <v>11421</v>
      </c>
      <c r="W1440">
        <v>4</v>
      </c>
      <c r="X1440" t="s">
        <v>11421</v>
      </c>
      <c r="Y1440">
        <v>1</v>
      </c>
      <c r="Z1440" t="s">
        <v>11421</v>
      </c>
      <c r="AA1440">
        <v>8.3</v>
      </c>
      <c r="AB1440" t="s">
        <v>11421</v>
      </c>
      <c r="AC1440">
        <v>2.2</v>
      </c>
      <c r="AD1440" t="s">
        <v>11421</v>
      </c>
      <c r="AE1440" t="s">
        <v>12371</v>
      </c>
    </row>
    <row r="1441" spans="1:31">
      <c r="A1441" t="s">
        <v>9</v>
      </c>
      <c r="B1441" t="s">
        <v>853</v>
      </c>
      <c r="C1441" t="s">
        <v>12744</v>
      </c>
      <c r="D1441" t="s">
        <v>853</v>
      </c>
      <c r="E1441">
        <v>24</v>
      </c>
      <c r="F1441" t="s">
        <v>12412</v>
      </c>
      <c r="G1441" t="s">
        <v>1364</v>
      </c>
      <c r="H1441" t="s">
        <v>9</v>
      </c>
      <c r="I1441" t="s">
        <v>11398</v>
      </c>
      <c r="J1441" t="s">
        <v>9</v>
      </c>
      <c r="K1441">
        <v>2</v>
      </c>
      <c r="L1441" t="s">
        <v>9</v>
      </c>
      <c r="M1441">
        <v>10</v>
      </c>
      <c r="N1441" t="s">
        <v>11735</v>
      </c>
      <c r="O1441">
        <v>2.8</v>
      </c>
      <c r="P1441" t="s">
        <v>11735</v>
      </c>
      <c r="Q1441" t="s">
        <v>9</v>
      </c>
      <c r="R1441" t="s">
        <v>9</v>
      </c>
      <c r="S1441" t="s">
        <v>9</v>
      </c>
      <c r="T1441" t="s">
        <v>9</v>
      </c>
      <c r="U1441" t="s">
        <v>9</v>
      </c>
      <c r="V1441" t="s">
        <v>9</v>
      </c>
      <c r="W1441" t="s">
        <v>9</v>
      </c>
      <c r="X1441" t="s">
        <v>9</v>
      </c>
      <c r="Y1441">
        <v>1</v>
      </c>
      <c r="Z1441" t="s">
        <v>11421</v>
      </c>
      <c r="AA1441" t="s">
        <v>9</v>
      </c>
      <c r="AB1441" t="s">
        <v>9</v>
      </c>
      <c r="AC1441" t="s">
        <v>9</v>
      </c>
      <c r="AD1441" t="s">
        <v>9</v>
      </c>
      <c r="AE1441" t="s">
        <v>12371</v>
      </c>
    </row>
    <row r="1442" spans="1:31">
      <c r="A1442" t="s">
        <v>9</v>
      </c>
      <c r="B1442" t="s">
        <v>853</v>
      </c>
      <c r="C1442" t="s">
        <v>10563</v>
      </c>
      <c r="D1442" t="s">
        <v>853</v>
      </c>
      <c r="E1442">
        <v>23</v>
      </c>
      <c r="F1442" t="s">
        <v>32</v>
      </c>
      <c r="G1442" t="s">
        <v>2055</v>
      </c>
      <c r="H1442" t="s">
        <v>11387</v>
      </c>
      <c r="I1442" t="s">
        <v>11398</v>
      </c>
      <c r="J1442" t="s">
        <v>11384</v>
      </c>
      <c r="K1442">
        <v>4</v>
      </c>
      <c r="L1442" t="s">
        <v>11389</v>
      </c>
      <c r="M1442">
        <v>5.3</v>
      </c>
      <c r="N1442" t="s">
        <v>11735</v>
      </c>
      <c r="O1442">
        <v>2.3</v>
      </c>
      <c r="P1442" t="s">
        <v>11735</v>
      </c>
      <c r="Q1442">
        <v>7.9</v>
      </c>
      <c r="R1442" t="s">
        <v>11421</v>
      </c>
      <c r="S1442">
        <v>1.7</v>
      </c>
      <c r="T1442" t="s">
        <v>11421</v>
      </c>
      <c r="U1442">
        <v>9.9</v>
      </c>
      <c r="V1442" t="s">
        <v>11421</v>
      </c>
      <c r="W1442">
        <v>1.3</v>
      </c>
      <c r="X1442" t="s">
        <v>11421</v>
      </c>
      <c r="Y1442">
        <v>1</v>
      </c>
      <c r="Z1442" t="s">
        <v>11421</v>
      </c>
      <c r="AA1442">
        <v>7.5</v>
      </c>
      <c r="AB1442" t="s">
        <v>11421</v>
      </c>
      <c r="AC1442">
        <v>1</v>
      </c>
      <c r="AD1442" t="s">
        <v>11421</v>
      </c>
      <c r="AE1442" t="s">
        <v>12371</v>
      </c>
    </row>
    <row r="1443" spans="1:31">
      <c r="A1443" t="s">
        <v>853</v>
      </c>
      <c r="B1443" t="s">
        <v>853</v>
      </c>
      <c r="C1443" t="s">
        <v>12745</v>
      </c>
      <c r="D1443" t="s">
        <v>853</v>
      </c>
      <c r="E1443">
        <v>34</v>
      </c>
      <c r="F1443" t="s">
        <v>7236</v>
      </c>
      <c r="G1443" t="s">
        <v>3383</v>
      </c>
      <c r="H1443" t="s">
        <v>11402</v>
      </c>
      <c r="I1443" t="s">
        <v>7032</v>
      </c>
      <c r="J1443" t="s">
        <v>6952</v>
      </c>
      <c r="K1443">
        <v>3</v>
      </c>
      <c r="L1443" t="s">
        <v>11389</v>
      </c>
      <c r="M1443">
        <v>4.1</v>
      </c>
      <c r="N1443" t="s">
        <v>11735</v>
      </c>
      <c r="O1443">
        <v>2.7</v>
      </c>
      <c r="P1443" t="s">
        <v>11735</v>
      </c>
      <c r="Q1443">
        <v>3.2</v>
      </c>
      <c r="R1443" t="s">
        <v>11421</v>
      </c>
      <c r="S1443">
        <v>1.2</v>
      </c>
      <c r="T1443" t="s">
        <v>11421</v>
      </c>
      <c r="U1443">
        <v>1.9</v>
      </c>
      <c r="V1443" t="s">
        <v>11421</v>
      </c>
      <c r="W1443">
        <v>1.6</v>
      </c>
      <c r="X1443" t="s">
        <v>11421</v>
      </c>
      <c r="Y1443">
        <v>1</v>
      </c>
      <c r="Z1443" t="s">
        <v>11421</v>
      </c>
      <c r="AA1443">
        <v>9.4</v>
      </c>
      <c r="AB1443" t="s">
        <v>11421</v>
      </c>
      <c r="AC1443">
        <v>1</v>
      </c>
      <c r="AD1443" t="s">
        <v>11421</v>
      </c>
      <c r="AE1443" t="s">
        <v>12371</v>
      </c>
    </row>
    <row r="1444" spans="1:31">
      <c r="A1444" t="s">
        <v>9</v>
      </c>
      <c r="B1444" t="s">
        <v>853</v>
      </c>
      <c r="C1444" t="s">
        <v>6832</v>
      </c>
      <c r="D1444" t="s">
        <v>853</v>
      </c>
      <c r="E1444">
        <v>22</v>
      </c>
      <c r="F1444" t="s">
        <v>12163</v>
      </c>
      <c r="G1444" t="s">
        <v>605</v>
      </c>
      <c r="H1444" t="s">
        <v>9</v>
      </c>
      <c r="I1444" t="s">
        <v>11510</v>
      </c>
      <c r="J1444" t="s">
        <v>9</v>
      </c>
      <c r="K1444" t="s">
        <v>9</v>
      </c>
      <c r="L1444" t="s">
        <v>9</v>
      </c>
      <c r="M1444">
        <v>5.9</v>
      </c>
      <c r="N1444" t="s">
        <v>11735</v>
      </c>
      <c r="O1444">
        <v>5.4</v>
      </c>
      <c r="P1444" t="s">
        <v>11735</v>
      </c>
      <c r="Q1444" t="s">
        <v>9</v>
      </c>
      <c r="R1444" t="s">
        <v>9</v>
      </c>
      <c r="S1444" t="s">
        <v>9</v>
      </c>
      <c r="T1444" t="s">
        <v>9</v>
      </c>
      <c r="U1444" t="s">
        <v>9</v>
      </c>
      <c r="V1444" t="s">
        <v>9</v>
      </c>
      <c r="W1444" t="s">
        <v>9</v>
      </c>
      <c r="X1444" t="s">
        <v>9</v>
      </c>
      <c r="Y1444">
        <v>2.6</v>
      </c>
      <c r="Z1444" t="s">
        <v>11421</v>
      </c>
      <c r="AA1444" t="s">
        <v>9</v>
      </c>
      <c r="AB1444" t="s">
        <v>9</v>
      </c>
      <c r="AC1444" t="s">
        <v>9</v>
      </c>
      <c r="AD1444" t="s">
        <v>9</v>
      </c>
      <c r="AE1444" t="s">
        <v>12371</v>
      </c>
    </row>
    <row r="1445" spans="1:31">
      <c r="A1445" t="s">
        <v>9</v>
      </c>
      <c r="B1445" t="s">
        <v>853</v>
      </c>
      <c r="C1445" t="s">
        <v>12746</v>
      </c>
      <c r="D1445" t="s">
        <v>853</v>
      </c>
      <c r="E1445">
        <v>37</v>
      </c>
      <c r="F1445" t="s">
        <v>8157</v>
      </c>
      <c r="G1445" t="s">
        <v>194</v>
      </c>
      <c r="H1445" t="s">
        <v>9</v>
      </c>
      <c r="I1445" t="s">
        <v>11510</v>
      </c>
      <c r="J1445" t="s">
        <v>9</v>
      </c>
      <c r="K1445" t="s">
        <v>9</v>
      </c>
      <c r="L1445" t="s">
        <v>9</v>
      </c>
      <c r="M1445">
        <v>5.5</v>
      </c>
      <c r="N1445" t="s">
        <v>11735</v>
      </c>
      <c r="O1445">
        <v>4.6</v>
      </c>
      <c r="P1445" t="s">
        <v>11735</v>
      </c>
      <c r="Q1445" t="s">
        <v>9</v>
      </c>
      <c r="R1445" t="s">
        <v>9</v>
      </c>
      <c r="S1445" t="s">
        <v>9</v>
      </c>
      <c r="T1445" t="s">
        <v>9</v>
      </c>
      <c r="U1445" t="s">
        <v>9</v>
      </c>
      <c r="V1445" t="s">
        <v>9</v>
      </c>
      <c r="W1445" t="s">
        <v>9</v>
      </c>
      <c r="X1445" t="s">
        <v>9</v>
      </c>
      <c r="Y1445">
        <v>4.9</v>
      </c>
      <c r="Z1445" t="s">
        <v>11421</v>
      </c>
      <c r="AA1445" t="s">
        <v>9</v>
      </c>
      <c r="AB1445" t="s">
        <v>9</v>
      </c>
      <c r="AC1445" t="s">
        <v>9</v>
      </c>
      <c r="AD1445" t="s">
        <v>9</v>
      </c>
      <c r="AE1445" t="s">
        <v>12371</v>
      </c>
    </row>
    <row r="1446" spans="1:31">
      <c r="A1446" t="s">
        <v>9</v>
      </c>
      <c r="B1446" t="s">
        <v>853</v>
      </c>
      <c r="C1446" t="s">
        <v>12747</v>
      </c>
      <c r="D1446" t="s">
        <v>853</v>
      </c>
      <c r="E1446">
        <v>32</v>
      </c>
      <c r="F1446" t="s">
        <v>8157</v>
      </c>
      <c r="G1446" t="s">
        <v>194</v>
      </c>
      <c r="H1446" t="s">
        <v>9</v>
      </c>
      <c r="I1446" t="s">
        <v>11510</v>
      </c>
      <c r="J1446" t="s">
        <v>9</v>
      </c>
      <c r="K1446" t="s">
        <v>9</v>
      </c>
      <c r="L1446" t="s">
        <v>9</v>
      </c>
      <c r="M1446">
        <v>8.8</v>
      </c>
      <c r="N1446" t="s">
        <v>11735</v>
      </c>
      <c r="O1446">
        <v>5.6</v>
      </c>
      <c r="P1446" t="s">
        <v>11735</v>
      </c>
      <c r="Q1446" t="s">
        <v>9</v>
      </c>
      <c r="R1446" t="s">
        <v>9</v>
      </c>
      <c r="S1446" t="s">
        <v>9</v>
      </c>
      <c r="T1446" t="s">
        <v>9</v>
      </c>
      <c r="U1446" t="s">
        <v>9</v>
      </c>
      <c r="V1446" t="s">
        <v>9</v>
      </c>
      <c r="W1446" t="s">
        <v>9</v>
      </c>
      <c r="X1446" t="s">
        <v>9</v>
      </c>
      <c r="Y1446">
        <v>2.8</v>
      </c>
      <c r="Z1446" t="s">
        <v>11421</v>
      </c>
      <c r="AA1446" t="s">
        <v>9</v>
      </c>
      <c r="AB1446" t="s">
        <v>9</v>
      </c>
      <c r="AC1446" t="s">
        <v>9</v>
      </c>
      <c r="AD1446" t="s">
        <v>9</v>
      </c>
      <c r="AE1446" t="s">
        <v>12371</v>
      </c>
    </row>
    <row r="1447" spans="1:31">
      <c r="A1447" t="s">
        <v>9</v>
      </c>
      <c r="B1447" t="s">
        <v>853</v>
      </c>
      <c r="C1447" t="s">
        <v>12748</v>
      </c>
      <c r="D1447" t="s">
        <v>853</v>
      </c>
      <c r="E1447">
        <v>35</v>
      </c>
      <c r="F1447" t="s">
        <v>8157</v>
      </c>
      <c r="G1447" t="s">
        <v>194</v>
      </c>
      <c r="H1447" t="s">
        <v>9</v>
      </c>
      <c r="I1447" t="s">
        <v>7032</v>
      </c>
      <c r="J1447" t="s">
        <v>9</v>
      </c>
      <c r="K1447" t="s">
        <v>9</v>
      </c>
      <c r="L1447" t="s">
        <v>9</v>
      </c>
      <c r="M1447">
        <v>6.5</v>
      </c>
      <c r="N1447" t="s">
        <v>11735</v>
      </c>
      <c r="O1447">
        <v>3.2</v>
      </c>
      <c r="P1447" t="s">
        <v>11735</v>
      </c>
      <c r="Q1447" t="s">
        <v>9</v>
      </c>
      <c r="R1447" t="s">
        <v>9</v>
      </c>
      <c r="S1447" t="s">
        <v>9</v>
      </c>
      <c r="T1447" t="s">
        <v>9</v>
      </c>
      <c r="U1447" t="s">
        <v>9</v>
      </c>
      <c r="V1447" t="s">
        <v>9</v>
      </c>
      <c r="W1447" t="s">
        <v>9</v>
      </c>
      <c r="X1447" t="s">
        <v>9</v>
      </c>
      <c r="Y1447">
        <v>10.8</v>
      </c>
      <c r="Z1447" t="s">
        <v>12101</v>
      </c>
      <c r="AA1447" t="s">
        <v>9</v>
      </c>
      <c r="AB1447" t="s">
        <v>9</v>
      </c>
      <c r="AC1447" t="s">
        <v>9</v>
      </c>
      <c r="AD1447" t="s">
        <v>9</v>
      </c>
      <c r="AE1447" t="s">
        <v>12371</v>
      </c>
    </row>
    <row r="1448" spans="1:31">
      <c r="A1448" t="s">
        <v>859</v>
      </c>
      <c r="B1448" t="s">
        <v>853</v>
      </c>
      <c r="C1448" t="s">
        <v>3305</v>
      </c>
      <c r="D1448" t="s">
        <v>853</v>
      </c>
      <c r="E1448">
        <v>35</v>
      </c>
      <c r="F1448" t="s">
        <v>8337</v>
      </c>
      <c r="G1448" t="s">
        <v>130</v>
      </c>
      <c r="H1448" t="s">
        <v>11383</v>
      </c>
      <c r="I1448" t="s">
        <v>11398</v>
      </c>
      <c r="J1448" t="s">
        <v>11384</v>
      </c>
      <c r="K1448">
        <v>3</v>
      </c>
      <c r="L1448" t="s">
        <v>11385</v>
      </c>
      <c r="M1448">
        <v>3.2</v>
      </c>
      <c r="N1448" t="s">
        <v>11735</v>
      </c>
      <c r="O1448">
        <v>4.2</v>
      </c>
      <c r="P1448" t="s">
        <v>11735</v>
      </c>
      <c r="Q1448">
        <v>3.1</v>
      </c>
      <c r="R1448" t="s">
        <v>11421</v>
      </c>
      <c r="S1448">
        <v>7.6</v>
      </c>
      <c r="T1448" t="s">
        <v>11421</v>
      </c>
      <c r="U1448">
        <v>2.9</v>
      </c>
      <c r="V1448" t="s">
        <v>11421</v>
      </c>
      <c r="W1448">
        <v>1.5</v>
      </c>
      <c r="X1448" t="s">
        <v>11421</v>
      </c>
      <c r="Y1448">
        <v>1</v>
      </c>
      <c r="Z1448" t="s">
        <v>11421</v>
      </c>
      <c r="AA1448">
        <v>6.2</v>
      </c>
      <c r="AB1448" t="s">
        <v>11421</v>
      </c>
      <c r="AC1448">
        <v>1</v>
      </c>
      <c r="AD1448" t="s">
        <v>11421</v>
      </c>
      <c r="AE1448" t="s">
        <v>12371</v>
      </c>
    </row>
    <row r="1449" spans="1:31">
      <c r="A1449" t="s">
        <v>9</v>
      </c>
      <c r="B1449" t="s">
        <v>853</v>
      </c>
      <c r="C1449" t="s">
        <v>12749</v>
      </c>
      <c r="D1449" t="s">
        <v>853</v>
      </c>
      <c r="E1449">
        <v>17</v>
      </c>
      <c r="F1449" t="s">
        <v>32</v>
      </c>
      <c r="G1449" t="s">
        <v>2055</v>
      </c>
      <c r="H1449" t="s">
        <v>11387</v>
      </c>
      <c r="I1449" t="s">
        <v>11388</v>
      </c>
      <c r="J1449" t="s">
        <v>6952</v>
      </c>
      <c r="K1449">
        <v>4</v>
      </c>
      <c r="L1449" t="s">
        <v>11389</v>
      </c>
      <c r="M1449">
        <v>5.6</v>
      </c>
      <c r="N1449" t="s">
        <v>11735</v>
      </c>
      <c r="O1449">
        <v>3.9</v>
      </c>
      <c r="P1449" t="s">
        <v>11735</v>
      </c>
      <c r="Q1449">
        <v>6.5</v>
      </c>
      <c r="R1449" t="s">
        <v>11421</v>
      </c>
      <c r="S1449">
        <v>1.3</v>
      </c>
      <c r="T1449" t="s">
        <v>11421</v>
      </c>
      <c r="U1449">
        <v>3.6</v>
      </c>
      <c r="V1449" t="s">
        <v>11421</v>
      </c>
      <c r="W1449">
        <v>9.6</v>
      </c>
      <c r="X1449" t="s">
        <v>11421</v>
      </c>
      <c r="Y1449">
        <v>1</v>
      </c>
      <c r="Z1449" t="s">
        <v>11421</v>
      </c>
      <c r="AA1449">
        <v>5</v>
      </c>
      <c r="AB1449" t="s">
        <v>11421</v>
      </c>
      <c r="AC1449">
        <v>1.1</v>
      </c>
      <c r="AD1449" t="s">
        <v>11421</v>
      </c>
      <c r="AE1449" t="s">
        <v>12371</v>
      </c>
    </row>
    <row r="1450" spans="1:31">
      <c r="A1450" t="s">
        <v>859</v>
      </c>
      <c r="B1450" t="s">
        <v>853</v>
      </c>
      <c r="C1450" t="s">
        <v>2373</v>
      </c>
      <c r="D1450" t="s">
        <v>853</v>
      </c>
      <c r="E1450">
        <v>27</v>
      </c>
      <c r="F1450" t="s">
        <v>11701</v>
      </c>
      <c r="G1450" t="s">
        <v>931</v>
      </c>
      <c r="H1450" t="s">
        <v>11402</v>
      </c>
      <c r="I1450" t="s">
        <v>11398</v>
      </c>
      <c r="J1450" t="s">
        <v>7069</v>
      </c>
      <c r="K1450">
        <v>3</v>
      </c>
      <c r="L1450" t="s">
        <v>11385</v>
      </c>
      <c r="M1450">
        <v>5.5</v>
      </c>
      <c r="N1450" t="s">
        <v>11735</v>
      </c>
      <c r="O1450">
        <v>2.2</v>
      </c>
      <c r="P1450" t="s">
        <v>11735</v>
      </c>
      <c r="Q1450">
        <v>4.9</v>
      </c>
      <c r="R1450" t="s">
        <v>11421</v>
      </c>
      <c r="S1450">
        <v>2.9</v>
      </c>
      <c r="T1450" t="s">
        <v>11421</v>
      </c>
      <c r="U1450">
        <v>11.1</v>
      </c>
      <c r="V1450" t="s">
        <v>11421</v>
      </c>
      <c r="W1450">
        <v>1.4</v>
      </c>
      <c r="X1450" t="s">
        <v>11421</v>
      </c>
      <c r="Y1450">
        <v>1.9</v>
      </c>
      <c r="Z1450" t="s">
        <v>11421</v>
      </c>
      <c r="AA1450">
        <v>8.5</v>
      </c>
      <c r="AB1450" t="s">
        <v>11421</v>
      </c>
      <c r="AC1450">
        <v>1.7</v>
      </c>
      <c r="AD1450" t="s">
        <v>11421</v>
      </c>
      <c r="AE1450" t="s">
        <v>12371</v>
      </c>
    </row>
    <row r="1451" spans="1:31">
      <c r="A1451" t="s">
        <v>859</v>
      </c>
      <c r="B1451" t="s">
        <v>853</v>
      </c>
      <c r="C1451" t="s">
        <v>12750</v>
      </c>
      <c r="D1451" t="s">
        <v>853</v>
      </c>
      <c r="E1451">
        <v>28</v>
      </c>
      <c r="F1451" t="s">
        <v>11671</v>
      </c>
      <c r="G1451" t="s">
        <v>1090</v>
      </c>
      <c r="H1451" t="s">
        <v>11387</v>
      </c>
      <c r="I1451" t="s">
        <v>11388</v>
      </c>
      <c r="J1451" t="s">
        <v>6952</v>
      </c>
      <c r="K1451">
        <v>4</v>
      </c>
      <c r="L1451" t="s">
        <v>11389</v>
      </c>
      <c r="M1451">
        <v>4.9</v>
      </c>
      <c r="N1451" t="s">
        <v>11735</v>
      </c>
      <c r="O1451">
        <v>2.9</v>
      </c>
      <c r="P1451" t="s">
        <v>11735</v>
      </c>
      <c r="Q1451">
        <v>5.2</v>
      </c>
      <c r="R1451" t="s">
        <v>11421</v>
      </c>
      <c r="S1451">
        <v>2.4</v>
      </c>
      <c r="T1451" t="s">
        <v>11421</v>
      </c>
      <c r="U1451">
        <v>5.4</v>
      </c>
      <c r="V1451" t="s">
        <v>11421</v>
      </c>
      <c r="W1451">
        <v>1.6</v>
      </c>
      <c r="X1451" t="s">
        <v>11421</v>
      </c>
      <c r="Y1451">
        <v>1</v>
      </c>
      <c r="Z1451" t="s">
        <v>11421</v>
      </c>
      <c r="AA1451">
        <v>6</v>
      </c>
      <c r="AB1451" t="s">
        <v>11421</v>
      </c>
      <c r="AC1451">
        <v>1</v>
      </c>
      <c r="AD1451" t="s">
        <v>11421</v>
      </c>
      <c r="AE1451" t="s">
        <v>12371</v>
      </c>
    </row>
    <row r="1452" spans="1:31">
      <c r="A1452" t="s">
        <v>859</v>
      </c>
      <c r="B1452" t="s">
        <v>853</v>
      </c>
      <c r="C1452" t="s">
        <v>3259</v>
      </c>
      <c r="D1452" t="s">
        <v>853</v>
      </c>
      <c r="E1452">
        <v>34</v>
      </c>
      <c r="F1452" t="s">
        <v>11671</v>
      </c>
      <c r="G1452" t="s">
        <v>1090</v>
      </c>
      <c r="H1452" t="s">
        <v>11402</v>
      </c>
      <c r="I1452" t="s">
        <v>11388</v>
      </c>
      <c r="J1452" t="s">
        <v>6952</v>
      </c>
      <c r="K1452">
        <v>5</v>
      </c>
      <c r="L1452" t="s">
        <v>11389</v>
      </c>
      <c r="M1452">
        <v>6.2</v>
      </c>
      <c r="N1452" t="s">
        <v>11735</v>
      </c>
      <c r="O1452">
        <v>2.4</v>
      </c>
      <c r="P1452" t="s">
        <v>11735</v>
      </c>
      <c r="Q1452">
        <v>5.5</v>
      </c>
      <c r="R1452" t="s">
        <v>11421</v>
      </c>
      <c r="S1452">
        <v>2.4</v>
      </c>
      <c r="T1452" t="s">
        <v>11421</v>
      </c>
      <c r="U1452">
        <v>1.6</v>
      </c>
      <c r="V1452" t="s">
        <v>11421</v>
      </c>
      <c r="W1452">
        <v>1.4</v>
      </c>
      <c r="X1452" t="s">
        <v>11421</v>
      </c>
      <c r="Y1452">
        <v>1.3</v>
      </c>
      <c r="Z1452" t="s">
        <v>11421</v>
      </c>
      <c r="AA1452">
        <v>3.9</v>
      </c>
      <c r="AB1452" t="s">
        <v>11421</v>
      </c>
      <c r="AC1452">
        <v>1.2</v>
      </c>
      <c r="AD1452" t="s">
        <v>11421</v>
      </c>
      <c r="AE1452" t="s">
        <v>12371</v>
      </c>
    </row>
    <row r="1453" spans="1:31">
      <c r="A1453" t="s">
        <v>859</v>
      </c>
      <c r="B1453" t="s">
        <v>853</v>
      </c>
      <c r="C1453" t="s">
        <v>10008</v>
      </c>
      <c r="D1453" t="s">
        <v>853</v>
      </c>
      <c r="E1453">
        <v>24</v>
      </c>
      <c r="F1453" t="s">
        <v>11671</v>
      </c>
      <c r="G1453" t="s">
        <v>1090</v>
      </c>
      <c r="H1453" t="s">
        <v>11387</v>
      </c>
      <c r="I1453" t="s">
        <v>7032</v>
      </c>
      <c r="J1453" t="s">
        <v>7069</v>
      </c>
      <c r="K1453">
        <v>5</v>
      </c>
      <c r="L1453" t="s">
        <v>11389</v>
      </c>
      <c r="M1453">
        <v>5.6</v>
      </c>
      <c r="N1453" t="s">
        <v>11735</v>
      </c>
      <c r="O1453">
        <v>1.5</v>
      </c>
      <c r="P1453" t="s">
        <v>11735</v>
      </c>
      <c r="Q1453">
        <v>5</v>
      </c>
      <c r="R1453" t="s">
        <v>11421</v>
      </c>
      <c r="S1453">
        <v>2.4</v>
      </c>
      <c r="T1453" t="s">
        <v>11421</v>
      </c>
      <c r="U1453">
        <v>2.3</v>
      </c>
      <c r="V1453" t="s">
        <v>11421</v>
      </c>
      <c r="W1453">
        <v>1.1</v>
      </c>
      <c r="X1453" t="s">
        <v>11421</v>
      </c>
      <c r="Y1453">
        <v>1</v>
      </c>
      <c r="Z1453" t="s">
        <v>11421</v>
      </c>
      <c r="AA1453">
        <v>3.9</v>
      </c>
      <c r="AB1453" t="s">
        <v>11421</v>
      </c>
      <c r="AC1453">
        <v>1</v>
      </c>
      <c r="AD1453" t="s">
        <v>11421</v>
      </c>
      <c r="AE1453" t="s">
        <v>12371</v>
      </c>
    </row>
    <row r="1454" spans="1:31">
      <c r="A1454" t="s">
        <v>859</v>
      </c>
      <c r="B1454" t="s">
        <v>853</v>
      </c>
      <c r="C1454" t="s">
        <v>12751</v>
      </c>
      <c r="D1454" t="s">
        <v>853</v>
      </c>
      <c r="E1454">
        <v>43</v>
      </c>
      <c r="F1454" t="s">
        <v>11671</v>
      </c>
      <c r="G1454" t="s">
        <v>1090</v>
      </c>
      <c r="H1454" t="s">
        <v>11387</v>
      </c>
      <c r="I1454" t="s">
        <v>11388</v>
      </c>
      <c r="J1454" t="s">
        <v>6952</v>
      </c>
      <c r="K1454">
        <v>4</v>
      </c>
      <c r="L1454" t="s">
        <v>11389</v>
      </c>
      <c r="M1454">
        <v>4</v>
      </c>
      <c r="N1454" t="s">
        <v>11735</v>
      </c>
      <c r="O1454">
        <v>2.2</v>
      </c>
      <c r="P1454" t="s">
        <v>11735</v>
      </c>
      <c r="Q1454">
        <v>13</v>
      </c>
      <c r="R1454" t="s">
        <v>11421</v>
      </c>
      <c r="S1454">
        <v>1.6</v>
      </c>
      <c r="T1454" t="s">
        <v>11421</v>
      </c>
      <c r="U1454">
        <v>3.2</v>
      </c>
      <c r="V1454" t="s">
        <v>11421</v>
      </c>
      <c r="W1454">
        <v>1.1</v>
      </c>
      <c r="X1454" t="s">
        <v>11421</v>
      </c>
      <c r="Y1454">
        <v>1.1</v>
      </c>
      <c r="Z1454" t="s">
        <v>11421</v>
      </c>
      <c r="AA1454">
        <v>4</v>
      </c>
      <c r="AB1454" t="s">
        <v>11421</v>
      </c>
      <c r="AC1454">
        <v>3.8</v>
      </c>
      <c r="AD1454" t="s">
        <v>11421</v>
      </c>
      <c r="AE1454" t="s">
        <v>12371</v>
      </c>
    </row>
    <row r="1455" spans="1:31">
      <c r="A1455" t="s">
        <v>853</v>
      </c>
      <c r="B1455" t="s">
        <v>853</v>
      </c>
      <c r="C1455" t="s">
        <v>12752</v>
      </c>
      <c r="D1455" t="s">
        <v>853</v>
      </c>
      <c r="E1455">
        <v>28</v>
      </c>
      <c r="F1455" t="s">
        <v>12701</v>
      </c>
      <c r="G1455" t="s">
        <v>12702</v>
      </c>
      <c r="H1455" t="s">
        <v>11387</v>
      </c>
      <c r="I1455" t="s">
        <v>11398</v>
      </c>
      <c r="J1455" t="s">
        <v>6952</v>
      </c>
      <c r="K1455">
        <v>4</v>
      </c>
      <c r="L1455" t="s">
        <v>11385</v>
      </c>
      <c r="M1455">
        <v>5.3</v>
      </c>
      <c r="N1455" t="s">
        <v>11735</v>
      </c>
      <c r="O1455">
        <v>3.2</v>
      </c>
      <c r="P1455" t="s">
        <v>11735</v>
      </c>
      <c r="Q1455">
        <v>3.9</v>
      </c>
      <c r="R1455" t="s">
        <v>11421</v>
      </c>
      <c r="S1455">
        <v>1.1</v>
      </c>
      <c r="T1455" t="s">
        <v>11421</v>
      </c>
      <c r="U1455">
        <v>2.5</v>
      </c>
      <c r="V1455" t="s">
        <v>11421</v>
      </c>
      <c r="W1455">
        <v>3</v>
      </c>
      <c r="X1455" t="s">
        <v>11421</v>
      </c>
      <c r="Y1455">
        <v>1</v>
      </c>
      <c r="Z1455" t="s">
        <v>11421</v>
      </c>
      <c r="AA1455">
        <v>16.1</v>
      </c>
      <c r="AB1455" t="s">
        <v>11427</v>
      </c>
      <c r="AC1455" t="s">
        <v>9</v>
      </c>
      <c r="AD1455" t="s">
        <v>9</v>
      </c>
      <c r="AE1455" t="s">
        <v>12371</v>
      </c>
    </row>
    <row r="1456" spans="1:31">
      <c r="A1456" t="s">
        <v>859</v>
      </c>
      <c r="B1456" t="s">
        <v>853</v>
      </c>
      <c r="C1456" t="s">
        <v>12753</v>
      </c>
      <c r="D1456" t="s">
        <v>853</v>
      </c>
      <c r="E1456">
        <v>27</v>
      </c>
      <c r="F1456" t="s">
        <v>7032</v>
      </c>
      <c r="G1456" t="s">
        <v>1095</v>
      </c>
      <c r="H1456" t="s">
        <v>11383</v>
      </c>
      <c r="I1456" t="s">
        <v>11398</v>
      </c>
      <c r="J1456" t="s">
        <v>7069</v>
      </c>
      <c r="K1456">
        <v>4</v>
      </c>
      <c r="L1456" t="s">
        <v>11385</v>
      </c>
      <c r="M1456">
        <v>6.4</v>
      </c>
      <c r="N1456" t="s">
        <v>11735</v>
      </c>
      <c r="O1456">
        <v>4.9</v>
      </c>
      <c r="P1456" t="s">
        <v>11735</v>
      </c>
      <c r="Q1456">
        <v>5.2</v>
      </c>
      <c r="R1456" t="s">
        <v>11421</v>
      </c>
      <c r="S1456">
        <v>1.5</v>
      </c>
      <c r="T1456" t="s">
        <v>11421</v>
      </c>
      <c r="U1456">
        <v>3.2</v>
      </c>
      <c r="V1456" t="s">
        <v>11421</v>
      </c>
      <c r="W1456">
        <v>1.3</v>
      </c>
      <c r="X1456" t="s">
        <v>11421</v>
      </c>
      <c r="Y1456">
        <v>1</v>
      </c>
      <c r="Z1456" t="s">
        <v>11421</v>
      </c>
      <c r="AA1456">
        <v>7.9</v>
      </c>
      <c r="AB1456" t="s">
        <v>11421</v>
      </c>
      <c r="AC1456">
        <v>1.6</v>
      </c>
      <c r="AD1456" t="s">
        <v>11421</v>
      </c>
      <c r="AE1456" t="s">
        <v>12371</v>
      </c>
    </row>
    <row r="1457" spans="1:31">
      <c r="A1457" t="s">
        <v>859</v>
      </c>
      <c r="B1457" t="s">
        <v>853</v>
      </c>
      <c r="C1457" t="s">
        <v>12754</v>
      </c>
      <c r="D1457" t="s">
        <v>853</v>
      </c>
      <c r="E1457">
        <v>29</v>
      </c>
      <c r="F1457" t="s">
        <v>11701</v>
      </c>
      <c r="G1457" t="s">
        <v>931</v>
      </c>
      <c r="H1457" t="s">
        <v>11383</v>
      </c>
      <c r="I1457" t="s">
        <v>11388</v>
      </c>
      <c r="J1457" t="s">
        <v>7069</v>
      </c>
      <c r="K1457">
        <v>3</v>
      </c>
      <c r="L1457" t="s">
        <v>11385</v>
      </c>
      <c r="M1457">
        <v>3.7</v>
      </c>
      <c r="N1457" t="s">
        <v>11735</v>
      </c>
      <c r="O1457">
        <v>2.4</v>
      </c>
      <c r="P1457" t="s">
        <v>11735</v>
      </c>
      <c r="Q1457">
        <v>8.6</v>
      </c>
      <c r="R1457" t="s">
        <v>11421</v>
      </c>
      <c r="S1457">
        <v>2.6</v>
      </c>
      <c r="T1457" t="s">
        <v>11421</v>
      </c>
      <c r="U1457">
        <v>5.5</v>
      </c>
      <c r="V1457" t="s">
        <v>11421</v>
      </c>
      <c r="W1457">
        <v>1.1</v>
      </c>
      <c r="X1457" t="s">
        <v>11421</v>
      </c>
      <c r="Y1457">
        <v>1.2</v>
      </c>
      <c r="Z1457" t="s">
        <v>11421</v>
      </c>
      <c r="AA1457">
        <v>4.1</v>
      </c>
      <c r="AB1457" t="s">
        <v>11421</v>
      </c>
      <c r="AC1457">
        <v>1.4</v>
      </c>
      <c r="AD1457" t="s">
        <v>11421</v>
      </c>
      <c r="AE1457" t="s">
        <v>12371</v>
      </c>
    </row>
    <row r="1458" spans="1:31">
      <c r="A1458" t="s">
        <v>853</v>
      </c>
      <c r="B1458" t="s">
        <v>853</v>
      </c>
      <c r="C1458" t="s">
        <v>12755</v>
      </c>
      <c r="D1458" t="s">
        <v>853</v>
      </c>
      <c r="E1458">
        <v>34</v>
      </c>
      <c r="F1458" t="s">
        <v>12465</v>
      </c>
      <c r="G1458" t="s">
        <v>2277</v>
      </c>
      <c r="H1458" t="s">
        <v>11387</v>
      </c>
      <c r="I1458" t="s">
        <v>11398</v>
      </c>
      <c r="J1458" t="s">
        <v>6952</v>
      </c>
      <c r="K1458">
        <v>4</v>
      </c>
      <c r="L1458" t="s">
        <v>11385</v>
      </c>
      <c r="M1458">
        <v>3.9</v>
      </c>
      <c r="N1458" t="s">
        <v>11735</v>
      </c>
      <c r="O1458">
        <v>4.2</v>
      </c>
      <c r="P1458" t="s">
        <v>11735</v>
      </c>
      <c r="Q1458">
        <v>2.9</v>
      </c>
      <c r="R1458" t="s">
        <v>11421</v>
      </c>
      <c r="S1458">
        <v>1.3</v>
      </c>
      <c r="T1458" t="s">
        <v>11421</v>
      </c>
      <c r="U1458">
        <v>6.9</v>
      </c>
      <c r="V1458" t="s">
        <v>11421</v>
      </c>
      <c r="W1458">
        <v>1.3</v>
      </c>
      <c r="X1458" t="s">
        <v>11421</v>
      </c>
      <c r="Y1458">
        <v>1</v>
      </c>
      <c r="Z1458" t="s">
        <v>11421</v>
      </c>
      <c r="AA1458">
        <v>14.4</v>
      </c>
      <c r="AB1458" t="s">
        <v>11975</v>
      </c>
      <c r="AC1458">
        <v>1</v>
      </c>
      <c r="AD1458" t="s">
        <v>11421</v>
      </c>
      <c r="AE1458" t="s">
        <v>12371</v>
      </c>
    </row>
    <row r="1459" spans="1:31">
      <c r="A1459" t="s">
        <v>859</v>
      </c>
      <c r="B1459" t="s">
        <v>853</v>
      </c>
      <c r="C1459" t="s">
        <v>12756</v>
      </c>
      <c r="D1459" t="s">
        <v>853</v>
      </c>
      <c r="E1459">
        <v>26</v>
      </c>
      <c r="F1459" t="s">
        <v>11701</v>
      </c>
      <c r="G1459" t="s">
        <v>931</v>
      </c>
      <c r="H1459" t="s">
        <v>11387</v>
      </c>
      <c r="I1459" t="s">
        <v>11398</v>
      </c>
      <c r="J1459" t="s">
        <v>6952</v>
      </c>
      <c r="K1459">
        <v>3</v>
      </c>
      <c r="L1459" t="s">
        <v>12073</v>
      </c>
      <c r="M1459">
        <v>4.8</v>
      </c>
      <c r="N1459" t="s">
        <v>11735</v>
      </c>
      <c r="O1459">
        <v>3.2</v>
      </c>
      <c r="P1459" t="s">
        <v>11735</v>
      </c>
      <c r="Q1459">
        <v>3.2</v>
      </c>
      <c r="R1459" t="s">
        <v>11421</v>
      </c>
      <c r="S1459">
        <v>1.7</v>
      </c>
      <c r="T1459" t="s">
        <v>11421</v>
      </c>
      <c r="U1459">
        <v>4.2</v>
      </c>
      <c r="V1459" t="s">
        <v>11421</v>
      </c>
      <c r="W1459">
        <v>1.9</v>
      </c>
      <c r="X1459" t="s">
        <v>11421</v>
      </c>
      <c r="Y1459">
        <v>1</v>
      </c>
      <c r="Z1459" t="s">
        <v>11421</v>
      </c>
      <c r="AA1459">
        <v>4.1</v>
      </c>
      <c r="AB1459" t="s">
        <v>11421</v>
      </c>
      <c r="AC1459">
        <v>1</v>
      </c>
      <c r="AD1459" t="s">
        <v>11421</v>
      </c>
      <c r="AE1459" t="s">
        <v>12371</v>
      </c>
    </row>
    <row r="1460" spans="1:31">
      <c r="A1460" t="s">
        <v>859</v>
      </c>
      <c r="B1460" t="s">
        <v>853</v>
      </c>
      <c r="C1460" t="s">
        <v>12757</v>
      </c>
      <c r="D1460" t="s">
        <v>853</v>
      </c>
      <c r="E1460">
        <v>20</v>
      </c>
      <c r="F1460" t="s">
        <v>7032</v>
      </c>
      <c r="G1460" t="s">
        <v>1095</v>
      </c>
      <c r="H1460" t="s">
        <v>11387</v>
      </c>
      <c r="I1460" t="s">
        <v>11388</v>
      </c>
      <c r="J1460" t="s">
        <v>6952</v>
      </c>
      <c r="K1460">
        <v>4</v>
      </c>
      <c r="L1460" t="s">
        <v>11389</v>
      </c>
      <c r="M1460">
        <v>5.4</v>
      </c>
      <c r="N1460" t="s">
        <v>11735</v>
      </c>
      <c r="O1460">
        <v>4</v>
      </c>
      <c r="P1460" t="s">
        <v>11735</v>
      </c>
      <c r="Q1460">
        <v>3</v>
      </c>
      <c r="R1460" t="s">
        <v>11421</v>
      </c>
      <c r="S1460">
        <v>1.5</v>
      </c>
      <c r="T1460" t="s">
        <v>11421</v>
      </c>
      <c r="U1460" t="s">
        <v>9</v>
      </c>
      <c r="V1460" t="s">
        <v>9</v>
      </c>
      <c r="W1460" t="s">
        <v>9</v>
      </c>
      <c r="X1460" t="s">
        <v>9</v>
      </c>
      <c r="Y1460">
        <v>1</v>
      </c>
      <c r="Z1460" t="s">
        <v>11421</v>
      </c>
      <c r="AA1460">
        <v>6.2</v>
      </c>
      <c r="AB1460" t="s">
        <v>11421</v>
      </c>
      <c r="AC1460">
        <v>1</v>
      </c>
      <c r="AD1460" t="s">
        <v>11421</v>
      </c>
      <c r="AE1460" t="s">
        <v>12371</v>
      </c>
    </row>
    <row r="1461" spans="1:31">
      <c r="A1461" t="s">
        <v>859</v>
      </c>
      <c r="B1461" t="s">
        <v>853</v>
      </c>
      <c r="C1461" t="s">
        <v>12758</v>
      </c>
      <c r="D1461" t="s">
        <v>853</v>
      </c>
      <c r="E1461">
        <v>21</v>
      </c>
      <c r="F1461" t="s">
        <v>12465</v>
      </c>
      <c r="G1461" t="s">
        <v>2277</v>
      </c>
      <c r="H1461" t="s">
        <v>11387</v>
      </c>
      <c r="I1461" t="s">
        <v>11388</v>
      </c>
      <c r="J1461" t="s">
        <v>6952</v>
      </c>
      <c r="K1461">
        <v>5</v>
      </c>
      <c r="L1461" t="s">
        <v>11389</v>
      </c>
      <c r="M1461">
        <v>6.3</v>
      </c>
      <c r="N1461" t="s">
        <v>11735</v>
      </c>
      <c r="O1461">
        <v>2.3</v>
      </c>
      <c r="P1461" t="s">
        <v>11735</v>
      </c>
      <c r="Q1461">
        <v>4.4</v>
      </c>
      <c r="R1461" t="s">
        <v>11421</v>
      </c>
      <c r="S1461">
        <v>2.3</v>
      </c>
      <c r="T1461" t="s">
        <v>11421</v>
      </c>
      <c r="U1461">
        <v>3.3</v>
      </c>
      <c r="V1461" t="s">
        <v>11421</v>
      </c>
      <c r="W1461">
        <v>1.5</v>
      </c>
      <c r="X1461" t="s">
        <v>11421</v>
      </c>
      <c r="Y1461">
        <v>1.1</v>
      </c>
      <c r="Z1461" t="s">
        <v>11421</v>
      </c>
      <c r="AA1461">
        <v>6.1</v>
      </c>
      <c r="AB1461" t="s">
        <v>11421</v>
      </c>
      <c r="AC1461">
        <v>1.1</v>
      </c>
      <c r="AD1461" t="s">
        <v>11421</v>
      </c>
      <c r="AE1461" t="s">
        <v>12371</v>
      </c>
    </row>
    <row r="1462" spans="1:31">
      <c r="A1462" t="s">
        <v>859</v>
      </c>
      <c r="B1462" t="s">
        <v>853</v>
      </c>
      <c r="C1462" t="s">
        <v>12759</v>
      </c>
      <c r="D1462" t="s">
        <v>853</v>
      </c>
      <c r="E1462">
        <v>21</v>
      </c>
      <c r="F1462" t="s">
        <v>7032</v>
      </c>
      <c r="G1462" t="s">
        <v>1095</v>
      </c>
      <c r="H1462" t="s">
        <v>11383</v>
      </c>
      <c r="I1462" t="s">
        <v>11398</v>
      </c>
      <c r="J1462" t="s">
        <v>7069</v>
      </c>
      <c r="K1462">
        <v>4</v>
      </c>
      <c r="L1462" t="s">
        <v>11385</v>
      </c>
      <c r="M1462">
        <v>6.3</v>
      </c>
      <c r="N1462" t="s">
        <v>11735</v>
      </c>
      <c r="O1462">
        <v>4.8</v>
      </c>
      <c r="P1462" t="s">
        <v>11735</v>
      </c>
      <c r="Q1462">
        <v>5.8</v>
      </c>
      <c r="R1462" t="s">
        <v>11421</v>
      </c>
      <c r="S1462">
        <v>1.3</v>
      </c>
      <c r="T1462" t="s">
        <v>11421</v>
      </c>
      <c r="U1462">
        <v>2.2</v>
      </c>
      <c r="V1462" t="s">
        <v>11421</v>
      </c>
      <c r="W1462">
        <v>1.5</v>
      </c>
      <c r="X1462" t="s">
        <v>11421</v>
      </c>
      <c r="Y1462">
        <v>1</v>
      </c>
      <c r="Z1462" t="s">
        <v>11421</v>
      </c>
      <c r="AA1462">
        <v>7.3</v>
      </c>
      <c r="AB1462" t="s">
        <v>11421</v>
      </c>
      <c r="AC1462">
        <v>1.1</v>
      </c>
      <c r="AD1462" t="s">
        <v>11421</v>
      </c>
      <c r="AE1462" t="s">
        <v>12371</v>
      </c>
    </row>
    <row r="1463" spans="1:31">
      <c r="A1463" t="s">
        <v>859</v>
      </c>
      <c r="B1463" t="s">
        <v>853</v>
      </c>
      <c r="C1463" t="s">
        <v>10065</v>
      </c>
      <c r="D1463" t="s">
        <v>853</v>
      </c>
      <c r="E1463">
        <v>21</v>
      </c>
      <c r="F1463" t="s">
        <v>11701</v>
      </c>
      <c r="G1463" t="s">
        <v>931</v>
      </c>
      <c r="H1463" t="s">
        <v>11383</v>
      </c>
      <c r="I1463" t="s">
        <v>11398</v>
      </c>
      <c r="J1463" t="s">
        <v>7069</v>
      </c>
      <c r="K1463">
        <v>3</v>
      </c>
      <c r="L1463" t="s">
        <v>11389</v>
      </c>
      <c r="M1463">
        <v>3.9</v>
      </c>
      <c r="N1463" t="s">
        <v>11735</v>
      </c>
      <c r="O1463">
        <v>2</v>
      </c>
      <c r="P1463" t="s">
        <v>11735</v>
      </c>
      <c r="Q1463">
        <v>3</v>
      </c>
      <c r="R1463" t="s">
        <v>11421</v>
      </c>
      <c r="S1463">
        <v>7.3</v>
      </c>
      <c r="T1463" t="s">
        <v>11421</v>
      </c>
      <c r="U1463">
        <v>4.7</v>
      </c>
      <c r="V1463" t="s">
        <v>11421</v>
      </c>
      <c r="W1463">
        <v>1.3</v>
      </c>
      <c r="X1463" t="s">
        <v>11421</v>
      </c>
      <c r="Y1463">
        <v>1</v>
      </c>
      <c r="Z1463" t="s">
        <v>11421</v>
      </c>
      <c r="AA1463">
        <v>7.7</v>
      </c>
      <c r="AB1463" t="s">
        <v>11421</v>
      </c>
      <c r="AC1463">
        <v>1.2</v>
      </c>
      <c r="AD1463" t="s">
        <v>11421</v>
      </c>
      <c r="AE1463" t="s">
        <v>12371</v>
      </c>
    </row>
    <row r="1464" spans="1:31">
      <c r="A1464" t="s">
        <v>859</v>
      </c>
      <c r="B1464" t="s">
        <v>853</v>
      </c>
      <c r="C1464" t="s">
        <v>12760</v>
      </c>
      <c r="D1464" t="s">
        <v>853</v>
      </c>
      <c r="E1464">
        <v>25</v>
      </c>
      <c r="F1464" t="s">
        <v>7032</v>
      </c>
      <c r="G1464" t="s">
        <v>1095</v>
      </c>
      <c r="H1464" t="s">
        <v>11387</v>
      </c>
      <c r="I1464" t="s">
        <v>11398</v>
      </c>
      <c r="J1464" t="s">
        <v>6952</v>
      </c>
      <c r="K1464">
        <v>3</v>
      </c>
      <c r="L1464" t="s">
        <v>12073</v>
      </c>
      <c r="M1464">
        <v>3.8</v>
      </c>
      <c r="N1464" t="s">
        <v>11735</v>
      </c>
      <c r="O1464">
        <v>2.9</v>
      </c>
      <c r="P1464" t="s">
        <v>11735</v>
      </c>
      <c r="Q1464">
        <v>6.7</v>
      </c>
      <c r="R1464" t="s">
        <v>11421</v>
      </c>
      <c r="S1464">
        <v>1.3</v>
      </c>
      <c r="T1464" t="s">
        <v>11421</v>
      </c>
      <c r="U1464">
        <v>8.7</v>
      </c>
      <c r="V1464" t="s">
        <v>11421</v>
      </c>
      <c r="W1464">
        <v>1.6</v>
      </c>
      <c r="X1464" t="s">
        <v>11421</v>
      </c>
      <c r="Y1464">
        <v>1</v>
      </c>
      <c r="Z1464" t="s">
        <v>11421</v>
      </c>
      <c r="AA1464">
        <v>8</v>
      </c>
      <c r="AB1464" t="s">
        <v>11421</v>
      </c>
      <c r="AC1464">
        <v>1</v>
      </c>
      <c r="AD1464" t="s">
        <v>11421</v>
      </c>
      <c r="AE1464" t="s">
        <v>12371</v>
      </c>
    </row>
    <row r="1465" spans="1:31">
      <c r="A1465" t="s">
        <v>859</v>
      </c>
      <c r="B1465" t="s">
        <v>853</v>
      </c>
      <c r="C1465" t="s">
        <v>10006</v>
      </c>
      <c r="D1465" t="s">
        <v>853</v>
      </c>
      <c r="E1465">
        <v>21</v>
      </c>
      <c r="F1465" t="s">
        <v>11671</v>
      </c>
      <c r="G1465" t="s">
        <v>1090</v>
      </c>
      <c r="H1465" t="s">
        <v>11402</v>
      </c>
      <c r="I1465" t="s">
        <v>7032</v>
      </c>
      <c r="J1465" t="s">
        <v>7069</v>
      </c>
      <c r="K1465">
        <v>4</v>
      </c>
      <c r="L1465" t="s">
        <v>11389</v>
      </c>
      <c r="M1465">
        <v>4</v>
      </c>
      <c r="N1465" t="s">
        <v>11735</v>
      </c>
      <c r="O1465">
        <v>1.7</v>
      </c>
      <c r="P1465" t="s">
        <v>11735</v>
      </c>
      <c r="Q1465">
        <v>4.5</v>
      </c>
      <c r="R1465" t="s">
        <v>11421</v>
      </c>
      <c r="S1465">
        <v>1.8</v>
      </c>
      <c r="T1465" t="s">
        <v>11421</v>
      </c>
      <c r="U1465">
        <v>3.7</v>
      </c>
      <c r="V1465" t="s">
        <v>11421</v>
      </c>
      <c r="W1465">
        <v>1.5</v>
      </c>
      <c r="X1465" t="s">
        <v>11421</v>
      </c>
      <c r="Y1465">
        <v>1</v>
      </c>
      <c r="Z1465" t="s">
        <v>11421</v>
      </c>
      <c r="AA1465">
        <v>8.2</v>
      </c>
      <c r="AB1465" t="s">
        <v>11421</v>
      </c>
      <c r="AC1465">
        <v>1</v>
      </c>
      <c r="AD1465" t="s">
        <v>11421</v>
      </c>
      <c r="AE1465" t="s">
        <v>12371</v>
      </c>
    </row>
    <row r="1466" spans="1:31">
      <c r="A1466" t="s">
        <v>853</v>
      </c>
      <c r="B1466" t="s">
        <v>853</v>
      </c>
      <c r="C1466" t="s">
        <v>3125</v>
      </c>
      <c r="D1466" t="s">
        <v>853</v>
      </c>
      <c r="E1466">
        <v>19</v>
      </c>
      <c r="F1466" t="s">
        <v>11701</v>
      </c>
      <c r="G1466" t="s">
        <v>931</v>
      </c>
      <c r="H1466" t="s">
        <v>11383</v>
      </c>
      <c r="I1466" t="s">
        <v>11398</v>
      </c>
      <c r="J1466" t="s">
        <v>11384</v>
      </c>
      <c r="K1466">
        <v>3</v>
      </c>
      <c r="L1466" t="s">
        <v>11389</v>
      </c>
      <c r="M1466">
        <v>3.6</v>
      </c>
      <c r="N1466" t="s">
        <v>11735</v>
      </c>
      <c r="O1466">
        <v>2.3</v>
      </c>
      <c r="P1466" t="s">
        <v>11735</v>
      </c>
      <c r="Q1466">
        <v>2.1</v>
      </c>
      <c r="R1466" t="s">
        <v>11421</v>
      </c>
      <c r="S1466">
        <v>8</v>
      </c>
      <c r="T1466" t="s">
        <v>11421</v>
      </c>
      <c r="U1466" t="s">
        <v>9</v>
      </c>
      <c r="V1466" t="s">
        <v>9</v>
      </c>
      <c r="W1466" t="s">
        <v>9</v>
      </c>
      <c r="X1466" t="s">
        <v>9</v>
      </c>
      <c r="Y1466">
        <v>2.6</v>
      </c>
      <c r="Z1466" t="s">
        <v>11421</v>
      </c>
      <c r="AA1466">
        <v>4.1</v>
      </c>
      <c r="AB1466" t="s">
        <v>11421</v>
      </c>
      <c r="AC1466">
        <v>1</v>
      </c>
      <c r="AD1466" t="s">
        <v>11421</v>
      </c>
      <c r="AE1466" t="s">
        <v>12371</v>
      </c>
    </row>
    <row r="1467" spans="1:31">
      <c r="A1467" t="s">
        <v>859</v>
      </c>
      <c r="B1467" t="s">
        <v>853</v>
      </c>
      <c r="C1467" t="s">
        <v>12761</v>
      </c>
      <c r="D1467" t="s">
        <v>853</v>
      </c>
      <c r="E1467">
        <v>18</v>
      </c>
      <c r="F1467" t="s">
        <v>7032</v>
      </c>
      <c r="G1467" t="s">
        <v>1095</v>
      </c>
      <c r="H1467" t="s">
        <v>11387</v>
      </c>
      <c r="I1467" t="s">
        <v>7032</v>
      </c>
      <c r="J1467" t="s">
        <v>6952</v>
      </c>
      <c r="K1467">
        <v>4</v>
      </c>
      <c r="L1467" t="s">
        <v>11389</v>
      </c>
      <c r="M1467">
        <v>4.2</v>
      </c>
      <c r="N1467" t="s">
        <v>11735</v>
      </c>
      <c r="O1467">
        <v>4.6</v>
      </c>
      <c r="P1467" t="s">
        <v>11735</v>
      </c>
      <c r="Q1467">
        <v>2.7</v>
      </c>
      <c r="R1467" t="s">
        <v>11421</v>
      </c>
      <c r="S1467">
        <v>1.3</v>
      </c>
      <c r="T1467" t="s">
        <v>11421</v>
      </c>
      <c r="U1467">
        <v>6.4</v>
      </c>
      <c r="V1467" t="s">
        <v>11421</v>
      </c>
      <c r="W1467">
        <v>1.3</v>
      </c>
      <c r="X1467" t="s">
        <v>11421</v>
      </c>
      <c r="Y1467">
        <v>1</v>
      </c>
      <c r="Z1467" t="s">
        <v>11421</v>
      </c>
      <c r="AA1467">
        <v>6.4</v>
      </c>
      <c r="AB1467" t="s">
        <v>11421</v>
      </c>
      <c r="AC1467">
        <v>1</v>
      </c>
      <c r="AD1467" t="s">
        <v>11421</v>
      </c>
      <c r="AE1467" t="s">
        <v>12371</v>
      </c>
    </row>
    <row r="1468" spans="1:31">
      <c r="A1468" t="s">
        <v>859</v>
      </c>
      <c r="B1468" t="s">
        <v>853</v>
      </c>
      <c r="C1468" t="s">
        <v>12762</v>
      </c>
      <c r="D1468" t="s">
        <v>853</v>
      </c>
      <c r="E1468">
        <v>26</v>
      </c>
      <c r="F1468" t="s">
        <v>11671</v>
      </c>
      <c r="G1468" t="s">
        <v>1090</v>
      </c>
      <c r="H1468" t="s">
        <v>11402</v>
      </c>
      <c r="I1468" t="s">
        <v>11398</v>
      </c>
      <c r="J1468" t="s">
        <v>6952</v>
      </c>
      <c r="K1468">
        <v>4</v>
      </c>
      <c r="L1468" t="s">
        <v>12073</v>
      </c>
      <c r="M1468">
        <v>3.7</v>
      </c>
      <c r="N1468" t="s">
        <v>11735</v>
      </c>
      <c r="O1468">
        <v>13.3</v>
      </c>
      <c r="P1468" t="s">
        <v>11735</v>
      </c>
      <c r="Q1468">
        <v>4.6</v>
      </c>
      <c r="R1468" t="s">
        <v>11421</v>
      </c>
      <c r="S1468">
        <v>1</v>
      </c>
      <c r="T1468" t="s">
        <v>11421</v>
      </c>
      <c r="U1468">
        <v>1.2</v>
      </c>
      <c r="V1468" t="s">
        <v>11421</v>
      </c>
      <c r="W1468">
        <v>1.3</v>
      </c>
      <c r="X1468" t="s">
        <v>11421</v>
      </c>
      <c r="Y1468">
        <v>1</v>
      </c>
      <c r="Z1468" t="s">
        <v>11421</v>
      </c>
      <c r="AA1468">
        <v>4.2</v>
      </c>
      <c r="AB1468" t="s">
        <v>11421</v>
      </c>
      <c r="AC1468">
        <v>1</v>
      </c>
      <c r="AD1468" t="s">
        <v>11421</v>
      </c>
      <c r="AE1468" t="s">
        <v>12371</v>
      </c>
    </row>
    <row r="1469" spans="1:31">
      <c r="A1469" t="s">
        <v>853</v>
      </c>
      <c r="B1469" t="s">
        <v>853</v>
      </c>
      <c r="C1469" t="s">
        <v>12763</v>
      </c>
      <c r="D1469" t="s">
        <v>853</v>
      </c>
      <c r="E1469">
        <v>30</v>
      </c>
      <c r="F1469" t="s">
        <v>12701</v>
      </c>
      <c r="G1469" t="s">
        <v>12702</v>
      </c>
      <c r="H1469" t="s">
        <v>11402</v>
      </c>
      <c r="I1469" t="s">
        <v>7032</v>
      </c>
      <c r="J1469" t="s">
        <v>12581</v>
      </c>
      <c r="K1469">
        <v>5</v>
      </c>
      <c r="L1469" t="s">
        <v>11389</v>
      </c>
      <c r="M1469">
        <v>5</v>
      </c>
      <c r="N1469" t="s">
        <v>11735</v>
      </c>
      <c r="O1469">
        <v>2.6</v>
      </c>
      <c r="P1469" t="s">
        <v>11735</v>
      </c>
      <c r="Q1469">
        <v>1.2</v>
      </c>
      <c r="R1469" t="s">
        <v>11421</v>
      </c>
      <c r="S1469">
        <v>1.1</v>
      </c>
      <c r="T1469" t="s">
        <v>11421</v>
      </c>
      <c r="U1469" t="s">
        <v>9</v>
      </c>
      <c r="V1469" t="s">
        <v>9</v>
      </c>
      <c r="W1469">
        <v>1.1</v>
      </c>
      <c r="X1469" t="s">
        <v>11421</v>
      </c>
      <c r="Y1469">
        <v>1</v>
      </c>
      <c r="Z1469" t="s">
        <v>11421</v>
      </c>
      <c r="AA1469">
        <v>17.1</v>
      </c>
      <c r="AB1469" t="s">
        <v>11801</v>
      </c>
      <c r="AC1469">
        <v>1</v>
      </c>
      <c r="AD1469" t="s">
        <v>11421</v>
      </c>
      <c r="AE1469" t="s">
        <v>12371</v>
      </c>
    </row>
    <row r="1470" spans="1:31">
      <c r="A1470" t="s">
        <v>853</v>
      </c>
      <c r="B1470" t="s">
        <v>853</v>
      </c>
      <c r="C1470" t="s">
        <v>3783</v>
      </c>
      <c r="D1470" t="s">
        <v>853</v>
      </c>
      <c r="E1470">
        <v>44</v>
      </c>
      <c r="F1470" t="s">
        <v>11671</v>
      </c>
      <c r="G1470" t="s">
        <v>1090</v>
      </c>
      <c r="H1470" t="s">
        <v>11402</v>
      </c>
      <c r="I1470" t="s">
        <v>11388</v>
      </c>
      <c r="J1470" t="s">
        <v>6952</v>
      </c>
      <c r="K1470">
        <v>5</v>
      </c>
      <c r="L1470" t="s">
        <v>11389</v>
      </c>
      <c r="M1470">
        <v>3.9</v>
      </c>
      <c r="N1470" t="s">
        <v>11735</v>
      </c>
      <c r="O1470">
        <v>1.8</v>
      </c>
      <c r="P1470" t="s">
        <v>11735</v>
      </c>
      <c r="Q1470">
        <v>2.9</v>
      </c>
      <c r="R1470" t="s">
        <v>11421</v>
      </c>
      <c r="S1470">
        <v>2.1</v>
      </c>
      <c r="T1470" t="s">
        <v>11421</v>
      </c>
      <c r="U1470" t="s">
        <v>9</v>
      </c>
      <c r="V1470" t="s">
        <v>9</v>
      </c>
      <c r="W1470" t="s">
        <v>9</v>
      </c>
      <c r="X1470" t="s">
        <v>9</v>
      </c>
      <c r="Y1470">
        <v>1.1</v>
      </c>
      <c r="Z1470" t="s">
        <v>11421</v>
      </c>
      <c r="AA1470">
        <v>3.9</v>
      </c>
      <c r="AB1470" t="s">
        <v>11421</v>
      </c>
      <c r="AC1470">
        <v>1</v>
      </c>
      <c r="AD1470" t="s">
        <v>11421</v>
      </c>
      <c r="AE1470" t="s">
        <v>12371</v>
      </c>
    </row>
    <row r="1471" spans="1:31">
      <c r="A1471" t="s">
        <v>853</v>
      </c>
      <c r="B1471" t="s">
        <v>853</v>
      </c>
      <c r="C1471" t="s">
        <v>12764</v>
      </c>
      <c r="D1471" t="s">
        <v>853</v>
      </c>
      <c r="E1471">
        <v>34</v>
      </c>
      <c r="F1471" t="s">
        <v>12765</v>
      </c>
      <c r="G1471" t="s">
        <v>12766</v>
      </c>
      <c r="H1471" t="s">
        <v>11402</v>
      </c>
      <c r="I1471" t="s">
        <v>11388</v>
      </c>
      <c r="J1471" t="s">
        <v>12581</v>
      </c>
      <c r="K1471">
        <v>5</v>
      </c>
      <c r="L1471" t="s">
        <v>11389</v>
      </c>
      <c r="M1471">
        <v>4.1</v>
      </c>
      <c r="N1471" t="s">
        <v>11735</v>
      </c>
      <c r="O1471">
        <v>5</v>
      </c>
      <c r="P1471" t="s">
        <v>11735</v>
      </c>
      <c r="Q1471">
        <v>2.9</v>
      </c>
      <c r="R1471" t="s">
        <v>11421</v>
      </c>
      <c r="S1471">
        <v>1</v>
      </c>
      <c r="T1471" t="s">
        <v>11421</v>
      </c>
      <c r="U1471">
        <v>1.7</v>
      </c>
      <c r="V1471" t="s">
        <v>11421</v>
      </c>
      <c r="W1471" t="s">
        <v>9</v>
      </c>
      <c r="X1471" t="s">
        <v>9</v>
      </c>
      <c r="Y1471">
        <v>1</v>
      </c>
      <c r="Z1471" t="s">
        <v>11421</v>
      </c>
      <c r="AA1471">
        <v>22.4</v>
      </c>
      <c r="AB1471" t="s">
        <v>11765</v>
      </c>
      <c r="AC1471">
        <v>1</v>
      </c>
      <c r="AD1471" t="s">
        <v>11421</v>
      </c>
      <c r="AE1471" t="s">
        <v>12371</v>
      </c>
    </row>
    <row r="1472" spans="1:31">
      <c r="A1472" t="s">
        <v>859</v>
      </c>
      <c r="B1472" t="s">
        <v>853</v>
      </c>
      <c r="C1472" t="s">
        <v>12767</v>
      </c>
      <c r="D1472" t="s">
        <v>853</v>
      </c>
      <c r="E1472">
        <v>27</v>
      </c>
      <c r="F1472" t="s">
        <v>7037</v>
      </c>
      <c r="G1472" t="s">
        <v>1131</v>
      </c>
      <c r="H1472" t="s">
        <v>11387</v>
      </c>
      <c r="I1472" t="s">
        <v>11398</v>
      </c>
      <c r="J1472" t="s">
        <v>7069</v>
      </c>
      <c r="K1472">
        <v>3</v>
      </c>
      <c r="L1472" t="s">
        <v>11389</v>
      </c>
      <c r="M1472">
        <v>7.4</v>
      </c>
      <c r="N1472" t="s">
        <v>11735</v>
      </c>
      <c r="O1472">
        <v>2.2</v>
      </c>
      <c r="P1472" t="s">
        <v>11735</v>
      </c>
      <c r="Q1472">
        <v>3.2</v>
      </c>
      <c r="R1472" t="s">
        <v>11421</v>
      </c>
      <c r="S1472">
        <v>1.8</v>
      </c>
      <c r="T1472" t="s">
        <v>11421</v>
      </c>
      <c r="U1472">
        <v>3.1</v>
      </c>
      <c r="V1472" t="s">
        <v>11421</v>
      </c>
      <c r="W1472">
        <v>1.8</v>
      </c>
      <c r="X1472" t="s">
        <v>11421</v>
      </c>
      <c r="Y1472">
        <v>1</v>
      </c>
      <c r="Z1472" t="s">
        <v>11421</v>
      </c>
      <c r="AA1472">
        <v>5.1</v>
      </c>
      <c r="AB1472" t="s">
        <v>11421</v>
      </c>
      <c r="AC1472">
        <v>1</v>
      </c>
      <c r="AD1472" t="s">
        <v>11421</v>
      </c>
      <c r="AE1472" t="s">
        <v>12371</v>
      </c>
    </row>
    <row r="1473" spans="1:31">
      <c r="A1473" t="s">
        <v>859</v>
      </c>
      <c r="B1473" t="s">
        <v>853</v>
      </c>
      <c r="C1473" t="s">
        <v>12768</v>
      </c>
      <c r="D1473" t="s">
        <v>853</v>
      </c>
      <c r="E1473">
        <v>24</v>
      </c>
      <c r="F1473" t="s">
        <v>7037</v>
      </c>
      <c r="G1473" t="s">
        <v>1131</v>
      </c>
      <c r="H1473" t="s">
        <v>11402</v>
      </c>
      <c r="I1473" t="s">
        <v>11388</v>
      </c>
      <c r="J1473" t="s">
        <v>6952</v>
      </c>
      <c r="K1473">
        <v>5</v>
      </c>
      <c r="L1473" t="s">
        <v>11389</v>
      </c>
      <c r="M1473">
        <v>7.4</v>
      </c>
      <c r="N1473" t="s">
        <v>11735</v>
      </c>
      <c r="O1473">
        <v>2.7</v>
      </c>
      <c r="P1473" t="s">
        <v>11735</v>
      </c>
      <c r="Q1473">
        <v>2.6</v>
      </c>
      <c r="R1473" t="s">
        <v>11421</v>
      </c>
      <c r="S1473">
        <v>1.6</v>
      </c>
      <c r="T1473" t="s">
        <v>11421</v>
      </c>
      <c r="U1473" t="s">
        <v>9</v>
      </c>
      <c r="V1473" t="s">
        <v>9</v>
      </c>
      <c r="W1473" t="s">
        <v>9</v>
      </c>
      <c r="X1473" t="s">
        <v>9</v>
      </c>
      <c r="Y1473">
        <v>2.3</v>
      </c>
      <c r="Z1473" t="s">
        <v>11421</v>
      </c>
      <c r="AA1473">
        <v>5.1</v>
      </c>
      <c r="AB1473" t="s">
        <v>11421</v>
      </c>
      <c r="AC1473">
        <v>1</v>
      </c>
      <c r="AD1473" t="s">
        <v>11421</v>
      </c>
      <c r="AE1473" t="s">
        <v>12371</v>
      </c>
    </row>
    <row r="1474" spans="1:31">
      <c r="A1474" t="s">
        <v>859</v>
      </c>
      <c r="B1474" t="s">
        <v>853</v>
      </c>
      <c r="C1474" t="s">
        <v>12769</v>
      </c>
      <c r="D1474" t="s">
        <v>853</v>
      </c>
      <c r="E1474">
        <v>20</v>
      </c>
      <c r="F1474" t="s">
        <v>7037</v>
      </c>
      <c r="G1474" t="s">
        <v>1131</v>
      </c>
      <c r="H1474" t="s">
        <v>11387</v>
      </c>
      <c r="I1474" t="s">
        <v>11388</v>
      </c>
      <c r="J1474" t="s">
        <v>7069</v>
      </c>
      <c r="K1474">
        <v>4</v>
      </c>
      <c r="L1474" t="s">
        <v>11389</v>
      </c>
      <c r="M1474">
        <v>5.9</v>
      </c>
      <c r="N1474" t="s">
        <v>11735</v>
      </c>
      <c r="O1474">
        <v>2.5</v>
      </c>
      <c r="P1474" t="s">
        <v>11735</v>
      </c>
      <c r="Q1474">
        <v>14.1</v>
      </c>
      <c r="R1474" t="s">
        <v>11421</v>
      </c>
      <c r="S1474">
        <v>1.8</v>
      </c>
      <c r="T1474" t="s">
        <v>11421</v>
      </c>
      <c r="U1474" t="s">
        <v>9</v>
      </c>
      <c r="V1474" t="s">
        <v>9</v>
      </c>
      <c r="W1474" t="s">
        <v>9</v>
      </c>
      <c r="X1474" t="s">
        <v>9</v>
      </c>
      <c r="Y1474">
        <v>2.1</v>
      </c>
      <c r="Z1474" t="s">
        <v>11421</v>
      </c>
      <c r="AA1474">
        <v>5.1</v>
      </c>
      <c r="AB1474" t="s">
        <v>11421</v>
      </c>
      <c r="AC1474">
        <v>1.1</v>
      </c>
      <c r="AD1474" t="s">
        <v>11421</v>
      </c>
      <c r="AE1474" t="s">
        <v>12371</v>
      </c>
    </row>
    <row r="1475" spans="1:31">
      <c r="A1475" t="s">
        <v>9</v>
      </c>
      <c r="B1475" t="s">
        <v>853</v>
      </c>
      <c r="C1475" t="s">
        <v>12770</v>
      </c>
      <c r="D1475" t="s">
        <v>853</v>
      </c>
      <c r="E1475">
        <v>25</v>
      </c>
      <c r="F1475" t="s">
        <v>12465</v>
      </c>
      <c r="G1475" t="s">
        <v>2277</v>
      </c>
      <c r="H1475" t="s">
        <v>11387</v>
      </c>
      <c r="I1475" t="s">
        <v>7032</v>
      </c>
      <c r="J1475" t="s">
        <v>6952</v>
      </c>
      <c r="K1475">
        <v>3</v>
      </c>
      <c r="L1475" t="s">
        <v>11385</v>
      </c>
      <c r="M1475">
        <v>6</v>
      </c>
      <c r="N1475" t="s">
        <v>11735</v>
      </c>
      <c r="O1475">
        <v>3</v>
      </c>
      <c r="P1475" t="s">
        <v>11735</v>
      </c>
      <c r="Q1475">
        <v>3.7</v>
      </c>
      <c r="R1475" t="s">
        <v>11421</v>
      </c>
      <c r="S1475">
        <v>1.5</v>
      </c>
      <c r="T1475" t="s">
        <v>11421</v>
      </c>
      <c r="U1475">
        <v>7</v>
      </c>
      <c r="V1475" t="s">
        <v>11421</v>
      </c>
      <c r="W1475">
        <v>1.7</v>
      </c>
      <c r="X1475" t="s">
        <v>11421</v>
      </c>
      <c r="Y1475">
        <v>1</v>
      </c>
      <c r="Z1475" t="s">
        <v>11421</v>
      </c>
      <c r="AA1475">
        <v>6.1</v>
      </c>
      <c r="AB1475" t="s">
        <v>11421</v>
      </c>
      <c r="AC1475">
        <v>1</v>
      </c>
      <c r="AD1475" t="s">
        <v>11421</v>
      </c>
      <c r="AE1475" t="s">
        <v>12371</v>
      </c>
    </row>
    <row r="1476" spans="1:31">
      <c r="A1476" t="s">
        <v>859</v>
      </c>
      <c r="B1476" t="s">
        <v>853</v>
      </c>
      <c r="C1476" t="s">
        <v>12771</v>
      </c>
      <c r="D1476" t="s">
        <v>853</v>
      </c>
      <c r="E1476">
        <v>34</v>
      </c>
      <c r="F1476" t="s">
        <v>12465</v>
      </c>
      <c r="G1476" t="s">
        <v>2277</v>
      </c>
      <c r="H1476" t="s">
        <v>11402</v>
      </c>
      <c r="I1476" t="s">
        <v>11398</v>
      </c>
      <c r="J1476" t="s">
        <v>7069</v>
      </c>
      <c r="K1476">
        <v>4</v>
      </c>
      <c r="L1476" t="s">
        <v>11385</v>
      </c>
      <c r="M1476">
        <v>5.1</v>
      </c>
      <c r="N1476" t="s">
        <v>11735</v>
      </c>
      <c r="O1476">
        <v>2.8</v>
      </c>
      <c r="P1476" t="s">
        <v>11735</v>
      </c>
      <c r="Q1476">
        <v>1.2</v>
      </c>
      <c r="R1476" t="s">
        <v>11421</v>
      </c>
      <c r="S1476">
        <v>1.6</v>
      </c>
      <c r="T1476" t="s">
        <v>11421</v>
      </c>
      <c r="U1476">
        <v>9.3</v>
      </c>
      <c r="V1476" t="s">
        <v>11421</v>
      </c>
      <c r="W1476">
        <v>1.3</v>
      </c>
      <c r="X1476" t="s">
        <v>11421</v>
      </c>
      <c r="Y1476">
        <v>1</v>
      </c>
      <c r="Z1476" t="s">
        <v>11421</v>
      </c>
      <c r="AA1476">
        <v>9.5</v>
      </c>
      <c r="AB1476" t="s">
        <v>11421</v>
      </c>
      <c r="AC1476">
        <v>3.9</v>
      </c>
      <c r="AD1476" t="s">
        <v>11421</v>
      </c>
      <c r="AE1476" t="s">
        <v>12371</v>
      </c>
    </row>
    <row r="1477" spans="1:31">
      <c r="A1477" t="s">
        <v>853</v>
      </c>
      <c r="B1477" t="s">
        <v>853</v>
      </c>
      <c r="C1477" t="s">
        <v>12772</v>
      </c>
      <c r="D1477" t="s">
        <v>853</v>
      </c>
      <c r="E1477">
        <v>26</v>
      </c>
      <c r="F1477" t="s">
        <v>7032</v>
      </c>
      <c r="G1477" t="s">
        <v>1095</v>
      </c>
      <c r="H1477" t="s">
        <v>11383</v>
      </c>
      <c r="I1477" t="s">
        <v>11398</v>
      </c>
      <c r="J1477" t="s">
        <v>7069</v>
      </c>
      <c r="K1477">
        <v>4</v>
      </c>
      <c r="L1477" t="s">
        <v>11385</v>
      </c>
      <c r="M1477">
        <v>2.6</v>
      </c>
      <c r="N1477" t="s">
        <v>11735</v>
      </c>
      <c r="O1477">
        <v>5.4</v>
      </c>
      <c r="P1477" t="s">
        <v>11735</v>
      </c>
      <c r="Q1477">
        <v>2.8</v>
      </c>
      <c r="R1477" t="s">
        <v>11421</v>
      </c>
      <c r="S1477">
        <v>2.5</v>
      </c>
      <c r="T1477" t="s">
        <v>11421</v>
      </c>
      <c r="U1477">
        <v>8.3</v>
      </c>
      <c r="V1477" t="s">
        <v>11421</v>
      </c>
      <c r="W1477">
        <v>6.6</v>
      </c>
      <c r="X1477" t="s">
        <v>11421</v>
      </c>
      <c r="Y1477">
        <v>1</v>
      </c>
      <c r="Z1477" t="s">
        <v>11421</v>
      </c>
      <c r="AA1477">
        <v>9</v>
      </c>
      <c r="AB1477" t="s">
        <v>11421</v>
      </c>
      <c r="AC1477">
        <v>1</v>
      </c>
      <c r="AD1477" t="s">
        <v>11421</v>
      </c>
      <c r="AE1477" t="s">
        <v>12371</v>
      </c>
    </row>
    <row r="1478" spans="1:31">
      <c r="A1478" t="s">
        <v>859</v>
      </c>
      <c r="B1478" t="s">
        <v>853</v>
      </c>
      <c r="C1478" t="s">
        <v>12773</v>
      </c>
      <c r="D1478" t="s">
        <v>853</v>
      </c>
      <c r="E1478">
        <v>27</v>
      </c>
      <c r="F1478" t="s">
        <v>7032</v>
      </c>
      <c r="G1478" t="s">
        <v>1095</v>
      </c>
      <c r="H1478" t="s">
        <v>11387</v>
      </c>
      <c r="I1478" t="s">
        <v>7032</v>
      </c>
      <c r="J1478" t="s">
        <v>6952</v>
      </c>
      <c r="K1478">
        <v>4</v>
      </c>
      <c r="L1478" t="s">
        <v>11389</v>
      </c>
      <c r="M1478">
        <v>4</v>
      </c>
      <c r="N1478" t="s">
        <v>11735</v>
      </c>
      <c r="O1478">
        <v>7.1</v>
      </c>
      <c r="P1478" t="s">
        <v>11735</v>
      </c>
      <c r="Q1478">
        <v>3.3</v>
      </c>
      <c r="R1478" t="s">
        <v>11421</v>
      </c>
      <c r="S1478">
        <v>1.9</v>
      </c>
      <c r="T1478" t="s">
        <v>11421</v>
      </c>
      <c r="U1478">
        <v>1.4</v>
      </c>
      <c r="V1478" t="s">
        <v>11421</v>
      </c>
      <c r="W1478">
        <v>1</v>
      </c>
      <c r="X1478" t="s">
        <v>11421</v>
      </c>
      <c r="Y1478">
        <v>1</v>
      </c>
      <c r="Z1478" t="s">
        <v>11421</v>
      </c>
      <c r="AA1478">
        <v>6.7</v>
      </c>
      <c r="AB1478" t="s">
        <v>11421</v>
      </c>
      <c r="AC1478">
        <v>1</v>
      </c>
      <c r="AD1478" t="s">
        <v>11421</v>
      </c>
      <c r="AE1478" t="s">
        <v>12371</v>
      </c>
    </row>
    <row r="1479" spans="1:31">
      <c r="A1479" t="s">
        <v>859</v>
      </c>
      <c r="B1479" t="s">
        <v>853</v>
      </c>
      <c r="C1479" t="s">
        <v>3699</v>
      </c>
      <c r="D1479" t="s">
        <v>853</v>
      </c>
      <c r="E1479">
        <v>32</v>
      </c>
      <c r="F1479" t="s">
        <v>11646</v>
      </c>
      <c r="G1479" t="s">
        <v>397</v>
      </c>
      <c r="H1479" t="s">
        <v>11402</v>
      </c>
      <c r="I1479" t="s">
        <v>7032</v>
      </c>
      <c r="J1479" t="s">
        <v>7069</v>
      </c>
      <c r="K1479">
        <v>4</v>
      </c>
      <c r="L1479" t="s">
        <v>11389</v>
      </c>
      <c r="M1479">
        <v>3.9</v>
      </c>
      <c r="N1479" t="s">
        <v>11735</v>
      </c>
      <c r="O1479">
        <v>1.3</v>
      </c>
      <c r="P1479" t="s">
        <v>11735</v>
      </c>
      <c r="Q1479">
        <v>20.2</v>
      </c>
      <c r="R1479" t="s">
        <v>11980</v>
      </c>
      <c r="S1479">
        <v>1.6</v>
      </c>
      <c r="T1479" t="s">
        <v>11421</v>
      </c>
      <c r="U1479" t="s">
        <v>9</v>
      </c>
      <c r="V1479" t="s">
        <v>9</v>
      </c>
      <c r="W1479" t="s">
        <v>9</v>
      </c>
      <c r="X1479" t="s">
        <v>9</v>
      </c>
      <c r="Y1479">
        <v>1</v>
      </c>
      <c r="Z1479" t="s">
        <v>11421</v>
      </c>
      <c r="AA1479">
        <v>5.1</v>
      </c>
      <c r="AB1479" t="s">
        <v>11421</v>
      </c>
      <c r="AC1479">
        <v>1</v>
      </c>
      <c r="AD1479" t="s">
        <v>11421</v>
      </c>
      <c r="AE1479" t="s">
        <v>12371</v>
      </c>
    </row>
    <row r="1480" spans="1:31">
      <c r="A1480" t="s">
        <v>859</v>
      </c>
      <c r="B1480" t="s">
        <v>853</v>
      </c>
      <c r="C1480" t="s">
        <v>3319</v>
      </c>
      <c r="D1480" t="s">
        <v>853</v>
      </c>
      <c r="E1480">
        <v>28</v>
      </c>
      <c r="F1480" t="s">
        <v>11646</v>
      </c>
      <c r="G1480" t="s">
        <v>397</v>
      </c>
      <c r="H1480" t="s">
        <v>11387</v>
      </c>
      <c r="I1480" t="s">
        <v>11388</v>
      </c>
      <c r="J1480" t="s">
        <v>7069</v>
      </c>
      <c r="K1480">
        <v>4</v>
      </c>
      <c r="L1480" t="s">
        <v>11389</v>
      </c>
      <c r="M1480">
        <v>3.5</v>
      </c>
      <c r="N1480" t="s">
        <v>11735</v>
      </c>
      <c r="O1480">
        <v>2.5</v>
      </c>
      <c r="P1480" t="s">
        <v>11735</v>
      </c>
      <c r="Q1480">
        <v>13.4</v>
      </c>
      <c r="R1480" t="s">
        <v>11421</v>
      </c>
      <c r="S1480">
        <v>3.5</v>
      </c>
      <c r="T1480" t="s">
        <v>11421</v>
      </c>
      <c r="U1480">
        <v>2.2</v>
      </c>
      <c r="V1480" t="s">
        <v>11421</v>
      </c>
      <c r="W1480">
        <v>1.3</v>
      </c>
      <c r="X1480" t="s">
        <v>11421</v>
      </c>
      <c r="Y1480">
        <v>1.1</v>
      </c>
      <c r="Z1480" t="s">
        <v>11421</v>
      </c>
      <c r="AA1480">
        <v>3.8</v>
      </c>
      <c r="AB1480" t="s">
        <v>11421</v>
      </c>
      <c r="AC1480">
        <v>3.4</v>
      </c>
      <c r="AD1480" t="s">
        <v>11421</v>
      </c>
      <c r="AE1480" t="s">
        <v>12371</v>
      </c>
    </row>
    <row r="1481" spans="1:31">
      <c r="A1481" t="s">
        <v>859</v>
      </c>
      <c r="B1481" t="s">
        <v>853</v>
      </c>
      <c r="C1481" t="s">
        <v>3116</v>
      </c>
      <c r="D1481" t="s">
        <v>853</v>
      </c>
      <c r="E1481">
        <v>22</v>
      </c>
      <c r="F1481" t="s">
        <v>11646</v>
      </c>
      <c r="G1481" t="s">
        <v>397</v>
      </c>
      <c r="H1481" t="s">
        <v>11402</v>
      </c>
      <c r="I1481" t="s">
        <v>7032</v>
      </c>
      <c r="J1481" t="s">
        <v>11384</v>
      </c>
      <c r="K1481">
        <v>4</v>
      </c>
      <c r="L1481" t="s">
        <v>11389</v>
      </c>
      <c r="M1481">
        <v>4.1</v>
      </c>
      <c r="N1481" t="s">
        <v>11735</v>
      </c>
      <c r="O1481">
        <v>2.7</v>
      </c>
      <c r="P1481" t="s">
        <v>11735</v>
      </c>
      <c r="Q1481">
        <v>8.7</v>
      </c>
      <c r="R1481" t="s">
        <v>11421</v>
      </c>
      <c r="S1481">
        <v>3.1</v>
      </c>
      <c r="T1481" t="s">
        <v>11421</v>
      </c>
      <c r="U1481">
        <v>2.7</v>
      </c>
      <c r="V1481" t="s">
        <v>11421</v>
      </c>
      <c r="W1481">
        <v>1.1</v>
      </c>
      <c r="X1481" t="s">
        <v>11421</v>
      </c>
      <c r="Y1481">
        <v>3.3</v>
      </c>
      <c r="Z1481" t="s">
        <v>11421</v>
      </c>
      <c r="AA1481">
        <v>3.8</v>
      </c>
      <c r="AB1481" t="s">
        <v>11421</v>
      </c>
      <c r="AC1481">
        <v>1.4</v>
      </c>
      <c r="AD1481" t="s">
        <v>11421</v>
      </c>
      <c r="AE1481" t="s">
        <v>12371</v>
      </c>
    </row>
    <row r="1482" spans="1:31">
      <c r="A1482" t="s">
        <v>859</v>
      </c>
      <c r="B1482" t="s">
        <v>853</v>
      </c>
      <c r="C1482" t="s">
        <v>2691</v>
      </c>
      <c r="D1482" t="s">
        <v>853</v>
      </c>
      <c r="E1482">
        <v>22</v>
      </c>
      <c r="F1482" t="s">
        <v>11646</v>
      </c>
      <c r="G1482" t="s">
        <v>397</v>
      </c>
      <c r="H1482" t="s">
        <v>11402</v>
      </c>
      <c r="I1482" t="s">
        <v>7032</v>
      </c>
      <c r="J1482" t="s">
        <v>11384</v>
      </c>
      <c r="K1482">
        <v>4</v>
      </c>
      <c r="L1482" t="s">
        <v>11389</v>
      </c>
      <c r="M1482">
        <v>3.6</v>
      </c>
      <c r="N1482" t="s">
        <v>11735</v>
      </c>
      <c r="O1482">
        <v>1.6</v>
      </c>
      <c r="P1482" t="s">
        <v>11735</v>
      </c>
      <c r="Q1482">
        <v>7.1</v>
      </c>
      <c r="R1482" t="s">
        <v>11421</v>
      </c>
      <c r="S1482">
        <v>4.2</v>
      </c>
      <c r="T1482" t="s">
        <v>11421</v>
      </c>
      <c r="U1482">
        <v>3.7</v>
      </c>
      <c r="V1482" t="s">
        <v>11421</v>
      </c>
      <c r="W1482">
        <v>1.3</v>
      </c>
      <c r="X1482" t="s">
        <v>11421</v>
      </c>
      <c r="Y1482">
        <v>1.5</v>
      </c>
      <c r="Z1482" t="s">
        <v>11421</v>
      </c>
      <c r="AA1482">
        <v>3.8</v>
      </c>
      <c r="AB1482" t="s">
        <v>11421</v>
      </c>
      <c r="AC1482">
        <v>1.4</v>
      </c>
      <c r="AD1482" t="s">
        <v>11421</v>
      </c>
      <c r="AE1482" t="s">
        <v>12371</v>
      </c>
    </row>
    <row r="1483" spans="1:31">
      <c r="A1483" t="s">
        <v>859</v>
      </c>
      <c r="B1483" t="s">
        <v>853</v>
      </c>
      <c r="C1483" t="s">
        <v>2816</v>
      </c>
      <c r="D1483" t="s">
        <v>853</v>
      </c>
      <c r="E1483">
        <v>24</v>
      </c>
      <c r="F1483" t="s">
        <v>11646</v>
      </c>
      <c r="G1483" t="s">
        <v>397</v>
      </c>
      <c r="H1483" t="s">
        <v>11387</v>
      </c>
      <c r="I1483" t="s">
        <v>11388</v>
      </c>
      <c r="J1483" t="s">
        <v>7069</v>
      </c>
      <c r="K1483">
        <v>3</v>
      </c>
      <c r="L1483" t="s">
        <v>11389</v>
      </c>
      <c r="M1483">
        <v>3.6</v>
      </c>
      <c r="N1483" t="s">
        <v>11735</v>
      </c>
      <c r="O1483">
        <v>1.9</v>
      </c>
      <c r="P1483" t="s">
        <v>11735</v>
      </c>
      <c r="Q1483">
        <v>12.6</v>
      </c>
      <c r="R1483" t="s">
        <v>11421</v>
      </c>
      <c r="S1483">
        <v>3.5</v>
      </c>
      <c r="T1483" t="s">
        <v>11421</v>
      </c>
      <c r="U1483">
        <v>2.2</v>
      </c>
      <c r="V1483" t="s">
        <v>11421</v>
      </c>
      <c r="W1483">
        <v>1.3</v>
      </c>
      <c r="X1483" t="s">
        <v>11421</v>
      </c>
      <c r="Y1483">
        <v>1.8</v>
      </c>
      <c r="Z1483" t="s">
        <v>11421</v>
      </c>
      <c r="AA1483">
        <v>3.8</v>
      </c>
      <c r="AB1483" t="s">
        <v>11421</v>
      </c>
      <c r="AC1483">
        <v>10.9</v>
      </c>
      <c r="AD1483" t="s">
        <v>12296</v>
      </c>
      <c r="AE1483" t="s">
        <v>12371</v>
      </c>
    </row>
    <row r="1484" spans="1:31">
      <c r="A1484" t="s">
        <v>859</v>
      </c>
      <c r="B1484" t="s">
        <v>853</v>
      </c>
      <c r="C1484" t="s">
        <v>12774</v>
      </c>
      <c r="D1484" t="s">
        <v>853</v>
      </c>
      <c r="E1484">
        <v>46</v>
      </c>
      <c r="F1484" t="s">
        <v>11646</v>
      </c>
      <c r="G1484" t="s">
        <v>397</v>
      </c>
      <c r="H1484" t="s">
        <v>11387</v>
      </c>
      <c r="I1484" t="s">
        <v>11388</v>
      </c>
      <c r="J1484" t="s">
        <v>6952</v>
      </c>
      <c r="K1484">
        <v>4</v>
      </c>
      <c r="L1484" t="s">
        <v>11389</v>
      </c>
      <c r="M1484">
        <v>3.2</v>
      </c>
      <c r="N1484" t="s">
        <v>11735</v>
      </c>
      <c r="O1484">
        <v>1.9</v>
      </c>
      <c r="P1484" t="s">
        <v>11735</v>
      </c>
      <c r="Q1484">
        <v>10</v>
      </c>
      <c r="R1484" t="s">
        <v>11421</v>
      </c>
      <c r="S1484">
        <v>2.1</v>
      </c>
      <c r="T1484" t="s">
        <v>11421</v>
      </c>
      <c r="U1484" t="s">
        <v>9</v>
      </c>
      <c r="V1484" t="s">
        <v>9</v>
      </c>
      <c r="W1484" t="s">
        <v>9</v>
      </c>
      <c r="X1484" t="s">
        <v>9</v>
      </c>
      <c r="Y1484">
        <v>1</v>
      </c>
      <c r="Z1484" t="s">
        <v>11421</v>
      </c>
      <c r="AA1484">
        <v>3.8</v>
      </c>
      <c r="AB1484" t="s">
        <v>11421</v>
      </c>
      <c r="AC1484">
        <v>1</v>
      </c>
      <c r="AD1484" t="s">
        <v>11421</v>
      </c>
      <c r="AE1484" t="s">
        <v>12371</v>
      </c>
    </row>
    <row r="1485" spans="1:31">
      <c r="A1485" t="s">
        <v>859</v>
      </c>
      <c r="B1485" t="s">
        <v>853</v>
      </c>
      <c r="C1485" t="s">
        <v>12775</v>
      </c>
      <c r="D1485" t="s">
        <v>853</v>
      </c>
      <c r="E1485">
        <v>27</v>
      </c>
      <c r="F1485" t="s">
        <v>11646</v>
      </c>
      <c r="G1485" t="s">
        <v>397</v>
      </c>
      <c r="H1485" t="s">
        <v>11402</v>
      </c>
      <c r="I1485" t="s">
        <v>11388</v>
      </c>
      <c r="J1485" t="s">
        <v>7069</v>
      </c>
      <c r="K1485">
        <v>4</v>
      </c>
      <c r="L1485" t="s">
        <v>11389</v>
      </c>
      <c r="M1485">
        <v>3.4</v>
      </c>
      <c r="N1485" t="s">
        <v>11735</v>
      </c>
      <c r="O1485">
        <v>1.8</v>
      </c>
      <c r="P1485" t="s">
        <v>11735</v>
      </c>
      <c r="Q1485">
        <v>6.7</v>
      </c>
      <c r="R1485" t="s">
        <v>11421</v>
      </c>
      <c r="S1485">
        <v>2.5</v>
      </c>
      <c r="T1485" t="s">
        <v>11421</v>
      </c>
      <c r="U1485">
        <v>2.8</v>
      </c>
      <c r="V1485" t="s">
        <v>11421</v>
      </c>
      <c r="W1485">
        <v>1.1</v>
      </c>
      <c r="X1485" t="s">
        <v>11421</v>
      </c>
      <c r="Y1485">
        <v>1.9</v>
      </c>
      <c r="Z1485" t="s">
        <v>11421</v>
      </c>
      <c r="AA1485">
        <v>3.8</v>
      </c>
      <c r="AB1485" t="s">
        <v>11421</v>
      </c>
      <c r="AC1485">
        <v>6.4</v>
      </c>
      <c r="AD1485" t="s">
        <v>11421</v>
      </c>
      <c r="AE1485" t="s">
        <v>12371</v>
      </c>
    </row>
    <row r="1486" spans="1:31">
      <c r="A1486" t="s">
        <v>859</v>
      </c>
      <c r="B1486" t="s">
        <v>853</v>
      </c>
      <c r="C1486" t="s">
        <v>2088</v>
      </c>
      <c r="D1486" t="s">
        <v>853</v>
      </c>
      <c r="E1486">
        <v>41</v>
      </c>
      <c r="F1486" t="s">
        <v>11646</v>
      </c>
      <c r="G1486" t="s">
        <v>397</v>
      </c>
      <c r="H1486" t="s">
        <v>11402</v>
      </c>
      <c r="I1486" t="s">
        <v>11388</v>
      </c>
      <c r="J1486" t="s">
        <v>7069</v>
      </c>
      <c r="K1486">
        <v>4</v>
      </c>
      <c r="L1486" t="s">
        <v>11389</v>
      </c>
      <c r="M1486">
        <v>4.6</v>
      </c>
      <c r="N1486" t="s">
        <v>11735</v>
      </c>
      <c r="O1486">
        <v>1.5</v>
      </c>
      <c r="P1486" t="s">
        <v>11735</v>
      </c>
      <c r="Q1486">
        <v>8.6</v>
      </c>
      <c r="R1486" t="s">
        <v>11421</v>
      </c>
      <c r="S1486">
        <v>3.2</v>
      </c>
      <c r="T1486" t="s">
        <v>11421</v>
      </c>
      <c r="U1486" t="s">
        <v>9</v>
      </c>
      <c r="V1486" t="s">
        <v>9</v>
      </c>
      <c r="W1486" t="s">
        <v>9</v>
      </c>
      <c r="X1486" t="s">
        <v>9</v>
      </c>
      <c r="Y1486">
        <v>5.6</v>
      </c>
      <c r="Z1486" t="s">
        <v>11421</v>
      </c>
      <c r="AA1486">
        <v>3.8</v>
      </c>
      <c r="AB1486" t="s">
        <v>11421</v>
      </c>
      <c r="AC1486">
        <v>1.4</v>
      </c>
      <c r="AD1486" t="s">
        <v>11421</v>
      </c>
      <c r="AE1486" t="s">
        <v>12371</v>
      </c>
    </row>
    <row r="1487" spans="1:31">
      <c r="A1487" t="s">
        <v>859</v>
      </c>
      <c r="B1487" t="s">
        <v>853</v>
      </c>
      <c r="C1487" t="s">
        <v>10782</v>
      </c>
      <c r="D1487" t="s">
        <v>853</v>
      </c>
      <c r="E1487">
        <v>18</v>
      </c>
      <c r="F1487" t="s">
        <v>32</v>
      </c>
      <c r="G1487" t="s">
        <v>2055</v>
      </c>
      <c r="H1487" t="s">
        <v>11402</v>
      </c>
      <c r="I1487" t="s">
        <v>7032</v>
      </c>
      <c r="J1487" t="s">
        <v>7069</v>
      </c>
      <c r="K1487">
        <v>4</v>
      </c>
      <c r="L1487" t="s">
        <v>11389</v>
      </c>
      <c r="M1487">
        <v>6.9</v>
      </c>
      <c r="N1487" t="s">
        <v>11735</v>
      </c>
      <c r="O1487">
        <v>3.9</v>
      </c>
      <c r="P1487" t="s">
        <v>11735</v>
      </c>
      <c r="Q1487">
        <v>4.9</v>
      </c>
      <c r="R1487" t="s">
        <v>11421</v>
      </c>
      <c r="S1487">
        <v>1.4</v>
      </c>
      <c r="T1487" t="s">
        <v>11421</v>
      </c>
      <c r="U1487">
        <v>2.1</v>
      </c>
      <c r="V1487" t="s">
        <v>11421</v>
      </c>
      <c r="W1487">
        <v>1.1</v>
      </c>
      <c r="X1487" t="s">
        <v>11421</v>
      </c>
      <c r="Y1487">
        <v>1</v>
      </c>
      <c r="Z1487" t="s">
        <v>11421</v>
      </c>
      <c r="AA1487">
        <v>6.1</v>
      </c>
      <c r="AB1487" t="s">
        <v>11421</v>
      </c>
      <c r="AC1487">
        <v>1.1</v>
      </c>
      <c r="AD1487" t="s">
        <v>11421</v>
      </c>
      <c r="AE1487" t="s">
        <v>12371</v>
      </c>
    </row>
    <row r="1488" spans="1:31">
      <c r="A1488" t="s">
        <v>9</v>
      </c>
      <c r="B1488" t="s">
        <v>853</v>
      </c>
      <c r="C1488" t="s">
        <v>12776</v>
      </c>
      <c r="D1488" t="s">
        <v>853</v>
      </c>
      <c r="E1488">
        <v>23</v>
      </c>
      <c r="F1488" t="s">
        <v>32</v>
      </c>
      <c r="G1488" t="s">
        <v>2055</v>
      </c>
      <c r="H1488" t="s">
        <v>11383</v>
      </c>
      <c r="I1488" t="s">
        <v>11398</v>
      </c>
      <c r="J1488" t="s">
        <v>7069</v>
      </c>
      <c r="K1488">
        <v>4</v>
      </c>
      <c r="L1488" t="s">
        <v>12073</v>
      </c>
      <c r="M1488">
        <v>6.1</v>
      </c>
      <c r="N1488" t="s">
        <v>11735</v>
      </c>
      <c r="O1488">
        <v>4.2</v>
      </c>
      <c r="P1488" t="s">
        <v>11735</v>
      </c>
      <c r="Q1488">
        <v>7.3</v>
      </c>
      <c r="R1488" t="s">
        <v>11421</v>
      </c>
      <c r="S1488">
        <v>1.6</v>
      </c>
      <c r="T1488" t="s">
        <v>11421</v>
      </c>
      <c r="U1488">
        <v>2.7</v>
      </c>
      <c r="V1488" t="s">
        <v>11421</v>
      </c>
      <c r="W1488">
        <v>1.4</v>
      </c>
      <c r="X1488" t="s">
        <v>11421</v>
      </c>
      <c r="Y1488">
        <v>1</v>
      </c>
      <c r="Z1488" t="s">
        <v>11421</v>
      </c>
      <c r="AA1488">
        <v>8.1</v>
      </c>
      <c r="AB1488" t="s">
        <v>11421</v>
      </c>
      <c r="AC1488" t="s">
        <v>9</v>
      </c>
      <c r="AD1488" t="s">
        <v>9</v>
      </c>
      <c r="AE1488" t="s">
        <v>12371</v>
      </c>
    </row>
    <row r="1489" spans="1:31">
      <c r="A1489" t="s">
        <v>859</v>
      </c>
      <c r="B1489" t="s">
        <v>853</v>
      </c>
      <c r="C1489" t="s">
        <v>12777</v>
      </c>
      <c r="D1489" t="s">
        <v>853</v>
      </c>
      <c r="E1489">
        <v>33</v>
      </c>
      <c r="F1489" t="s">
        <v>32</v>
      </c>
      <c r="G1489" t="s">
        <v>2055</v>
      </c>
      <c r="H1489" t="s">
        <v>11387</v>
      </c>
      <c r="I1489" t="s">
        <v>11398</v>
      </c>
      <c r="J1489" t="s">
        <v>7069</v>
      </c>
      <c r="K1489">
        <v>3</v>
      </c>
      <c r="L1489" t="s">
        <v>11385</v>
      </c>
      <c r="M1489">
        <v>5.3</v>
      </c>
      <c r="N1489" t="s">
        <v>11735</v>
      </c>
      <c r="O1489">
        <v>2.4</v>
      </c>
      <c r="P1489" t="s">
        <v>11735</v>
      </c>
      <c r="Q1489">
        <v>7.8</v>
      </c>
      <c r="R1489" t="s">
        <v>11421</v>
      </c>
      <c r="S1489">
        <v>1.1</v>
      </c>
      <c r="T1489" t="s">
        <v>11421</v>
      </c>
      <c r="U1489">
        <v>6.5</v>
      </c>
      <c r="V1489" t="s">
        <v>11421</v>
      </c>
      <c r="W1489">
        <v>1.1</v>
      </c>
      <c r="X1489" t="s">
        <v>11421</v>
      </c>
      <c r="Y1489">
        <v>1</v>
      </c>
      <c r="Z1489" t="s">
        <v>11421</v>
      </c>
      <c r="AA1489">
        <v>7.1</v>
      </c>
      <c r="AB1489" t="s">
        <v>11421</v>
      </c>
      <c r="AC1489">
        <v>1.4</v>
      </c>
      <c r="AD1489" t="s">
        <v>11421</v>
      </c>
      <c r="AE1489" t="s">
        <v>12371</v>
      </c>
    </row>
    <row r="1490" spans="1:31">
      <c r="A1490" t="s">
        <v>9</v>
      </c>
      <c r="B1490" t="s">
        <v>853</v>
      </c>
      <c r="C1490" t="s">
        <v>12778</v>
      </c>
      <c r="D1490" t="s">
        <v>853</v>
      </c>
      <c r="E1490">
        <v>23</v>
      </c>
      <c r="F1490" t="s">
        <v>11448</v>
      </c>
      <c r="G1490" t="s">
        <v>175</v>
      </c>
      <c r="H1490" t="s">
        <v>9</v>
      </c>
      <c r="I1490" t="s">
        <v>7032</v>
      </c>
      <c r="J1490" t="s">
        <v>9</v>
      </c>
      <c r="K1490" t="s">
        <v>9</v>
      </c>
      <c r="L1490" t="s">
        <v>9</v>
      </c>
      <c r="M1490">
        <v>9.5</v>
      </c>
      <c r="N1490" t="s">
        <v>11735</v>
      </c>
      <c r="O1490">
        <v>5.1</v>
      </c>
      <c r="P1490" t="s">
        <v>11735</v>
      </c>
      <c r="Q1490" t="s">
        <v>9</v>
      </c>
      <c r="R1490" t="s">
        <v>9</v>
      </c>
      <c r="S1490" t="s">
        <v>9</v>
      </c>
      <c r="T1490" t="s">
        <v>9</v>
      </c>
      <c r="U1490" t="s">
        <v>9</v>
      </c>
      <c r="V1490" t="s">
        <v>9</v>
      </c>
      <c r="W1490" t="s">
        <v>9</v>
      </c>
      <c r="X1490" t="s">
        <v>9</v>
      </c>
      <c r="Y1490">
        <v>14.3</v>
      </c>
      <c r="Z1490" t="s">
        <v>12083</v>
      </c>
      <c r="AA1490" t="s">
        <v>9</v>
      </c>
      <c r="AB1490" t="s">
        <v>9</v>
      </c>
      <c r="AC1490" t="s">
        <v>9</v>
      </c>
      <c r="AD1490" t="s">
        <v>9</v>
      </c>
      <c r="AE1490" t="s">
        <v>12371</v>
      </c>
    </row>
    <row r="1491" spans="1:31">
      <c r="A1491" t="s">
        <v>853</v>
      </c>
      <c r="B1491" t="s">
        <v>853</v>
      </c>
      <c r="C1491" t="s">
        <v>10634</v>
      </c>
      <c r="D1491" t="s">
        <v>853</v>
      </c>
      <c r="E1491">
        <v>17</v>
      </c>
      <c r="F1491" t="s">
        <v>12456</v>
      </c>
      <c r="G1491" t="s">
        <v>1717</v>
      </c>
      <c r="H1491" t="s">
        <v>11387</v>
      </c>
      <c r="I1491" t="s">
        <v>7032</v>
      </c>
      <c r="J1491" t="s">
        <v>7069</v>
      </c>
      <c r="K1491">
        <v>4</v>
      </c>
      <c r="L1491" t="s">
        <v>11389</v>
      </c>
      <c r="M1491">
        <v>4.1</v>
      </c>
      <c r="N1491" t="s">
        <v>11735</v>
      </c>
      <c r="O1491">
        <v>2</v>
      </c>
      <c r="P1491" t="s">
        <v>11735</v>
      </c>
      <c r="Q1491">
        <v>2.9</v>
      </c>
      <c r="R1491" t="s">
        <v>11421</v>
      </c>
      <c r="S1491">
        <v>2</v>
      </c>
      <c r="T1491" t="s">
        <v>11421</v>
      </c>
      <c r="U1491" t="s">
        <v>9</v>
      </c>
      <c r="V1491" t="s">
        <v>9</v>
      </c>
      <c r="W1491" t="s">
        <v>9</v>
      </c>
      <c r="X1491" t="s">
        <v>9</v>
      </c>
      <c r="Y1491">
        <v>1.1</v>
      </c>
      <c r="Z1491" t="s">
        <v>11421</v>
      </c>
      <c r="AA1491">
        <v>7.9</v>
      </c>
      <c r="AB1491" t="s">
        <v>11421</v>
      </c>
      <c r="AC1491">
        <v>1</v>
      </c>
      <c r="AD1491" t="s">
        <v>11421</v>
      </c>
      <c r="AE1491" t="s">
        <v>12371</v>
      </c>
    </row>
    <row r="1492" spans="1:31">
      <c r="A1492" t="s">
        <v>9</v>
      </c>
      <c r="B1492" t="s">
        <v>853</v>
      </c>
      <c r="C1492" t="s">
        <v>909</v>
      </c>
      <c r="D1492" t="s">
        <v>853</v>
      </c>
      <c r="E1492">
        <v>17</v>
      </c>
      <c r="F1492" t="s">
        <v>12779</v>
      </c>
      <c r="G1492" t="s">
        <v>851</v>
      </c>
      <c r="H1492" t="s">
        <v>9</v>
      </c>
      <c r="I1492" t="s">
        <v>7032</v>
      </c>
      <c r="J1492" t="s">
        <v>9</v>
      </c>
      <c r="K1492">
        <v>4</v>
      </c>
      <c r="L1492" t="s">
        <v>9</v>
      </c>
      <c r="M1492">
        <v>9</v>
      </c>
      <c r="N1492" t="s">
        <v>11735</v>
      </c>
      <c r="O1492">
        <v>6.6</v>
      </c>
      <c r="P1492" t="s">
        <v>11735</v>
      </c>
      <c r="Q1492" t="s">
        <v>9</v>
      </c>
      <c r="R1492" t="s">
        <v>9</v>
      </c>
      <c r="S1492" t="s">
        <v>9</v>
      </c>
      <c r="T1492" t="s">
        <v>9</v>
      </c>
      <c r="U1492" t="s">
        <v>9</v>
      </c>
      <c r="V1492" t="s">
        <v>9</v>
      </c>
      <c r="W1492" t="s">
        <v>9</v>
      </c>
      <c r="X1492" t="s">
        <v>9</v>
      </c>
      <c r="Y1492">
        <v>8.2</v>
      </c>
      <c r="Z1492" t="s">
        <v>11421</v>
      </c>
      <c r="AA1492" t="s">
        <v>9</v>
      </c>
      <c r="AB1492" t="s">
        <v>9</v>
      </c>
      <c r="AC1492" t="s">
        <v>9</v>
      </c>
      <c r="AD1492" t="s">
        <v>9</v>
      </c>
      <c r="AE1492" t="s">
        <v>12371</v>
      </c>
    </row>
    <row r="1493" spans="1:31">
      <c r="A1493" t="s">
        <v>859</v>
      </c>
      <c r="B1493" t="s">
        <v>853</v>
      </c>
      <c r="C1493" t="s">
        <v>2146</v>
      </c>
      <c r="D1493" t="s">
        <v>853</v>
      </c>
      <c r="E1493">
        <v>17</v>
      </c>
      <c r="F1493" t="s">
        <v>12421</v>
      </c>
      <c r="G1493" t="s">
        <v>1117</v>
      </c>
      <c r="H1493" t="s">
        <v>11387</v>
      </c>
      <c r="I1493" t="s">
        <v>11398</v>
      </c>
      <c r="J1493" t="s">
        <v>11384</v>
      </c>
      <c r="K1493">
        <v>3</v>
      </c>
      <c r="L1493" t="s">
        <v>11389</v>
      </c>
      <c r="M1493">
        <v>4</v>
      </c>
      <c r="N1493" t="s">
        <v>11735</v>
      </c>
      <c r="O1493">
        <v>2.4</v>
      </c>
      <c r="P1493" t="s">
        <v>11735</v>
      </c>
      <c r="Q1493">
        <v>10.3</v>
      </c>
      <c r="R1493" t="s">
        <v>11421</v>
      </c>
      <c r="S1493">
        <v>3.6</v>
      </c>
      <c r="T1493" t="s">
        <v>11421</v>
      </c>
      <c r="U1493">
        <v>1</v>
      </c>
      <c r="V1493" t="s">
        <v>11421</v>
      </c>
      <c r="W1493">
        <v>1.1</v>
      </c>
      <c r="X1493" t="s">
        <v>11421</v>
      </c>
      <c r="Y1493">
        <v>2.7</v>
      </c>
      <c r="Z1493" t="s">
        <v>11421</v>
      </c>
      <c r="AA1493">
        <v>9.2</v>
      </c>
      <c r="AB1493" t="s">
        <v>11421</v>
      </c>
      <c r="AC1493">
        <v>1</v>
      </c>
      <c r="AD1493" t="s">
        <v>11421</v>
      </c>
      <c r="AE1493" t="s">
        <v>12371</v>
      </c>
    </row>
    <row r="1494" spans="1:31">
      <c r="A1494" t="s">
        <v>9</v>
      </c>
      <c r="B1494" t="s">
        <v>853</v>
      </c>
      <c r="C1494" t="s">
        <v>852</v>
      </c>
      <c r="D1494" t="s">
        <v>853</v>
      </c>
      <c r="E1494">
        <v>15</v>
      </c>
      <c r="F1494" t="s">
        <v>12779</v>
      </c>
      <c r="G1494" t="s">
        <v>851</v>
      </c>
      <c r="H1494" t="s">
        <v>9</v>
      </c>
      <c r="I1494" t="s">
        <v>7032</v>
      </c>
      <c r="J1494" t="s">
        <v>9</v>
      </c>
      <c r="K1494" t="s">
        <v>9</v>
      </c>
      <c r="L1494" t="s">
        <v>9</v>
      </c>
      <c r="M1494">
        <v>7.4</v>
      </c>
      <c r="N1494" t="s">
        <v>11735</v>
      </c>
      <c r="O1494">
        <v>5.6</v>
      </c>
      <c r="P1494" t="s">
        <v>11735</v>
      </c>
      <c r="Q1494" t="s">
        <v>9</v>
      </c>
      <c r="R1494" t="s">
        <v>9</v>
      </c>
      <c r="S1494" t="s">
        <v>9</v>
      </c>
      <c r="T1494" t="s">
        <v>9</v>
      </c>
      <c r="U1494" t="s">
        <v>9</v>
      </c>
      <c r="V1494" t="s">
        <v>9</v>
      </c>
      <c r="W1494" t="s">
        <v>9</v>
      </c>
      <c r="X1494" t="s">
        <v>9</v>
      </c>
      <c r="Y1494">
        <v>1.5</v>
      </c>
      <c r="Z1494" t="s">
        <v>11421</v>
      </c>
      <c r="AA1494" t="s">
        <v>9</v>
      </c>
      <c r="AB1494" t="s">
        <v>9</v>
      </c>
      <c r="AC1494" t="s">
        <v>9</v>
      </c>
      <c r="AD1494" t="s">
        <v>9</v>
      </c>
      <c r="AE1494" t="s">
        <v>12371</v>
      </c>
    </row>
    <row r="1495" spans="1:31">
      <c r="A1495" t="s">
        <v>9</v>
      </c>
      <c r="B1495" t="s">
        <v>853</v>
      </c>
      <c r="C1495" t="s">
        <v>11051</v>
      </c>
      <c r="D1495" t="s">
        <v>853</v>
      </c>
      <c r="E1495">
        <v>18</v>
      </c>
      <c r="F1495" t="s">
        <v>32</v>
      </c>
      <c r="G1495" t="s">
        <v>2055</v>
      </c>
      <c r="H1495" t="s">
        <v>11387</v>
      </c>
      <c r="I1495" t="s">
        <v>11388</v>
      </c>
      <c r="J1495" t="s">
        <v>6952</v>
      </c>
      <c r="K1495">
        <v>4</v>
      </c>
      <c r="L1495" t="s">
        <v>9</v>
      </c>
      <c r="M1495">
        <v>3.4</v>
      </c>
      <c r="N1495" t="s">
        <v>11735</v>
      </c>
      <c r="O1495">
        <v>1.8</v>
      </c>
      <c r="P1495" t="s">
        <v>11735</v>
      </c>
      <c r="Q1495">
        <v>4.7</v>
      </c>
      <c r="R1495" t="s">
        <v>11421</v>
      </c>
      <c r="S1495">
        <v>1.3</v>
      </c>
      <c r="T1495" t="s">
        <v>11421</v>
      </c>
      <c r="U1495">
        <v>1</v>
      </c>
      <c r="V1495" t="s">
        <v>11421</v>
      </c>
      <c r="W1495">
        <v>1</v>
      </c>
      <c r="X1495" t="s">
        <v>11421</v>
      </c>
      <c r="Y1495">
        <v>1</v>
      </c>
      <c r="Z1495" t="s">
        <v>11421</v>
      </c>
      <c r="AA1495">
        <v>5.8</v>
      </c>
      <c r="AB1495" t="s">
        <v>11421</v>
      </c>
      <c r="AC1495" t="s">
        <v>9</v>
      </c>
      <c r="AD1495" t="s">
        <v>9</v>
      </c>
      <c r="AE1495" t="s">
        <v>12371</v>
      </c>
    </row>
    <row r="1496" spans="1:31">
      <c r="A1496" t="s">
        <v>9</v>
      </c>
      <c r="B1496" t="s">
        <v>853</v>
      </c>
      <c r="C1496" t="s">
        <v>12780</v>
      </c>
      <c r="D1496" t="s">
        <v>853</v>
      </c>
      <c r="E1496">
        <v>19</v>
      </c>
      <c r="F1496" t="s">
        <v>32</v>
      </c>
      <c r="G1496" t="s">
        <v>2055</v>
      </c>
      <c r="H1496" t="s">
        <v>11387</v>
      </c>
      <c r="I1496" t="s">
        <v>11398</v>
      </c>
      <c r="J1496" t="s">
        <v>6952</v>
      </c>
      <c r="K1496">
        <v>4</v>
      </c>
      <c r="L1496" t="s">
        <v>11389</v>
      </c>
      <c r="M1496">
        <v>4.9</v>
      </c>
      <c r="N1496" t="s">
        <v>11735</v>
      </c>
      <c r="O1496">
        <v>1.6</v>
      </c>
      <c r="P1496" t="s">
        <v>11735</v>
      </c>
      <c r="Q1496">
        <v>3.5</v>
      </c>
      <c r="R1496" t="s">
        <v>11421</v>
      </c>
      <c r="S1496">
        <v>1.1</v>
      </c>
      <c r="T1496" t="s">
        <v>11421</v>
      </c>
      <c r="U1496">
        <v>1.2</v>
      </c>
      <c r="V1496" t="s">
        <v>11421</v>
      </c>
      <c r="W1496">
        <v>1</v>
      </c>
      <c r="X1496" t="s">
        <v>11421</v>
      </c>
      <c r="Y1496">
        <v>1</v>
      </c>
      <c r="Z1496" t="s">
        <v>11421</v>
      </c>
      <c r="AA1496">
        <v>5</v>
      </c>
      <c r="AB1496" t="s">
        <v>11421</v>
      </c>
      <c r="AC1496" t="s">
        <v>9</v>
      </c>
      <c r="AD1496" t="s">
        <v>9</v>
      </c>
      <c r="AE1496" t="s">
        <v>12371</v>
      </c>
    </row>
    <row r="1497" spans="1:31">
      <c r="A1497" t="s">
        <v>853</v>
      </c>
      <c r="B1497" t="s">
        <v>853</v>
      </c>
      <c r="C1497" t="s">
        <v>3403</v>
      </c>
      <c r="D1497" t="s">
        <v>853</v>
      </c>
      <c r="E1497">
        <v>15</v>
      </c>
      <c r="F1497" t="s">
        <v>12456</v>
      </c>
      <c r="G1497" t="s">
        <v>1717</v>
      </c>
      <c r="H1497" t="s">
        <v>11387</v>
      </c>
      <c r="I1497" t="s">
        <v>11388</v>
      </c>
      <c r="J1497" t="s">
        <v>6952</v>
      </c>
      <c r="K1497">
        <v>4</v>
      </c>
      <c r="L1497" t="s">
        <v>11389</v>
      </c>
      <c r="M1497">
        <v>5</v>
      </c>
      <c r="N1497" t="s">
        <v>11735</v>
      </c>
      <c r="O1497">
        <v>2</v>
      </c>
      <c r="P1497" t="s">
        <v>11735</v>
      </c>
      <c r="Q1497">
        <v>3.6</v>
      </c>
      <c r="R1497" t="s">
        <v>11421</v>
      </c>
      <c r="S1497">
        <v>1.7</v>
      </c>
      <c r="T1497" t="s">
        <v>11421</v>
      </c>
      <c r="U1497">
        <v>1.6</v>
      </c>
      <c r="V1497" t="s">
        <v>11421</v>
      </c>
      <c r="W1497">
        <v>7</v>
      </c>
      <c r="X1497" t="s">
        <v>11421</v>
      </c>
      <c r="Y1497">
        <v>1.8</v>
      </c>
      <c r="Z1497" t="s">
        <v>11421</v>
      </c>
      <c r="AA1497">
        <v>5.9</v>
      </c>
      <c r="AB1497" t="s">
        <v>11421</v>
      </c>
      <c r="AC1497">
        <v>2.2</v>
      </c>
      <c r="AD1497" t="s">
        <v>11421</v>
      </c>
      <c r="AE1497" t="s">
        <v>12371</v>
      </c>
    </row>
    <row r="1498" spans="1:31">
      <c r="A1498" t="s">
        <v>9</v>
      </c>
      <c r="B1498" t="s">
        <v>853</v>
      </c>
      <c r="C1498" t="s">
        <v>10224</v>
      </c>
      <c r="D1498" t="s">
        <v>853</v>
      </c>
      <c r="E1498">
        <v>22</v>
      </c>
      <c r="F1498" t="s">
        <v>11734</v>
      </c>
      <c r="G1498" t="s">
        <v>335</v>
      </c>
      <c r="H1498" t="s">
        <v>9</v>
      </c>
      <c r="I1498" t="s">
        <v>7032</v>
      </c>
      <c r="J1498" t="s">
        <v>9</v>
      </c>
      <c r="K1498">
        <v>2</v>
      </c>
      <c r="L1498" t="s">
        <v>9</v>
      </c>
      <c r="M1498">
        <v>7.2</v>
      </c>
      <c r="N1498" t="s">
        <v>11735</v>
      </c>
      <c r="O1498">
        <v>5.7</v>
      </c>
      <c r="P1498" t="s">
        <v>11735</v>
      </c>
      <c r="Q1498" t="s">
        <v>9</v>
      </c>
      <c r="R1498" t="s">
        <v>9</v>
      </c>
      <c r="S1498" t="s">
        <v>9</v>
      </c>
      <c r="T1498" t="s">
        <v>9</v>
      </c>
      <c r="U1498" t="s">
        <v>9</v>
      </c>
      <c r="V1498" t="s">
        <v>9</v>
      </c>
      <c r="W1498" t="s">
        <v>9</v>
      </c>
      <c r="X1498" t="s">
        <v>9</v>
      </c>
      <c r="Y1498">
        <v>26.3</v>
      </c>
      <c r="Z1498" t="s">
        <v>11973</v>
      </c>
      <c r="AA1498" t="s">
        <v>9</v>
      </c>
      <c r="AB1498" t="s">
        <v>9</v>
      </c>
      <c r="AC1498" t="s">
        <v>9</v>
      </c>
      <c r="AD1498" t="s">
        <v>9</v>
      </c>
      <c r="AE1498" t="s">
        <v>12371</v>
      </c>
    </row>
    <row r="1499" spans="1:31">
      <c r="A1499" t="s">
        <v>859</v>
      </c>
      <c r="B1499" t="s">
        <v>853</v>
      </c>
      <c r="C1499" t="s">
        <v>12781</v>
      </c>
      <c r="D1499" t="s">
        <v>853</v>
      </c>
      <c r="E1499">
        <v>32</v>
      </c>
      <c r="F1499" t="s">
        <v>12456</v>
      </c>
      <c r="G1499" t="s">
        <v>1717</v>
      </c>
      <c r="H1499" t="s">
        <v>11383</v>
      </c>
      <c r="I1499" t="s">
        <v>11398</v>
      </c>
      <c r="J1499" t="s">
        <v>11384</v>
      </c>
      <c r="K1499">
        <v>5</v>
      </c>
      <c r="L1499" t="s">
        <v>11389</v>
      </c>
      <c r="M1499">
        <v>4</v>
      </c>
      <c r="N1499" t="s">
        <v>11735</v>
      </c>
      <c r="O1499">
        <v>3.4</v>
      </c>
      <c r="P1499" t="s">
        <v>11735</v>
      </c>
      <c r="Q1499">
        <v>8.6</v>
      </c>
      <c r="R1499" t="s">
        <v>11421</v>
      </c>
      <c r="S1499">
        <v>3.6</v>
      </c>
      <c r="T1499" t="s">
        <v>11421</v>
      </c>
      <c r="U1499">
        <v>1.2</v>
      </c>
      <c r="V1499" t="s">
        <v>11421</v>
      </c>
      <c r="W1499">
        <v>2.9</v>
      </c>
      <c r="X1499" t="s">
        <v>11421</v>
      </c>
      <c r="Y1499">
        <v>1.3</v>
      </c>
      <c r="Z1499" t="s">
        <v>11421</v>
      </c>
      <c r="AA1499">
        <v>8.5</v>
      </c>
      <c r="AB1499" t="s">
        <v>11421</v>
      </c>
      <c r="AC1499">
        <v>1</v>
      </c>
      <c r="AD1499" t="s">
        <v>11421</v>
      </c>
      <c r="AE1499" t="s">
        <v>12371</v>
      </c>
    </row>
    <row r="1500" spans="1:31">
      <c r="A1500" t="s">
        <v>859</v>
      </c>
      <c r="B1500" t="s">
        <v>853</v>
      </c>
      <c r="C1500" t="s">
        <v>2940</v>
      </c>
      <c r="D1500" t="s">
        <v>853</v>
      </c>
      <c r="E1500">
        <v>24</v>
      </c>
      <c r="F1500" t="s">
        <v>11382</v>
      </c>
      <c r="G1500" t="s">
        <v>5</v>
      </c>
      <c r="H1500" t="s">
        <v>11387</v>
      </c>
      <c r="I1500" t="s">
        <v>7032</v>
      </c>
      <c r="J1500" t="s">
        <v>7069</v>
      </c>
      <c r="K1500">
        <v>5</v>
      </c>
      <c r="L1500" t="s">
        <v>9</v>
      </c>
      <c r="M1500">
        <v>2.8</v>
      </c>
      <c r="N1500" t="s">
        <v>11735</v>
      </c>
      <c r="O1500">
        <v>3.4</v>
      </c>
      <c r="P1500" t="s">
        <v>11735</v>
      </c>
      <c r="Q1500">
        <v>7</v>
      </c>
      <c r="R1500" t="s">
        <v>11421</v>
      </c>
      <c r="S1500">
        <v>4.3</v>
      </c>
      <c r="T1500" t="s">
        <v>11421</v>
      </c>
      <c r="U1500">
        <v>14.5</v>
      </c>
      <c r="V1500" t="s">
        <v>12343</v>
      </c>
      <c r="W1500">
        <v>1.4</v>
      </c>
      <c r="X1500" t="s">
        <v>11421</v>
      </c>
      <c r="Y1500">
        <v>1</v>
      </c>
      <c r="Z1500" t="s">
        <v>11421</v>
      </c>
      <c r="AA1500">
        <v>7.3</v>
      </c>
      <c r="AB1500" t="s">
        <v>11421</v>
      </c>
      <c r="AC1500" t="s">
        <v>9</v>
      </c>
      <c r="AD1500" t="s">
        <v>9</v>
      </c>
      <c r="AE1500" t="s">
        <v>12371</v>
      </c>
    </row>
    <row r="1501" spans="1:31">
      <c r="A1501" t="s">
        <v>9</v>
      </c>
      <c r="B1501" t="s">
        <v>853</v>
      </c>
      <c r="C1501" t="s">
        <v>12782</v>
      </c>
      <c r="D1501" t="s">
        <v>853</v>
      </c>
      <c r="E1501">
        <v>15</v>
      </c>
      <c r="F1501" t="s">
        <v>11397</v>
      </c>
      <c r="G1501" t="s">
        <v>147</v>
      </c>
      <c r="H1501" t="s">
        <v>9</v>
      </c>
      <c r="I1501" t="s">
        <v>7032</v>
      </c>
      <c r="J1501" t="s">
        <v>9</v>
      </c>
      <c r="K1501" t="s">
        <v>9</v>
      </c>
      <c r="L1501" t="s">
        <v>9</v>
      </c>
      <c r="M1501">
        <v>5.7</v>
      </c>
      <c r="N1501" t="s">
        <v>11735</v>
      </c>
      <c r="O1501">
        <v>6.7</v>
      </c>
      <c r="P1501" t="s">
        <v>11735</v>
      </c>
      <c r="Q1501" t="s">
        <v>9</v>
      </c>
      <c r="R1501" t="s">
        <v>9</v>
      </c>
      <c r="S1501" t="s">
        <v>9</v>
      </c>
      <c r="T1501" t="s">
        <v>9</v>
      </c>
      <c r="U1501" t="s">
        <v>9</v>
      </c>
      <c r="V1501" t="s">
        <v>9</v>
      </c>
      <c r="W1501" t="s">
        <v>9</v>
      </c>
      <c r="X1501" t="s">
        <v>9</v>
      </c>
      <c r="Y1501">
        <v>1.7</v>
      </c>
      <c r="Z1501" t="s">
        <v>11421</v>
      </c>
      <c r="AA1501" t="s">
        <v>9</v>
      </c>
      <c r="AB1501" t="s">
        <v>9</v>
      </c>
      <c r="AC1501" t="s">
        <v>9</v>
      </c>
      <c r="AD1501" t="s">
        <v>9</v>
      </c>
      <c r="AE1501" t="s">
        <v>12371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016A54-7DF8-4677-8C92-D1B264F7A6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 Fact</vt:lpstr>
      <vt:lpstr>合并1</vt:lpstr>
      <vt:lpstr>全球排名</vt:lpstr>
      <vt:lpstr>亚洲排名</vt:lpstr>
      <vt:lpstr>欧洲排名</vt:lpstr>
      <vt:lpstr>美国国内大学排名</vt:lpstr>
      <vt:lpstr>澳洲排名</vt:lpstr>
      <vt:lpstr>qs美国大学艺术排名</vt:lpstr>
      <vt:lpstr>拉丁美洲排名</vt:lpstr>
      <vt:lpstr>非洲排名</vt:lpstr>
      <vt:lpstr>TIMES排名</vt:lpstr>
      <vt:lpstr>QS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</cp:lastModifiedBy>
  <dcterms:created xsi:type="dcterms:W3CDTF">2024-07-31T10:15:00Z</dcterms:created>
  <dcterms:modified xsi:type="dcterms:W3CDTF">2024-08-01T12:33:05Z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61D612DF77DC4C0AB701B0A0B91F3FDD_12</vt:lpwstr>
  </property>
  <property fmtid="{D5CDD505-2E9C-101B-9397-08002B2CF9AE}" pid="3" name="KSOProductBuildVer">
    <vt:lpwstr>2052-12.1.0.17147</vt:lpwstr>
  </property>
</Properties>
</file>