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60" yWindow="6420" windowWidth="39100" windowHeight="1960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I13" i="1"/>
  <c r="I14" i="1"/>
  <c r="I15" i="1"/>
  <c r="I16" i="1"/>
  <c r="I17" i="1"/>
  <c r="I18" i="1"/>
  <c r="I19" i="1"/>
  <c r="I12" i="1"/>
  <c r="C3" i="1"/>
  <c r="C4" i="1"/>
  <c r="E4" i="1"/>
  <c r="L3" i="1"/>
  <c r="L4" i="1"/>
  <c r="L5" i="1"/>
  <c r="L6" i="1"/>
  <c r="L7" i="1"/>
  <c r="L8" i="1"/>
  <c r="L9" i="1"/>
  <c r="L2" i="1"/>
  <c r="H13" i="1"/>
  <c r="H14" i="1"/>
  <c r="H15" i="1"/>
  <c r="H16" i="1"/>
  <c r="H17" i="1"/>
  <c r="H18" i="1"/>
  <c r="H19" i="1"/>
  <c r="H12" i="1"/>
  <c r="E3" i="1"/>
  <c r="H3" i="1"/>
  <c r="H4" i="1"/>
  <c r="C5" i="1"/>
  <c r="E5" i="1"/>
  <c r="H5" i="1"/>
  <c r="C6" i="1"/>
  <c r="E6" i="1"/>
  <c r="H6" i="1"/>
  <c r="C7" i="1"/>
  <c r="E7" i="1"/>
  <c r="H7" i="1"/>
  <c r="C8" i="1"/>
  <c r="E8" i="1"/>
  <c r="H8" i="1"/>
  <c r="C9" i="1"/>
  <c r="E9" i="1"/>
  <c r="H9" i="1"/>
  <c r="E2" i="1"/>
  <c r="H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E12" i="1"/>
  <c r="J19" i="1"/>
  <c r="J18" i="1"/>
  <c r="J17" i="1"/>
  <c r="J16" i="1"/>
</calcChain>
</file>

<file path=xl/sharedStrings.xml><?xml version="1.0" encoding="utf-8"?>
<sst xmlns="http://schemas.openxmlformats.org/spreadsheetml/2006/main" count="42" uniqueCount="27">
  <si>
    <t># Accesses</t>
  </si>
  <si>
    <t>Duration (ms)</t>
  </si>
  <si>
    <t># Packets</t>
  </si>
  <si>
    <t>Packet Size (1k bytes)</t>
  </si>
  <si>
    <t>Energy per packet (joules)</t>
  </si>
  <si>
    <t>Energy by regression calc</t>
  </si>
  <si>
    <t>Regresion slope</t>
  </si>
  <si>
    <t>Regression intercept</t>
  </si>
  <si>
    <t>Active Power</t>
  </si>
  <si>
    <t>Power above baseline</t>
  </si>
  <si>
    <t>Type</t>
  </si>
  <si>
    <t>4G Upload</t>
  </si>
  <si>
    <t>4G Download</t>
  </si>
  <si>
    <t>WiFi Tx</t>
  </si>
  <si>
    <t>WiFi Rx</t>
  </si>
  <si>
    <t>Active Power (mW)</t>
  </si>
  <si>
    <t>Power above baseline (mW)</t>
  </si>
  <si>
    <t>WiFi Idle power</t>
  </si>
  <si>
    <t>Energy per Access (J)</t>
  </si>
  <si>
    <t>Access Size (bytes)</t>
  </si>
  <si>
    <t>Packet Size (bytes)</t>
  </si>
  <si>
    <t>Power above baseline including tail (mW)</t>
  </si>
  <si>
    <t>Duration including tail (ms)</t>
  </si>
  <si>
    <t>Energy per Access including tail (J)</t>
  </si>
  <si>
    <t>App Idle Power (mW)</t>
  </si>
  <si>
    <t>App Idle Power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</si>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</sst>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11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Sheet1!$H$12:$H$15</c:f>
              <c:numCache>
                <c:formatCode>General</c:formatCode>
                <c:ptCount val="4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</c:numCache>
            </c:numRef>
          </c:xVal>
          <c:yVal>
            <c:numRef>
              <c:f>Sheet1!$I$12:$I$15</c:f>
              <c:numCache>
                <c:formatCode>General</c:formatCode>
                <c:ptCount val="4"/>
                <c:pt idx="0">
                  <c:v>0.058773</c:v>
                </c:pt>
                <c:pt idx="1">
                  <c:v>0.1045759</c:v>
                </c:pt>
                <c:pt idx="2">
                  <c:v>0.2093444</c:v>
                </c:pt>
                <c:pt idx="3">
                  <c:v>0.404844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14760"/>
        <c:axId val="1819525864"/>
      </c:scatterChart>
      <c:valAx>
        <c:axId val="18195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525864"/>
        <c:crosses val="autoZero"/>
        <c:crossBetween val="midCat"/>
      </c:valAx>
      <c:valAx>
        <c:axId val="181952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51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84168853893263"/>
                  <c:y val="0.0140678769320502"/>
                </c:manualLayout>
              </c:layout>
              <c:numFmt formatCode="General" sourceLinked="0"/>
            </c:trendlineLbl>
          </c:trendline>
          <c:xVal>
            <c:numRef>
              <c:f>Sheet1!$H$16:$H$19</c:f>
              <c:numCache>
                <c:formatCode>General</c:formatCode>
                <c:ptCount val="4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</c:numCache>
            </c:numRef>
          </c:xVal>
          <c:yVal>
            <c:numRef>
              <c:f>Sheet1!$I$16:$I$19</c:f>
              <c:numCache>
                <c:formatCode>General</c:formatCode>
                <c:ptCount val="4"/>
                <c:pt idx="0">
                  <c:v>0.0094743</c:v>
                </c:pt>
                <c:pt idx="1">
                  <c:v>0.0203032</c:v>
                </c:pt>
                <c:pt idx="2">
                  <c:v>0.0464464</c:v>
                </c:pt>
                <c:pt idx="3">
                  <c:v>0.1006888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5112"/>
        <c:axId val="1820756168"/>
      </c:scatterChart>
      <c:valAx>
        <c:axId val="181944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756168"/>
        <c:crosses val="autoZero"/>
        <c:crossBetween val="midCat"/>
      </c:valAx>
      <c:valAx>
        <c:axId val="182075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44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24</xdr:row>
      <xdr:rowOff>82550</xdr:rowOff>
    </xdr:from>
    <xdr:to>
      <xdr:col>2</xdr:col>
      <xdr:colOff>882650</xdr:colOff>
      <xdr:row>38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1250950</xdr:colOff>
      <xdr:row>24</xdr:row>
      <xdr:rowOff>133350</xdr:rowOff>
    </xdr:from>
    <xdr:to>
      <xdr:col>5</xdr:col>
      <xdr:colOff>247650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expt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16">
          <cell r="G116">
            <v>1000</v>
          </cell>
          <cell r="H116">
            <v>9.7960800000000004E-3</v>
          </cell>
        </row>
        <row r="117">
          <cell r="G117">
            <v>2000</v>
          </cell>
          <cell r="H117">
            <v>1.8564041999999999E-2</v>
          </cell>
        </row>
        <row r="118">
          <cell r="G118">
            <v>4000</v>
          </cell>
          <cell r="H118">
            <v>3.3036780000000002E-2</v>
          </cell>
        </row>
        <row r="119">
          <cell r="G119">
            <v>8000</v>
          </cell>
          <cell r="H119">
            <v>6.6280367999999992E-2</v>
          </cell>
        </row>
        <row r="120">
          <cell r="G120">
            <v>1000</v>
          </cell>
          <cell r="H120">
            <v>5.8337999999999999E-4</v>
          </cell>
        </row>
        <row r="121">
          <cell r="G121">
            <v>2000</v>
          </cell>
          <cell r="H121">
            <v>9.8334599999999996E-4</v>
          </cell>
        </row>
        <row r="122">
          <cell r="G122">
            <v>4000</v>
          </cell>
          <cell r="H122">
            <v>1.51578E-3</v>
          </cell>
        </row>
        <row r="123">
          <cell r="G123">
            <v>8000</v>
          </cell>
          <cell r="H123">
            <v>2.1153300000000003E-3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showRuler="0" workbookViewId="0">
      <selection activeCell="K13" sqref="K13"/>
    </sheetView>
  </sheetViews>
  <sheetFormatPr baseColWidth="10" defaultRowHeight="15" x14ac:dyDescent="0"/>
  <cols>
    <col min="1" max="1" width="36.33203125" style="2" customWidth="1"/>
    <col min="2" max="2" width="23.83203125" style="2" customWidth="1"/>
    <col min="3" max="3" width="20.83203125" style="2" customWidth="1"/>
    <col min="4" max="4" width="19.6640625" style="2" customWidth="1"/>
    <col min="5" max="5" width="32.6640625" style="2" customWidth="1"/>
    <col min="6" max="6" width="12.1640625" style="2" customWidth="1"/>
    <col min="7" max="7" width="15" style="2" customWidth="1"/>
    <col min="8" max="8" width="20.1640625" style="2" customWidth="1"/>
    <col min="9" max="9" width="19.6640625" style="2" customWidth="1"/>
    <col min="10" max="10" width="25.1640625" style="2" customWidth="1"/>
    <col min="11" max="12" width="19.6640625" style="2" customWidth="1"/>
    <col min="13" max="16384" width="10.83203125" style="2"/>
  </cols>
  <sheetData>
    <row r="1" spans="1:12" s="1" customFormat="1">
      <c r="A1" s="1" t="s">
        <v>10</v>
      </c>
      <c r="B1" s="1" t="s">
        <v>19</v>
      </c>
      <c r="C1" s="1" t="s">
        <v>24</v>
      </c>
      <c r="D1" s="1" t="s">
        <v>15</v>
      </c>
      <c r="E1" s="1" t="s">
        <v>16</v>
      </c>
      <c r="F1" s="1" t="s">
        <v>0</v>
      </c>
      <c r="G1" s="1" t="s">
        <v>1</v>
      </c>
      <c r="H1" s="1" t="s">
        <v>18</v>
      </c>
      <c r="J1" s="1" t="s">
        <v>21</v>
      </c>
      <c r="K1" s="1" t="s">
        <v>22</v>
      </c>
      <c r="L1" s="1" t="s">
        <v>23</v>
      </c>
    </row>
    <row r="2" spans="1:12">
      <c r="A2" s="2" t="s">
        <v>11</v>
      </c>
      <c r="B2" s="2">
        <v>1000</v>
      </c>
      <c r="C2" s="2">
        <v>1110</v>
      </c>
      <c r="D2" s="2">
        <v>2529</v>
      </c>
      <c r="E2" s="2">
        <f>D2-C2</f>
        <v>1419</v>
      </c>
      <c r="F2" s="2">
        <v>10</v>
      </c>
      <c r="G2" s="2">
        <v>2400</v>
      </c>
      <c r="H2" s="2">
        <f>10^-6*G2*E2/F2</f>
        <v>0.34055999999999997</v>
      </c>
      <c r="J2" s="2">
        <v>2246</v>
      </c>
      <c r="K2" s="2">
        <v>13990</v>
      </c>
      <c r="L2" s="2">
        <f>10^-6*J2*K2/F2</f>
        <v>3.1421539999999997</v>
      </c>
    </row>
    <row r="3" spans="1:12">
      <c r="A3" s="2" t="s">
        <v>11</v>
      </c>
      <c r="B3" s="2">
        <v>4000</v>
      </c>
      <c r="C3" s="2">
        <f>C2</f>
        <v>1110</v>
      </c>
      <c r="D3" s="2">
        <v>2599</v>
      </c>
      <c r="E3" s="2">
        <f t="shared" ref="E3:E9" si="0">D3-C3</f>
        <v>1489</v>
      </c>
      <c r="F3" s="2">
        <v>10</v>
      </c>
      <c r="G3" s="2">
        <v>2590</v>
      </c>
      <c r="H3" s="2">
        <f t="shared" ref="H3:H9" si="1">10^-6*G3*E3/F3</f>
        <v>0.38565099999999997</v>
      </c>
      <c r="J3" s="2">
        <v>2320</v>
      </c>
      <c r="K3" s="2">
        <v>13070</v>
      </c>
      <c r="L3" s="2">
        <f t="shared" ref="L3:L9" si="2">10^-6*J3*K3/F3</f>
        <v>3.0322400000000003</v>
      </c>
    </row>
    <row r="4" spans="1:12">
      <c r="A4" s="2" t="s">
        <v>11</v>
      </c>
      <c r="B4" s="2">
        <v>16000</v>
      </c>
      <c r="C4" s="2">
        <f t="shared" ref="C4:C9" si="3">C3</f>
        <v>1110</v>
      </c>
      <c r="D4" s="2">
        <v>2847</v>
      </c>
      <c r="E4" s="2">
        <f t="shared" si="0"/>
        <v>1737</v>
      </c>
      <c r="F4" s="2">
        <v>10</v>
      </c>
      <c r="G4" s="2">
        <v>1810</v>
      </c>
      <c r="H4" s="2">
        <f t="shared" si="1"/>
        <v>0.31439699999999998</v>
      </c>
      <c r="J4" s="2">
        <v>2338</v>
      </c>
      <c r="K4" s="2">
        <v>11220</v>
      </c>
      <c r="L4" s="2">
        <f t="shared" si="2"/>
        <v>2.6232359999999995</v>
      </c>
    </row>
    <row r="5" spans="1:12">
      <c r="A5" s="2" t="s">
        <v>11</v>
      </c>
      <c r="B5" s="2">
        <v>64000</v>
      </c>
      <c r="C5" s="2">
        <f t="shared" si="3"/>
        <v>1110</v>
      </c>
      <c r="D5" s="2">
        <v>2851</v>
      </c>
      <c r="E5" s="2">
        <f t="shared" si="0"/>
        <v>1741</v>
      </c>
      <c r="F5" s="3">
        <v>10</v>
      </c>
      <c r="G5" s="2">
        <v>2370</v>
      </c>
      <c r="H5" s="2">
        <f t="shared" si="1"/>
        <v>0.4126169999999999</v>
      </c>
      <c r="J5" s="2">
        <v>2330</v>
      </c>
      <c r="K5" s="2">
        <v>14120</v>
      </c>
      <c r="L5" s="2">
        <f t="shared" si="2"/>
        <v>3.2899599999999998</v>
      </c>
    </row>
    <row r="6" spans="1:12">
      <c r="A6" s="3" t="s">
        <v>12</v>
      </c>
      <c r="B6" s="2">
        <v>1000</v>
      </c>
      <c r="C6" s="2">
        <f t="shared" si="3"/>
        <v>1110</v>
      </c>
      <c r="D6" s="2">
        <v>2702</v>
      </c>
      <c r="E6" s="2">
        <f t="shared" si="0"/>
        <v>1592</v>
      </c>
      <c r="F6" s="3">
        <v>10</v>
      </c>
      <c r="G6" s="2">
        <v>1850</v>
      </c>
      <c r="H6" s="2">
        <f t="shared" si="1"/>
        <v>0.29452</v>
      </c>
      <c r="J6" s="2">
        <v>2242</v>
      </c>
      <c r="K6" s="2">
        <v>13550</v>
      </c>
      <c r="L6" s="2">
        <f t="shared" si="2"/>
        <v>3.0379100000000001</v>
      </c>
    </row>
    <row r="7" spans="1:12">
      <c r="A7" s="3" t="s">
        <v>12</v>
      </c>
      <c r="B7" s="2">
        <v>4000</v>
      </c>
      <c r="C7" s="2">
        <f t="shared" si="3"/>
        <v>1110</v>
      </c>
      <c r="D7" s="2">
        <v>2706</v>
      </c>
      <c r="E7" s="2">
        <f t="shared" si="0"/>
        <v>1596</v>
      </c>
      <c r="F7" s="3">
        <v>10</v>
      </c>
      <c r="G7" s="2">
        <v>2580</v>
      </c>
      <c r="H7" s="2">
        <f t="shared" si="1"/>
        <v>0.41176800000000002</v>
      </c>
      <c r="J7" s="2">
        <v>2312</v>
      </c>
      <c r="K7" s="2">
        <v>14220</v>
      </c>
      <c r="L7" s="2">
        <f t="shared" si="2"/>
        <v>3.2876639999999995</v>
      </c>
    </row>
    <row r="8" spans="1:12">
      <c r="A8" s="3" t="s">
        <v>12</v>
      </c>
      <c r="B8" s="2">
        <v>16000</v>
      </c>
      <c r="C8" s="2">
        <f t="shared" si="3"/>
        <v>1110</v>
      </c>
      <c r="D8" s="2">
        <v>2904</v>
      </c>
      <c r="E8" s="2">
        <f t="shared" si="0"/>
        <v>1794</v>
      </c>
      <c r="F8" s="3">
        <v>10</v>
      </c>
      <c r="G8" s="2">
        <v>2490</v>
      </c>
      <c r="H8" s="2">
        <f t="shared" si="1"/>
        <v>0.44670599999999999</v>
      </c>
      <c r="J8" s="2">
        <v>2342</v>
      </c>
      <c r="K8" s="2">
        <v>14140</v>
      </c>
      <c r="L8" s="2">
        <f t="shared" si="2"/>
        <v>3.3115879999999995</v>
      </c>
    </row>
    <row r="9" spans="1:12">
      <c r="A9" s="3" t="s">
        <v>12</v>
      </c>
      <c r="B9" s="2">
        <v>64000</v>
      </c>
      <c r="C9" s="2">
        <f t="shared" si="3"/>
        <v>1110</v>
      </c>
      <c r="D9" s="2">
        <v>2721</v>
      </c>
      <c r="E9" s="2">
        <f t="shared" si="0"/>
        <v>1611</v>
      </c>
      <c r="F9" s="3">
        <v>10</v>
      </c>
      <c r="G9" s="2">
        <v>3050</v>
      </c>
      <c r="H9" s="2">
        <f t="shared" si="1"/>
        <v>0.49135499999999999</v>
      </c>
      <c r="J9" s="2">
        <v>2320</v>
      </c>
      <c r="K9" s="2">
        <v>14730</v>
      </c>
      <c r="L9" s="2">
        <f t="shared" si="2"/>
        <v>3.41736</v>
      </c>
    </row>
    <row r="11" spans="1:12" s="1" customFormat="1">
      <c r="A11" s="1" t="s">
        <v>10</v>
      </c>
      <c r="B11" s="1" t="s">
        <v>20</v>
      </c>
      <c r="C11" s="1" t="s">
        <v>25</v>
      </c>
      <c r="D11" s="1" t="s">
        <v>8</v>
      </c>
      <c r="E11" s="1" t="s">
        <v>9</v>
      </c>
      <c r="F11" s="1" t="s">
        <v>2</v>
      </c>
      <c r="G11" s="1" t="s">
        <v>1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</row>
    <row r="12" spans="1:12">
      <c r="A12" s="2" t="s">
        <v>13</v>
      </c>
      <c r="B12" s="2">
        <v>4000</v>
      </c>
      <c r="C12" s="2">
        <v>928</v>
      </c>
      <c r="D12" s="2">
        <v>2358</v>
      </c>
      <c r="E12" s="2">
        <f>D12-C12</f>
        <v>1430</v>
      </c>
      <c r="F12" s="2">
        <v>100</v>
      </c>
      <c r="G12" s="2">
        <v>4110</v>
      </c>
      <c r="H12" s="2">
        <f>B12</f>
        <v>4000</v>
      </c>
      <c r="I12" s="2">
        <f>10^-6*E12*G12/F12</f>
        <v>5.8772999999999992E-2</v>
      </c>
      <c r="J12" s="2" t="e">
        <f t="shared" ref="J12:J19" si="4">H12*K12+L12</f>
        <v>#VALUE!</v>
      </c>
      <c r="K12" s="4" t="s">
        <v>26</v>
      </c>
      <c r="L12" s="2" t="s">
        <v>26</v>
      </c>
    </row>
    <row r="13" spans="1:12">
      <c r="A13" s="2" t="s">
        <v>13</v>
      </c>
      <c r="B13" s="2">
        <v>8000</v>
      </c>
      <c r="C13" s="2">
        <f>C12</f>
        <v>928</v>
      </c>
      <c r="D13" s="2">
        <v>2267</v>
      </c>
      <c r="E13" s="2">
        <f t="shared" ref="E13:E19" si="5">D13-C13</f>
        <v>1339</v>
      </c>
      <c r="F13" s="2">
        <v>100</v>
      </c>
      <c r="G13" s="2">
        <v>7810</v>
      </c>
      <c r="H13" s="2">
        <f t="shared" ref="H13:H19" si="6">B13</f>
        <v>8000</v>
      </c>
      <c r="I13" s="2">
        <f t="shared" ref="I13:I19" si="7">10^-6*E13*G13/F13</f>
        <v>0.1045759</v>
      </c>
      <c r="J13" s="2">
        <f t="shared" si="4"/>
        <v>0</v>
      </c>
      <c r="K13" s="4"/>
    </row>
    <row r="14" spans="1:12">
      <c r="A14" s="2" t="s">
        <v>13</v>
      </c>
      <c r="B14" s="2">
        <v>16000</v>
      </c>
      <c r="C14" s="2">
        <f t="shared" ref="C14:C19" si="8">C13</f>
        <v>928</v>
      </c>
      <c r="D14" s="2">
        <v>2276</v>
      </c>
      <c r="E14" s="2">
        <f t="shared" si="5"/>
        <v>1348</v>
      </c>
      <c r="F14" s="2">
        <v>100</v>
      </c>
      <c r="G14" s="2">
        <v>15530</v>
      </c>
      <c r="H14" s="2">
        <f t="shared" si="6"/>
        <v>16000</v>
      </c>
      <c r="I14" s="2">
        <f t="shared" si="7"/>
        <v>0.20934439999999999</v>
      </c>
      <c r="J14" s="2">
        <f t="shared" si="4"/>
        <v>0</v>
      </c>
      <c r="K14" s="4"/>
    </row>
    <row r="15" spans="1:12">
      <c r="A15" s="2" t="s">
        <v>13</v>
      </c>
      <c r="B15" s="2">
        <v>32000</v>
      </c>
      <c r="C15" s="2">
        <f t="shared" si="8"/>
        <v>928</v>
      </c>
      <c r="D15" s="2">
        <v>2248</v>
      </c>
      <c r="E15" s="2">
        <f t="shared" si="5"/>
        <v>1320</v>
      </c>
      <c r="F15" s="2">
        <v>100</v>
      </c>
      <c r="G15" s="2">
        <v>30670</v>
      </c>
      <c r="H15" s="2">
        <f t="shared" si="6"/>
        <v>32000</v>
      </c>
      <c r="I15" s="2">
        <f t="shared" si="7"/>
        <v>0.40484399999999998</v>
      </c>
      <c r="J15" s="2">
        <f t="shared" si="4"/>
        <v>0</v>
      </c>
      <c r="K15" s="4"/>
    </row>
    <row r="16" spans="1:12">
      <c r="A16" s="2" t="s">
        <v>14</v>
      </c>
      <c r="B16" s="2">
        <v>4000</v>
      </c>
      <c r="C16" s="2">
        <f t="shared" si="8"/>
        <v>928</v>
      </c>
      <c r="D16" s="2">
        <v>1225</v>
      </c>
      <c r="E16" s="2">
        <f t="shared" si="5"/>
        <v>297</v>
      </c>
      <c r="F16" s="2">
        <v>100</v>
      </c>
      <c r="G16" s="2">
        <v>3190</v>
      </c>
      <c r="H16" s="2">
        <f t="shared" si="6"/>
        <v>4000</v>
      </c>
      <c r="I16" s="2">
        <f t="shared" si="7"/>
        <v>9.4742999999999997E-3</v>
      </c>
      <c r="J16" s="2">
        <f t="shared" si="4"/>
        <v>0</v>
      </c>
      <c r="K16" s="4"/>
    </row>
    <row r="17" spans="1:11">
      <c r="A17" s="2" t="s">
        <v>14</v>
      </c>
      <c r="B17" s="2">
        <v>8000</v>
      </c>
      <c r="C17" s="2">
        <f t="shared" si="8"/>
        <v>928</v>
      </c>
      <c r="D17" s="2">
        <v>1256</v>
      </c>
      <c r="E17" s="2">
        <f t="shared" si="5"/>
        <v>328</v>
      </c>
      <c r="F17" s="2">
        <v>100</v>
      </c>
      <c r="G17" s="2">
        <v>6190</v>
      </c>
      <c r="H17" s="2">
        <f t="shared" si="6"/>
        <v>8000</v>
      </c>
      <c r="I17" s="2">
        <f t="shared" si="7"/>
        <v>2.03032E-2</v>
      </c>
      <c r="J17" s="2">
        <f t="shared" si="4"/>
        <v>0</v>
      </c>
      <c r="K17" s="4"/>
    </row>
    <row r="18" spans="1:11">
      <c r="A18" s="2" t="s">
        <v>14</v>
      </c>
      <c r="B18" s="2">
        <v>16000</v>
      </c>
      <c r="C18" s="2">
        <f t="shared" si="8"/>
        <v>928</v>
      </c>
      <c r="D18" s="2">
        <v>1247</v>
      </c>
      <c r="E18" s="2">
        <f t="shared" si="5"/>
        <v>319</v>
      </c>
      <c r="F18" s="2">
        <v>100</v>
      </c>
      <c r="G18" s="2">
        <v>14560</v>
      </c>
      <c r="H18" s="2">
        <f t="shared" si="6"/>
        <v>16000</v>
      </c>
      <c r="I18" s="2">
        <f t="shared" si="7"/>
        <v>4.6446399999999999E-2</v>
      </c>
      <c r="J18" s="2">
        <f t="shared" si="4"/>
        <v>0</v>
      </c>
      <c r="K18" s="4"/>
    </row>
    <row r="19" spans="1:11">
      <c r="A19" s="2" t="s">
        <v>14</v>
      </c>
      <c r="B19" s="2">
        <v>32000</v>
      </c>
      <c r="C19" s="2">
        <f t="shared" si="8"/>
        <v>928</v>
      </c>
      <c r="D19" s="2">
        <v>1272</v>
      </c>
      <c r="E19" s="2">
        <f t="shared" si="5"/>
        <v>344</v>
      </c>
      <c r="F19" s="2">
        <v>100</v>
      </c>
      <c r="G19" s="2">
        <v>29270</v>
      </c>
      <c r="H19" s="2">
        <f t="shared" si="6"/>
        <v>32000</v>
      </c>
      <c r="I19" s="2">
        <f t="shared" si="7"/>
        <v>0.10068879999999998</v>
      </c>
      <c r="J19" s="2">
        <f t="shared" si="4"/>
        <v>0</v>
      </c>
      <c r="K19" s="4"/>
    </row>
    <row r="21" spans="1:11">
      <c r="A21" s="2" t="s">
        <v>17</v>
      </c>
      <c r="B21" s="2">
        <v>228</v>
      </c>
    </row>
  </sheetData>
  <conditionalFormatting sqref="I12:I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{A36B9E71-1416-8846-AD3D-5F2BA7EB4BDF}</x14:id>
        </ext>
      </extLst>
    </cfRule>
  </conditionalFormatting>
  <conditionalFormatting sqref="H12:H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{27CD070F-97AE-BA48-853E-40B10D1EB338}</x14:id>
        </ext>
      </extLst>
    </cfRule>
  </conditionalFormatting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B9E71-1416-8846-AD3D-5F2BA7EB4B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I12:I19</xm:sqref>
        </x14:conditionalFormatting>
        <x14:conditionalFormatting xmlns:xm="http://schemas.microsoft.com/office/excel/2006/main">
          <x14:cfRule type="dataBar" id="{27CD070F-97AE-BA48-853E-40B10D1EB3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H12:H19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2012-04-11T21:30:36Z</dcterms:created>
  <dcterms:modified xsi:type="dcterms:W3CDTF">2012-04-12T03:35:44Z</dcterms:modified>
</cp:coreProperties>
</file>