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工作表1" sheetId="2" r:id="rId1"/>
  </sheets>
  <calcPr calcId="144525"/>
</workbook>
</file>

<file path=xl/sharedStrings.xml><?xml version="1.0" encoding="utf-8"?>
<sst xmlns="http://schemas.openxmlformats.org/spreadsheetml/2006/main" count="384" uniqueCount="180">
  <si>
    <t>长生</t>
  </si>
  <si>
    <t>沐浴</t>
  </si>
  <si>
    <t>冠带</t>
  </si>
  <si>
    <t>临官</t>
  </si>
  <si>
    <t>帝旺</t>
  </si>
  <si>
    <t>衰</t>
  </si>
  <si>
    <t>病</t>
  </si>
  <si>
    <t>死</t>
  </si>
  <si>
    <t>墓</t>
  </si>
  <si>
    <t>绝</t>
  </si>
  <si>
    <t>胎</t>
  </si>
  <si>
    <t>养</t>
  </si>
  <si>
    <t>亥在</t>
  </si>
  <si>
    <t>未</t>
  </si>
  <si>
    <t>申</t>
  </si>
  <si>
    <t>酉</t>
  </si>
  <si>
    <t>戌</t>
  </si>
  <si>
    <t>亥</t>
  </si>
  <si>
    <t>子</t>
  </si>
  <si>
    <t>丑</t>
  </si>
  <si>
    <t>寅</t>
  </si>
  <si>
    <t>卯</t>
  </si>
  <si>
    <t>辰</t>
  </si>
  <si>
    <t>巳</t>
  </si>
  <si>
    <t>午</t>
  </si>
  <si>
    <t>子在</t>
  </si>
  <si>
    <t>丑在</t>
  </si>
  <si>
    <t>寅在</t>
  </si>
  <si>
    <t>卯在</t>
  </si>
  <si>
    <t>辰在</t>
  </si>
  <si>
    <t>巳在</t>
  </si>
  <si>
    <t>午在</t>
  </si>
  <si>
    <t>未在</t>
  </si>
  <si>
    <t>申在</t>
  </si>
  <si>
    <t>酉在</t>
  </si>
  <si>
    <t>戌在</t>
  </si>
  <si>
    <t>亥在未</t>
  </si>
  <si>
    <t>亥在申</t>
  </si>
  <si>
    <t>亥在酉</t>
  </si>
  <si>
    <t>亥在戌</t>
  </si>
  <si>
    <t>亥在亥</t>
  </si>
  <si>
    <t>亥在子</t>
  </si>
  <si>
    <t>亥在丑</t>
  </si>
  <si>
    <t>亥在寅</t>
  </si>
  <si>
    <t>亥在卯</t>
  </si>
  <si>
    <t>亥在辰</t>
  </si>
  <si>
    <t>亥在巳</t>
  </si>
  <si>
    <t>亥在午</t>
  </si>
  <si>
    <t>子在申</t>
  </si>
  <si>
    <t>子在酉</t>
  </si>
  <si>
    <t>子在戌</t>
  </si>
  <si>
    <t>子在亥</t>
  </si>
  <si>
    <t>子在子</t>
  </si>
  <si>
    <t>子在丑</t>
  </si>
  <si>
    <t>子在寅</t>
  </si>
  <si>
    <t>子在卯</t>
  </si>
  <si>
    <t>子在辰</t>
  </si>
  <si>
    <t>子在巳</t>
  </si>
  <si>
    <t>子在午</t>
  </si>
  <si>
    <t>子在未</t>
  </si>
  <si>
    <t>丑在酉</t>
  </si>
  <si>
    <t>丑在戌</t>
  </si>
  <si>
    <t>丑在亥</t>
  </si>
  <si>
    <t>丑在子</t>
  </si>
  <si>
    <t>丑在丑</t>
  </si>
  <si>
    <t>丑在寅</t>
  </si>
  <si>
    <t>丑在卯</t>
  </si>
  <si>
    <t>丑在辰</t>
  </si>
  <si>
    <t>丑在巳</t>
  </si>
  <si>
    <t>丑在午</t>
  </si>
  <si>
    <t>丑在未</t>
  </si>
  <si>
    <t>丑在申</t>
  </si>
  <si>
    <t>寅在戌</t>
  </si>
  <si>
    <t>寅在亥</t>
  </si>
  <si>
    <t>寅在子</t>
  </si>
  <si>
    <t>寅在丑</t>
  </si>
  <si>
    <t>寅在寅</t>
  </si>
  <si>
    <t>寅在卯</t>
  </si>
  <si>
    <t>寅在辰</t>
  </si>
  <si>
    <t>寅在巳</t>
  </si>
  <si>
    <t>寅在午</t>
  </si>
  <si>
    <t>寅在未</t>
  </si>
  <si>
    <t>寅在申</t>
  </si>
  <si>
    <t>寅在酉</t>
  </si>
  <si>
    <t>卯在亥</t>
  </si>
  <si>
    <t>卯在子</t>
  </si>
  <si>
    <t>卯在丑</t>
  </si>
  <si>
    <t>卯在寅</t>
  </si>
  <si>
    <t>卯在卯</t>
  </si>
  <si>
    <t>卯在辰</t>
  </si>
  <si>
    <t>卯在巳</t>
  </si>
  <si>
    <t>卯在午</t>
  </si>
  <si>
    <t>卯在未</t>
  </si>
  <si>
    <t>卯在申</t>
  </si>
  <si>
    <t>卯在酉</t>
  </si>
  <si>
    <t>卯在戌</t>
  </si>
  <si>
    <t>辰在子</t>
  </si>
  <si>
    <t>辰在丑</t>
  </si>
  <si>
    <t>辰在寅</t>
  </si>
  <si>
    <t>辰在卯</t>
  </si>
  <si>
    <t>辰在辰</t>
  </si>
  <si>
    <t>辰在巳</t>
  </si>
  <si>
    <t>辰在午</t>
  </si>
  <si>
    <t>辰在未</t>
  </si>
  <si>
    <t>辰在申</t>
  </si>
  <si>
    <t>辰在酉</t>
  </si>
  <si>
    <t>辰在戌</t>
  </si>
  <si>
    <t>辰在亥</t>
  </si>
  <si>
    <t>巳在丑</t>
  </si>
  <si>
    <t>巳在寅</t>
  </si>
  <si>
    <t>巳在卯</t>
  </si>
  <si>
    <t>巳在辰</t>
  </si>
  <si>
    <t>巳在巳</t>
  </si>
  <si>
    <t>巳在午</t>
  </si>
  <si>
    <t>巳在未</t>
  </si>
  <si>
    <t>巳在申</t>
  </si>
  <si>
    <t>巳在酉</t>
  </si>
  <si>
    <t>巳在戌</t>
  </si>
  <si>
    <t>巳在亥</t>
  </si>
  <si>
    <t>巳在子</t>
  </si>
  <si>
    <t>午在寅</t>
  </si>
  <si>
    <t>午在卯</t>
  </si>
  <si>
    <t>午在辰</t>
  </si>
  <si>
    <t>午在巳</t>
  </si>
  <si>
    <t>午在午</t>
  </si>
  <si>
    <t>午在未</t>
  </si>
  <si>
    <t>午在申</t>
  </si>
  <si>
    <t>午在酉</t>
  </si>
  <si>
    <t>午在戌</t>
  </si>
  <si>
    <t>午在亥</t>
  </si>
  <si>
    <t>午在子</t>
  </si>
  <si>
    <t>午在丑</t>
  </si>
  <si>
    <t>未在卯</t>
  </si>
  <si>
    <t>未在辰</t>
  </si>
  <si>
    <t>未在巳</t>
  </si>
  <si>
    <t>未在午</t>
  </si>
  <si>
    <t>未在未</t>
  </si>
  <si>
    <t>未在申</t>
  </si>
  <si>
    <t>未在酉</t>
  </si>
  <si>
    <t>未在戌</t>
  </si>
  <si>
    <t>未在亥</t>
  </si>
  <si>
    <t>未在子</t>
  </si>
  <si>
    <t>未在丑</t>
  </si>
  <si>
    <t>未在寅</t>
  </si>
  <si>
    <t>申在辰</t>
  </si>
  <si>
    <t>申在巳</t>
  </si>
  <si>
    <t>申在午</t>
  </si>
  <si>
    <t>申在未</t>
  </si>
  <si>
    <t>申在申</t>
  </si>
  <si>
    <t>申在酉</t>
  </si>
  <si>
    <t>申在戌</t>
  </si>
  <si>
    <t>申在亥</t>
  </si>
  <si>
    <t>申在子</t>
  </si>
  <si>
    <t>申在丑</t>
  </si>
  <si>
    <t>申在寅</t>
  </si>
  <si>
    <t>申在卯</t>
  </si>
  <si>
    <t>酉在巳</t>
  </si>
  <si>
    <t>酉在午</t>
  </si>
  <si>
    <t>酉在未</t>
  </si>
  <si>
    <t>酉在申</t>
  </si>
  <si>
    <t>酉在酉</t>
  </si>
  <si>
    <t>酉在戌</t>
  </si>
  <si>
    <t>酉在亥</t>
  </si>
  <si>
    <t>酉在子</t>
  </si>
  <si>
    <t>酉在丑</t>
  </si>
  <si>
    <t>酉在寅</t>
  </si>
  <si>
    <t>酉在卯</t>
  </si>
  <si>
    <t>酉在辰</t>
  </si>
  <si>
    <t>戌在午</t>
  </si>
  <si>
    <t>戌在未</t>
  </si>
  <si>
    <t>戌在申</t>
  </si>
  <si>
    <t>戌在酉</t>
  </si>
  <si>
    <t>戌在戌</t>
  </si>
  <si>
    <t>戌在亥</t>
  </si>
  <si>
    <t>戌在子</t>
  </si>
  <si>
    <t>戌在丑</t>
  </si>
  <si>
    <t>戌在寅</t>
  </si>
  <si>
    <t>戌在卯</t>
  </si>
  <si>
    <t>戌在辰</t>
  </si>
  <si>
    <t>戌在巳</t>
  </si>
</sst>
</file>

<file path=xl/styles.xml><?xml version="1.0" encoding="utf-8"?>
<styleSheet xmlns="http://schemas.openxmlformats.org/spreadsheetml/2006/main">
  <numFmts count="32">
    <numFmt numFmtId="176" formatCode="[DBNum1][$-804]yyyy&quot;年&quot;m&quot;月&quot;"/>
    <numFmt numFmtId="23" formatCode="\$#,##0_);\(\$#,##0\)"/>
    <numFmt numFmtId="177" formatCode="#\ ??/??"/>
    <numFmt numFmtId="178" formatCode="mmmm\-yy"/>
    <numFmt numFmtId="6" formatCode="&quot;￥&quot;#,##0;[Red]&quot;￥&quot;\-#,##0"/>
    <numFmt numFmtId="5" formatCode="&quot;￥&quot;#,##0;&quot;￥&quot;\-#,##0"/>
    <numFmt numFmtId="179" formatCode="#\ ?/?"/>
    <numFmt numFmtId="42" formatCode="_ &quot;￥&quot;* #,##0_ ;_ &quot;￥&quot;* \-#,##0_ ;_ &quot;￥&quot;* &quot;-&quot;_ ;_ @_ "/>
    <numFmt numFmtId="25" formatCode="\$#,##0.00_);\(\$#,##0.00\)"/>
    <numFmt numFmtId="180" formatCode="[DBNum1][$-804]yyyy&quot;年&quot;m&quot;月&quot;d&quot;日&quot;"/>
    <numFmt numFmtId="181" formatCode="h:mm:ss\ AM/PM"/>
    <numFmt numFmtId="182" formatCode="[DBNum1][$-804]m&quot;月&quot;d&quot;日&quot;"/>
    <numFmt numFmtId="183" formatCode="[DBNum1]上午/下午h&quot;时&quot;mm&quot;分&quot;"/>
    <numFmt numFmtId="184" formatCode="[$-804]aaaa"/>
    <numFmt numFmtId="26" formatCode="\$#,##0.00_);[Red]\(\$#,##0.00\)"/>
    <numFmt numFmtId="41" formatCode="_ * #,##0_ ;_ * \-#,##0_ ;_ * &quot;-&quot;_ ;_ @_ "/>
    <numFmt numFmtId="185" formatCode="mm/dd/yy"/>
    <numFmt numFmtId="186" formatCode="&quot;亥&quot;&quot;在&quot;General"/>
    <numFmt numFmtId="187" formatCode="h:mm\ AM/PM"/>
    <numFmt numFmtId="188" formatCode="yyyy/m/d\ h:mm\ AM/PM"/>
    <numFmt numFmtId="8" formatCode="&quot;￥&quot;#,##0.00;[Red]&quot;￥&quot;\-#,##0.00"/>
    <numFmt numFmtId="189" formatCode="mmmmm"/>
    <numFmt numFmtId="190" formatCode="mmmmm\-yy"/>
    <numFmt numFmtId="24" formatCode="\$#,##0_);[Red]\(\$#,##0\)"/>
    <numFmt numFmtId="191" formatCode="m/d"/>
    <numFmt numFmtId="192" formatCode="[DBNum1]h&quot;时&quot;mm&quot;分&quot;"/>
    <numFmt numFmtId="193" formatCode="[$-804]aaa"/>
    <numFmt numFmtId="44" formatCode="_ &quot;￥&quot;* #,##0.00_ ;_ &quot;￥&quot;* \-#,##0.00_ ;_ &quot;￥&quot;* &quot;-&quot;??_ ;_ @_ "/>
    <numFmt numFmtId="194" formatCode="dd\-mmm\-yy"/>
    <numFmt numFmtId="7" formatCode="&quot;￥&quot;#,##0.00;&quot;￥&quot;\-#,##0.00"/>
    <numFmt numFmtId="43" formatCode="_ * #,##0.00_ ;_ * \-#,##0.00_ ;_ * &quot;-&quot;??_ ;_ @_ "/>
    <numFmt numFmtId="195" formatCode="yy/m/d"/>
  </numFmts>
  <fonts count="23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86" fontId="2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workbookViewId="0">
      <selection activeCell="B16" sqref="B16"/>
    </sheetView>
  </sheetViews>
  <sheetFormatPr defaultColWidth="11.3333333333333" defaultRowHeight="19.5"/>
  <cols>
    <col min="1" max="16384" width="11.3333333333333" style="1"/>
  </cols>
  <sheetData>
    <row r="1" spans="1:1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4" t="s">
        <v>19</v>
      </c>
      <c r="I2" s="2" t="s">
        <v>20</v>
      </c>
      <c r="J2" s="4" t="s">
        <v>21</v>
      </c>
      <c r="K2" s="4" t="s">
        <v>22</v>
      </c>
      <c r="L2" s="4" t="s">
        <v>23</v>
      </c>
      <c r="M2" s="4" t="s">
        <v>24</v>
      </c>
    </row>
    <row r="3" spans="1:13">
      <c r="A3" s="2" t="s">
        <v>25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13</v>
      </c>
    </row>
    <row r="4" spans="1:13">
      <c r="A4" s="2" t="s">
        <v>26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13</v>
      </c>
      <c r="M4" s="2" t="s">
        <v>14</v>
      </c>
    </row>
    <row r="5" spans="1:13">
      <c r="A5" s="2" t="s">
        <v>27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13</v>
      </c>
      <c r="L5" s="2" t="s">
        <v>14</v>
      </c>
      <c r="M5" s="2" t="s">
        <v>15</v>
      </c>
    </row>
    <row r="6" spans="1:13">
      <c r="A6" s="2" t="s">
        <v>28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13</v>
      </c>
      <c r="K6" s="2" t="s">
        <v>14</v>
      </c>
      <c r="L6" s="2" t="s">
        <v>15</v>
      </c>
      <c r="M6" s="2" t="s">
        <v>16</v>
      </c>
    </row>
    <row r="7" spans="1:13">
      <c r="A7" s="2" t="s">
        <v>29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24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>
      <c r="A8" s="2" t="s">
        <v>30</v>
      </c>
      <c r="B8" s="2" t="s">
        <v>19</v>
      </c>
      <c r="C8" s="2" t="s">
        <v>20</v>
      </c>
      <c r="D8" s="2" t="s">
        <v>21</v>
      </c>
      <c r="E8" s="2" t="s">
        <v>22</v>
      </c>
      <c r="F8" s="2" t="s">
        <v>23</v>
      </c>
      <c r="G8" s="2" t="s">
        <v>24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2" t="s">
        <v>18</v>
      </c>
    </row>
    <row r="9" spans="1:13">
      <c r="A9" s="2" t="s">
        <v>31</v>
      </c>
      <c r="B9" s="2" t="s">
        <v>20</v>
      </c>
      <c r="C9" s="2" t="s">
        <v>21</v>
      </c>
      <c r="D9" s="2" t="s">
        <v>22</v>
      </c>
      <c r="E9" s="2" t="s">
        <v>23</v>
      </c>
      <c r="F9" s="2" t="s">
        <v>24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</row>
    <row r="10" spans="1:13">
      <c r="A10" s="2" t="s">
        <v>32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17</v>
      </c>
      <c r="K10" s="2" t="s">
        <v>18</v>
      </c>
      <c r="L10" s="2" t="s">
        <v>19</v>
      </c>
      <c r="M10" s="2" t="s">
        <v>20</v>
      </c>
    </row>
    <row r="11" spans="1:13">
      <c r="A11" s="2" t="s">
        <v>33</v>
      </c>
      <c r="B11" s="2" t="s">
        <v>22</v>
      </c>
      <c r="C11" s="2" t="s">
        <v>23</v>
      </c>
      <c r="D11" s="2" t="s">
        <v>24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</row>
    <row r="12" spans="1:13">
      <c r="A12" s="2" t="s">
        <v>34</v>
      </c>
      <c r="B12" s="2" t="s">
        <v>23</v>
      </c>
      <c r="C12" s="2" t="s">
        <v>24</v>
      </c>
      <c r="D12" s="2" t="s">
        <v>13</v>
      </c>
      <c r="E12" s="2" t="s">
        <v>14</v>
      </c>
      <c r="F12" s="2" t="s">
        <v>15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1:13">
      <c r="A13" s="2" t="s">
        <v>35</v>
      </c>
      <c r="B13" s="2" t="s">
        <v>24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23</v>
      </c>
    </row>
    <row r="15" spans="2:1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</row>
    <row r="16" spans="1:13">
      <c r="A16" s="2" t="s">
        <v>12</v>
      </c>
      <c r="B16" s="2" t="str">
        <f t="shared" ref="B16:M16" si="0">_xlfn.CONCAT("亥在",B2)</f>
        <v>亥在未</v>
      </c>
      <c r="C16" s="2" t="str">
        <f t="shared" si="0"/>
        <v>亥在申</v>
      </c>
      <c r="D16" s="2" t="str">
        <f t="shared" si="0"/>
        <v>亥在酉</v>
      </c>
      <c r="E16" s="2" t="str">
        <f t="shared" si="0"/>
        <v>亥在戌</v>
      </c>
      <c r="F16" s="2" t="str">
        <f t="shared" si="0"/>
        <v>亥在亥</v>
      </c>
      <c r="G16" s="2" t="str">
        <f t="shared" si="0"/>
        <v>亥在子</v>
      </c>
      <c r="H16" s="2" t="str">
        <f t="shared" si="0"/>
        <v>亥在丑</v>
      </c>
      <c r="I16" s="2" t="str">
        <f t="shared" si="0"/>
        <v>亥在寅</v>
      </c>
      <c r="J16" s="2" t="str">
        <f t="shared" si="0"/>
        <v>亥在卯</v>
      </c>
      <c r="K16" s="2" t="str">
        <f t="shared" si="0"/>
        <v>亥在辰</v>
      </c>
      <c r="L16" s="2" t="str">
        <f t="shared" si="0"/>
        <v>亥在巳</v>
      </c>
      <c r="M16" s="2" t="str">
        <f t="shared" si="0"/>
        <v>亥在午</v>
      </c>
    </row>
    <row r="17" spans="1:13">
      <c r="A17" s="2" t="s">
        <v>25</v>
      </c>
      <c r="B17" s="1" t="str">
        <f t="shared" ref="B17:M17" si="1">_xlfn.CONCAT("子在",B3)</f>
        <v>子在申</v>
      </c>
      <c r="C17" s="1" t="str">
        <f t="shared" si="1"/>
        <v>子在酉</v>
      </c>
      <c r="D17" s="1" t="str">
        <f t="shared" si="1"/>
        <v>子在戌</v>
      </c>
      <c r="E17" s="1" t="str">
        <f t="shared" si="1"/>
        <v>子在亥</v>
      </c>
      <c r="F17" s="1" t="str">
        <f t="shared" si="1"/>
        <v>子在子</v>
      </c>
      <c r="G17" s="1" t="str">
        <f t="shared" si="1"/>
        <v>子在丑</v>
      </c>
      <c r="H17" s="1" t="str">
        <f t="shared" si="1"/>
        <v>子在寅</v>
      </c>
      <c r="I17" s="1" t="str">
        <f t="shared" si="1"/>
        <v>子在卯</v>
      </c>
      <c r="J17" s="1" t="str">
        <f t="shared" si="1"/>
        <v>子在辰</v>
      </c>
      <c r="K17" s="1" t="str">
        <f t="shared" si="1"/>
        <v>子在巳</v>
      </c>
      <c r="L17" s="1" t="str">
        <f t="shared" si="1"/>
        <v>子在午</v>
      </c>
      <c r="M17" s="1" t="str">
        <f t="shared" si="1"/>
        <v>子在未</v>
      </c>
    </row>
    <row r="18" spans="1:13">
      <c r="A18" s="2" t="s">
        <v>26</v>
      </c>
      <c r="B18" s="1" t="str">
        <f t="shared" ref="B18:M18" si="2">_xlfn.CONCAT("丑在",B4)</f>
        <v>丑在酉</v>
      </c>
      <c r="C18" s="1" t="str">
        <f t="shared" si="2"/>
        <v>丑在戌</v>
      </c>
      <c r="D18" s="1" t="str">
        <f t="shared" si="2"/>
        <v>丑在亥</v>
      </c>
      <c r="E18" s="1" t="str">
        <f t="shared" si="2"/>
        <v>丑在子</v>
      </c>
      <c r="F18" s="1" t="str">
        <f t="shared" si="2"/>
        <v>丑在丑</v>
      </c>
      <c r="G18" s="1" t="str">
        <f t="shared" si="2"/>
        <v>丑在寅</v>
      </c>
      <c r="H18" s="1" t="str">
        <f t="shared" si="2"/>
        <v>丑在卯</v>
      </c>
      <c r="I18" s="1" t="str">
        <f t="shared" si="2"/>
        <v>丑在辰</v>
      </c>
      <c r="J18" s="1" t="str">
        <f t="shared" si="2"/>
        <v>丑在巳</v>
      </c>
      <c r="K18" s="1" t="str">
        <f t="shared" si="2"/>
        <v>丑在午</v>
      </c>
      <c r="L18" s="1" t="str">
        <f t="shared" si="2"/>
        <v>丑在未</v>
      </c>
      <c r="M18" s="1" t="str">
        <f t="shared" si="2"/>
        <v>丑在申</v>
      </c>
    </row>
    <row r="19" spans="1:13">
      <c r="A19" s="2" t="s">
        <v>27</v>
      </c>
      <c r="B19" s="1" t="str">
        <f t="shared" ref="B19:M19" si="3">_xlfn.CONCAT("寅在",B5)</f>
        <v>寅在戌</v>
      </c>
      <c r="C19" s="1" t="str">
        <f t="shared" si="3"/>
        <v>寅在亥</v>
      </c>
      <c r="D19" s="1" t="str">
        <f t="shared" si="3"/>
        <v>寅在子</v>
      </c>
      <c r="E19" s="1" t="str">
        <f t="shared" si="3"/>
        <v>寅在丑</v>
      </c>
      <c r="F19" s="1" t="str">
        <f t="shared" si="3"/>
        <v>寅在寅</v>
      </c>
      <c r="G19" s="1" t="str">
        <f t="shared" si="3"/>
        <v>寅在卯</v>
      </c>
      <c r="H19" s="1" t="str">
        <f t="shared" si="3"/>
        <v>寅在辰</v>
      </c>
      <c r="I19" s="1" t="str">
        <f t="shared" si="3"/>
        <v>寅在巳</v>
      </c>
      <c r="J19" s="1" t="str">
        <f t="shared" si="3"/>
        <v>寅在午</v>
      </c>
      <c r="K19" s="1" t="str">
        <f t="shared" si="3"/>
        <v>寅在未</v>
      </c>
      <c r="L19" s="1" t="str">
        <f t="shared" si="3"/>
        <v>寅在申</v>
      </c>
      <c r="M19" s="1" t="str">
        <f t="shared" si="3"/>
        <v>寅在酉</v>
      </c>
    </row>
    <row r="20" spans="1:13">
      <c r="A20" s="2" t="s">
        <v>28</v>
      </c>
      <c r="B20" s="1" t="str">
        <f t="shared" ref="B20:M20" si="4">_xlfn.CONCAT("卯在",B6)</f>
        <v>卯在亥</v>
      </c>
      <c r="C20" s="1" t="str">
        <f t="shared" si="4"/>
        <v>卯在子</v>
      </c>
      <c r="D20" s="1" t="str">
        <f t="shared" si="4"/>
        <v>卯在丑</v>
      </c>
      <c r="E20" s="1" t="str">
        <f t="shared" si="4"/>
        <v>卯在寅</v>
      </c>
      <c r="F20" s="1" t="str">
        <f t="shared" si="4"/>
        <v>卯在卯</v>
      </c>
      <c r="G20" s="1" t="str">
        <f t="shared" si="4"/>
        <v>卯在辰</v>
      </c>
      <c r="H20" s="1" t="str">
        <f t="shared" si="4"/>
        <v>卯在巳</v>
      </c>
      <c r="I20" s="1" t="str">
        <f t="shared" si="4"/>
        <v>卯在午</v>
      </c>
      <c r="J20" s="1" t="str">
        <f t="shared" si="4"/>
        <v>卯在未</v>
      </c>
      <c r="K20" s="1" t="str">
        <f t="shared" si="4"/>
        <v>卯在申</v>
      </c>
      <c r="L20" s="1" t="str">
        <f t="shared" si="4"/>
        <v>卯在酉</v>
      </c>
      <c r="M20" s="1" t="str">
        <f t="shared" si="4"/>
        <v>卯在戌</v>
      </c>
    </row>
    <row r="21" spans="1:13">
      <c r="A21" s="2" t="s">
        <v>29</v>
      </c>
      <c r="B21" s="1" t="str">
        <f t="shared" ref="B21:M21" si="5">_xlfn.CONCAT("辰在",B7)</f>
        <v>辰在子</v>
      </c>
      <c r="C21" s="1" t="str">
        <f t="shared" si="5"/>
        <v>辰在丑</v>
      </c>
      <c r="D21" s="1" t="str">
        <f t="shared" si="5"/>
        <v>辰在寅</v>
      </c>
      <c r="E21" s="1" t="str">
        <f t="shared" si="5"/>
        <v>辰在卯</v>
      </c>
      <c r="F21" s="1" t="str">
        <f t="shared" si="5"/>
        <v>辰在辰</v>
      </c>
      <c r="G21" s="1" t="str">
        <f t="shared" si="5"/>
        <v>辰在巳</v>
      </c>
      <c r="H21" s="1" t="str">
        <f t="shared" si="5"/>
        <v>辰在午</v>
      </c>
      <c r="I21" s="1" t="str">
        <f t="shared" si="5"/>
        <v>辰在未</v>
      </c>
      <c r="J21" s="1" t="str">
        <f t="shared" si="5"/>
        <v>辰在申</v>
      </c>
      <c r="K21" s="1" t="str">
        <f t="shared" si="5"/>
        <v>辰在酉</v>
      </c>
      <c r="L21" s="1" t="str">
        <f t="shared" si="5"/>
        <v>辰在戌</v>
      </c>
      <c r="M21" s="1" t="str">
        <f t="shared" si="5"/>
        <v>辰在亥</v>
      </c>
    </row>
    <row r="22" spans="1:13">
      <c r="A22" s="2" t="s">
        <v>30</v>
      </c>
      <c r="B22" s="1" t="str">
        <f t="shared" ref="B22:M22" si="6">_xlfn.CONCAT("巳在",B8)</f>
        <v>巳在丑</v>
      </c>
      <c r="C22" s="1" t="str">
        <f t="shared" si="6"/>
        <v>巳在寅</v>
      </c>
      <c r="D22" s="1" t="str">
        <f t="shared" si="6"/>
        <v>巳在卯</v>
      </c>
      <c r="E22" s="1" t="str">
        <f t="shared" si="6"/>
        <v>巳在辰</v>
      </c>
      <c r="F22" s="1" t="str">
        <f t="shared" si="6"/>
        <v>巳在巳</v>
      </c>
      <c r="G22" s="1" t="str">
        <f t="shared" si="6"/>
        <v>巳在午</v>
      </c>
      <c r="H22" s="1" t="str">
        <f t="shared" si="6"/>
        <v>巳在未</v>
      </c>
      <c r="I22" s="1" t="str">
        <f t="shared" si="6"/>
        <v>巳在申</v>
      </c>
      <c r="J22" s="1" t="str">
        <f t="shared" si="6"/>
        <v>巳在酉</v>
      </c>
      <c r="K22" s="1" t="str">
        <f t="shared" si="6"/>
        <v>巳在戌</v>
      </c>
      <c r="L22" s="1" t="str">
        <f t="shared" si="6"/>
        <v>巳在亥</v>
      </c>
      <c r="M22" s="1" t="str">
        <f t="shared" si="6"/>
        <v>巳在子</v>
      </c>
    </row>
    <row r="23" spans="1:13">
      <c r="A23" s="2" t="s">
        <v>31</v>
      </c>
      <c r="B23" s="1" t="str">
        <f t="shared" ref="B23:M23" si="7">_xlfn.CONCAT("午在",B9)</f>
        <v>午在寅</v>
      </c>
      <c r="C23" s="1" t="str">
        <f t="shared" si="7"/>
        <v>午在卯</v>
      </c>
      <c r="D23" s="1" t="str">
        <f t="shared" si="7"/>
        <v>午在辰</v>
      </c>
      <c r="E23" s="1" t="str">
        <f t="shared" si="7"/>
        <v>午在巳</v>
      </c>
      <c r="F23" s="1" t="str">
        <f t="shared" si="7"/>
        <v>午在午</v>
      </c>
      <c r="G23" s="1" t="str">
        <f t="shared" si="7"/>
        <v>午在未</v>
      </c>
      <c r="H23" s="1" t="str">
        <f t="shared" si="7"/>
        <v>午在申</v>
      </c>
      <c r="I23" s="1" t="str">
        <f t="shared" si="7"/>
        <v>午在酉</v>
      </c>
      <c r="J23" s="1" t="str">
        <f t="shared" si="7"/>
        <v>午在戌</v>
      </c>
      <c r="K23" s="1" t="str">
        <f t="shared" si="7"/>
        <v>午在亥</v>
      </c>
      <c r="L23" s="1" t="str">
        <f t="shared" si="7"/>
        <v>午在子</v>
      </c>
      <c r="M23" s="1" t="str">
        <f t="shared" si="7"/>
        <v>午在丑</v>
      </c>
    </row>
    <row r="24" spans="1:13">
      <c r="A24" s="2" t="s">
        <v>32</v>
      </c>
      <c r="B24" s="1" t="str">
        <f t="shared" ref="B24:M24" si="8">_xlfn.CONCAT("未在",B10)</f>
        <v>未在卯</v>
      </c>
      <c r="C24" s="1" t="str">
        <f t="shared" si="8"/>
        <v>未在辰</v>
      </c>
      <c r="D24" s="1" t="str">
        <f t="shared" si="8"/>
        <v>未在巳</v>
      </c>
      <c r="E24" s="1" t="str">
        <f t="shared" si="8"/>
        <v>未在午</v>
      </c>
      <c r="F24" s="1" t="str">
        <f t="shared" si="8"/>
        <v>未在未</v>
      </c>
      <c r="G24" s="1" t="str">
        <f t="shared" si="8"/>
        <v>未在申</v>
      </c>
      <c r="H24" s="1" t="str">
        <f t="shared" si="8"/>
        <v>未在酉</v>
      </c>
      <c r="I24" s="1" t="str">
        <f t="shared" si="8"/>
        <v>未在戌</v>
      </c>
      <c r="J24" s="1" t="str">
        <f t="shared" si="8"/>
        <v>未在亥</v>
      </c>
      <c r="K24" s="1" t="str">
        <f t="shared" si="8"/>
        <v>未在子</v>
      </c>
      <c r="L24" s="1" t="str">
        <f t="shared" si="8"/>
        <v>未在丑</v>
      </c>
      <c r="M24" s="1" t="str">
        <f t="shared" si="8"/>
        <v>未在寅</v>
      </c>
    </row>
    <row r="25" spans="1:13">
      <c r="A25" s="2" t="s">
        <v>33</v>
      </c>
      <c r="B25" s="1" t="str">
        <f t="shared" ref="B25:M25" si="9">_xlfn.CONCAT("申在",B11)</f>
        <v>申在辰</v>
      </c>
      <c r="C25" s="1" t="str">
        <f t="shared" si="9"/>
        <v>申在巳</v>
      </c>
      <c r="D25" s="1" t="str">
        <f t="shared" si="9"/>
        <v>申在午</v>
      </c>
      <c r="E25" s="1" t="str">
        <f t="shared" si="9"/>
        <v>申在未</v>
      </c>
      <c r="F25" s="1" t="str">
        <f t="shared" si="9"/>
        <v>申在申</v>
      </c>
      <c r="G25" s="1" t="str">
        <f t="shared" si="9"/>
        <v>申在酉</v>
      </c>
      <c r="H25" s="1" t="str">
        <f t="shared" si="9"/>
        <v>申在戌</v>
      </c>
      <c r="I25" s="1" t="str">
        <f t="shared" si="9"/>
        <v>申在亥</v>
      </c>
      <c r="J25" s="1" t="str">
        <f t="shared" si="9"/>
        <v>申在子</v>
      </c>
      <c r="K25" s="1" t="str">
        <f t="shared" si="9"/>
        <v>申在丑</v>
      </c>
      <c r="L25" s="1" t="str">
        <f t="shared" si="9"/>
        <v>申在寅</v>
      </c>
      <c r="M25" s="1" t="str">
        <f t="shared" si="9"/>
        <v>申在卯</v>
      </c>
    </row>
    <row r="26" spans="1:13">
      <c r="A26" s="2" t="s">
        <v>34</v>
      </c>
      <c r="B26" s="1" t="str">
        <f t="shared" ref="B26:M26" si="10">_xlfn.CONCAT("酉在",B12)</f>
        <v>酉在巳</v>
      </c>
      <c r="C26" s="1" t="str">
        <f t="shared" si="10"/>
        <v>酉在午</v>
      </c>
      <c r="D26" s="1" t="str">
        <f t="shared" si="10"/>
        <v>酉在未</v>
      </c>
      <c r="E26" s="1" t="str">
        <f t="shared" si="10"/>
        <v>酉在申</v>
      </c>
      <c r="F26" s="1" t="str">
        <f t="shared" si="10"/>
        <v>酉在酉</v>
      </c>
      <c r="G26" s="1" t="str">
        <f t="shared" si="10"/>
        <v>酉在戌</v>
      </c>
      <c r="H26" s="1" t="str">
        <f t="shared" si="10"/>
        <v>酉在亥</v>
      </c>
      <c r="I26" s="1" t="str">
        <f t="shared" si="10"/>
        <v>酉在子</v>
      </c>
      <c r="J26" s="1" t="str">
        <f t="shared" si="10"/>
        <v>酉在丑</v>
      </c>
      <c r="K26" s="1" t="str">
        <f t="shared" si="10"/>
        <v>酉在寅</v>
      </c>
      <c r="L26" s="1" t="str">
        <f t="shared" si="10"/>
        <v>酉在卯</v>
      </c>
      <c r="M26" s="1" t="str">
        <f t="shared" si="10"/>
        <v>酉在辰</v>
      </c>
    </row>
    <row r="27" spans="1:13">
      <c r="A27" s="2" t="s">
        <v>35</v>
      </c>
      <c r="B27" s="1" t="str">
        <f t="shared" ref="B27:M27" si="11">_xlfn.CONCAT("戌在",B13)</f>
        <v>戌在午</v>
      </c>
      <c r="C27" s="1" t="str">
        <f t="shared" si="11"/>
        <v>戌在未</v>
      </c>
      <c r="D27" s="1" t="str">
        <f t="shared" si="11"/>
        <v>戌在申</v>
      </c>
      <c r="E27" s="1" t="str">
        <f t="shared" si="11"/>
        <v>戌在酉</v>
      </c>
      <c r="F27" s="1" t="str">
        <f t="shared" si="11"/>
        <v>戌在戌</v>
      </c>
      <c r="G27" s="1" t="str">
        <f t="shared" si="11"/>
        <v>戌在亥</v>
      </c>
      <c r="H27" s="1" t="str">
        <f t="shared" si="11"/>
        <v>戌在子</v>
      </c>
      <c r="I27" s="1" t="str">
        <f t="shared" si="11"/>
        <v>戌在丑</v>
      </c>
      <c r="J27" s="1" t="str">
        <f t="shared" si="11"/>
        <v>戌在寅</v>
      </c>
      <c r="K27" s="1" t="str">
        <f t="shared" si="11"/>
        <v>戌在卯</v>
      </c>
      <c r="L27" s="1" t="str">
        <f t="shared" si="11"/>
        <v>戌在辰</v>
      </c>
      <c r="M27" s="1" t="str">
        <f t="shared" si="11"/>
        <v>戌在巳</v>
      </c>
    </row>
    <row r="29" spans="1:13">
      <c r="A29" s="3"/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10</v>
      </c>
      <c r="M29" s="2" t="s">
        <v>11</v>
      </c>
    </row>
    <row r="30" spans="1:13">
      <c r="A30" s="2" t="s">
        <v>12</v>
      </c>
      <c r="B30" s="2" t="s">
        <v>36</v>
      </c>
      <c r="C30" s="2" t="s">
        <v>37</v>
      </c>
      <c r="D30" s="2" t="s">
        <v>38</v>
      </c>
      <c r="E30" s="2" t="s">
        <v>39</v>
      </c>
      <c r="F30" s="2" t="s">
        <v>40</v>
      </c>
      <c r="G30" s="2" t="s">
        <v>41</v>
      </c>
      <c r="H30" s="2" t="s">
        <v>42</v>
      </c>
      <c r="I30" s="2" t="s">
        <v>43</v>
      </c>
      <c r="J30" s="2" t="s">
        <v>44</v>
      </c>
      <c r="K30" s="2" t="s">
        <v>45</v>
      </c>
      <c r="L30" s="2" t="s">
        <v>46</v>
      </c>
      <c r="M30" s="2" t="s">
        <v>47</v>
      </c>
    </row>
    <row r="31" spans="1:13">
      <c r="A31" s="2" t="s">
        <v>25</v>
      </c>
      <c r="B31" s="3" t="s">
        <v>48</v>
      </c>
      <c r="C31" s="3" t="s">
        <v>49</v>
      </c>
      <c r="D31" s="3" t="s">
        <v>50</v>
      </c>
      <c r="E31" s="3" t="s">
        <v>51</v>
      </c>
      <c r="F31" s="3" t="s">
        <v>52</v>
      </c>
      <c r="G31" s="3" t="s">
        <v>53</v>
      </c>
      <c r="H31" s="3" t="s">
        <v>54</v>
      </c>
      <c r="I31" s="3" t="s">
        <v>55</v>
      </c>
      <c r="J31" s="3" t="s">
        <v>56</v>
      </c>
      <c r="K31" s="3" t="s">
        <v>57</v>
      </c>
      <c r="L31" s="3" t="s">
        <v>58</v>
      </c>
      <c r="M31" s="3" t="s">
        <v>59</v>
      </c>
    </row>
    <row r="32" spans="1:13">
      <c r="A32" s="2" t="s">
        <v>26</v>
      </c>
      <c r="B32" s="3" t="s">
        <v>60</v>
      </c>
      <c r="C32" s="3" t="s">
        <v>61</v>
      </c>
      <c r="D32" s="3" t="s">
        <v>62</v>
      </c>
      <c r="E32" s="3" t="s">
        <v>63</v>
      </c>
      <c r="F32" s="3" t="s">
        <v>64</v>
      </c>
      <c r="G32" s="3" t="s">
        <v>65</v>
      </c>
      <c r="H32" s="3" t="s">
        <v>66</v>
      </c>
      <c r="I32" s="3" t="s">
        <v>67</v>
      </c>
      <c r="J32" s="3" t="s">
        <v>68</v>
      </c>
      <c r="K32" s="3" t="s">
        <v>69</v>
      </c>
      <c r="L32" s="3" t="s">
        <v>70</v>
      </c>
      <c r="M32" s="3" t="s">
        <v>71</v>
      </c>
    </row>
    <row r="33" spans="1:13">
      <c r="A33" s="2" t="s">
        <v>27</v>
      </c>
      <c r="B33" s="3" t="s">
        <v>72</v>
      </c>
      <c r="C33" s="3" t="s">
        <v>73</v>
      </c>
      <c r="D33" s="3" t="s">
        <v>74</v>
      </c>
      <c r="E33" s="3" t="s">
        <v>75</v>
      </c>
      <c r="F33" s="3" t="s">
        <v>76</v>
      </c>
      <c r="G33" s="3" t="s">
        <v>77</v>
      </c>
      <c r="H33" s="3" t="s">
        <v>78</v>
      </c>
      <c r="I33" s="3" t="s">
        <v>79</v>
      </c>
      <c r="J33" s="3" t="s">
        <v>80</v>
      </c>
      <c r="K33" s="3" t="s">
        <v>81</v>
      </c>
      <c r="L33" s="3" t="s">
        <v>82</v>
      </c>
      <c r="M33" s="3" t="s">
        <v>83</v>
      </c>
    </row>
    <row r="34" spans="1:13">
      <c r="A34" s="2" t="s">
        <v>28</v>
      </c>
      <c r="B34" s="3" t="s">
        <v>84</v>
      </c>
      <c r="C34" s="3" t="s">
        <v>85</v>
      </c>
      <c r="D34" s="3" t="s">
        <v>86</v>
      </c>
      <c r="E34" s="3" t="s">
        <v>87</v>
      </c>
      <c r="F34" s="3" t="s">
        <v>88</v>
      </c>
      <c r="G34" s="3" t="s">
        <v>89</v>
      </c>
      <c r="H34" s="3" t="s">
        <v>90</v>
      </c>
      <c r="I34" s="3" t="s">
        <v>91</v>
      </c>
      <c r="J34" s="3" t="s">
        <v>92</v>
      </c>
      <c r="K34" s="3" t="s">
        <v>93</v>
      </c>
      <c r="L34" s="3" t="s">
        <v>94</v>
      </c>
      <c r="M34" s="3" t="s">
        <v>95</v>
      </c>
    </row>
    <row r="35" spans="1:13">
      <c r="A35" s="2" t="s">
        <v>29</v>
      </c>
      <c r="B35" s="3" t="s">
        <v>96</v>
      </c>
      <c r="C35" s="3" t="s">
        <v>97</v>
      </c>
      <c r="D35" s="3" t="s">
        <v>98</v>
      </c>
      <c r="E35" s="3" t="s">
        <v>99</v>
      </c>
      <c r="F35" s="3" t="s">
        <v>100</v>
      </c>
      <c r="G35" s="3" t="s">
        <v>101</v>
      </c>
      <c r="H35" s="3" t="s">
        <v>102</v>
      </c>
      <c r="I35" s="3" t="s">
        <v>103</v>
      </c>
      <c r="J35" s="3" t="s">
        <v>104</v>
      </c>
      <c r="K35" s="3" t="s">
        <v>105</v>
      </c>
      <c r="L35" s="3" t="s">
        <v>106</v>
      </c>
      <c r="M35" s="3" t="s">
        <v>107</v>
      </c>
    </row>
    <row r="36" spans="1:13">
      <c r="A36" s="2" t="s">
        <v>30</v>
      </c>
      <c r="B36" s="3" t="s">
        <v>108</v>
      </c>
      <c r="C36" s="3" t="s">
        <v>109</v>
      </c>
      <c r="D36" s="3" t="s">
        <v>110</v>
      </c>
      <c r="E36" s="3" t="s">
        <v>111</v>
      </c>
      <c r="F36" s="3" t="s">
        <v>112</v>
      </c>
      <c r="G36" s="3" t="s">
        <v>113</v>
      </c>
      <c r="H36" s="3" t="s">
        <v>114</v>
      </c>
      <c r="I36" s="3" t="s">
        <v>115</v>
      </c>
      <c r="J36" s="3" t="s">
        <v>116</v>
      </c>
      <c r="K36" s="3" t="s">
        <v>117</v>
      </c>
      <c r="L36" s="3" t="s">
        <v>118</v>
      </c>
      <c r="M36" s="3" t="s">
        <v>119</v>
      </c>
    </row>
    <row r="37" spans="1:13">
      <c r="A37" s="2" t="s">
        <v>31</v>
      </c>
      <c r="B37" s="3" t="s">
        <v>120</v>
      </c>
      <c r="C37" s="3" t="s">
        <v>121</v>
      </c>
      <c r="D37" s="3" t="s">
        <v>122</v>
      </c>
      <c r="E37" s="3" t="s">
        <v>123</v>
      </c>
      <c r="F37" s="3" t="s">
        <v>124</v>
      </c>
      <c r="G37" s="3" t="s">
        <v>125</v>
      </c>
      <c r="H37" s="3" t="s">
        <v>126</v>
      </c>
      <c r="I37" s="3" t="s">
        <v>127</v>
      </c>
      <c r="J37" s="3" t="s">
        <v>128</v>
      </c>
      <c r="K37" s="3" t="s">
        <v>129</v>
      </c>
      <c r="L37" s="3" t="s">
        <v>130</v>
      </c>
      <c r="M37" s="3" t="s">
        <v>131</v>
      </c>
    </row>
    <row r="38" spans="1:13">
      <c r="A38" s="2" t="s">
        <v>32</v>
      </c>
      <c r="B38" s="3" t="s">
        <v>132</v>
      </c>
      <c r="C38" s="3" t="s">
        <v>133</v>
      </c>
      <c r="D38" s="3" t="s">
        <v>134</v>
      </c>
      <c r="E38" s="3" t="s">
        <v>135</v>
      </c>
      <c r="F38" s="3" t="s">
        <v>136</v>
      </c>
      <c r="G38" s="3" t="s">
        <v>137</v>
      </c>
      <c r="H38" s="3" t="s">
        <v>138</v>
      </c>
      <c r="I38" s="3" t="s">
        <v>139</v>
      </c>
      <c r="J38" s="3" t="s">
        <v>140</v>
      </c>
      <c r="K38" s="3" t="s">
        <v>141</v>
      </c>
      <c r="L38" s="3" t="s">
        <v>142</v>
      </c>
      <c r="M38" s="3" t="s">
        <v>143</v>
      </c>
    </row>
    <row r="39" spans="1:13">
      <c r="A39" s="2" t="s">
        <v>33</v>
      </c>
      <c r="B39" s="3" t="s">
        <v>144</v>
      </c>
      <c r="C39" s="3" t="s">
        <v>145</v>
      </c>
      <c r="D39" s="3" t="s">
        <v>146</v>
      </c>
      <c r="E39" s="3" t="s">
        <v>147</v>
      </c>
      <c r="F39" s="3" t="s">
        <v>148</v>
      </c>
      <c r="G39" s="3" t="s">
        <v>149</v>
      </c>
      <c r="H39" s="3" t="s">
        <v>150</v>
      </c>
      <c r="I39" s="3" t="s">
        <v>151</v>
      </c>
      <c r="J39" s="3" t="s">
        <v>152</v>
      </c>
      <c r="K39" s="3" t="s">
        <v>153</v>
      </c>
      <c r="L39" s="3" t="s">
        <v>154</v>
      </c>
      <c r="M39" s="3" t="s">
        <v>155</v>
      </c>
    </row>
    <row r="40" spans="1:13">
      <c r="A40" s="2" t="s">
        <v>34</v>
      </c>
      <c r="B40" s="3" t="s">
        <v>156</v>
      </c>
      <c r="C40" s="3" t="s">
        <v>157</v>
      </c>
      <c r="D40" s="3" t="s">
        <v>158</v>
      </c>
      <c r="E40" s="3" t="s">
        <v>159</v>
      </c>
      <c r="F40" s="3" t="s">
        <v>160</v>
      </c>
      <c r="G40" s="3" t="s">
        <v>161</v>
      </c>
      <c r="H40" s="3" t="s">
        <v>162</v>
      </c>
      <c r="I40" s="3" t="s">
        <v>163</v>
      </c>
      <c r="J40" s="3" t="s">
        <v>164</v>
      </c>
      <c r="K40" s="3" t="s">
        <v>165</v>
      </c>
      <c r="L40" s="3" t="s">
        <v>166</v>
      </c>
      <c r="M40" s="3" t="s">
        <v>167</v>
      </c>
    </row>
    <row r="41" spans="1:13">
      <c r="A41" s="2" t="s">
        <v>35</v>
      </c>
      <c r="B41" s="3" t="s">
        <v>168</v>
      </c>
      <c r="C41" s="3" t="s">
        <v>169</v>
      </c>
      <c r="D41" s="3" t="s">
        <v>170</v>
      </c>
      <c r="E41" s="3" t="s">
        <v>171</v>
      </c>
      <c r="F41" s="3" t="s">
        <v>172</v>
      </c>
      <c r="G41" s="3" t="s">
        <v>173</v>
      </c>
      <c r="H41" s="3" t="s">
        <v>174</v>
      </c>
      <c r="I41" s="3" t="s">
        <v>175</v>
      </c>
      <c r="J41" s="3" t="s">
        <v>176</v>
      </c>
      <c r="K41" s="3" t="s">
        <v>177</v>
      </c>
      <c r="L41" s="3" t="s">
        <v>178</v>
      </c>
      <c r="M41" s="3" t="s">
        <v>179</v>
      </c>
    </row>
    <row r="43" spans="1:13">
      <c r="A43" s="3"/>
      <c r="B43" s="2" t="s">
        <v>0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</row>
    <row r="44" spans="1:13">
      <c r="A44" s="2" t="s">
        <v>12</v>
      </c>
      <c r="B44" s="2" t="str">
        <f t="shared" ref="B44:B55" si="12">_xlfn.CONCAT(B30,"长生")</f>
        <v>亥在未长生</v>
      </c>
      <c r="C44" s="2" t="str">
        <f t="shared" ref="C44:C55" si="13">_xlfn.CONCAT(C30,"沐浴")</f>
        <v>亥在申沐浴</v>
      </c>
      <c r="D44" s="2" t="str">
        <f t="shared" ref="D44:D55" si="14">_xlfn.CONCAT(D30,"冠带")</f>
        <v>亥在酉冠带</v>
      </c>
      <c r="E44" s="2" t="str">
        <f t="shared" ref="E44:E55" si="15">_xlfn.CONCAT(E30,"临官")</f>
        <v>亥在戌临官</v>
      </c>
      <c r="F44" s="2" t="str">
        <f t="shared" ref="F44:F55" si="16">_xlfn.CONCAT(F30,"帝旺")</f>
        <v>亥在亥帝旺</v>
      </c>
      <c r="G44" s="2" t="str">
        <f t="shared" ref="G44:G55" si="17">_xlfn.CONCAT(G30,"衰")</f>
        <v>亥在子衰</v>
      </c>
      <c r="H44" s="2" t="str">
        <f t="shared" ref="H44:H55" si="18">_xlfn.CONCAT(H30,"病")</f>
        <v>亥在丑病</v>
      </c>
      <c r="I44" s="2" t="str">
        <f t="shared" ref="I44:I55" si="19">_xlfn.CONCAT(I30,"死")</f>
        <v>亥在寅死</v>
      </c>
      <c r="J44" s="2" t="str">
        <f t="shared" ref="J44:J55" si="20">_xlfn.CONCAT(J30,"墓")</f>
        <v>亥在卯墓</v>
      </c>
      <c r="K44" s="2" t="str">
        <f t="shared" ref="K44:K55" si="21">_xlfn.CONCAT(K30,"绝")</f>
        <v>亥在辰绝</v>
      </c>
      <c r="L44" s="2" t="str">
        <f t="shared" ref="L44:L55" si="22">_xlfn.CONCAT(L30,"胎")</f>
        <v>亥在巳胎</v>
      </c>
      <c r="M44" s="2" t="str">
        <f t="shared" ref="M44:M55" si="23">_xlfn.CONCAT(M30,"养")</f>
        <v>亥在午养</v>
      </c>
    </row>
    <row r="45" spans="1:13">
      <c r="A45" s="2" t="s">
        <v>25</v>
      </c>
      <c r="B45" s="2" t="str">
        <f t="shared" si="12"/>
        <v>子在申长生</v>
      </c>
      <c r="C45" s="2" t="str">
        <f t="shared" si="13"/>
        <v>子在酉沐浴</v>
      </c>
      <c r="D45" s="2" t="str">
        <f t="shared" si="14"/>
        <v>子在戌冠带</v>
      </c>
      <c r="E45" s="2" t="str">
        <f t="shared" si="15"/>
        <v>子在亥临官</v>
      </c>
      <c r="F45" s="2" t="str">
        <f t="shared" si="16"/>
        <v>子在子帝旺</v>
      </c>
      <c r="G45" s="2" t="str">
        <f t="shared" si="17"/>
        <v>子在丑衰</v>
      </c>
      <c r="H45" s="2" t="str">
        <f t="shared" si="18"/>
        <v>子在寅病</v>
      </c>
      <c r="I45" s="2" t="str">
        <f t="shared" si="19"/>
        <v>子在卯死</v>
      </c>
      <c r="J45" s="2" t="str">
        <f t="shared" si="20"/>
        <v>子在辰墓</v>
      </c>
      <c r="K45" s="2" t="str">
        <f t="shared" si="21"/>
        <v>子在巳绝</v>
      </c>
      <c r="L45" s="2" t="str">
        <f t="shared" si="22"/>
        <v>子在午胎</v>
      </c>
      <c r="M45" s="2" t="str">
        <f t="shared" si="23"/>
        <v>子在未养</v>
      </c>
    </row>
    <row r="46" spans="1:13">
      <c r="A46" s="2" t="s">
        <v>26</v>
      </c>
      <c r="B46" s="2" t="str">
        <f t="shared" si="12"/>
        <v>丑在酉长生</v>
      </c>
      <c r="C46" s="2" t="str">
        <f t="shared" si="13"/>
        <v>丑在戌沐浴</v>
      </c>
      <c r="D46" s="2" t="str">
        <f t="shared" si="14"/>
        <v>丑在亥冠带</v>
      </c>
      <c r="E46" s="2" t="str">
        <f t="shared" si="15"/>
        <v>丑在子临官</v>
      </c>
      <c r="F46" s="2" t="str">
        <f t="shared" si="16"/>
        <v>丑在丑帝旺</v>
      </c>
      <c r="G46" s="2" t="str">
        <f t="shared" si="17"/>
        <v>丑在寅衰</v>
      </c>
      <c r="H46" s="2" t="str">
        <f t="shared" si="18"/>
        <v>丑在卯病</v>
      </c>
      <c r="I46" s="2" t="str">
        <f t="shared" si="19"/>
        <v>丑在辰死</v>
      </c>
      <c r="J46" s="2" t="str">
        <f t="shared" si="20"/>
        <v>丑在巳墓</v>
      </c>
      <c r="K46" s="2" t="str">
        <f t="shared" si="21"/>
        <v>丑在午绝</v>
      </c>
      <c r="L46" s="2" t="str">
        <f t="shared" si="22"/>
        <v>丑在未胎</v>
      </c>
      <c r="M46" s="2" t="str">
        <f t="shared" si="23"/>
        <v>丑在申养</v>
      </c>
    </row>
    <row r="47" spans="1:13">
      <c r="A47" s="2" t="s">
        <v>27</v>
      </c>
      <c r="B47" s="2" t="str">
        <f t="shared" si="12"/>
        <v>寅在戌长生</v>
      </c>
      <c r="C47" s="2" t="str">
        <f t="shared" si="13"/>
        <v>寅在亥沐浴</v>
      </c>
      <c r="D47" s="2" t="str">
        <f t="shared" si="14"/>
        <v>寅在子冠带</v>
      </c>
      <c r="E47" s="2" t="str">
        <f t="shared" si="15"/>
        <v>寅在丑临官</v>
      </c>
      <c r="F47" s="2" t="str">
        <f t="shared" si="16"/>
        <v>寅在寅帝旺</v>
      </c>
      <c r="G47" s="2" t="str">
        <f t="shared" si="17"/>
        <v>寅在卯衰</v>
      </c>
      <c r="H47" s="2" t="str">
        <f t="shared" si="18"/>
        <v>寅在辰病</v>
      </c>
      <c r="I47" s="2" t="str">
        <f t="shared" si="19"/>
        <v>寅在巳死</v>
      </c>
      <c r="J47" s="2" t="str">
        <f t="shared" si="20"/>
        <v>寅在午墓</v>
      </c>
      <c r="K47" s="2" t="str">
        <f t="shared" si="21"/>
        <v>寅在未绝</v>
      </c>
      <c r="L47" s="2" t="str">
        <f t="shared" si="22"/>
        <v>寅在申胎</v>
      </c>
      <c r="M47" s="2" t="str">
        <f t="shared" si="23"/>
        <v>寅在酉养</v>
      </c>
    </row>
    <row r="48" spans="1:13">
      <c r="A48" s="2" t="s">
        <v>28</v>
      </c>
      <c r="B48" s="2" t="str">
        <f t="shared" si="12"/>
        <v>卯在亥长生</v>
      </c>
      <c r="C48" s="2" t="str">
        <f t="shared" si="13"/>
        <v>卯在子沐浴</v>
      </c>
      <c r="D48" s="2" t="str">
        <f t="shared" si="14"/>
        <v>卯在丑冠带</v>
      </c>
      <c r="E48" s="2" t="str">
        <f t="shared" si="15"/>
        <v>卯在寅临官</v>
      </c>
      <c r="F48" s="2" t="str">
        <f t="shared" si="16"/>
        <v>卯在卯帝旺</v>
      </c>
      <c r="G48" s="2" t="str">
        <f t="shared" si="17"/>
        <v>卯在辰衰</v>
      </c>
      <c r="H48" s="2" t="str">
        <f t="shared" si="18"/>
        <v>卯在巳病</v>
      </c>
      <c r="I48" s="2" t="str">
        <f t="shared" si="19"/>
        <v>卯在午死</v>
      </c>
      <c r="J48" s="2" t="str">
        <f t="shared" si="20"/>
        <v>卯在未墓</v>
      </c>
      <c r="K48" s="2" t="str">
        <f t="shared" si="21"/>
        <v>卯在申绝</v>
      </c>
      <c r="L48" s="2" t="str">
        <f t="shared" si="22"/>
        <v>卯在酉胎</v>
      </c>
      <c r="M48" s="2" t="str">
        <f t="shared" si="23"/>
        <v>卯在戌养</v>
      </c>
    </row>
    <row r="49" spans="1:13">
      <c r="A49" s="2" t="s">
        <v>29</v>
      </c>
      <c r="B49" s="2" t="str">
        <f t="shared" si="12"/>
        <v>辰在子长生</v>
      </c>
      <c r="C49" s="2" t="str">
        <f t="shared" si="13"/>
        <v>辰在丑沐浴</v>
      </c>
      <c r="D49" s="2" t="str">
        <f t="shared" si="14"/>
        <v>辰在寅冠带</v>
      </c>
      <c r="E49" s="2" t="str">
        <f t="shared" si="15"/>
        <v>辰在卯临官</v>
      </c>
      <c r="F49" s="2" t="str">
        <f t="shared" si="16"/>
        <v>辰在辰帝旺</v>
      </c>
      <c r="G49" s="2" t="str">
        <f t="shared" si="17"/>
        <v>辰在巳衰</v>
      </c>
      <c r="H49" s="2" t="str">
        <f t="shared" si="18"/>
        <v>辰在午病</v>
      </c>
      <c r="I49" s="2" t="str">
        <f t="shared" si="19"/>
        <v>辰在未死</v>
      </c>
      <c r="J49" s="2" t="str">
        <f t="shared" si="20"/>
        <v>辰在申墓</v>
      </c>
      <c r="K49" s="2" t="str">
        <f t="shared" si="21"/>
        <v>辰在酉绝</v>
      </c>
      <c r="L49" s="2" t="str">
        <f t="shared" si="22"/>
        <v>辰在戌胎</v>
      </c>
      <c r="M49" s="2" t="str">
        <f t="shared" si="23"/>
        <v>辰在亥养</v>
      </c>
    </row>
    <row r="50" spans="1:13">
      <c r="A50" s="2" t="s">
        <v>30</v>
      </c>
      <c r="B50" s="2" t="str">
        <f t="shared" si="12"/>
        <v>巳在丑长生</v>
      </c>
      <c r="C50" s="2" t="str">
        <f t="shared" si="13"/>
        <v>巳在寅沐浴</v>
      </c>
      <c r="D50" s="2" t="str">
        <f t="shared" si="14"/>
        <v>巳在卯冠带</v>
      </c>
      <c r="E50" s="2" t="str">
        <f t="shared" si="15"/>
        <v>巳在辰临官</v>
      </c>
      <c r="F50" s="2" t="str">
        <f t="shared" si="16"/>
        <v>巳在巳帝旺</v>
      </c>
      <c r="G50" s="2" t="str">
        <f t="shared" si="17"/>
        <v>巳在午衰</v>
      </c>
      <c r="H50" s="2" t="str">
        <f t="shared" si="18"/>
        <v>巳在未病</v>
      </c>
      <c r="I50" s="2" t="str">
        <f t="shared" si="19"/>
        <v>巳在申死</v>
      </c>
      <c r="J50" s="2" t="str">
        <f t="shared" si="20"/>
        <v>巳在酉墓</v>
      </c>
      <c r="K50" s="2" t="str">
        <f t="shared" si="21"/>
        <v>巳在戌绝</v>
      </c>
      <c r="L50" s="2" t="str">
        <f t="shared" si="22"/>
        <v>巳在亥胎</v>
      </c>
      <c r="M50" s="2" t="str">
        <f t="shared" si="23"/>
        <v>巳在子养</v>
      </c>
    </row>
    <row r="51" spans="1:13">
      <c r="A51" s="2" t="s">
        <v>31</v>
      </c>
      <c r="B51" s="2" t="str">
        <f t="shared" si="12"/>
        <v>午在寅长生</v>
      </c>
      <c r="C51" s="2" t="str">
        <f t="shared" si="13"/>
        <v>午在卯沐浴</v>
      </c>
      <c r="D51" s="2" t="str">
        <f t="shared" si="14"/>
        <v>午在辰冠带</v>
      </c>
      <c r="E51" s="2" t="str">
        <f t="shared" si="15"/>
        <v>午在巳临官</v>
      </c>
      <c r="F51" s="2" t="str">
        <f t="shared" si="16"/>
        <v>午在午帝旺</v>
      </c>
      <c r="G51" s="2" t="str">
        <f t="shared" si="17"/>
        <v>午在未衰</v>
      </c>
      <c r="H51" s="2" t="str">
        <f t="shared" si="18"/>
        <v>午在申病</v>
      </c>
      <c r="I51" s="2" t="str">
        <f t="shared" si="19"/>
        <v>午在酉死</v>
      </c>
      <c r="J51" s="2" t="str">
        <f t="shared" si="20"/>
        <v>午在戌墓</v>
      </c>
      <c r="K51" s="2" t="str">
        <f t="shared" si="21"/>
        <v>午在亥绝</v>
      </c>
      <c r="L51" s="2" t="str">
        <f t="shared" si="22"/>
        <v>午在子胎</v>
      </c>
      <c r="M51" s="2" t="str">
        <f t="shared" si="23"/>
        <v>午在丑养</v>
      </c>
    </row>
    <row r="52" spans="1:13">
      <c r="A52" s="2" t="s">
        <v>32</v>
      </c>
      <c r="B52" s="2" t="str">
        <f t="shared" si="12"/>
        <v>未在卯长生</v>
      </c>
      <c r="C52" s="2" t="str">
        <f t="shared" si="13"/>
        <v>未在辰沐浴</v>
      </c>
      <c r="D52" s="2" t="str">
        <f t="shared" si="14"/>
        <v>未在巳冠带</v>
      </c>
      <c r="E52" s="2" t="str">
        <f t="shared" si="15"/>
        <v>未在午临官</v>
      </c>
      <c r="F52" s="2" t="str">
        <f t="shared" si="16"/>
        <v>未在未帝旺</v>
      </c>
      <c r="G52" s="2" t="str">
        <f t="shared" si="17"/>
        <v>未在申衰</v>
      </c>
      <c r="H52" s="2" t="str">
        <f t="shared" si="18"/>
        <v>未在酉病</v>
      </c>
      <c r="I52" s="2" t="str">
        <f t="shared" si="19"/>
        <v>未在戌死</v>
      </c>
      <c r="J52" s="2" t="str">
        <f t="shared" si="20"/>
        <v>未在亥墓</v>
      </c>
      <c r="K52" s="2" t="str">
        <f t="shared" si="21"/>
        <v>未在子绝</v>
      </c>
      <c r="L52" s="2" t="str">
        <f t="shared" si="22"/>
        <v>未在丑胎</v>
      </c>
      <c r="M52" s="2" t="str">
        <f t="shared" si="23"/>
        <v>未在寅养</v>
      </c>
    </row>
    <row r="53" spans="1:13">
      <c r="A53" s="2" t="s">
        <v>33</v>
      </c>
      <c r="B53" s="2" t="str">
        <f t="shared" si="12"/>
        <v>申在辰长生</v>
      </c>
      <c r="C53" s="2" t="str">
        <f t="shared" si="13"/>
        <v>申在巳沐浴</v>
      </c>
      <c r="D53" s="2" t="str">
        <f t="shared" si="14"/>
        <v>申在午冠带</v>
      </c>
      <c r="E53" s="2" t="str">
        <f t="shared" si="15"/>
        <v>申在未临官</v>
      </c>
      <c r="F53" s="2" t="str">
        <f t="shared" si="16"/>
        <v>申在申帝旺</v>
      </c>
      <c r="G53" s="2" t="str">
        <f t="shared" si="17"/>
        <v>申在酉衰</v>
      </c>
      <c r="H53" s="2" t="str">
        <f t="shared" si="18"/>
        <v>申在戌病</v>
      </c>
      <c r="I53" s="2" t="str">
        <f t="shared" si="19"/>
        <v>申在亥死</v>
      </c>
      <c r="J53" s="2" t="str">
        <f t="shared" si="20"/>
        <v>申在子墓</v>
      </c>
      <c r="K53" s="2" t="str">
        <f t="shared" si="21"/>
        <v>申在丑绝</v>
      </c>
      <c r="L53" s="2" t="str">
        <f t="shared" si="22"/>
        <v>申在寅胎</v>
      </c>
      <c r="M53" s="2" t="str">
        <f t="shared" si="23"/>
        <v>申在卯养</v>
      </c>
    </row>
    <row r="54" spans="1:13">
      <c r="A54" s="2" t="s">
        <v>34</v>
      </c>
      <c r="B54" s="2" t="str">
        <f t="shared" si="12"/>
        <v>酉在巳长生</v>
      </c>
      <c r="C54" s="2" t="str">
        <f t="shared" si="13"/>
        <v>酉在午沐浴</v>
      </c>
      <c r="D54" s="2" t="str">
        <f t="shared" si="14"/>
        <v>酉在未冠带</v>
      </c>
      <c r="E54" s="2" t="str">
        <f t="shared" si="15"/>
        <v>酉在申临官</v>
      </c>
      <c r="F54" s="2" t="str">
        <f t="shared" si="16"/>
        <v>酉在酉帝旺</v>
      </c>
      <c r="G54" s="2" t="str">
        <f t="shared" si="17"/>
        <v>酉在戌衰</v>
      </c>
      <c r="H54" s="2" t="str">
        <f t="shared" si="18"/>
        <v>酉在亥病</v>
      </c>
      <c r="I54" s="2" t="str">
        <f t="shared" si="19"/>
        <v>酉在子死</v>
      </c>
      <c r="J54" s="2" t="str">
        <f t="shared" si="20"/>
        <v>酉在丑墓</v>
      </c>
      <c r="K54" s="2" t="str">
        <f t="shared" si="21"/>
        <v>酉在寅绝</v>
      </c>
      <c r="L54" s="2" t="str">
        <f t="shared" si="22"/>
        <v>酉在卯胎</v>
      </c>
      <c r="M54" s="2" t="str">
        <f t="shared" si="23"/>
        <v>酉在辰养</v>
      </c>
    </row>
    <row r="55" spans="1:13">
      <c r="A55" s="2" t="s">
        <v>35</v>
      </c>
      <c r="B55" s="2" t="str">
        <f t="shared" si="12"/>
        <v>戌在午长生</v>
      </c>
      <c r="C55" s="2" t="str">
        <f t="shared" si="13"/>
        <v>戌在未沐浴</v>
      </c>
      <c r="D55" s="2" t="str">
        <f t="shared" si="14"/>
        <v>戌在申冠带</v>
      </c>
      <c r="E55" s="2" t="str">
        <f t="shared" si="15"/>
        <v>戌在酉临官</v>
      </c>
      <c r="F55" s="2" t="str">
        <f t="shared" si="16"/>
        <v>戌在戌帝旺</v>
      </c>
      <c r="G55" s="2" t="str">
        <f t="shared" si="17"/>
        <v>戌在亥衰</v>
      </c>
      <c r="H55" s="2" t="str">
        <f t="shared" si="18"/>
        <v>戌在子病</v>
      </c>
      <c r="I55" s="2" t="str">
        <f t="shared" si="19"/>
        <v>戌在丑死</v>
      </c>
      <c r="J55" s="2" t="str">
        <f t="shared" si="20"/>
        <v>戌在寅墓</v>
      </c>
      <c r="K55" s="2" t="str">
        <f t="shared" si="21"/>
        <v>戌在卯绝</v>
      </c>
      <c r="L55" s="2" t="str">
        <f t="shared" si="22"/>
        <v>戌在辰胎</v>
      </c>
      <c r="M55" s="2" t="str">
        <f t="shared" si="23"/>
        <v>戌在巳养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WWO_wpscloud_20240131103657-534a0df1c3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2024-02-20T10:23:40Z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