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96" windowWidth="21012" windowHeight="10032" activeTab="2"/>
  </bookViews>
  <sheets>
    <sheet name="basemap" sheetId="1" r:id="rId1"/>
    <sheet name="coordinates" sheetId="2" r:id="rId2"/>
    <sheet name="weather icon mapping" sheetId="4" r:id="rId3"/>
    <sheet name="2 letter abbrev mapping" sheetId="5" r:id="rId4"/>
  </sheets>
  <definedNames>
    <definedName name="_xlnm._FilterDatabase" localSheetId="3" hidden="1">'2 letter abbrev mapping'!$A$1:$C$34</definedName>
    <definedName name="_xlnm._FilterDatabase" localSheetId="2" hidden="1">'weather icon mapping'!$A$1:$E$35</definedName>
  </definedNames>
  <calcPr calcId="124519"/>
</workbook>
</file>

<file path=xl/calcChain.xml><?xml version="1.0" encoding="utf-8"?>
<calcChain xmlns="http://schemas.openxmlformats.org/spreadsheetml/2006/main">
  <c r="C4" i="5"/>
  <c r="C11"/>
  <c r="C23"/>
  <c r="C7"/>
  <c r="C10"/>
  <c r="C24"/>
  <c r="C30"/>
  <c r="C14"/>
  <c r="C15"/>
  <c r="C16"/>
  <c r="C8"/>
  <c r="C9"/>
  <c r="C12"/>
  <c r="C13"/>
  <c r="C5"/>
  <c r="C3"/>
  <c r="C2"/>
  <c r="C17"/>
  <c r="C18"/>
  <c r="C19"/>
  <c r="C31"/>
  <c r="C21"/>
  <c r="C32"/>
  <c r="C22"/>
  <c r="C25"/>
  <c r="C26"/>
  <c r="C20"/>
  <c r="C27"/>
  <c r="C28"/>
  <c r="C29"/>
  <c r="C33"/>
  <c r="C34"/>
  <c r="C6"/>
  <c r="E4" i="4"/>
  <c r="D4"/>
  <c r="E3"/>
  <c r="D3"/>
  <c r="E2"/>
  <c r="D2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5"/>
  <c r="G3" i="2"/>
  <c r="G9"/>
  <c r="G11"/>
  <c r="G15"/>
  <c r="G17"/>
  <c r="G19"/>
  <c r="G25"/>
  <c r="G27"/>
  <c r="G31"/>
  <c r="G33"/>
  <c r="G35"/>
  <c r="G41"/>
  <c r="G43"/>
  <c r="G47"/>
  <c r="F10"/>
  <c r="F42"/>
  <c r="D3"/>
  <c r="E3"/>
  <c r="F3" s="1"/>
  <c r="D4"/>
  <c r="G4" s="1"/>
  <c r="E4"/>
  <c r="F4" s="1"/>
  <c r="D5"/>
  <c r="G5" s="1"/>
  <c r="E5"/>
  <c r="F5" s="1"/>
  <c r="D6"/>
  <c r="G6" s="1"/>
  <c r="E6"/>
  <c r="F6" s="1"/>
  <c r="D7"/>
  <c r="G7" s="1"/>
  <c r="E7"/>
  <c r="F7" s="1"/>
  <c r="D8"/>
  <c r="G8" s="1"/>
  <c r="E8"/>
  <c r="F8" s="1"/>
  <c r="D9"/>
  <c r="E9"/>
  <c r="F9" s="1"/>
  <c r="D10"/>
  <c r="G10" s="1"/>
  <c r="E10"/>
  <c r="D11"/>
  <c r="E11"/>
  <c r="F11" s="1"/>
  <c r="D12"/>
  <c r="G12" s="1"/>
  <c r="E12"/>
  <c r="F12" s="1"/>
  <c r="D13"/>
  <c r="G13" s="1"/>
  <c r="E13"/>
  <c r="F13" s="1"/>
  <c r="D14"/>
  <c r="G14" s="1"/>
  <c r="E14"/>
  <c r="F14" s="1"/>
  <c r="D15"/>
  <c r="E15"/>
  <c r="F15" s="1"/>
  <c r="D16"/>
  <c r="G16" s="1"/>
  <c r="E16"/>
  <c r="F16" s="1"/>
  <c r="D17"/>
  <c r="E17"/>
  <c r="F17" s="1"/>
  <c r="D18"/>
  <c r="G18" s="1"/>
  <c r="E18"/>
  <c r="F18" s="1"/>
  <c r="D19"/>
  <c r="E19"/>
  <c r="F19" s="1"/>
  <c r="D20"/>
  <c r="G20" s="1"/>
  <c r="E20"/>
  <c r="F20" s="1"/>
  <c r="D21"/>
  <c r="G21" s="1"/>
  <c r="E21"/>
  <c r="F21" s="1"/>
  <c r="D22"/>
  <c r="G22" s="1"/>
  <c r="E22"/>
  <c r="F22" s="1"/>
  <c r="D23"/>
  <c r="G23" s="1"/>
  <c r="E23"/>
  <c r="F23" s="1"/>
  <c r="D24"/>
  <c r="G24" s="1"/>
  <c r="E24"/>
  <c r="F24" s="1"/>
  <c r="D25"/>
  <c r="E25"/>
  <c r="F25" s="1"/>
  <c r="D26"/>
  <c r="G26" s="1"/>
  <c r="E26"/>
  <c r="F26" s="1"/>
  <c r="D27"/>
  <c r="E27"/>
  <c r="F27" s="1"/>
  <c r="D28"/>
  <c r="G28" s="1"/>
  <c r="E28"/>
  <c r="F28" s="1"/>
  <c r="D29"/>
  <c r="G29" s="1"/>
  <c r="E29"/>
  <c r="F29" s="1"/>
  <c r="D30"/>
  <c r="G30" s="1"/>
  <c r="E30"/>
  <c r="F30" s="1"/>
  <c r="D31"/>
  <c r="E31"/>
  <c r="F31" s="1"/>
  <c r="D32"/>
  <c r="G32" s="1"/>
  <c r="E32"/>
  <c r="F32" s="1"/>
  <c r="D33"/>
  <c r="E33"/>
  <c r="F33" s="1"/>
  <c r="D34"/>
  <c r="G34" s="1"/>
  <c r="E34"/>
  <c r="F34" s="1"/>
  <c r="D35"/>
  <c r="E35"/>
  <c r="F35" s="1"/>
  <c r="D36"/>
  <c r="G36" s="1"/>
  <c r="E36"/>
  <c r="F36" s="1"/>
  <c r="D37"/>
  <c r="G37" s="1"/>
  <c r="E37"/>
  <c r="F37" s="1"/>
  <c r="D38"/>
  <c r="G38" s="1"/>
  <c r="E38"/>
  <c r="F38" s="1"/>
  <c r="D39"/>
  <c r="G39" s="1"/>
  <c r="E39"/>
  <c r="F39" s="1"/>
  <c r="D40"/>
  <c r="G40" s="1"/>
  <c r="E40"/>
  <c r="F40" s="1"/>
  <c r="D41"/>
  <c r="E41"/>
  <c r="F41" s="1"/>
  <c r="D42"/>
  <c r="G42" s="1"/>
  <c r="E42"/>
  <c r="D43"/>
  <c r="E43"/>
  <c r="F43" s="1"/>
  <c r="D44"/>
  <c r="G44" s="1"/>
  <c r="E44"/>
  <c r="F44" s="1"/>
  <c r="D45"/>
  <c r="G45" s="1"/>
  <c r="E45"/>
  <c r="F45" s="1"/>
  <c r="D46"/>
  <c r="G46" s="1"/>
  <c r="E46"/>
  <c r="F46" s="1"/>
  <c r="D47"/>
  <c r="E47"/>
  <c r="F47" s="1"/>
  <c r="D48"/>
  <c r="G48" s="1"/>
  <c r="E48"/>
  <c r="F48" s="1"/>
  <c r="E2"/>
  <c r="F2" s="1"/>
  <c r="D2"/>
  <c r="G2" s="1"/>
</calcChain>
</file>

<file path=xl/sharedStrings.xml><?xml version="1.0" encoding="utf-8"?>
<sst xmlns="http://schemas.openxmlformats.org/spreadsheetml/2006/main" count="199" uniqueCount="143">
  <si>
    <t>map offset down</t>
  </si>
  <si>
    <t>map</t>
  </si>
  <si>
    <t>Ang Mo Kio</t>
  </si>
  <si>
    <t>Bedok</t>
  </si>
  <si>
    <t>Bishan</t>
  </si>
  <si>
    <t>Boon Lay</t>
  </si>
  <si>
    <t>Bukit Batok</t>
  </si>
  <si>
    <t>Bukit Merah</t>
  </si>
  <si>
    <t>Bukit Panjang</t>
  </si>
  <si>
    <t>Bukit Timah</t>
  </si>
  <si>
    <t>Central Water Catchment</t>
  </si>
  <si>
    <t>Changi</t>
  </si>
  <si>
    <t>Choa Chu Kang</t>
  </si>
  <si>
    <t>Clementi</t>
  </si>
  <si>
    <t>City</t>
  </si>
  <si>
    <t>Geylang</t>
  </si>
  <si>
    <t>Hougang</t>
  </si>
  <si>
    <t>Jalan Bahar</t>
  </si>
  <si>
    <t>Jurong East</t>
  </si>
  <si>
    <t>Jurong Island</t>
  </si>
  <si>
    <t>Jurong West</t>
  </si>
  <si>
    <t>Kallang</t>
  </si>
  <si>
    <t>Lim Chu Kang</t>
  </si>
  <si>
    <t>Mandai</t>
  </si>
  <si>
    <t>Marine Parade</t>
  </si>
  <si>
    <t>Novena</t>
  </si>
  <si>
    <t>Pasir Ris</t>
  </si>
  <si>
    <t>Paya Lebar</t>
  </si>
  <si>
    <t>Pioneer</t>
  </si>
  <si>
    <t>Pulau Tekong</t>
  </si>
  <si>
    <t>Pulau Ubin</t>
  </si>
  <si>
    <t>Punggol</t>
  </si>
  <si>
    <t>Queenstown</t>
  </si>
  <si>
    <t>Seletar</t>
  </si>
  <si>
    <t>Sembawang</t>
  </si>
  <si>
    <t>Sengkang</t>
  </si>
  <si>
    <t>Sentosa</t>
  </si>
  <si>
    <t>Serangoon</t>
  </si>
  <si>
    <t>Southern Islands</t>
  </si>
  <si>
    <t>Sungei Kadut</t>
  </si>
  <si>
    <t>Tampines</t>
  </si>
  <si>
    <t>Tanglin</t>
  </si>
  <si>
    <t>Tengah</t>
  </si>
  <si>
    <t>Toa Payoh</t>
  </si>
  <si>
    <t>Tuas</t>
  </si>
  <si>
    <t>Western Islands</t>
  </si>
  <si>
    <t>Western Water Catchment</t>
  </si>
  <si>
    <t>Woodlands</t>
  </si>
  <si>
    <t>Yishun</t>
  </si>
  <si>
    <t>District</t>
  </si>
  <si>
    <t>Lat</t>
  </si>
  <si>
    <t>Long</t>
  </si>
  <si>
    <t>Down Frac</t>
  </si>
  <si>
    <t>Right Frac</t>
  </si>
  <si>
    <t>Dimension</t>
  </si>
  <si>
    <t>Top Pad</t>
  </si>
  <si>
    <t>Left Pad</t>
  </si>
  <si>
    <t>Windy3</t>
  </si>
  <si>
    <t>Windy, Showers</t>
  </si>
  <si>
    <t>Windy, Rain</t>
  </si>
  <si>
    <t>Windy2</t>
  </si>
  <si>
    <t>Windy, Fair</t>
  </si>
  <si>
    <t>Windy, Cloudy</t>
  </si>
  <si>
    <t>Windy</t>
  </si>
  <si>
    <t>Rainy2</t>
  </si>
  <si>
    <t>Thundery Showers</t>
  </si>
  <si>
    <t>Sun</t>
  </si>
  <si>
    <t>Sunny</t>
  </si>
  <si>
    <t>Strong Winds, Showers</t>
  </si>
  <si>
    <t>Strong Winds, Rain</t>
  </si>
  <si>
    <t>Strong Winds</t>
  </si>
  <si>
    <t>Snow263</t>
  </si>
  <si>
    <t>Snow Showers</t>
  </si>
  <si>
    <t>Snow</t>
  </si>
  <si>
    <t>Fogcloud</t>
  </si>
  <si>
    <t>Slightly Hazy</t>
  </si>
  <si>
    <t>Showers</t>
  </si>
  <si>
    <t>Passing Showers</t>
  </si>
  <si>
    <t>Cloud</t>
  </si>
  <si>
    <t>Partly Cloudy (Night)</t>
  </si>
  <si>
    <t>Cloudy</t>
  </si>
  <si>
    <t>Partly Cloudy (Day)</t>
  </si>
  <si>
    <t>Cloudy2</t>
  </si>
  <si>
    <t>Overcast</t>
  </si>
  <si>
    <t>Moderate Rain</t>
  </si>
  <si>
    <t>Mist</t>
  </si>
  <si>
    <t>Rainy</t>
  </si>
  <si>
    <t>Light Showers</t>
  </si>
  <si>
    <t>Light Rain</t>
  </si>
  <si>
    <t>Heavy Thundery Showers with Gusty Winds</t>
  </si>
  <si>
    <t>Heavy Thundery Showers</t>
  </si>
  <si>
    <t>Heavy Showers</t>
  </si>
  <si>
    <t>Heavy Rain</t>
  </si>
  <si>
    <t>Hazy</t>
  </si>
  <si>
    <t>Fog</t>
  </si>
  <si>
    <t>Moon</t>
  </si>
  <si>
    <t>Fair (Night)</t>
  </si>
  <si>
    <t>Fair (Day)</t>
  </si>
  <si>
    <t>Fair &amp; Warm</t>
  </si>
  <si>
    <t>Drizzle</t>
  </si>
  <si>
    <t>Icon</t>
  </si>
  <si>
    <t>Forecast</t>
  </si>
  <si>
    <t>Else</t>
  </si>
  <si>
    <t>None</t>
  </si>
  <si>
    <t>String Recurrences</t>
  </si>
  <si>
    <t>Forecast Map</t>
  </si>
  <si>
    <t>Icon Map</t>
  </si>
  <si>
    <t>BR</t>
  </si>
  <si>
    <t>CL</t>
  </si>
  <si>
    <t>DR</t>
  </si>
  <si>
    <t>FG</t>
  </si>
  <si>
    <t>FN</t>
  </si>
  <si>
    <t>FW</t>
  </si>
  <si>
    <t>HG</t>
  </si>
  <si>
    <t>HR</t>
  </si>
  <si>
    <t>HS</t>
  </si>
  <si>
    <t>HT</t>
  </si>
  <si>
    <t>HZ</t>
  </si>
  <si>
    <t>LH</t>
  </si>
  <si>
    <t>LR</t>
  </si>
  <si>
    <t>LS</t>
  </si>
  <si>
    <t>OC</t>
  </si>
  <si>
    <t>PN</t>
  </si>
  <si>
    <t>PS</t>
  </si>
  <si>
    <t>RA</t>
  </si>
  <si>
    <t>SH</t>
  </si>
  <si>
    <t>SK</t>
  </si>
  <si>
    <t>SN</t>
  </si>
  <si>
    <t>SR</t>
  </si>
  <si>
    <t>SS</t>
  </si>
  <si>
    <t>SU</t>
  </si>
  <si>
    <t>SW</t>
  </si>
  <si>
    <t>TL</t>
  </si>
  <si>
    <t>WC</t>
  </si>
  <si>
    <t>WD</t>
  </si>
  <si>
    <t>WF</t>
  </si>
  <si>
    <t>WR</t>
  </si>
  <si>
    <t>WS</t>
  </si>
  <si>
    <t>PC</t>
  </si>
  <si>
    <t>FA</t>
  </si>
  <si>
    <t>a</t>
  </si>
  <si>
    <t>b</t>
  </si>
  <si>
    <t>c</t>
  </si>
</sst>
</file>

<file path=xl/styles.xml><?xml version="1.0" encoding="utf-8"?>
<styleSheet xmlns="http://schemas.openxmlformats.org/spreadsheetml/2006/main">
  <numFmts count="1">
    <numFmt numFmtId="164" formatCode="0.00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  <family val="2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1" fillId="0" borderId="0" xfId="0" applyFont="1"/>
    <xf numFmtId="164" fontId="0" fillId="0" borderId="0" xfId="0" applyNumberFormat="1"/>
    <xf numFmtId="0" fontId="0" fillId="2" borderId="0" xfId="0" applyFill="1"/>
    <xf numFmtId="0" fontId="0" fillId="3" borderId="0" xfId="0" applyFill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5"/>
  <sheetViews>
    <sheetView workbookViewId="0">
      <selection activeCell="C5" sqref="C5"/>
    </sheetView>
  </sheetViews>
  <sheetFormatPr defaultRowHeight="14.4"/>
  <sheetData>
    <row r="1" spans="1:3">
      <c r="B1">
        <v>360</v>
      </c>
      <c r="C1" t="s">
        <v>0</v>
      </c>
    </row>
    <row r="2" spans="1:3" ht="15">
      <c r="B2" s="1">
        <v>1.46</v>
      </c>
    </row>
    <row r="3" spans="1:3" ht="15">
      <c r="A3" s="1">
        <v>103.57</v>
      </c>
      <c r="B3" t="s">
        <v>1</v>
      </c>
      <c r="C3" s="1">
        <v>104.137</v>
      </c>
    </row>
    <row r="4" spans="1:3" ht="15">
      <c r="B4" s="1">
        <v>1.145</v>
      </c>
    </row>
    <row r="5" spans="1:3">
      <c r="A5" t="s">
        <v>54</v>
      </c>
      <c r="B5">
        <v>720</v>
      </c>
      <c r="C5">
        <v>404.72942999999998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4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4.4"/>
  <cols>
    <col min="1" max="1" width="23.109375" bestFit="1" customWidth="1"/>
    <col min="2" max="2" width="9" bestFit="1" customWidth="1"/>
    <col min="3" max="3" width="11" bestFit="1" customWidth="1"/>
    <col min="4" max="5" width="12" bestFit="1" customWidth="1"/>
    <col min="6" max="7" width="7.88671875" bestFit="1" customWidth="1"/>
  </cols>
  <sheetData>
    <row r="1" spans="1:7">
      <c r="A1" s="2" t="s">
        <v>49</v>
      </c>
      <c r="B1" s="2" t="s">
        <v>50</v>
      </c>
      <c r="C1" s="2" t="s">
        <v>51</v>
      </c>
      <c r="D1" s="2" t="s">
        <v>52</v>
      </c>
      <c r="E1" s="2" t="s">
        <v>53</v>
      </c>
      <c r="F1" s="2" t="s">
        <v>56</v>
      </c>
      <c r="G1" s="2" t="s">
        <v>55</v>
      </c>
    </row>
    <row r="2" spans="1:7">
      <c r="A2" t="s">
        <v>2</v>
      </c>
      <c r="B2">
        <v>1.375</v>
      </c>
      <c r="C2">
        <v>103.839</v>
      </c>
      <c r="D2">
        <f>(B2-1.46)/(1.145-1.46)</f>
        <v>0.26984126984126977</v>
      </c>
      <c r="E2">
        <f>(C2-103.57)/(104.137-103.57)</f>
        <v>0.47442680776014462</v>
      </c>
      <c r="F2" s="3">
        <f t="shared" ref="F2:F48" si="0">E2*720</f>
        <v>341.58730158730413</v>
      </c>
      <c r="G2" s="3">
        <f>D2*404.72943-5</f>
        <v>104.21270333333329</v>
      </c>
    </row>
    <row r="3" spans="1:7">
      <c r="A3" t="s">
        <v>3</v>
      </c>
      <c r="B3">
        <v>1.321</v>
      </c>
      <c r="C3">
        <v>103.92400000000001</v>
      </c>
      <c r="D3">
        <f t="shared" ref="D3:D48" si="1">(B3-1.46)/(1.145-1.46)</f>
        <v>0.44126984126984137</v>
      </c>
      <c r="E3">
        <f t="shared" ref="E3:E48" si="2">(C3-103.57)/(104.137-103.57)</f>
        <v>0.62433862433863996</v>
      </c>
      <c r="F3" s="3">
        <f t="shared" si="0"/>
        <v>449.52380952382077</v>
      </c>
      <c r="G3" s="3">
        <f t="shared" ref="G3:G48" si="3">D3*404.72943-5</f>
        <v>173.59489133333335</v>
      </c>
    </row>
    <row r="4" spans="1:7">
      <c r="A4" t="s">
        <v>4</v>
      </c>
      <c r="B4">
        <v>1.3507720000000001</v>
      </c>
      <c r="C4">
        <v>103.839</v>
      </c>
      <c r="D4">
        <f t="shared" si="1"/>
        <v>0.34675555555555526</v>
      </c>
      <c r="E4">
        <f t="shared" si="2"/>
        <v>0.47442680776014462</v>
      </c>
      <c r="F4" s="3">
        <f t="shared" si="0"/>
        <v>341.58730158730413</v>
      </c>
      <c r="G4" s="3">
        <f t="shared" si="3"/>
        <v>135.34217834933321</v>
      </c>
    </row>
    <row r="5" spans="1:7">
      <c r="A5" t="s">
        <v>5</v>
      </c>
      <c r="B5">
        <v>1.304</v>
      </c>
      <c r="C5">
        <v>103.70099999999999</v>
      </c>
      <c r="D5">
        <f t="shared" si="1"/>
        <v>0.49523809523809503</v>
      </c>
      <c r="E5">
        <f t="shared" si="2"/>
        <v>0.23104056437389514</v>
      </c>
      <c r="F5" s="3">
        <f t="shared" si="0"/>
        <v>166.34920634920451</v>
      </c>
      <c r="G5" s="3">
        <f t="shared" si="3"/>
        <v>195.43743199999992</v>
      </c>
    </row>
    <row r="6" spans="1:7">
      <c r="A6" t="s">
        <v>6</v>
      </c>
      <c r="B6">
        <v>1.353</v>
      </c>
      <c r="C6">
        <v>103.754</v>
      </c>
      <c r="D6">
        <f t="shared" si="1"/>
        <v>0.3396825396825397</v>
      </c>
      <c r="E6">
        <f t="shared" si="2"/>
        <v>0.32451499118167432</v>
      </c>
      <c r="F6" s="3">
        <f t="shared" si="0"/>
        <v>233.6507936508055</v>
      </c>
      <c r="G6" s="3">
        <f t="shared" si="3"/>
        <v>132.47952066666667</v>
      </c>
    </row>
    <row r="7" spans="1:7">
      <c r="A7" t="s">
        <v>7</v>
      </c>
      <c r="B7">
        <v>1.2769999999999999</v>
      </c>
      <c r="C7">
        <v>103.819</v>
      </c>
      <c r="D7">
        <f t="shared" si="1"/>
        <v>0.58095238095238122</v>
      </c>
      <c r="E7">
        <f t="shared" si="2"/>
        <v>0.43915343915345018</v>
      </c>
      <c r="F7" s="3">
        <f t="shared" si="0"/>
        <v>316.19047619048411</v>
      </c>
      <c r="G7" s="3">
        <f t="shared" si="3"/>
        <v>230.12852600000011</v>
      </c>
    </row>
    <row r="8" spans="1:7">
      <c r="A8" t="s">
        <v>8</v>
      </c>
      <c r="B8">
        <v>1.3620000000000001</v>
      </c>
      <c r="C8">
        <v>103.77195</v>
      </c>
      <c r="D8">
        <f t="shared" si="1"/>
        <v>0.31111111111111073</v>
      </c>
      <c r="E8">
        <f t="shared" si="2"/>
        <v>0.35617283950618722</v>
      </c>
      <c r="F8" s="3">
        <f t="shared" si="0"/>
        <v>256.4444444444548</v>
      </c>
      <c r="G8" s="3">
        <f t="shared" si="3"/>
        <v>120.9158226666665</v>
      </c>
    </row>
    <row r="9" spans="1:7">
      <c r="A9" t="s">
        <v>9</v>
      </c>
      <c r="B9">
        <v>1.325</v>
      </c>
      <c r="C9">
        <v>103.791</v>
      </c>
      <c r="D9">
        <f t="shared" si="1"/>
        <v>0.42857142857142866</v>
      </c>
      <c r="E9">
        <f t="shared" si="2"/>
        <v>0.38977072310405786</v>
      </c>
      <c r="F9" s="3">
        <f t="shared" si="0"/>
        <v>280.63492063492168</v>
      </c>
      <c r="G9" s="3">
        <f t="shared" si="3"/>
        <v>168.45547000000002</v>
      </c>
    </row>
    <row r="10" spans="1:7">
      <c r="A10" t="s">
        <v>10</v>
      </c>
      <c r="B10">
        <v>1.38</v>
      </c>
      <c r="C10">
        <v>103.80500000000001</v>
      </c>
      <c r="D10">
        <f t="shared" si="1"/>
        <v>0.25396825396825423</v>
      </c>
      <c r="E10">
        <f t="shared" si="2"/>
        <v>0.41446208112876654</v>
      </c>
      <c r="F10" s="3">
        <f t="shared" si="0"/>
        <v>298.4126984127119</v>
      </c>
      <c r="G10" s="3">
        <f t="shared" si="3"/>
        <v>97.788426666666766</v>
      </c>
    </row>
    <row r="11" spans="1:7">
      <c r="A11" t="s">
        <v>11</v>
      </c>
      <c r="B11">
        <v>1.357</v>
      </c>
      <c r="C11">
        <v>103.98699999999999</v>
      </c>
      <c r="D11">
        <f t="shared" si="1"/>
        <v>0.32698412698412699</v>
      </c>
      <c r="E11">
        <f t="shared" si="2"/>
        <v>0.7354497354497288</v>
      </c>
      <c r="F11" s="3">
        <f t="shared" si="0"/>
        <v>529.52380952380474</v>
      </c>
      <c r="G11" s="3">
        <f t="shared" si="3"/>
        <v>127.34009933333334</v>
      </c>
    </row>
    <row r="12" spans="1:7">
      <c r="A12" t="s">
        <v>12</v>
      </c>
      <c r="B12">
        <v>1.377</v>
      </c>
      <c r="C12">
        <v>103.745</v>
      </c>
      <c r="D12">
        <f t="shared" si="1"/>
        <v>0.26349206349206344</v>
      </c>
      <c r="E12">
        <f t="shared" si="2"/>
        <v>0.30864197530865806</v>
      </c>
      <c r="F12" s="3">
        <f t="shared" si="0"/>
        <v>222.2222222222338</v>
      </c>
      <c r="G12" s="3">
        <f t="shared" si="3"/>
        <v>101.64299266666664</v>
      </c>
    </row>
    <row r="13" spans="1:7">
      <c r="A13" t="s">
        <v>13</v>
      </c>
      <c r="B13">
        <v>1.3149999999999999</v>
      </c>
      <c r="C13">
        <v>103.76</v>
      </c>
      <c r="D13">
        <f t="shared" si="1"/>
        <v>0.46031746031746046</v>
      </c>
      <c r="E13">
        <f t="shared" si="2"/>
        <v>0.33509700176368518</v>
      </c>
      <c r="F13" s="3">
        <f t="shared" si="0"/>
        <v>241.26984126985332</v>
      </c>
      <c r="G13" s="3">
        <f t="shared" si="3"/>
        <v>181.30402333333339</v>
      </c>
    </row>
    <row r="14" spans="1:7">
      <c r="A14" t="s">
        <v>14</v>
      </c>
      <c r="B14">
        <v>1.292</v>
      </c>
      <c r="C14">
        <v>103.84399999999999</v>
      </c>
      <c r="D14">
        <f t="shared" si="1"/>
        <v>0.53333333333333321</v>
      </c>
      <c r="E14">
        <f t="shared" si="2"/>
        <v>0.483245149911812</v>
      </c>
      <c r="F14" s="3">
        <f t="shared" si="0"/>
        <v>347.93650793650465</v>
      </c>
      <c r="G14" s="3">
        <f t="shared" si="3"/>
        <v>210.85569599999994</v>
      </c>
    </row>
    <row r="15" spans="1:7">
      <c r="A15" t="s">
        <v>15</v>
      </c>
      <c r="B15">
        <v>1.3180000000000001</v>
      </c>
      <c r="C15">
        <v>103.884</v>
      </c>
      <c r="D15">
        <f t="shared" si="1"/>
        <v>0.45079365079365058</v>
      </c>
      <c r="E15">
        <f t="shared" si="2"/>
        <v>0.55379188712522598</v>
      </c>
      <c r="F15" s="3">
        <f t="shared" si="0"/>
        <v>398.73015873016271</v>
      </c>
      <c r="G15" s="3">
        <f t="shared" si="3"/>
        <v>177.44945733333324</v>
      </c>
    </row>
    <row r="16" spans="1:7">
      <c r="A16" t="s">
        <v>16</v>
      </c>
      <c r="B16">
        <v>1.361218</v>
      </c>
      <c r="C16">
        <v>103.886</v>
      </c>
      <c r="D16">
        <f t="shared" si="1"/>
        <v>0.31359365079365059</v>
      </c>
      <c r="E16">
        <f t="shared" si="2"/>
        <v>0.55731922398588796</v>
      </c>
      <c r="F16" s="3">
        <f t="shared" si="0"/>
        <v>401.26984126983933</v>
      </c>
      <c r="G16" s="3">
        <f t="shared" si="3"/>
        <v>121.92057953733324</v>
      </c>
    </row>
    <row r="17" spans="1:7">
      <c r="A17" t="s">
        <v>17</v>
      </c>
      <c r="B17">
        <v>1.347</v>
      </c>
      <c r="C17">
        <v>103.67</v>
      </c>
      <c r="D17">
        <f t="shared" si="1"/>
        <v>0.35873015873015873</v>
      </c>
      <c r="E17">
        <f t="shared" si="2"/>
        <v>0.17636684303352249</v>
      </c>
      <c r="F17" s="3">
        <f t="shared" si="0"/>
        <v>126.9841269841362</v>
      </c>
      <c r="G17" s="3">
        <f t="shared" si="3"/>
        <v>140.18865266666666</v>
      </c>
    </row>
    <row r="18" spans="1:7">
      <c r="A18" t="s">
        <v>18</v>
      </c>
      <c r="B18">
        <v>1.3260000000000001</v>
      </c>
      <c r="C18">
        <v>103.73699999999999</v>
      </c>
      <c r="D18">
        <f t="shared" si="1"/>
        <v>0.42539682539682516</v>
      </c>
      <c r="E18">
        <f t="shared" si="2"/>
        <v>0.29453262786596024</v>
      </c>
      <c r="F18" s="3">
        <f t="shared" si="0"/>
        <v>212.06349206349137</v>
      </c>
      <c r="G18" s="3">
        <f t="shared" si="3"/>
        <v>167.17061466666655</v>
      </c>
    </row>
    <row r="19" spans="1:7">
      <c r="A19" t="s">
        <v>19</v>
      </c>
      <c r="B19">
        <v>1.266</v>
      </c>
      <c r="C19">
        <v>103.699</v>
      </c>
      <c r="D19">
        <f t="shared" si="1"/>
        <v>0.61587301587301579</v>
      </c>
      <c r="E19">
        <f t="shared" si="2"/>
        <v>0.22751322751323322</v>
      </c>
      <c r="F19" s="3">
        <f t="shared" si="0"/>
        <v>163.80952380952792</v>
      </c>
      <c r="G19" s="3">
        <f t="shared" si="3"/>
        <v>244.26193466666663</v>
      </c>
    </row>
    <row r="20" spans="1:7">
      <c r="A20" t="s">
        <v>20</v>
      </c>
      <c r="B20">
        <v>1.34039</v>
      </c>
      <c r="C20">
        <v>103.705</v>
      </c>
      <c r="D20">
        <f t="shared" si="1"/>
        <v>0.37971428571428578</v>
      </c>
      <c r="E20">
        <f t="shared" si="2"/>
        <v>0.23809523809524405</v>
      </c>
      <c r="F20" s="3">
        <f t="shared" si="0"/>
        <v>171.42857142857571</v>
      </c>
      <c r="G20" s="3">
        <f t="shared" si="3"/>
        <v>148.68154642000002</v>
      </c>
    </row>
    <row r="21" spans="1:7">
      <c r="A21" t="s">
        <v>21</v>
      </c>
      <c r="B21">
        <v>1.3120000000000001</v>
      </c>
      <c r="C21">
        <v>103.86199999999999</v>
      </c>
      <c r="D21">
        <f t="shared" si="1"/>
        <v>0.46984126984126962</v>
      </c>
      <c r="E21">
        <f t="shared" si="2"/>
        <v>0.51499118165784452</v>
      </c>
      <c r="F21" s="3">
        <f t="shared" si="0"/>
        <v>370.79365079364806</v>
      </c>
      <c r="G21" s="3">
        <f t="shared" si="3"/>
        <v>185.15858933333323</v>
      </c>
    </row>
    <row r="22" spans="1:7">
      <c r="A22" t="s">
        <v>22</v>
      </c>
      <c r="B22">
        <v>1.423</v>
      </c>
      <c r="C22">
        <v>103.717332</v>
      </c>
      <c r="D22">
        <f t="shared" si="1"/>
        <v>0.11746031746031724</v>
      </c>
      <c r="E22">
        <f t="shared" si="2"/>
        <v>0.25984479717813741</v>
      </c>
      <c r="F22" s="3">
        <f t="shared" si="0"/>
        <v>187.08825396825893</v>
      </c>
      <c r="G22" s="3">
        <f t="shared" si="3"/>
        <v>42.539647333333242</v>
      </c>
    </row>
    <row r="23" spans="1:7">
      <c r="A23" t="s">
        <v>23</v>
      </c>
      <c r="B23">
        <v>1.419</v>
      </c>
      <c r="C23">
        <v>103.812</v>
      </c>
      <c r="D23">
        <f t="shared" si="1"/>
        <v>0.13015873015872995</v>
      </c>
      <c r="E23">
        <f t="shared" si="2"/>
        <v>0.42680776014109584</v>
      </c>
      <c r="F23" s="3">
        <f t="shared" si="0"/>
        <v>307.301587301589</v>
      </c>
      <c r="G23" s="3">
        <f t="shared" si="3"/>
        <v>47.679068666666581</v>
      </c>
    </row>
    <row r="24" spans="1:7">
      <c r="A24" t="s">
        <v>24</v>
      </c>
      <c r="B24">
        <v>1.2969999999999999</v>
      </c>
      <c r="C24">
        <v>103.89100000000001</v>
      </c>
      <c r="D24">
        <f t="shared" si="1"/>
        <v>0.51746031746031762</v>
      </c>
      <c r="E24">
        <f t="shared" si="2"/>
        <v>0.56613756613758037</v>
      </c>
      <c r="F24" s="3">
        <f t="shared" si="0"/>
        <v>407.61904761905788</v>
      </c>
      <c r="G24" s="3">
        <f t="shared" si="3"/>
        <v>204.43141933333339</v>
      </c>
    </row>
    <row r="25" spans="1:7">
      <c r="A25" t="s">
        <v>25</v>
      </c>
      <c r="B25">
        <v>1.327</v>
      </c>
      <c r="C25">
        <v>103.82599999999999</v>
      </c>
      <c r="D25">
        <f t="shared" si="1"/>
        <v>0.42222222222222233</v>
      </c>
      <c r="E25">
        <f t="shared" si="2"/>
        <v>0.45149911816577942</v>
      </c>
      <c r="F25" s="3">
        <f t="shared" si="0"/>
        <v>325.0793650793612</v>
      </c>
      <c r="G25" s="3">
        <f t="shared" si="3"/>
        <v>165.88575933333337</v>
      </c>
    </row>
    <row r="26" spans="1:7">
      <c r="A26" t="s">
        <v>26</v>
      </c>
      <c r="B26">
        <v>1.37</v>
      </c>
      <c r="C26">
        <v>103.94799999999999</v>
      </c>
      <c r="D26">
        <f t="shared" si="1"/>
        <v>0.28571428571428531</v>
      </c>
      <c r="E26">
        <f t="shared" si="2"/>
        <v>0.6666666666666583</v>
      </c>
      <c r="F26" s="3">
        <f t="shared" si="0"/>
        <v>479.99999999999397</v>
      </c>
      <c r="G26" s="3">
        <f t="shared" si="3"/>
        <v>110.63697999999982</v>
      </c>
    </row>
    <row r="27" spans="1:7">
      <c r="A27" t="s">
        <v>27</v>
      </c>
      <c r="B27">
        <v>1.3580000000000001</v>
      </c>
      <c r="C27">
        <v>103.914</v>
      </c>
      <c r="D27">
        <f t="shared" si="1"/>
        <v>0.32380952380952344</v>
      </c>
      <c r="E27">
        <f t="shared" si="2"/>
        <v>0.60670194003528022</v>
      </c>
      <c r="F27" s="3">
        <f t="shared" si="0"/>
        <v>436.82539682540175</v>
      </c>
      <c r="G27" s="3">
        <f t="shared" si="3"/>
        <v>126.05524399999985</v>
      </c>
    </row>
    <row r="28" spans="1:7">
      <c r="A28" t="s">
        <v>28</v>
      </c>
      <c r="B28">
        <v>1.3149999999999999</v>
      </c>
      <c r="C28">
        <v>103.675</v>
      </c>
      <c r="D28">
        <f t="shared" si="1"/>
        <v>0.46031746031746046</v>
      </c>
      <c r="E28">
        <f t="shared" si="2"/>
        <v>0.18518518518518984</v>
      </c>
      <c r="F28" s="3">
        <f t="shared" si="0"/>
        <v>133.3333333333367</v>
      </c>
      <c r="G28" s="3">
        <f t="shared" si="3"/>
        <v>181.30402333333339</v>
      </c>
    </row>
    <row r="29" spans="1:7">
      <c r="A29" t="s">
        <v>29</v>
      </c>
      <c r="B29">
        <v>1.403</v>
      </c>
      <c r="C29">
        <v>104.053</v>
      </c>
      <c r="D29">
        <f t="shared" si="1"/>
        <v>0.18095238095238078</v>
      </c>
      <c r="E29">
        <f t="shared" si="2"/>
        <v>0.85185185185184809</v>
      </c>
      <c r="F29" s="3">
        <f t="shared" si="0"/>
        <v>613.33333333333064</v>
      </c>
      <c r="G29" s="3">
        <f t="shared" si="3"/>
        <v>68.236753999999934</v>
      </c>
    </row>
    <row r="30" spans="1:7">
      <c r="A30" t="s">
        <v>30</v>
      </c>
      <c r="B30">
        <v>1.4039999999999999</v>
      </c>
      <c r="C30">
        <v>103.96</v>
      </c>
      <c r="D30">
        <f t="shared" si="1"/>
        <v>0.17777777777777798</v>
      </c>
      <c r="E30">
        <f t="shared" si="2"/>
        <v>0.68783068783068002</v>
      </c>
      <c r="F30" s="3">
        <f t="shared" si="0"/>
        <v>495.23809523808961</v>
      </c>
      <c r="G30" s="3">
        <f t="shared" si="3"/>
        <v>66.95189866666675</v>
      </c>
    </row>
    <row r="31" spans="1:7">
      <c r="A31" t="s">
        <v>31</v>
      </c>
      <c r="B31">
        <v>1.401</v>
      </c>
      <c r="C31">
        <v>103.904</v>
      </c>
      <c r="D31">
        <f t="shared" si="1"/>
        <v>0.18730158730158714</v>
      </c>
      <c r="E31">
        <f t="shared" si="2"/>
        <v>0.58906525573192048</v>
      </c>
      <c r="F31" s="3">
        <f t="shared" si="0"/>
        <v>424.12698412698273</v>
      </c>
      <c r="G31" s="3">
        <f t="shared" si="3"/>
        <v>70.806464666666599</v>
      </c>
    </row>
    <row r="32" spans="1:7">
      <c r="A32" t="s">
        <v>32</v>
      </c>
      <c r="B32">
        <v>1.2909999999999999</v>
      </c>
      <c r="C32">
        <v>103.78576</v>
      </c>
      <c r="D32">
        <f t="shared" si="1"/>
        <v>0.53650793650793671</v>
      </c>
      <c r="E32">
        <f t="shared" si="2"/>
        <v>0.38052910052910105</v>
      </c>
      <c r="F32" s="3">
        <f t="shared" si="0"/>
        <v>273.98095238095277</v>
      </c>
      <c r="G32" s="3">
        <f t="shared" si="3"/>
        <v>212.14055133333341</v>
      </c>
    </row>
    <row r="33" spans="1:7">
      <c r="A33" t="s">
        <v>33</v>
      </c>
      <c r="B33">
        <v>1.4039999999999999</v>
      </c>
      <c r="C33">
        <v>103.869</v>
      </c>
      <c r="D33">
        <f t="shared" si="1"/>
        <v>0.17777777777777798</v>
      </c>
      <c r="E33">
        <f t="shared" si="2"/>
        <v>0.52733686067019891</v>
      </c>
      <c r="F33" s="3">
        <f t="shared" si="0"/>
        <v>379.68253968254322</v>
      </c>
      <c r="G33" s="3">
        <f t="shared" si="3"/>
        <v>66.95189866666675</v>
      </c>
    </row>
    <row r="34" spans="1:7">
      <c r="A34" t="s">
        <v>34</v>
      </c>
      <c r="B34">
        <v>1.4450000000000001</v>
      </c>
      <c r="C34">
        <v>103.818495</v>
      </c>
      <c r="D34">
        <f t="shared" si="1"/>
        <v>4.7619047619047318E-2</v>
      </c>
      <c r="E34">
        <f t="shared" si="2"/>
        <v>0.43826278659612394</v>
      </c>
      <c r="F34" s="3">
        <f t="shared" si="0"/>
        <v>315.54920634920921</v>
      </c>
      <c r="G34" s="3">
        <f t="shared" si="3"/>
        <v>14.272829999999878</v>
      </c>
    </row>
    <row r="35" spans="1:7">
      <c r="A35" t="s">
        <v>35</v>
      </c>
      <c r="B35">
        <v>1.3839999999999999</v>
      </c>
      <c r="C35">
        <v>103.891443</v>
      </c>
      <c r="D35">
        <f t="shared" si="1"/>
        <v>0.24126984126984152</v>
      </c>
      <c r="E35">
        <f t="shared" si="2"/>
        <v>0.56691887125220108</v>
      </c>
      <c r="F35" s="3">
        <f t="shared" si="0"/>
        <v>408.18158730158478</v>
      </c>
      <c r="G35" s="3">
        <f t="shared" si="3"/>
        <v>92.649005333333434</v>
      </c>
    </row>
    <row r="36" spans="1:7">
      <c r="A36" t="s">
        <v>36</v>
      </c>
      <c r="B36">
        <v>1.2430000000000001</v>
      </c>
      <c r="C36">
        <v>103.83199999999999</v>
      </c>
      <c r="D36">
        <f t="shared" si="1"/>
        <v>0.68888888888888855</v>
      </c>
      <c r="E36">
        <f t="shared" si="2"/>
        <v>0.46208112874779028</v>
      </c>
      <c r="F36" s="3">
        <f t="shared" si="0"/>
        <v>332.69841269840902</v>
      </c>
      <c r="G36" s="3">
        <f t="shared" si="3"/>
        <v>273.81360733333321</v>
      </c>
    </row>
    <row r="37" spans="1:7">
      <c r="A37" t="s">
        <v>37</v>
      </c>
      <c r="B37">
        <v>1.357</v>
      </c>
      <c r="C37">
        <v>103.86499999999999</v>
      </c>
      <c r="D37">
        <f t="shared" si="1"/>
        <v>0.32698412698412699</v>
      </c>
      <c r="E37">
        <f t="shared" si="2"/>
        <v>0.52028218694884998</v>
      </c>
      <c r="F37" s="3">
        <f t="shared" si="0"/>
        <v>374.60317460317196</v>
      </c>
      <c r="G37" s="3">
        <f t="shared" si="3"/>
        <v>127.34009933333334</v>
      </c>
    </row>
    <row r="38" spans="1:7">
      <c r="A38" t="s">
        <v>38</v>
      </c>
      <c r="B38">
        <v>1.208</v>
      </c>
      <c r="C38">
        <v>103.842</v>
      </c>
      <c r="D38">
        <f t="shared" si="1"/>
        <v>0.80000000000000016</v>
      </c>
      <c r="E38">
        <f t="shared" si="2"/>
        <v>0.47971781305115008</v>
      </c>
      <c r="F38" s="3">
        <f t="shared" si="0"/>
        <v>345.39682539682804</v>
      </c>
      <c r="G38" s="3">
        <f t="shared" si="3"/>
        <v>318.78354400000006</v>
      </c>
    </row>
    <row r="39" spans="1:7">
      <c r="A39" t="s">
        <v>39</v>
      </c>
      <c r="B39">
        <v>1.413</v>
      </c>
      <c r="C39">
        <v>103.756</v>
      </c>
      <c r="D39">
        <f t="shared" si="1"/>
        <v>0.14920634920634901</v>
      </c>
      <c r="E39">
        <f t="shared" si="2"/>
        <v>0.32804232804233624</v>
      </c>
      <c r="F39" s="3">
        <f t="shared" si="0"/>
        <v>236.19047619048209</v>
      </c>
      <c r="G39" s="3">
        <f t="shared" si="3"/>
        <v>55.388200666666584</v>
      </c>
    </row>
    <row r="40" spans="1:7">
      <c r="A40" t="s">
        <v>40</v>
      </c>
      <c r="B40">
        <v>1.345</v>
      </c>
      <c r="C40">
        <v>103.944</v>
      </c>
      <c r="D40">
        <f t="shared" si="1"/>
        <v>0.36507936507936511</v>
      </c>
      <c r="E40">
        <f t="shared" si="2"/>
        <v>0.65961199294533446</v>
      </c>
      <c r="F40" s="3">
        <f t="shared" si="0"/>
        <v>474.92063492064079</v>
      </c>
      <c r="G40" s="3">
        <f t="shared" si="3"/>
        <v>142.75836333333334</v>
      </c>
    </row>
    <row r="41" spans="1:7">
      <c r="A41" t="s">
        <v>41</v>
      </c>
      <c r="B41">
        <v>1.3080000000000001</v>
      </c>
      <c r="C41">
        <v>103.813</v>
      </c>
      <c r="D41">
        <f t="shared" si="1"/>
        <v>0.48253968253968232</v>
      </c>
      <c r="E41">
        <f t="shared" si="2"/>
        <v>0.42857142857143932</v>
      </c>
      <c r="F41" s="3">
        <f t="shared" si="0"/>
        <v>308.57142857143629</v>
      </c>
      <c r="G41" s="3">
        <f t="shared" si="3"/>
        <v>190.29801066666656</v>
      </c>
    </row>
    <row r="42" spans="1:7">
      <c r="A42" t="s">
        <v>42</v>
      </c>
      <c r="B42">
        <v>1.3740000000000001</v>
      </c>
      <c r="C42">
        <v>103.715</v>
      </c>
      <c r="D42">
        <f t="shared" si="1"/>
        <v>0.2730158730158726</v>
      </c>
      <c r="E42">
        <f t="shared" si="2"/>
        <v>0.25573192239860382</v>
      </c>
      <c r="F42" s="3">
        <f t="shared" si="0"/>
        <v>184.12698412699476</v>
      </c>
      <c r="G42" s="3">
        <f t="shared" si="3"/>
        <v>105.49755866666649</v>
      </c>
    </row>
    <row r="43" spans="1:7">
      <c r="A43" t="s">
        <v>43</v>
      </c>
      <c r="B43">
        <v>1.3343039999999999</v>
      </c>
      <c r="C43">
        <v>103.85632699999999</v>
      </c>
      <c r="D43">
        <f t="shared" si="1"/>
        <v>0.3990349206349208</v>
      </c>
      <c r="E43">
        <f t="shared" si="2"/>
        <v>0.50498589065255084</v>
      </c>
      <c r="F43" s="3">
        <f t="shared" si="0"/>
        <v>363.5898412698366</v>
      </c>
      <c r="G43" s="3">
        <f t="shared" si="3"/>
        <v>156.50117597866674</v>
      </c>
    </row>
    <row r="44" spans="1:7">
      <c r="A44" t="s">
        <v>44</v>
      </c>
      <c r="B44">
        <v>1.2949470000000001</v>
      </c>
      <c r="C44">
        <v>103.63500000000001</v>
      </c>
      <c r="D44">
        <f t="shared" si="1"/>
        <v>0.52397777777777754</v>
      </c>
      <c r="E44">
        <f t="shared" si="2"/>
        <v>0.11463844797180088</v>
      </c>
      <c r="F44" s="3">
        <f t="shared" si="0"/>
        <v>82.539682539696628</v>
      </c>
      <c r="G44" s="3">
        <f t="shared" si="3"/>
        <v>207.06922733266657</v>
      </c>
    </row>
    <row r="45" spans="1:7">
      <c r="A45" t="s">
        <v>45</v>
      </c>
      <c r="B45">
        <v>1.2059260000000001</v>
      </c>
      <c r="C45">
        <v>103.746</v>
      </c>
      <c r="D45">
        <f t="shared" si="1"/>
        <v>0.80658412698412685</v>
      </c>
      <c r="E45">
        <f t="shared" si="2"/>
        <v>0.3104056437389765</v>
      </c>
      <c r="F45" s="3">
        <f t="shared" si="0"/>
        <v>223.49206349206307</v>
      </c>
      <c r="G45" s="3">
        <f t="shared" si="3"/>
        <v>321.44833396133328</v>
      </c>
    </row>
    <row r="46" spans="1:7">
      <c r="A46" t="s">
        <v>46</v>
      </c>
      <c r="B46">
        <v>1.405</v>
      </c>
      <c r="C46">
        <v>103.68899999999999</v>
      </c>
      <c r="D46">
        <f t="shared" si="1"/>
        <v>0.17460317460317443</v>
      </c>
      <c r="E46">
        <f t="shared" si="2"/>
        <v>0.20987654320987345</v>
      </c>
      <c r="F46" s="3">
        <f t="shared" si="0"/>
        <v>151.1111111111089</v>
      </c>
      <c r="G46" s="3">
        <f t="shared" si="3"/>
        <v>65.667043333333254</v>
      </c>
    </row>
    <row r="47" spans="1:7">
      <c r="A47" t="s">
        <v>47</v>
      </c>
      <c r="B47">
        <v>1.4319999999999999</v>
      </c>
      <c r="C47">
        <v>103.786528</v>
      </c>
      <c r="D47">
        <f t="shared" si="1"/>
        <v>8.8888888888888989E-2</v>
      </c>
      <c r="E47">
        <f t="shared" si="2"/>
        <v>0.38188359788361226</v>
      </c>
      <c r="F47" s="3">
        <f t="shared" si="0"/>
        <v>274.95619047620085</v>
      </c>
      <c r="G47" s="3">
        <f t="shared" si="3"/>
        <v>30.975949333333375</v>
      </c>
    </row>
    <row r="48" spans="1:7">
      <c r="A48" t="s">
        <v>48</v>
      </c>
      <c r="B48">
        <v>1.4179999999999999</v>
      </c>
      <c r="C48">
        <v>103.839</v>
      </c>
      <c r="D48">
        <f t="shared" si="1"/>
        <v>0.13333333333333347</v>
      </c>
      <c r="E48">
        <f t="shared" si="2"/>
        <v>0.47442680776014462</v>
      </c>
      <c r="F48" s="3">
        <f t="shared" si="0"/>
        <v>341.58730158730413</v>
      </c>
      <c r="G48" s="3">
        <f t="shared" si="3"/>
        <v>48.963924000000056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35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4.4"/>
  <cols>
    <col min="1" max="1" width="36.44140625" bestFit="1" customWidth="1"/>
    <col min="2" max="2" width="8.44140625" bestFit="1" customWidth="1"/>
    <col min="3" max="3" width="18.88671875" bestFit="1" customWidth="1"/>
    <col min="4" max="4" width="37.88671875" bestFit="1" customWidth="1"/>
    <col min="5" max="5" width="11.21875" bestFit="1" customWidth="1"/>
  </cols>
  <sheetData>
    <row r="1" spans="1:5" s="2" customFormat="1">
      <c r="A1" s="2" t="s">
        <v>101</v>
      </c>
      <c r="B1" s="2" t="s">
        <v>100</v>
      </c>
      <c r="C1" s="2" t="s">
        <v>104</v>
      </c>
      <c r="D1" s="2" t="s">
        <v>105</v>
      </c>
      <c r="E1" s="2" t="s">
        <v>106</v>
      </c>
    </row>
    <row r="2" spans="1:5">
      <c r="A2" t="s">
        <v>102</v>
      </c>
      <c r="B2" t="s">
        <v>103</v>
      </c>
      <c r="C2" s="4">
        <v>0</v>
      </c>
      <c r="D2" t="str">
        <f t="shared" ref="D2:D4" si="0">"}"&amp;A2&amp;"{"</f>
        <v>}Else{</v>
      </c>
      <c r="E2" t="str">
        <f t="shared" ref="E2:E4" si="1">"}"&amp;LEFT(B2,1)&amp;":"&amp;RIGHT(B2,LEN(B2)-1)&amp;"{"</f>
        <v>}N:one{</v>
      </c>
    </row>
    <row r="3" spans="1:5">
      <c r="A3" t="s">
        <v>99</v>
      </c>
      <c r="B3" t="s">
        <v>86</v>
      </c>
      <c r="C3">
        <v>1</v>
      </c>
      <c r="D3" t="str">
        <f t="shared" si="0"/>
        <v>}Drizzle{</v>
      </c>
      <c r="E3" t="str">
        <f t="shared" si="1"/>
        <v>}R:ainy{</v>
      </c>
    </row>
    <row r="4" spans="1:5">
      <c r="A4" t="s">
        <v>98</v>
      </c>
      <c r="B4" t="s">
        <v>66</v>
      </c>
      <c r="C4">
        <v>1</v>
      </c>
      <c r="D4" t="str">
        <f t="shared" si="0"/>
        <v>}Fair &amp; Warm{</v>
      </c>
      <c r="E4" t="str">
        <f t="shared" si="1"/>
        <v>}S:un{</v>
      </c>
    </row>
    <row r="5" spans="1:5">
      <c r="A5" t="s">
        <v>97</v>
      </c>
      <c r="B5" t="s">
        <v>66</v>
      </c>
      <c r="C5">
        <v>1</v>
      </c>
      <c r="D5" t="str">
        <f>"}"&amp;A5&amp;"{"</f>
        <v>}Fair (Day){</v>
      </c>
      <c r="E5" t="str">
        <f>"}"&amp;LEFT(B5,1)&amp;":"&amp;RIGHT(B5,LEN(B5)-1)&amp;"{"</f>
        <v>}S:un{</v>
      </c>
    </row>
    <row r="6" spans="1:5">
      <c r="A6" t="s">
        <v>96</v>
      </c>
      <c r="B6" t="s">
        <v>95</v>
      </c>
      <c r="C6">
        <v>1</v>
      </c>
      <c r="D6" t="str">
        <f t="shared" ref="D6:D35" si="2">"}"&amp;A6&amp;"{"</f>
        <v>}Fair (Night){</v>
      </c>
      <c r="E6" t="str">
        <f t="shared" ref="E6:E35" si="3">"}"&amp;LEFT(B6,1)&amp;":"&amp;RIGHT(B6,LEN(B6)-1)&amp;"{"</f>
        <v>}M:oon{</v>
      </c>
    </row>
    <row r="7" spans="1:5">
      <c r="A7" t="s">
        <v>94</v>
      </c>
      <c r="B7" t="s">
        <v>74</v>
      </c>
      <c r="C7">
        <v>1</v>
      </c>
      <c r="D7" t="str">
        <f t="shared" si="2"/>
        <v>}Fog{</v>
      </c>
      <c r="E7" t="str">
        <f t="shared" si="3"/>
        <v>}F:ogcloud{</v>
      </c>
    </row>
    <row r="8" spans="1:5">
      <c r="A8" t="s">
        <v>92</v>
      </c>
      <c r="B8" t="s">
        <v>64</v>
      </c>
      <c r="C8">
        <v>1</v>
      </c>
      <c r="D8" t="str">
        <f t="shared" si="2"/>
        <v>}Heavy Rain{</v>
      </c>
      <c r="E8" t="str">
        <f t="shared" si="3"/>
        <v>}R:ainy2{</v>
      </c>
    </row>
    <row r="9" spans="1:5">
      <c r="A9" t="s">
        <v>91</v>
      </c>
      <c r="B9" t="s">
        <v>64</v>
      </c>
      <c r="C9">
        <v>1</v>
      </c>
      <c r="D9" t="str">
        <f t="shared" si="2"/>
        <v>}Heavy Showers{</v>
      </c>
      <c r="E9" t="str">
        <f t="shared" si="3"/>
        <v>}R:ainy2{</v>
      </c>
    </row>
    <row r="10" spans="1:5">
      <c r="A10" t="s">
        <v>89</v>
      </c>
      <c r="B10" t="s">
        <v>57</v>
      </c>
      <c r="C10">
        <v>1</v>
      </c>
      <c r="D10" t="str">
        <f t="shared" si="2"/>
        <v>}Heavy Thundery Showers with Gusty Winds{</v>
      </c>
      <c r="E10" t="str">
        <f t="shared" si="3"/>
        <v>}W:indy3{</v>
      </c>
    </row>
    <row r="11" spans="1:5">
      <c r="A11" t="s">
        <v>88</v>
      </c>
      <c r="B11" t="s">
        <v>86</v>
      </c>
      <c r="C11">
        <v>1</v>
      </c>
      <c r="D11" t="str">
        <f t="shared" si="2"/>
        <v>}Light Rain{</v>
      </c>
      <c r="E11" t="str">
        <f t="shared" si="3"/>
        <v>}R:ainy{</v>
      </c>
    </row>
    <row r="12" spans="1:5">
      <c r="A12" t="s">
        <v>87</v>
      </c>
      <c r="B12" t="s">
        <v>86</v>
      </c>
      <c r="C12">
        <v>1</v>
      </c>
      <c r="D12" t="str">
        <f t="shared" si="2"/>
        <v>}Light Showers{</v>
      </c>
      <c r="E12" t="str">
        <f t="shared" si="3"/>
        <v>}R:ainy{</v>
      </c>
    </row>
    <row r="13" spans="1:5">
      <c r="A13" t="s">
        <v>85</v>
      </c>
      <c r="B13" t="s">
        <v>74</v>
      </c>
      <c r="C13">
        <v>1</v>
      </c>
      <c r="D13" t="str">
        <f t="shared" si="2"/>
        <v>}Mist{</v>
      </c>
      <c r="E13" t="str">
        <f t="shared" si="3"/>
        <v>}F:ogcloud{</v>
      </c>
    </row>
    <row r="14" spans="1:5">
      <c r="A14" t="s">
        <v>84</v>
      </c>
      <c r="B14" t="s">
        <v>64</v>
      </c>
      <c r="C14">
        <v>1</v>
      </c>
      <c r="D14" t="str">
        <f t="shared" si="2"/>
        <v>}Moderate Rain{</v>
      </c>
      <c r="E14" t="str">
        <f t="shared" si="3"/>
        <v>}R:ainy2{</v>
      </c>
    </row>
    <row r="15" spans="1:5">
      <c r="A15" t="s">
        <v>83</v>
      </c>
      <c r="B15" t="s">
        <v>82</v>
      </c>
      <c r="C15">
        <v>1</v>
      </c>
      <c r="D15" t="str">
        <f t="shared" si="2"/>
        <v>}Overcast{</v>
      </c>
      <c r="E15" t="str">
        <f t="shared" si="3"/>
        <v>}C:loudy2{</v>
      </c>
    </row>
    <row r="16" spans="1:5">
      <c r="A16" t="s">
        <v>81</v>
      </c>
      <c r="B16" t="s">
        <v>80</v>
      </c>
      <c r="C16">
        <v>1</v>
      </c>
      <c r="D16" t="str">
        <f t="shared" si="2"/>
        <v>}Partly Cloudy (Day){</v>
      </c>
      <c r="E16" t="str">
        <f t="shared" si="3"/>
        <v>}C:loudy{</v>
      </c>
    </row>
    <row r="17" spans="1:5">
      <c r="A17" t="s">
        <v>79</v>
      </c>
      <c r="B17" t="s">
        <v>78</v>
      </c>
      <c r="C17">
        <v>1</v>
      </c>
      <c r="D17" t="str">
        <f t="shared" si="2"/>
        <v>}Partly Cloudy (Night){</v>
      </c>
      <c r="E17" t="str">
        <f t="shared" si="3"/>
        <v>}C:loud{</v>
      </c>
    </row>
    <row r="18" spans="1:5">
      <c r="A18" t="s">
        <v>77</v>
      </c>
      <c r="B18" t="s">
        <v>64</v>
      </c>
      <c r="C18">
        <v>1</v>
      </c>
      <c r="D18" t="str">
        <f t="shared" si="2"/>
        <v>}Passing Showers{</v>
      </c>
      <c r="E18" t="str">
        <f t="shared" si="3"/>
        <v>}R:ainy2{</v>
      </c>
    </row>
    <row r="19" spans="1:5">
      <c r="A19" t="s">
        <v>75</v>
      </c>
      <c r="B19" t="s">
        <v>74</v>
      </c>
      <c r="C19">
        <v>1</v>
      </c>
      <c r="D19" t="str">
        <f t="shared" si="2"/>
        <v>}Slightly Hazy{</v>
      </c>
      <c r="E19" t="str">
        <f t="shared" si="3"/>
        <v>}F:ogcloud{</v>
      </c>
    </row>
    <row r="20" spans="1:5">
      <c r="A20" t="s">
        <v>72</v>
      </c>
      <c r="B20" t="s">
        <v>71</v>
      </c>
      <c r="C20">
        <v>1</v>
      </c>
      <c r="D20" t="str">
        <f t="shared" si="2"/>
        <v>}Snow Showers{</v>
      </c>
      <c r="E20" t="str">
        <f t="shared" si="3"/>
        <v>}S:now263{</v>
      </c>
    </row>
    <row r="21" spans="1:5">
      <c r="A21" t="s">
        <v>69</v>
      </c>
      <c r="B21" t="s">
        <v>57</v>
      </c>
      <c r="C21">
        <v>1</v>
      </c>
      <c r="D21" t="str">
        <f t="shared" si="2"/>
        <v>}Strong Winds, Rain{</v>
      </c>
      <c r="E21" t="str">
        <f t="shared" si="3"/>
        <v>}W:indy3{</v>
      </c>
    </row>
    <row r="22" spans="1:5">
      <c r="A22" t="s">
        <v>68</v>
      </c>
      <c r="B22" t="s">
        <v>57</v>
      </c>
      <c r="C22">
        <v>1</v>
      </c>
      <c r="D22" t="str">
        <f t="shared" si="2"/>
        <v>}Strong Winds, Showers{</v>
      </c>
      <c r="E22" t="str">
        <f t="shared" si="3"/>
        <v>}W:indy3{</v>
      </c>
    </row>
    <row r="23" spans="1:5">
      <c r="A23" t="s">
        <v>67</v>
      </c>
      <c r="B23" t="s">
        <v>66</v>
      </c>
      <c r="C23">
        <v>1</v>
      </c>
      <c r="D23" t="str">
        <f t="shared" si="2"/>
        <v>}Sunny{</v>
      </c>
      <c r="E23" t="str">
        <f t="shared" si="3"/>
        <v>}S:un{</v>
      </c>
    </row>
    <row r="24" spans="1:5">
      <c r="A24" t="s">
        <v>62</v>
      </c>
      <c r="B24" t="s">
        <v>60</v>
      </c>
      <c r="C24">
        <v>1</v>
      </c>
      <c r="D24" t="str">
        <f t="shared" si="2"/>
        <v>}Windy, Cloudy{</v>
      </c>
      <c r="E24" t="str">
        <f t="shared" si="3"/>
        <v>}W:indy2{</v>
      </c>
    </row>
    <row r="25" spans="1:5">
      <c r="A25" t="s">
        <v>61</v>
      </c>
      <c r="B25" t="s">
        <v>60</v>
      </c>
      <c r="C25">
        <v>1</v>
      </c>
      <c r="D25" t="str">
        <f t="shared" si="2"/>
        <v>}Windy, Fair{</v>
      </c>
      <c r="E25" t="str">
        <f t="shared" si="3"/>
        <v>}W:indy2{</v>
      </c>
    </row>
    <row r="26" spans="1:5">
      <c r="A26" t="s">
        <v>59</v>
      </c>
      <c r="B26" t="s">
        <v>57</v>
      </c>
      <c r="C26">
        <v>1</v>
      </c>
      <c r="D26" t="str">
        <f t="shared" si="2"/>
        <v>}Windy, Rain{</v>
      </c>
      <c r="E26" t="str">
        <f t="shared" si="3"/>
        <v>}W:indy3{</v>
      </c>
    </row>
    <row r="27" spans="1:5">
      <c r="A27" t="s">
        <v>58</v>
      </c>
      <c r="B27" t="s">
        <v>57</v>
      </c>
      <c r="C27">
        <v>1</v>
      </c>
      <c r="D27" t="str">
        <f t="shared" si="2"/>
        <v>}Windy, Showers{</v>
      </c>
      <c r="E27" t="str">
        <f t="shared" si="3"/>
        <v>}W:indy3{</v>
      </c>
    </row>
    <row r="28" spans="1:5">
      <c r="A28" t="s">
        <v>93</v>
      </c>
      <c r="B28" t="s">
        <v>74</v>
      </c>
      <c r="C28">
        <v>2</v>
      </c>
      <c r="D28" t="str">
        <f t="shared" si="2"/>
        <v>}Hazy{</v>
      </c>
      <c r="E28" t="str">
        <f t="shared" si="3"/>
        <v>}F:ogcloud{</v>
      </c>
    </row>
    <row r="29" spans="1:5">
      <c r="A29" t="s">
        <v>90</v>
      </c>
      <c r="B29" t="s">
        <v>64</v>
      </c>
      <c r="C29">
        <v>2</v>
      </c>
      <c r="D29" t="str">
        <f t="shared" si="2"/>
        <v>}Heavy Thundery Showers{</v>
      </c>
      <c r="E29" t="str">
        <f t="shared" si="3"/>
        <v>}R:ainy2{</v>
      </c>
    </row>
    <row r="30" spans="1:5">
      <c r="A30" t="s">
        <v>73</v>
      </c>
      <c r="B30" t="s">
        <v>71</v>
      </c>
      <c r="C30">
        <v>2</v>
      </c>
      <c r="D30" t="str">
        <f t="shared" si="2"/>
        <v>}Snow{</v>
      </c>
      <c r="E30" t="str">
        <f t="shared" si="3"/>
        <v>}S:now263{</v>
      </c>
    </row>
    <row r="31" spans="1:5">
      <c r="A31" t="s">
        <v>70</v>
      </c>
      <c r="B31" t="s">
        <v>60</v>
      </c>
      <c r="C31">
        <v>3</v>
      </c>
      <c r="D31" t="str">
        <f t="shared" si="2"/>
        <v>}Strong Winds{</v>
      </c>
      <c r="E31" t="str">
        <f t="shared" si="3"/>
        <v>}W:indy2{</v>
      </c>
    </row>
    <row r="32" spans="1:5">
      <c r="A32" t="s">
        <v>65</v>
      </c>
      <c r="B32" t="s">
        <v>64</v>
      </c>
      <c r="C32">
        <v>3</v>
      </c>
      <c r="D32" t="str">
        <f t="shared" si="2"/>
        <v>}Thundery Showers{</v>
      </c>
      <c r="E32" t="str">
        <f t="shared" si="3"/>
        <v>}R:ainy2{</v>
      </c>
    </row>
    <row r="33" spans="1:5">
      <c r="A33" t="s">
        <v>80</v>
      </c>
      <c r="B33" t="s">
        <v>82</v>
      </c>
      <c r="C33">
        <v>4</v>
      </c>
      <c r="D33" t="str">
        <f t="shared" si="2"/>
        <v>}Cloudy{</v>
      </c>
      <c r="E33" t="str">
        <f t="shared" si="3"/>
        <v>}C:loudy2{</v>
      </c>
    </row>
    <row r="34" spans="1:5">
      <c r="A34" t="s">
        <v>63</v>
      </c>
      <c r="B34" t="s">
        <v>60</v>
      </c>
      <c r="C34">
        <v>5</v>
      </c>
      <c r="D34" t="str">
        <f t="shared" si="2"/>
        <v>}Windy{</v>
      </c>
      <c r="E34" t="str">
        <f t="shared" si="3"/>
        <v>}W:indy2{</v>
      </c>
    </row>
    <row r="35" spans="1:5">
      <c r="A35" t="s">
        <v>76</v>
      </c>
      <c r="B35" t="s">
        <v>64</v>
      </c>
      <c r="C35" s="5">
        <v>10</v>
      </c>
      <c r="D35" t="str">
        <f t="shared" si="2"/>
        <v>}Showers{</v>
      </c>
      <c r="E35" t="str">
        <f t="shared" si="3"/>
        <v>}R:ainy2{</v>
      </c>
    </row>
  </sheetData>
  <autoFilter ref="A1:E35"/>
  <sortState ref="A2:B35">
    <sortCondition ref="B2:B34"/>
  </sortState>
  <conditionalFormatting sqref="C3:C34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34"/>
  <sheetViews>
    <sheetView workbookViewId="0">
      <pane ySplit="1" topLeftCell="A2" activePane="bottomLeft" state="frozen"/>
      <selection pane="bottomLeft" activeCell="A2" sqref="A2"/>
    </sheetView>
  </sheetViews>
  <sheetFormatPr defaultRowHeight="14.4"/>
  <cols>
    <col min="1" max="1" width="4.21875" customWidth="1"/>
    <col min="2" max="2" width="37.109375" bestFit="1" customWidth="1"/>
    <col min="3" max="3" width="8.44140625" customWidth="1"/>
  </cols>
  <sheetData>
    <row r="1" spans="1:3">
      <c r="A1" t="s">
        <v>140</v>
      </c>
      <c r="B1" t="s">
        <v>141</v>
      </c>
      <c r="C1" t="s">
        <v>142</v>
      </c>
    </row>
    <row r="2" spans="1:3">
      <c r="A2" s="6" t="s">
        <v>122</v>
      </c>
      <c r="B2" s="6" t="s">
        <v>79</v>
      </c>
      <c r="C2" t="str">
        <f>VLOOKUP(B2,'weather icon mapping'!A:B,2,0)</f>
        <v>Cloud</v>
      </c>
    </row>
    <row r="3" spans="1:3">
      <c r="A3" s="6" t="s">
        <v>138</v>
      </c>
      <c r="B3" s="6" t="s">
        <v>81</v>
      </c>
      <c r="C3" t="str">
        <f>VLOOKUP(B3,'weather icon mapping'!A:B,2,0)</f>
        <v>Cloudy</v>
      </c>
    </row>
    <row r="4" spans="1:3">
      <c r="A4" s="6" t="s">
        <v>108</v>
      </c>
      <c r="B4" s="6" t="s">
        <v>80</v>
      </c>
      <c r="C4" t="str">
        <f>VLOOKUP(B4,'weather icon mapping'!A:B,2,0)</f>
        <v>Cloudy2</v>
      </c>
    </row>
    <row r="5" spans="1:3">
      <c r="A5" s="6" t="s">
        <v>121</v>
      </c>
      <c r="B5" s="6" t="s">
        <v>83</v>
      </c>
      <c r="C5" t="str">
        <f>VLOOKUP(B5,'weather icon mapping'!A:B,2,0)</f>
        <v>Cloudy2</v>
      </c>
    </row>
    <row r="6" spans="1:3">
      <c r="A6" s="6" t="s">
        <v>107</v>
      </c>
      <c r="B6" s="6" t="s">
        <v>85</v>
      </c>
      <c r="C6" t="str">
        <f>VLOOKUP(B6,'weather icon mapping'!A:B,2,0)</f>
        <v>Fogcloud</v>
      </c>
    </row>
    <row r="7" spans="1:3">
      <c r="A7" s="6" t="s">
        <v>110</v>
      </c>
      <c r="B7" s="6" t="s">
        <v>94</v>
      </c>
      <c r="C7" t="str">
        <f>VLOOKUP(B7,'weather icon mapping'!A:B,2,0)</f>
        <v>Fogcloud</v>
      </c>
    </row>
    <row r="8" spans="1:3">
      <c r="A8" s="6" t="s">
        <v>117</v>
      </c>
      <c r="B8" s="6" t="s">
        <v>93</v>
      </c>
      <c r="C8" t="str">
        <f>VLOOKUP(B8,'weather icon mapping'!A:B,2,0)</f>
        <v>Fogcloud</v>
      </c>
    </row>
    <row r="9" spans="1:3">
      <c r="A9" s="6" t="s">
        <v>118</v>
      </c>
      <c r="B9" s="6" t="s">
        <v>75</v>
      </c>
      <c r="C9" t="str">
        <f>VLOOKUP(B9,'weather icon mapping'!A:B,2,0)</f>
        <v>Fogcloud</v>
      </c>
    </row>
    <row r="10" spans="1:3">
      <c r="A10" s="6" t="s">
        <v>111</v>
      </c>
      <c r="B10" s="6" t="s">
        <v>96</v>
      </c>
      <c r="C10" t="str">
        <f>VLOOKUP(B10,'weather icon mapping'!A:B,2,0)</f>
        <v>Moon</v>
      </c>
    </row>
    <row r="11" spans="1:3">
      <c r="A11" s="6" t="s">
        <v>109</v>
      </c>
      <c r="B11" s="6" t="s">
        <v>99</v>
      </c>
      <c r="C11" t="str">
        <f>VLOOKUP(B11,'weather icon mapping'!A:B,2,0)</f>
        <v>Rainy</v>
      </c>
    </row>
    <row r="12" spans="1:3">
      <c r="A12" s="6" t="s">
        <v>119</v>
      </c>
      <c r="B12" s="6" t="s">
        <v>88</v>
      </c>
      <c r="C12" t="str">
        <f>VLOOKUP(B12,'weather icon mapping'!A:B,2,0)</f>
        <v>Rainy</v>
      </c>
    </row>
    <row r="13" spans="1:3">
      <c r="A13" s="6" t="s">
        <v>120</v>
      </c>
      <c r="B13" s="6" t="s">
        <v>87</v>
      </c>
      <c r="C13" t="str">
        <f>VLOOKUP(B13,'weather icon mapping'!A:B,2,0)</f>
        <v>Rainy</v>
      </c>
    </row>
    <row r="14" spans="1:3">
      <c r="A14" s="6" t="s">
        <v>114</v>
      </c>
      <c r="B14" s="6" t="s">
        <v>92</v>
      </c>
      <c r="C14" t="str">
        <f>VLOOKUP(B14,'weather icon mapping'!A:B,2,0)</f>
        <v>Rainy2</v>
      </c>
    </row>
    <row r="15" spans="1:3">
      <c r="A15" s="6" t="s">
        <v>115</v>
      </c>
      <c r="B15" s="6" t="s">
        <v>91</v>
      </c>
      <c r="C15" t="str">
        <f>VLOOKUP(B15,'weather icon mapping'!A:B,2,0)</f>
        <v>Rainy2</v>
      </c>
    </row>
    <row r="16" spans="1:3">
      <c r="A16" s="6" t="s">
        <v>116</v>
      </c>
      <c r="B16" s="6" t="s">
        <v>90</v>
      </c>
      <c r="C16" t="str">
        <f>VLOOKUP(B16,'weather icon mapping'!A:B,2,0)</f>
        <v>Rainy2</v>
      </c>
    </row>
    <row r="17" spans="1:3">
      <c r="A17" s="6" t="s">
        <v>123</v>
      </c>
      <c r="B17" s="6" t="s">
        <v>77</v>
      </c>
      <c r="C17" t="str">
        <f>VLOOKUP(B17,'weather icon mapping'!A:B,2,0)</f>
        <v>Rainy2</v>
      </c>
    </row>
    <row r="18" spans="1:3">
      <c r="A18" s="6" t="s">
        <v>124</v>
      </c>
      <c r="B18" s="6" t="s">
        <v>84</v>
      </c>
      <c r="C18" t="str">
        <f>VLOOKUP(B18,'weather icon mapping'!A:B,2,0)</f>
        <v>Rainy2</v>
      </c>
    </row>
    <row r="19" spans="1:3">
      <c r="A19" s="6" t="s">
        <v>125</v>
      </c>
      <c r="B19" s="6" t="s">
        <v>76</v>
      </c>
      <c r="C19" t="str">
        <f>VLOOKUP(B19,'weather icon mapping'!A:B,2,0)</f>
        <v>Rainy2</v>
      </c>
    </row>
    <row r="20" spans="1:3">
      <c r="A20" s="6" t="s">
        <v>132</v>
      </c>
      <c r="B20" s="6" t="s">
        <v>65</v>
      </c>
      <c r="C20" t="str">
        <f>VLOOKUP(B20,'weather icon mapping'!A:B,2,0)</f>
        <v>Rainy2</v>
      </c>
    </row>
    <row r="21" spans="1:3">
      <c r="A21" s="6" t="s">
        <v>127</v>
      </c>
      <c r="B21" s="6" t="s">
        <v>73</v>
      </c>
      <c r="C21" t="str">
        <f>VLOOKUP(B21,'weather icon mapping'!A:B,2,0)</f>
        <v>Snow263</v>
      </c>
    </row>
    <row r="22" spans="1:3">
      <c r="A22" s="6" t="s">
        <v>129</v>
      </c>
      <c r="B22" s="6" t="s">
        <v>72</v>
      </c>
      <c r="C22" t="str">
        <f>VLOOKUP(B22,'weather icon mapping'!A:B,2,0)</f>
        <v>Snow263</v>
      </c>
    </row>
    <row r="23" spans="1:3">
      <c r="A23" s="6" t="s">
        <v>139</v>
      </c>
      <c r="B23" s="6" t="s">
        <v>97</v>
      </c>
      <c r="C23" t="str">
        <f>VLOOKUP(B23,'weather icon mapping'!A:B,2,0)</f>
        <v>Sun</v>
      </c>
    </row>
    <row r="24" spans="1:3">
      <c r="A24" s="6" t="s">
        <v>112</v>
      </c>
      <c r="B24" s="6" t="s">
        <v>98</v>
      </c>
      <c r="C24" t="str">
        <f>VLOOKUP(B24,'weather icon mapping'!A:B,2,0)</f>
        <v>Sun</v>
      </c>
    </row>
    <row r="25" spans="1:3">
      <c r="A25" s="6" t="s">
        <v>130</v>
      </c>
      <c r="B25" s="6" t="s">
        <v>67</v>
      </c>
      <c r="C25" t="str">
        <f>VLOOKUP(B25,'weather icon mapping'!A:B,2,0)</f>
        <v>Sun</v>
      </c>
    </row>
    <row r="26" spans="1:3">
      <c r="A26" s="6" t="s">
        <v>131</v>
      </c>
      <c r="B26" s="6" t="s">
        <v>70</v>
      </c>
      <c r="C26" t="str">
        <f>VLOOKUP(B26,'weather icon mapping'!A:B,2,0)</f>
        <v>Windy2</v>
      </c>
    </row>
    <row r="27" spans="1:3">
      <c r="A27" s="6" t="s">
        <v>133</v>
      </c>
      <c r="B27" s="6" t="s">
        <v>62</v>
      </c>
      <c r="C27" t="str">
        <f>VLOOKUP(B27,'weather icon mapping'!A:B,2,0)</f>
        <v>Windy2</v>
      </c>
    </row>
    <row r="28" spans="1:3">
      <c r="A28" s="6" t="s">
        <v>134</v>
      </c>
      <c r="B28" s="6" t="s">
        <v>63</v>
      </c>
      <c r="C28" t="str">
        <f>VLOOKUP(B28,'weather icon mapping'!A:B,2,0)</f>
        <v>Windy2</v>
      </c>
    </row>
    <row r="29" spans="1:3">
      <c r="A29" s="6" t="s">
        <v>135</v>
      </c>
      <c r="B29" s="6" t="s">
        <v>61</v>
      </c>
      <c r="C29" t="str">
        <f>VLOOKUP(B29,'weather icon mapping'!A:B,2,0)</f>
        <v>Windy2</v>
      </c>
    </row>
    <row r="30" spans="1:3">
      <c r="A30" s="6" t="s">
        <v>113</v>
      </c>
      <c r="B30" s="6" t="s">
        <v>89</v>
      </c>
      <c r="C30" t="str">
        <f>VLOOKUP(B30,'weather icon mapping'!A:B,2,0)</f>
        <v>Windy3</v>
      </c>
    </row>
    <row r="31" spans="1:3">
      <c r="A31" s="6" t="s">
        <v>126</v>
      </c>
      <c r="B31" s="6" t="s">
        <v>68</v>
      </c>
      <c r="C31" t="str">
        <f>VLOOKUP(B31,'weather icon mapping'!A:B,2,0)</f>
        <v>Windy3</v>
      </c>
    </row>
    <row r="32" spans="1:3">
      <c r="A32" s="6" t="s">
        <v>128</v>
      </c>
      <c r="B32" s="6" t="s">
        <v>69</v>
      </c>
      <c r="C32" t="str">
        <f>VLOOKUP(B32,'weather icon mapping'!A:B,2,0)</f>
        <v>Windy3</v>
      </c>
    </row>
    <row r="33" spans="1:3">
      <c r="A33" s="6" t="s">
        <v>136</v>
      </c>
      <c r="B33" s="6" t="s">
        <v>59</v>
      </c>
      <c r="C33" t="str">
        <f>VLOOKUP(B33,'weather icon mapping'!A:B,2,0)</f>
        <v>Windy3</v>
      </c>
    </row>
    <row r="34" spans="1:3">
      <c r="A34" s="6" t="s">
        <v>137</v>
      </c>
      <c r="B34" s="6" t="s">
        <v>58</v>
      </c>
      <c r="C34" t="str">
        <f>VLOOKUP(B34,'weather icon mapping'!A:B,2,0)</f>
        <v>Windy3</v>
      </c>
    </row>
  </sheetData>
  <autoFilter ref="A1:C34">
    <sortState ref="A2:C34">
      <sortCondition ref="C2:C34"/>
      <sortCondition ref="A2:A34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basemap</vt:lpstr>
      <vt:lpstr>coordinates</vt:lpstr>
      <vt:lpstr>weather icon mapping</vt:lpstr>
      <vt:lpstr>2 letter abbrev mapping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Hao Ran Lee</dc:creator>
  <cp:lastModifiedBy>Hao Ran Lee</cp:lastModifiedBy>
  <dcterms:created xsi:type="dcterms:W3CDTF">2017-11-22T14:59:58Z</dcterms:created>
  <dcterms:modified xsi:type="dcterms:W3CDTF">2017-12-06T14:55:41Z</dcterms:modified>
</cp:coreProperties>
</file>