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haoranwan/Downloads/"/>
    </mc:Choice>
  </mc:AlternateContent>
  <xr:revisionPtr revIDLastSave="0" documentId="8_{80EB6734-5F77-4F4D-9D13-6787EABBD72F}" xr6:coauthVersionLast="45" xr6:coauthVersionMax="45" xr10:uidLastSave="{00000000-0000-0000-0000-000000000000}"/>
  <bookViews>
    <workbookView xWindow="0" yWindow="0" windowWidth="33600" windowHeight="21000" tabRatio="500" activeTab="1" xr2:uid="{00000000-000D-0000-FFFF-FFFF00000000}"/>
  </bookViews>
  <sheets>
    <sheet name="Exp. 1" sheetId="7" r:id="rId1"/>
    <sheet name="Exp. 2" sheetId="9" r:id="rId2"/>
    <sheet name="Table" sheetId="8" r:id="rId3"/>
  </sheets>
  <definedNames>
    <definedName name="_xlnm._FilterDatabase" localSheetId="0" hidden="1">'Exp. 1'!$B$2:$S$2</definedName>
    <definedName name="_xlnm._FilterDatabase" localSheetId="1" hidden="1">'Exp. 2'!$A$1:$X$1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8" i="9" l="1"/>
  <c r="P19" i="9"/>
  <c r="P20" i="9"/>
  <c r="P21" i="9"/>
  <c r="P22" i="9"/>
  <c r="P23" i="9"/>
  <c r="P11" i="9"/>
  <c r="P12" i="9"/>
  <c r="P13" i="9"/>
  <c r="P14" i="9"/>
  <c r="P15" i="9"/>
  <c r="H11" i="9"/>
  <c r="H12" i="9"/>
  <c r="H13" i="9"/>
  <c r="H14" i="9"/>
  <c r="H15" i="9"/>
  <c r="H10" i="9"/>
  <c r="P17" i="9"/>
  <c r="P10" i="9"/>
  <c r="F36" i="7"/>
  <c r="F37" i="7"/>
  <c r="F38" i="7"/>
  <c r="F39" i="7"/>
  <c r="F40" i="7"/>
  <c r="L36" i="7"/>
  <c r="L37" i="7"/>
  <c r="L38" i="7"/>
  <c r="R36" i="7"/>
  <c r="R37" i="7"/>
  <c r="R38" i="7"/>
  <c r="R39" i="7"/>
  <c r="R40" i="7"/>
  <c r="R41" i="7"/>
  <c r="R42" i="7"/>
  <c r="R43" i="7"/>
  <c r="V43" i="7"/>
  <c r="G36" i="7"/>
  <c r="G37" i="7"/>
  <c r="G38" i="7"/>
  <c r="G39" i="7"/>
  <c r="G40" i="7"/>
  <c r="M36" i="7"/>
  <c r="M37" i="7"/>
  <c r="M38" i="7"/>
  <c r="V42" i="7"/>
  <c r="V41" i="7"/>
  <c r="V40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L23" i="7"/>
  <c r="L24" i="7"/>
  <c r="L25" i="7"/>
  <c r="L26" i="7"/>
  <c r="L27" i="7"/>
  <c r="L28" i="7"/>
  <c r="L29" i="7"/>
  <c r="L30" i="7"/>
  <c r="L31" i="7"/>
  <c r="R23" i="7"/>
  <c r="R24" i="7"/>
  <c r="R25" i="7"/>
  <c r="R26" i="7"/>
  <c r="R27" i="7"/>
  <c r="V30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M23" i="7"/>
  <c r="M24" i="7"/>
  <c r="M25" i="7"/>
  <c r="M26" i="7"/>
  <c r="M27" i="7"/>
  <c r="M28" i="7"/>
  <c r="M29" i="7"/>
  <c r="M30" i="7"/>
  <c r="M31" i="7"/>
  <c r="V29" i="7"/>
  <c r="V28" i="7"/>
  <c r="V27" i="7"/>
  <c r="F14" i="7"/>
  <c r="F15" i="7"/>
  <c r="F16" i="7"/>
  <c r="F17" i="7"/>
  <c r="F18" i="7"/>
  <c r="F19" i="7"/>
  <c r="F20" i="7"/>
  <c r="F21" i="7"/>
  <c r="F22" i="7"/>
  <c r="L14" i="7"/>
  <c r="L15" i="7"/>
  <c r="L16" i="7"/>
  <c r="L17" i="7"/>
  <c r="L18" i="7"/>
  <c r="L19" i="7"/>
  <c r="L20" i="7"/>
  <c r="L21" i="7"/>
  <c r="L22" i="7"/>
  <c r="R14" i="7"/>
  <c r="R15" i="7"/>
  <c r="R16" i="7"/>
  <c r="R17" i="7"/>
  <c r="V21" i="7"/>
  <c r="G14" i="7"/>
  <c r="G15" i="7"/>
  <c r="G16" i="7"/>
  <c r="G17" i="7"/>
  <c r="G18" i="7"/>
  <c r="G19" i="7"/>
  <c r="G20" i="7"/>
  <c r="G21" i="7"/>
  <c r="G22" i="7"/>
  <c r="M16" i="7"/>
  <c r="M17" i="7"/>
  <c r="M18" i="7"/>
  <c r="M19" i="7"/>
  <c r="M20" i="7"/>
  <c r="M21" i="7"/>
  <c r="M22" i="7"/>
  <c r="V20" i="7"/>
  <c r="V19" i="7"/>
  <c r="V18" i="7"/>
  <c r="X38" i="7"/>
  <c r="X37" i="7"/>
  <c r="X36" i="7"/>
  <c r="W38" i="7"/>
  <c r="W37" i="7"/>
  <c r="W36" i="7"/>
  <c r="V38" i="7"/>
  <c r="V37" i="7"/>
  <c r="V36" i="7"/>
  <c r="Y38" i="7"/>
  <c r="Y37" i="7"/>
  <c r="Y36" i="7"/>
  <c r="Y25" i="7"/>
  <c r="Y24" i="7"/>
  <c r="Y23" i="7"/>
  <c r="X25" i="7"/>
  <c r="X24" i="7"/>
  <c r="X23" i="7"/>
  <c r="W25" i="7"/>
  <c r="W24" i="7"/>
  <c r="W23" i="7"/>
  <c r="V25" i="7"/>
  <c r="V24" i="7"/>
  <c r="V23" i="7"/>
  <c r="Y16" i="7"/>
  <c r="Y15" i="7"/>
  <c r="Y14" i="7"/>
  <c r="X3" i="7"/>
  <c r="X15" i="7"/>
  <c r="X14" i="7"/>
  <c r="W16" i="7"/>
  <c r="W15" i="7"/>
  <c r="W14" i="7"/>
  <c r="V16" i="7"/>
  <c r="V15" i="7"/>
  <c r="V14" i="7"/>
  <c r="X16" i="7"/>
  <c r="V5" i="7"/>
  <c r="W5" i="7"/>
  <c r="Y5" i="7"/>
  <c r="Y4" i="7"/>
  <c r="W4" i="7"/>
  <c r="V4" i="7"/>
  <c r="F7" i="7"/>
  <c r="Y3" i="7"/>
  <c r="W3" i="7"/>
  <c r="V3" i="7"/>
  <c r="V10" i="7"/>
  <c r="V9" i="7"/>
  <c r="V8" i="7"/>
  <c r="V7" i="7"/>
</calcChain>
</file>

<file path=xl/sharedStrings.xml><?xml version="1.0" encoding="utf-8"?>
<sst xmlns="http://schemas.openxmlformats.org/spreadsheetml/2006/main" count="123" uniqueCount="41">
  <si>
    <t xml:space="preserve">Social </t>
  </si>
  <si>
    <t>Food</t>
  </si>
  <si>
    <t>Sharing</t>
  </si>
  <si>
    <t>Total pellets</t>
  </si>
  <si>
    <t>% sharing</t>
  </si>
  <si>
    <t>Food SR+</t>
  </si>
  <si>
    <t>Social</t>
  </si>
  <si>
    <t>Tot pellets</t>
  </si>
  <si>
    <t>Rat 4</t>
  </si>
  <si>
    <t>Baseline</t>
  </si>
  <si>
    <t>CONC FR 1 FR 1; 2 pellets</t>
  </si>
  <si>
    <t>CONC FR 1 FR 1; 4 pellets</t>
  </si>
  <si>
    <t>CONC FR 1 FR 1 Satiation</t>
  </si>
  <si>
    <t>Rat 6</t>
  </si>
  <si>
    <t>Rat 8</t>
  </si>
  <si>
    <t>Social Mean</t>
  </si>
  <si>
    <t>Food Mean</t>
  </si>
  <si>
    <t>Sharing Mean</t>
  </si>
  <si>
    <t>Total Pellets Mean</t>
  </si>
  <si>
    <t xml:space="preserve">Condition </t>
  </si>
  <si>
    <t>No. of Sessions</t>
  </si>
  <si>
    <t>Concurrent FR1 FR1; 2 Pellets</t>
  </si>
  <si>
    <t>Concurrent FR1 FR1; 4 Pellets</t>
  </si>
  <si>
    <t xml:space="preserve">Concurrent FR1 FR1; Satiation </t>
  </si>
  <si>
    <t xml:space="preserve">No. of Food Reinforcer </t>
  </si>
  <si>
    <t>Social </t>
  </si>
  <si>
    <t>Times shared</t>
  </si>
  <si>
    <t>pellets left</t>
  </si>
  <si>
    <t>Pellets shared</t>
  </si>
  <si>
    <t>-</t>
  </si>
  <si>
    <t>Pellets left</t>
  </si>
  <si>
    <t>Pellets "Shared"</t>
  </si>
  <si>
    <t>Pellets Shared</t>
  </si>
  <si>
    <t>Tot pellets </t>
  </si>
  <si>
    <t>%sharing</t>
  </si>
  <si>
    <t>CONC FR1 FR1</t>
  </si>
  <si>
    <t>CONC FR1 FR1 with Limited Hold</t>
  </si>
  <si>
    <t>Exp. 1 No. of Session</t>
  </si>
  <si>
    <t>Concurrent FR1 FR1</t>
  </si>
  <si>
    <t>Concurrent FR1 FR1 with Limited Hold</t>
  </si>
  <si>
    <t>Exp. 2 No. of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</si>
</sst>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/>
      <diagonal style="thin">
        <color auto="1"/>
      </diagonal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/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dotted">
        <color indexed="64"/>
      </left>
      <right style="hair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2" borderId="4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9" fontId="0" fillId="2" borderId="14" xfId="1" applyFont="1" applyFill="1" applyBorder="1" applyAlignment="1">
      <alignment horizontal="center" vertical="center"/>
    </xf>
    <xf numFmtId="9" fontId="0" fillId="2" borderId="16" xfId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9" fontId="0" fillId="2" borderId="19" xfId="1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0" fontId="0" fillId="2" borderId="14" xfId="1" applyNumberFormat="1" applyFont="1" applyFill="1" applyBorder="1" applyAlignment="1">
      <alignment horizontal="center" vertical="center"/>
    </xf>
    <xf numFmtId="10" fontId="0" fillId="2" borderId="16" xfId="1" applyNumberFormat="1" applyFont="1" applyFill="1" applyBorder="1" applyAlignment="1">
      <alignment horizontal="center" vertical="center"/>
    </xf>
    <xf numFmtId="10" fontId="0" fillId="2" borderId="19" xfId="1" applyNumberFormat="1" applyFont="1" applyFill="1" applyBorder="1" applyAlignment="1">
      <alignment horizontal="center" vertical="center"/>
    </xf>
    <xf numFmtId="10" fontId="0" fillId="2" borderId="33" xfId="1" applyNumberFormat="1" applyFont="1" applyFill="1" applyBorder="1" applyAlignment="1">
      <alignment horizontal="center" vertical="center"/>
    </xf>
    <xf numFmtId="10" fontId="0" fillId="2" borderId="34" xfId="1" applyNumberFormat="1" applyFont="1" applyFill="1" applyBorder="1" applyAlignment="1">
      <alignment horizontal="center" vertical="center"/>
    </xf>
    <xf numFmtId="10" fontId="0" fillId="2" borderId="2" xfId="1" applyNumberFormat="1" applyFon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0524-B4DB-B34A-9B88-FB82EA2472F3}">
  <dimension ref="A1:Y49"/>
  <sheetViews>
    <sheetView zoomScale="87" workbookViewId="0">
      <pane xSplit="1" topLeftCell="B1" activePane="topRight" state="frozen"/>
      <selection pane="topRight" activeCell="O36" sqref="O36:O43"/>
    </sheetView>
  </sheetViews>
  <sheetFormatPr baseColWidth="10" defaultRowHeight="16" x14ac:dyDescent="0.2"/>
  <cols>
    <col min="1" max="1" width="25" style="1" customWidth="1"/>
    <col min="2" max="6" width="10.83203125" style="1"/>
    <col min="7" max="7" width="10.83203125" style="2"/>
    <col min="8" max="20" width="10.83203125" style="1"/>
    <col min="21" max="21" width="17" style="1" customWidth="1"/>
    <col min="22" max="22" width="13.6640625" style="1" bestFit="1" customWidth="1"/>
    <col min="23" max="23" width="12.6640625" style="1" bestFit="1" customWidth="1"/>
    <col min="24" max="24" width="12.5" style="1" customWidth="1"/>
    <col min="25" max="25" width="15.1640625" style="1" customWidth="1"/>
    <col min="26" max="16384" width="10.83203125" style="1"/>
  </cols>
  <sheetData>
    <row r="1" spans="1:25" ht="55" customHeight="1" x14ac:dyDescent="0.2">
      <c r="B1" s="64" t="s">
        <v>8</v>
      </c>
      <c r="C1" s="64"/>
      <c r="D1" s="64"/>
      <c r="E1" s="64"/>
      <c r="F1" s="64"/>
      <c r="G1" s="65"/>
      <c r="H1" s="4"/>
      <c r="I1" s="66" t="s">
        <v>13</v>
      </c>
      <c r="J1" s="66"/>
      <c r="K1" s="66"/>
      <c r="L1" s="66"/>
      <c r="M1" s="66"/>
      <c r="N1" s="4"/>
      <c r="O1" s="66" t="s">
        <v>14</v>
      </c>
      <c r="P1" s="66"/>
      <c r="Q1" s="66"/>
      <c r="R1" s="66"/>
      <c r="S1" s="66"/>
    </row>
    <row r="2" spans="1:25" ht="55" customHeight="1" x14ac:dyDescent="0.2">
      <c r="A2" s="10"/>
      <c r="B2" s="24" t="s">
        <v>5</v>
      </c>
      <c r="C2" s="24" t="s">
        <v>0</v>
      </c>
      <c r="D2" s="24" t="s">
        <v>1</v>
      </c>
      <c r="E2" s="24" t="s">
        <v>2</v>
      </c>
      <c r="F2" s="24" t="s">
        <v>3</v>
      </c>
      <c r="G2" s="25" t="s">
        <v>4</v>
      </c>
      <c r="H2" s="53"/>
      <c r="I2" s="24" t="s">
        <v>6</v>
      </c>
      <c r="J2" s="24" t="s">
        <v>1</v>
      </c>
      <c r="K2" s="24" t="s">
        <v>2</v>
      </c>
      <c r="L2" s="24" t="s">
        <v>7</v>
      </c>
      <c r="M2" s="24" t="s">
        <v>4</v>
      </c>
      <c r="N2" s="53"/>
      <c r="O2" s="24" t="s">
        <v>6</v>
      </c>
      <c r="P2" s="24" t="s">
        <v>1</v>
      </c>
      <c r="Q2" s="24" t="s">
        <v>2</v>
      </c>
      <c r="R2" s="24" t="s">
        <v>7</v>
      </c>
      <c r="S2" s="24" t="s">
        <v>4</v>
      </c>
      <c r="U2" s="45"/>
      <c r="V2" s="24" t="s">
        <v>15</v>
      </c>
      <c r="W2" s="24" t="s">
        <v>16</v>
      </c>
      <c r="X2" s="24" t="s">
        <v>17</v>
      </c>
      <c r="Y2" s="24" t="s">
        <v>18</v>
      </c>
    </row>
    <row r="3" spans="1:25" x14ac:dyDescent="0.2">
      <c r="A3" s="67" t="s">
        <v>9</v>
      </c>
      <c r="B3" s="70">
        <v>1</v>
      </c>
      <c r="C3" s="27">
        <v>5</v>
      </c>
      <c r="D3" s="27">
        <v>78</v>
      </c>
      <c r="E3" s="27">
        <v>0</v>
      </c>
      <c r="F3" s="27">
        <v>78</v>
      </c>
      <c r="G3" s="47">
        <v>0</v>
      </c>
      <c r="H3" s="5"/>
      <c r="I3" s="54">
        <v>2</v>
      </c>
      <c r="J3" s="13">
        <v>49</v>
      </c>
      <c r="K3" s="13">
        <v>0</v>
      </c>
      <c r="L3" s="13">
        <v>49</v>
      </c>
      <c r="M3" s="47">
        <v>0</v>
      </c>
      <c r="N3" s="5"/>
      <c r="O3" s="54">
        <v>2</v>
      </c>
      <c r="P3" s="13">
        <v>234</v>
      </c>
      <c r="Q3" s="13">
        <v>0</v>
      </c>
      <c r="R3" s="13">
        <v>234</v>
      </c>
      <c r="S3" s="14">
        <v>0</v>
      </c>
      <c r="U3" s="42" t="s">
        <v>8</v>
      </c>
      <c r="V3" s="30">
        <f>AVERAGE(C3:C13)</f>
        <v>12.727272727272727</v>
      </c>
      <c r="W3" s="30">
        <f>AVERAGE(D3:D13)</f>
        <v>90.36363636363636</v>
      </c>
      <c r="X3" s="31">
        <f>AVERAGE(G8:G13)</f>
        <v>0</v>
      </c>
      <c r="Y3" s="32">
        <f>AVERAGE(F3:F13)</f>
        <v>86.909090909090907</v>
      </c>
    </row>
    <row r="4" spans="1:25" x14ac:dyDescent="0.2">
      <c r="A4" s="68"/>
      <c r="B4" s="71"/>
      <c r="C4" s="28">
        <v>0</v>
      </c>
      <c r="D4" s="28">
        <v>127</v>
      </c>
      <c r="E4" s="28">
        <v>0</v>
      </c>
      <c r="F4" s="28">
        <v>127</v>
      </c>
      <c r="G4" s="47">
        <v>0</v>
      </c>
      <c r="H4" s="6"/>
      <c r="I4" s="55">
        <v>12</v>
      </c>
      <c r="J4" s="11">
        <v>65</v>
      </c>
      <c r="K4" s="11">
        <v>0</v>
      </c>
      <c r="L4" s="11">
        <v>65</v>
      </c>
      <c r="M4" s="47">
        <v>0</v>
      </c>
      <c r="N4" s="6"/>
      <c r="O4" s="55">
        <v>6</v>
      </c>
      <c r="P4" s="11">
        <v>147</v>
      </c>
      <c r="Q4" s="11">
        <v>0</v>
      </c>
      <c r="R4" s="11">
        <v>147</v>
      </c>
      <c r="S4" s="15">
        <v>0</v>
      </c>
      <c r="U4" s="43" t="s">
        <v>13</v>
      </c>
      <c r="V4" s="33">
        <f>AVERAGE(I3:I13)</f>
        <v>10.272727272727273</v>
      </c>
      <c r="W4" s="33">
        <f>AVERAGE(J3:J13)</f>
        <v>118</v>
      </c>
      <c r="X4" s="34">
        <v>0</v>
      </c>
      <c r="Y4" s="35">
        <f>AVERAGE(L3:L13)</f>
        <v>118.63636363636364</v>
      </c>
    </row>
    <row r="5" spans="1:25" x14ac:dyDescent="0.2">
      <c r="A5" s="68"/>
      <c r="B5" s="71"/>
      <c r="C5" s="28">
        <v>10</v>
      </c>
      <c r="D5" s="28">
        <v>69</v>
      </c>
      <c r="E5" s="28">
        <v>0</v>
      </c>
      <c r="F5" s="28">
        <v>69</v>
      </c>
      <c r="G5" s="47">
        <v>0</v>
      </c>
      <c r="H5" s="6"/>
      <c r="I5" s="55">
        <v>8</v>
      </c>
      <c r="J5" s="11">
        <v>142</v>
      </c>
      <c r="K5" s="11">
        <v>0</v>
      </c>
      <c r="L5" s="11">
        <v>142</v>
      </c>
      <c r="M5" s="47">
        <v>0</v>
      </c>
      <c r="N5" s="6"/>
      <c r="O5" s="55">
        <v>7</v>
      </c>
      <c r="P5" s="11">
        <v>239</v>
      </c>
      <c r="Q5" s="11">
        <v>0</v>
      </c>
      <c r="R5" s="11">
        <v>239</v>
      </c>
      <c r="S5" s="15">
        <v>0</v>
      </c>
      <c r="U5" s="43" t="s">
        <v>14</v>
      </c>
      <c r="V5" s="33">
        <f>AVERAGE(O3:O7)</f>
        <v>4.8</v>
      </c>
      <c r="W5" s="33">
        <f>AVERAGE(P3:P7)</f>
        <v>189</v>
      </c>
      <c r="X5" s="34">
        <v>0</v>
      </c>
      <c r="Y5" s="35">
        <f>AVERAGE(R3:R7)</f>
        <v>189.8</v>
      </c>
    </row>
    <row r="6" spans="1:25" x14ac:dyDescent="0.2">
      <c r="A6" s="68"/>
      <c r="B6" s="71"/>
      <c r="C6" s="28">
        <v>7</v>
      </c>
      <c r="D6" s="28">
        <v>78</v>
      </c>
      <c r="E6" s="28">
        <v>0</v>
      </c>
      <c r="F6" s="28">
        <v>78</v>
      </c>
      <c r="G6" s="47">
        <v>0</v>
      </c>
      <c r="H6" s="6"/>
      <c r="I6" s="55">
        <v>11</v>
      </c>
      <c r="J6" s="11">
        <v>102</v>
      </c>
      <c r="K6" s="11">
        <v>0</v>
      </c>
      <c r="L6" s="11">
        <v>109</v>
      </c>
      <c r="M6" s="47">
        <v>0</v>
      </c>
      <c r="N6" s="6"/>
      <c r="O6" s="55">
        <v>3</v>
      </c>
      <c r="P6" s="11">
        <v>175</v>
      </c>
      <c r="Q6" s="11">
        <v>0</v>
      </c>
      <c r="R6" s="11">
        <v>179</v>
      </c>
      <c r="S6" s="15">
        <v>0</v>
      </c>
      <c r="U6" s="43"/>
      <c r="V6" s="33"/>
      <c r="W6" s="33"/>
      <c r="X6" s="34"/>
      <c r="Y6" s="35"/>
    </row>
    <row r="7" spans="1:25" x14ac:dyDescent="0.2">
      <c r="A7" s="68"/>
      <c r="B7" s="71"/>
      <c r="C7" s="28">
        <v>22</v>
      </c>
      <c r="D7" s="28">
        <v>38</v>
      </c>
      <c r="E7" s="28">
        <v>0</v>
      </c>
      <c r="F7" s="28">
        <f>D7*B7</f>
        <v>0</v>
      </c>
      <c r="G7" s="47">
        <v>0</v>
      </c>
      <c r="H7" s="6"/>
      <c r="I7" s="55">
        <v>8</v>
      </c>
      <c r="J7" s="11">
        <v>109</v>
      </c>
      <c r="K7" s="11">
        <v>0</v>
      </c>
      <c r="L7" s="11">
        <v>109</v>
      </c>
      <c r="M7" s="47">
        <v>0</v>
      </c>
      <c r="N7" s="6"/>
      <c r="O7" s="55">
        <v>6</v>
      </c>
      <c r="P7" s="11">
        <v>150</v>
      </c>
      <c r="Q7" s="11">
        <v>0</v>
      </c>
      <c r="R7" s="11">
        <v>150</v>
      </c>
      <c r="S7" s="15">
        <v>0</v>
      </c>
      <c r="U7" s="43" t="s">
        <v>15</v>
      </c>
      <c r="V7" s="33">
        <f>AVERAGE(C3:C13,I3:I13,O3:O7)</f>
        <v>10.25925925925926</v>
      </c>
      <c r="W7" s="33"/>
      <c r="X7" s="34"/>
      <c r="Y7" s="35"/>
    </row>
    <row r="8" spans="1:25" x14ac:dyDescent="0.2">
      <c r="A8" s="68"/>
      <c r="B8" s="71"/>
      <c r="C8" s="28">
        <v>18</v>
      </c>
      <c r="D8" s="28">
        <v>98</v>
      </c>
      <c r="E8" s="28">
        <v>0</v>
      </c>
      <c r="F8" s="28">
        <v>98</v>
      </c>
      <c r="G8" s="47">
        <v>0</v>
      </c>
      <c r="H8" s="6"/>
      <c r="I8" s="55">
        <v>14</v>
      </c>
      <c r="J8" s="11">
        <v>80</v>
      </c>
      <c r="K8" s="11">
        <v>0</v>
      </c>
      <c r="L8" s="11">
        <v>80</v>
      </c>
      <c r="M8" s="47">
        <v>0</v>
      </c>
      <c r="N8" s="6"/>
      <c r="O8" s="57"/>
      <c r="P8" s="6"/>
      <c r="Q8" s="6"/>
      <c r="R8" s="6"/>
      <c r="S8" s="7"/>
      <c r="U8" s="43" t="s">
        <v>16</v>
      </c>
      <c r="V8" s="33">
        <f>AVERAGE(D3:D13,J3:J13,P3:P7)</f>
        <v>119.88888888888889</v>
      </c>
      <c r="W8" s="33"/>
      <c r="X8" s="34"/>
      <c r="Y8" s="35"/>
    </row>
    <row r="9" spans="1:25" x14ac:dyDescent="0.2">
      <c r="A9" s="68"/>
      <c r="B9" s="71"/>
      <c r="C9" s="28">
        <v>11</v>
      </c>
      <c r="D9" s="28">
        <v>82</v>
      </c>
      <c r="E9" s="28">
        <v>0</v>
      </c>
      <c r="F9" s="28">
        <v>82</v>
      </c>
      <c r="G9" s="47">
        <v>0</v>
      </c>
      <c r="H9" s="6"/>
      <c r="I9" s="55">
        <v>12</v>
      </c>
      <c r="J9" s="11">
        <v>129</v>
      </c>
      <c r="K9" s="11">
        <v>0</v>
      </c>
      <c r="L9" s="11">
        <v>129</v>
      </c>
      <c r="M9" s="47">
        <v>0</v>
      </c>
      <c r="N9" s="6"/>
      <c r="O9" s="57"/>
      <c r="P9" s="6"/>
      <c r="Q9" s="6"/>
      <c r="R9" s="6"/>
      <c r="S9" s="7"/>
      <c r="U9" s="43" t="s">
        <v>17</v>
      </c>
      <c r="V9" s="34">
        <f>AVERAGE(G8:G13,M8:M13,S3:S8)</f>
        <v>0</v>
      </c>
      <c r="W9" s="33"/>
      <c r="X9" s="34"/>
      <c r="Y9" s="35"/>
    </row>
    <row r="10" spans="1:25" x14ac:dyDescent="0.2">
      <c r="A10" s="68"/>
      <c r="B10" s="71"/>
      <c r="C10" s="28">
        <v>18</v>
      </c>
      <c r="D10" s="28">
        <v>91</v>
      </c>
      <c r="E10" s="28">
        <v>0</v>
      </c>
      <c r="F10" s="28">
        <v>91</v>
      </c>
      <c r="G10" s="47">
        <v>0</v>
      </c>
      <c r="H10" s="6"/>
      <c r="I10" s="55">
        <v>13</v>
      </c>
      <c r="J10" s="11">
        <v>151</v>
      </c>
      <c r="K10" s="11">
        <v>0</v>
      </c>
      <c r="L10" s="11">
        <v>151</v>
      </c>
      <c r="M10" s="47">
        <v>0</v>
      </c>
      <c r="N10" s="6"/>
      <c r="O10" s="57"/>
      <c r="P10" s="6"/>
      <c r="Q10" s="6"/>
      <c r="R10" s="6"/>
      <c r="S10" s="7"/>
      <c r="U10" s="43" t="s">
        <v>18</v>
      </c>
      <c r="V10" s="33">
        <f>AVERAGE(F3:F13,L3:L13,R3:R7)</f>
        <v>118.88888888888889</v>
      </c>
      <c r="W10" s="33"/>
      <c r="X10" s="34"/>
      <c r="Y10" s="35"/>
    </row>
    <row r="11" spans="1:25" x14ac:dyDescent="0.2">
      <c r="A11" s="68"/>
      <c r="B11" s="71"/>
      <c r="C11" s="28">
        <v>10</v>
      </c>
      <c r="D11" s="28">
        <v>129</v>
      </c>
      <c r="E11" s="28">
        <v>0</v>
      </c>
      <c r="F11" s="28">
        <v>129</v>
      </c>
      <c r="G11" s="47">
        <v>0</v>
      </c>
      <c r="H11" s="6"/>
      <c r="I11" s="55">
        <v>8</v>
      </c>
      <c r="J11" s="11">
        <v>113</v>
      </c>
      <c r="K11" s="11">
        <v>0</v>
      </c>
      <c r="L11" s="11">
        <v>113</v>
      </c>
      <c r="M11" s="47">
        <v>0</v>
      </c>
      <c r="N11" s="6"/>
      <c r="O11" s="57"/>
      <c r="P11" s="6"/>
      <c r="Q11" s="6"/>
      <c r="R11" s="6"/>
      <c r="S11" s="7"/>
      <c r="U11" s="43"/>
      <c r="V11" s="33"/>
      <c r="W11" s="33"/>
      <c r="X11" s="34"/>
      <c r="Y11" s="35"/>
    </row>
    <row r="12" spans="1:25" x14ac:dyDescent="0.2">
      <c r="A12" s="68"/>
      <c r="B12" s="71"/>
      <c r="C12" s="28">
        <v>17</v>
      </c>
      <c r="D12" s="28">
        <v>137</v>
      </c>
      <c r="E12" s="28">
        <v>0</v>
      </c>
      <c r="F12" s="28">
        <v>137</v>
      </c>
      <c r="G12" s="47">
        <v>0</v>
      </c>
      <c r="H12" s="6"/>
      <c r="I12" s="55">
        <v>8</v>
      </c>
      <c r="J12" s="11">
        <v>199</v>
      </c>
      <c r="K12" s="11">
        <v>0</v>
      </c>
      <c r="L12" s="11">
        <v>199</v>
      </c>
      <c r="M12" s="47">
        <v>0</v>
      </c>
      <c r="N12" s="6"/>
      <c r="O12" s="57"/>
      <c r="P12" s="6"/>
      <c r="Q12" s="6"/>
      <c r="R12" s="6"/>
      <c r="S12" s="7"/>
      <c r="U12" s="43"/>
      <c r="V12" s="33"/>
      <c r="W12" s="33"/>
      <c r="X12" s="34"/>
      <c r="Y12" s="35"/>
    </row>
    <row r="13" spans="1:25" x14ac:dyDescent="0.2">
      <c r="A13" s="69"/>
      <c r="B13" s="72"/>
      <c r="C13" s="29">
        <v>22</v>
      </c>
      <c r="D13" s="29">
        <v>67</v>
      </c>
      <c r="E13" s="29">
        <v>0</v>
      </c>
      <c r="F13" s="29">
        <v>67</v>
      </c>
      <c r="G13" s="48">
        <v>0</v>
      </c>
      <c r="H13" s="8"/>
      <c r="I13" s="56">
        <v>17</v>
      </c>
      <c r="J13" s="16">
        <v>159</v>
      </c>
      <c r="K13" s="16">
        <v>0</v>
      </c>
      <c r="L13" s="16">
        <v>159</v>
      </c>
      <c r="M13" s="48">
        <v>0</v>
      </c>
      <c r="N13" s="8"/>
      <c r="O13" s="20"/>
      <c r="P13" s="8"/>
      <c r="Q13" s="8"/>
      <c r="R13" s="8"/>
      <c r="S13" s="9"/>
      <c r="U13" s="44"/>
      <c r="V13" s="37"/>
      <c r="W13" s="37"/>
      <c r="X13" s="38"/>
      <c r="Y13" s="39"/>
    </row>
    <row r="14" spans="1:25" x14ac:dyDescent="0.2">
      <c r="A14" s="67" t="s">
        <v>10</v>
      </c>
      <c r="B14" s="70">
        <v>2</v>
      </c>
      <c r="C14" s="27">
        <v>16</v>
      </c>
      <c r="D14" s="27">
        <v>45</v>
      </c>
      <c r="E14" s="27">
        <v>3</v>
      </c>
      <c r="F14" s="27">
        <f>D14*$B$14</f>
        <v>90</v>
      </c>
      <c r="G14" s="46">
        <f t="shared" ref="G14:G22" si="0">E14/F14</f>
        <v>3.3333333333333333E-2</v>
      </c>
      <c r="H14" s="5"/>
      <c r="I14" s="54">
        <v>9</v>
      </c>
      <c r="J14" s="13">
        <v>94</v>
      </c>
      <c r="K14" s="13">
        <v>0</v>
      </c>
      <c r="L14" s="13">
        <f t="shared" ref="L14:L22" si="1">J14*2</f>
        <v>188</v>
      </c>
      <c r="M14" s="46">
        <v>0</v>
      </c>
      <c r="N14" s="5"/>
      <c r="O14" s="54">
        <v>5</v>
      </c>
      <c r="P14" s="13">
        <v>92</v>
      </c>
      <c r="Q14" s="13">
        <v>0</v>
      </c>
      <c r="R14" s="13">
        <f>P14*$B$14</f>
        <v>184</v>
      </c>
      <c r="S14" s="14">
        <v>0</v>
      </c>
      <c r="U14" s="42" t="s">
        <v>8</v>
      </c>
      <c r="V14" s="30">
        <f>AVERAGE(C14:C22)</f>
        <v>19.222222222222221</v>
      </c>
      <c r="W14" s="30">
        <f>AVERAGE(D14:D22)</f>
        <v>57.777777777777779</v>
      </c>
      <c r="X14" s="31">
        <f>AVERAGE(G14:G22)</f>
        <v>1.2323522977771046E-2</v>
      </c>
      <c r="Y14" s="32">
        <f>AVERAGE(F14:F22)</f>
        <v>115.55555555555556</v>
      </c>
    </row>
    <row r="15" spans="1:25" x14ac:dyDescent="0.2">
      <c r="A15" s="68"/>
      <c r="B15" s="71"/>
      <c r="C15" s="28">
        <v>22</v>
      </c>
      <c r="D15" s="28">
        <v>71</v>
      </c>
      <c r="E15" s="28">
        <v>3</v>
      </c>
      <c r="F15" s="28">
        <f t="shared" ref="F15:F22" si="2">D15*$B$14</f>
        <v>142</v>
      </c>
      <c r="G15" s="47">
        <f>E15/F15</f>
        <v>2.1126760563380281E-2</v>
      </c>
      <c r="H15" s="6"/>
      <c r="I15" s="55">
        <v>11</v>
      </c>
      <c r="J15" s="11">
        <v>111</v>
      </c>
      <c r="K15" s="11">
        <v>1</v>
      </c>
      <c r="L15" s="11">
        <f t="shared" si="1"/>
        <v>222</v>
      </c>
      <c r="M15" s="47">
        <v>0</v>
      </c>
      <c r="N15" s="6"/>
      <c r="O15" s="55">
        <v>3</v>
      </c>
      <c r="P15" s="11">
        <v>142</v>
      </c>
      <c r="Q15" s="11">
        <v>0</v>
      </c>
      <c r="R15" s="11">
        <f t="shared" ref="R15:R17" si="3">P15*$B$14</f>
        <v>284</v>
      </c>
      <c r="S15" s="15">
        <v>0</v>
      </c>
      <c r="U15" s="43" t="s">
        <v>13</v>
      </c>
      <c r="V15" s="33">
        <f>AVERAGE(I14:I22)</f>
        <v>11.666666666666666</v>
      </c>
      <c r="W15" s="33">
        <f>AVERAGE(J14:J22)</f>
        <v>98.555555555555557</v>
      </c>
      <c r="X15" s="34">
        <f>AVERAGE(M14:M22)</f>
        <v>1.0620915032679737E-2</v>
      </c>
      <c r="Y15" s="35">
        <f>AVERAGE(L14:L22)</f>
        <v>197.11111111111111</v>
      </c>
    </row>
    <row r="16" spans="1:25" x14ac:dyDescent="0.2">
      <c r="A16" s="68"/>
      <c r="B16" s="71"/>
      <c r="C16" s="28">
        <v>16</v>
      </c>
      <c r="D16" s="28">
        <v>58</v>
      </c>
      <c r="E16" s="28">
        <v>0</v>
      </c>
      <c r="F16" s="28">
        <f t="shared" si="2"/>
        <v>116</v>
      </c>
      <c r="G16" s="47">
        <f t="shared" si="0"/>
        <v>0</v>
      </c>
      <c r="H16" s="6"/>
      <c r="I16" s="55">
        <v>20</v>
      </c>
      <c r="J16" s="11">
        <v>68</v>
      </c>
      <c r="K16" s="11">
        <v>13</v>
      </c>
      <c r="L16" s="11">
        <f t="shared" si="1"/>
        <v>136</v>
      </c>
      <c r="M16" s="47">
        <f t="shared" ref="M16:M22" si="4">K16/L16</f>
        <v>9.5588235294117641E-2</v>
      </c>
      <c r="N16" s="6"/>
      <c r="O16" s="55">
        <v>3</v>
      </c>
      <c r="P16" s="11">
        <v>72</v>
      </c>
      <c r="Q16" s="11">
        <v>0</v>
      </c>
      <c r="R16" s="11">
        <f t="shared" si="3"/>
        <v>144</v>
      </c>
      <c r="S16" s="15">
        <v>0</v>
      </c>
      <c r="U16" s="43" t="s">
        <v>14</v>
      </c>
      <c r="V16" s="33">
        <f>AVERAGE(O14:O17)</f>
        <v>3.75</v>
      </c>
      <c r="W16" s="33">
        <f>AVERAGE(P14:P17)</f>
        <v>102.25</v>
      </c>
      <c r="X16" s="34">
        <f>AVERAGE(S14:S17)</f>
        <v>0</v>
      </c>
      <c r="Y16" s="35">
        <f>AVERAGE(R14:R17)</f>
        <v>204.5</v>
      </c>
    </row>
    <row r="17" spans="1:25" x14ac:dyDescent="0.2">
      <c r="A17" s="68"/>
      <c r="B17" s="71"/>
      <c r="C17" s="28">
        <v>20</v>
      </c>
      <c r="D17" s="28">
        <v>71</v>
      </c>
      <c r="E17" s="28">
        <v>0</v>
      </c>
      <c r="F17" s="28">
        <f t="shared" si="2"/>
        <v>142</v>
      </c>
      <c r="G17" s="47">
        <f t="shared" si="0"/>
        <v>0</v>
      </c>
      <c r="H17" s="6"/>
      <c r="I17" s="55">
        <v>12</v>
      </c>
      <c r="J17" s="11">
        <v>131</v>
      </c>
      <c r="K17" s="11">
        <v>0</v>
      </c>
      <c r="L17" s="11">
        <f t="shared" si="1"/>
        <v>262</v>
      </c>
      <c r="M17" s="47">
        <f t="shared" si="4"/>
        <v>0</v>
      </c>
      <c r="N17" s="6"/>
      <c r="O17" s="55">
        <v>4</v>
      </c>
      <c r="P17" s="11">
        <v>103</v>
      </c>
      <c r="Q17" s="11">
        <v>0</v>
      </c>
      <c r="R17" s="11">
        <f t="shared" si="3"/>
        <v>206</v>
      </c>
      <c r="S17" s="15">
        <v>0</v>
      </c>
      <c r="U17" s="43"/>
      <c r="V17" s="3"/>
      <c r="W17" s="3"/>
      <c r="X17" s="3"/>
      <c r="Y17" s="40"/>
    </row>
    <row r="18" spans="1:25" x14ac:dyDescent="0.2">
      <c r="A18" s="68"/>
      <c r="B18" s="71"/>
      <c r="C18" s="28">
        <v>22</v>
      </c>
      <c r="D18" s="28">
        <v>62</v>
      </c>
      <c r="E18" s="28">
        <v>3</v>
      </c>
      <c r="F18" s="28">
        <f t="shared" si="2"/>
        <v>124</v>
      </c>
      <c r="G18" s="47">
        <f t="shared" si="0"/>
        <v>2.4193548387096774E-2</v>
      </c>
      <c r="H18" s="6"/>
      <c r="I18" s="55">
        <v>11</v>
      </c>
      <c r="J18" s="11">
        <v>119</v>
      </c>
      <c r="K18" s="11">
        <v>0</v>
      </c>
      <c r="L18" s="11">
        <f t="shared" si="1"/>
        <v>238</v>
      </c>
      <c r="M18" s="47">
        <f t="shared" si="4"/>
        <v>0</v>
      </c>
      <c r="N18" s="6"/>
      <c r="O18" s="57"/>
      <c r="P18" s="6"/>
      <c r="Q18" s="6"/>
      <c r="R18" s="6"/>
      <c r="S18" s="7"/>
      <c r="U18" s="43" t="s">
        <v>15</v>
      </c>
      <c r="V18" s="33">
        <f>AVERAGE(C14:C22,I14:I22,O14:O17)</f>
        <v>13.318181818181818</v>
      </c>
      <c r="W18" s="3"/>
      <c r="X18" s="3"/>
      <c r="Y18" s="40"/>
    </row>
    <row r="19" spans="1:25" x14ac:dyDescent="0.2">
      <c r="A19" s="68"/>
      <c r="B19" s="71"/>
      <c r="C19" s="28">
        <v>12</v>
      </c>
      <c r="D19" s="28">
        <v>49</v>
      </c>
      <c r="E19" s="28">
        <v>0</v>
      </c>
      <c r="F19" s="28">
        <f t="shared" si="2"/>
        <v>98</v>
      </c>
      <c r="G19" s="47">
        <f t="shared" si="0"/>
        <v>0</v>
      </c>
      <c r="H19" s="6"/>
      <c r="I19" s="55">
        <v>12</v>
      </c>
      <c r="J19" s="11">
        <v>84</v>
      </c>
      <c r="K19" s="11">
        <v>0</v>
      </c>
      <c r="L19" s="11">
        <f t="shared" si="1"/>
        <v>168</v>
      </c>
      <c r="M19" s="47">
        <f t="shared" si="4"/>
        <v>0</v>
      </c>
      <c r="N19" s="6"/>
      <c r="O19" s="57"/>
      <c r="P19" s="6"/>
      <c r="Q19" s="6"/>
      <c r="R19" s="6"/>
      <c r="S19" s="7"/>
      <c r="U19" s="43" t="s">
        <v>16</v>
      </c>
      <c r="V19" s="33">
        <f>AVERAGE(D14:D22,J14:J22,P14:P17)</f>
        <v>82.545454545454547</v>
      </c>
      <c r="W19" s="3"/>
      <c r="X19" s="3"/>
      <c r="Y19" s="40"/>
    </row>
    <row r="20" spans="1:25" x14ac:dyDescent="0.2">
      <c r="A20" s="68"/>
      <c r="B20" s="71"/>
      <c r="C20" s="28">
        <v>20</v>
      </c>
      <c r="D20" s="28">
        <v>70</v>
      </c>
      <c r="E20" s="28">
        <v>0</v>
      </c>
      <c r="F20" s="28">
        <f t="shared" si="2"/>
        <v>140</v>
      </c>
      <c r="G20" s="47">
        <f t="shared" si="0"/>
        <v>0</v>
      </c>
      <c r="H20" s="6"/>
      <c r="I20" s="55">
        <v>8</v>
      </c>
      <c r="J20" s="11">
        <v>99</v>
      </c>
      <c r="K20" s="11">
        <v>0</v>
      </c>
      <c r="L20" s="11">
        <f t="shared" si="1"/>
        <v>198</v>
      </c>
      <c r="M20" s="47">
        <f t="shared" si="4"/>
        <v>0</v>
      </c>
      <c r="N20" s="6"/>
      <c r="O20" s="57"/>
      <c r="P20" s="6"/>
      <c r="Q20" s="6"/>
      <c r="R20" s="6"/>
      <c r="S20" s="7"/>
      <c r="U20" s="43" t="s">
        <v>17</v>
      </c>
      <c r="V20" s="34">
        <f>AVERAGE(G14:G22,M14:M22,S14:S17)</f>
        <v>9.3863610042753207E-3</v>
      </c>
      <c r="W20" s="3"/>
      <c r="X20" s="3"/>
      <c r="Y20" s="40"/>
    </row>
    <row r="21" spans="1:25" x14ac:dyDescent="0.2">
      <c r="A21" s="68"/>
      <c r="B21" s="71"/>
      <c r="C21" s="28">
        <v>20</v>
      </c>
      <c r="D21" s="28">
        <v>63</v>
      </c>
      <c r="E21" s="28">
        <v>0</v>
      </c>
      <c r="F21" s="28">
        <f t="shared" si="2"/>
        <v>126</v>
      </c>
      <c r="G21" s="47">
        <f t="shared" si="0"/>
        <v>0</v>
      </c>
      <c r="H21" s="6"/>
      <c r="I21" s="55">
        <v>14</v>
      </c>
      <c r="J21" s="11">
        <v>79</v>
      </c>
      <c r="K21" s="11">
        <v>0</v>
      </c>
      <c r="L21" s="11">
        <f t="shared" si="1"/>
        <v>158</v>
      </c>
      <c r="M21" s="47">
        <f t="shared" si="4"/>
        <v>0</v>
      </c>
      <c r="N21" s="6"/>
      <c r="O21" s="57"/>
      <c r="P21" s="6"/>
      <c r="Q21" s="6"/>
      <c r="R21" s="6"/>
      <c r="S21" s="7"/>
      <c r="U21" s="43" t="s">
        <v>18</v>
      </c>
      <c r="V21" s="33">
        <f>AVERAGE(F14:F22,L14:L22,R14:R18)</f>
        <v>165.09090909090909</v>
      </c>
      <c r="W21" s="3"/>
      <c r="X21" s="3"/>
      <c r="Y21" s="40"/>
    </row>
    <row r="22" spans="1:25" x14ac:dyDescent="0.2">
      <c r="A22" s="69"/>
      <c r="B22" s="72"/>
      <c r="C22" s="29">
        <v>25</v>
      </c>
      <c r="D22" s="29">
        <v>31</v>
      </c>
      <c r="E22" s="29">
        <v>2</v>
      </c>
      <c r="F22" s="8">
        <f t="shared" si="2"/>
        <v>62</v>
      </c>
      <c r="G22" s="48">
        <f t="shared" si="0"/>
        <v>3.2258064516129031E-2</v>
      </c>
      <c r="H22" s="8"/>
      <c r="I22" s="56">
        <v>8</v>
      </c>
      <c r="J22" s="16">
        <v>102</v>
      </c>
      <c r="K22" s="16">
        <v>0</v>
      </c>
      <c r="L22" s="16">
        <f t="shared" si="1"/>
        <v>204</v>
      </c>
      <c r="M22" s="48">
        <f t="shared" si="4"/>
        <v>0</v>
      </c>
      <c r="N22" s="8"/>
      <c r="O22" s="20"/>
      <c r="P22" s="8"/>
      <c r="Q22" s="8"/>
      <c r="R22" s="8"/>
      <c r="S22" s="9"/>
      <c r="U22" s="44"/>
      <c r="V22" s="36"/>
      <c r="W22" s="36"/>
      <c r="X22" s="36"/>
      <c r="Y22" s="41"/>
    </row>
    <row r="23" spans="1:25" x14ac:dyDescent="0.2">
      <c r="A23" s="67" t="s">
        <v>11</v>
      </c>
      <c r="B23" s="70">
        <v>4</v>
      </c>
      <c r="C23" s="27">
        <v>24</v>
      </c>
      <c r="D23" s="27">
        <v>13</v>
      </c>
      <c r="E23" s="27">
        <v>15</v>
      </c>
      <c r="F23" s="27">
        <f>D23*$B$23</f>
        <v>52</v>
      </c>
      <c r="G23" s="46">
        <f t="shared" ref="G23:G35" si="5">E23/F23</f>
        <v>0.28846153846153844</v>
      </c>
      <c r="H23" s="5"/>
      <c r="I23" s="54">
        <v>16</v>
      </c>
      <c r="J23" s="13">
        <v>27</v>
      </c>
      <c r="K23" s="13">
        <v>3</v>
      </c>
      <c r="L23" s="13">
        <f t="shared" ref="L23:L31" si="6">J23*4</f>
        <v>108</v>
      </c>
      <c r="M23" s="46">
        <f t="shared" ref="M23:M31" si="7">K23/L23</f>
        <v>2.7777777777777776E-2</v>
      </c>
      <c r="N23" s="5"/>
      <c r="O23" s="54">
        <v>6</v>
      </c>
      <c r="P23" s="13">
        <v>14</v>
      </c>
      <c r="Q23" s="13">
        <v>0</v>
      </c>
      <c r="R23" s="13">
        <f>P23*$B$23</f>
        <v>56</v>
      </c>
      <c r="S23" s="14">
        <v>0</v>
      </c>
      <c r="U23" s="42" t="s">
        <v>8</v>
      </c>
      <c r="V23" s="30">
        <f>AVERAGE(C23:C35)</f>
        <v>20.384615384615383</v>
      </c>
      <c r="W23" s="30">
        <f>AVERAGE(D23:D35)</f>
        <v>25.307692307692307</v>
      </c>
      <c r="X23" s="31">
        <f>AVERAGE(G23:G35)</f>
        <v>5.0625809009237195E-2</v>
      </c>
      <c r="Y23" s="32">
        <f>AVERAGE(F23:F35)</f>
        <v>101.23076923076923</v>
      </c>
    </row>
    <row r="24" spans="1:25" x14ac:dyDescent="0.2">
      <c r="A24" s="68"/>
      <c r="B24" s="71"/>
      <c r="C24" s="28">
        <v>27</v>
      </c>
      <c r="D24" s="28">
        <v>17</v>
      </c>
      <c r="E24" s="28">
        <v>2</v>
      </c>
      <c r="F24" s="28">
        <f t="shared" ref="F24:F35" si="8">D24*$B$23</f>
        <v>68</v>
      </c>
      <c r="G24" s="47">
        <f t="shared" si="5"/>
        <v>2.9411764705882353E-2</v>
      </c>
      <c r="H24" s="6"/>
      <c r="I24" s="55">
        <v>14</v>
      </c>
      <c r="J24" s="11">
        <v>28</v>
      </c>
      <c r="K24" s="11">
        <v>0</v>
      </c>
      <c r="L24" s="11">
        <f t="shared" si="6"/>
        <v>112</v>
      </c>
      <c r="M24" s="47">
        <f t="shared" si="7"/>
        <v>0</v>
      </c>
      <c r="N24" s="6"/>
      <c r="O24" s="55">
        <v>8</v>
      </c>
      <c r="P24" s="11">
        <v>14</v>
      </c>
      <c r="Q24" s="11">
        <v>0</v>
      </c>
      <c r="R24" s="11">
        <f t="shared" ref="R24:R27" si="9">P24*$B$23</f>
        <v>56</v>
      </c>
      <c r="S24" s="15">
        <v>0</v>
      </c>
      <c r="U24" s="43" t="s">
        <v>13</v>
      </c>
      <c r="V24" s="33">
        <f>AVERAGE(I23:I31)</f>
        <v>16.111111111111111</v>
      </c>
      <c r="W24" s="33">
        <f>AVERAGE(J23:J31)</f>
        <v>35.111111111111114</v>
      </c>
      <c r="X24" s="34">
        <f>AVERAGE(M23:M31)</f>
        <v>1.2221892123852909E-2</v>
      </c>
      <c r="Y24" s="35">
        <f>AVERAGE(L23:L31)</f>
        <v>140.44444444444446</v>
      </c>
    </row>
    <row r="25" spans="1:25" x14ac:dyDescent="0.2">
      <c r="A25" s="68"/>
      <c r="B25" s="71"/>
      <c r="C25" s="28">
        <v>27</v>
      </c>
      <c r="D25" s="28">
        <v>22</v>
      </c>
      <c r="E25" s="28">
        <v>2</v>
      </c>
      <c r="F25" s="28">
        <f t="shared" si="8"/>
        <v>88</v>
      </c>
      <c r="G25" s="47">
        <f t="shared" si="5"/>
        <v>2.2727272727272728E-2</v>
      </c>
      <c r="H25" s="6"/>
      <c r="I25" s="55">
        <v>16</v>
      </c>
      <c r="J25" s="11">
        <v>38</v>
      </c>
      <c r="K25" s="11">
        <v>0</v>
      </c>
      <c r="L25" s="11">
        <f t="shared" si="6"/>
        <v>152</v>
      </c>
      <c r="M25" s="47">
        <f t="shared" si="7"/>
        <v>0</v>
      </c>
      <c r="N25" s="6"/>
      <c r="O25" s="55">
        <v>7</v>
      </c>
      <c r="P25" s="11">
        <v>32</v>
      </c>
      <c r="Q25" s="11">
        <v>0</v>
      </c>
      <c r="R25" s="11">
        <f t="shared" si="9"/>
        <v>128</v>
      </c>
      <c r="S25" s="15">
        <v>0</v>
      </c>
      <c r="U25" s="43" t="s">
        <v>14</v>
      </c>
      <c r="V25" s="33">
        <f>AVERAGE(O23:O27)</f>
        <v>6.2</v>
      </c>
      <c r="W25" s="33">
        <f>AVERAGE(P23:P27)</f>
        <v>24.8</v>
      </c>
      <c r="X25" s="34">
        <f>AVERAGE(S23:S27)</f>
        <v>0</v>
      </c>
      <c r="Y25" s="35">
        <f>AVERAGE(R23:R27)</f>
        <v>99.2</v>
      </c>
    </row>
    <row r="26" spans="1:25" x14ac:dyDescent="0.2">
      <c r="A26" s="68"/>
      <c r="B26" s="71"/>
      <c r="C26" s="28">
        <v>26</v>
      </c>
      <c r="D26" s="28">
        <v>32</v>
      </c>
      <c r="E26" s="28">
        <v>2</v>
      </c>
      <c r="F26" s="28">
        <f t="shared" si="8"/>
        <v>128</v>
      </c>
      <c r="G26" s="47">
        <f t="shared" si="5"/>
        <v>1.5625E-2</v>
      </c>
      <c r="H26" s="6"/>
      <c r="I26" s="55">
        <v>12</v>
      </c>
      <c r="J26" s="11">
        <v>60</v>
      </c>
      <c r="K26" s="11">
        <v>0</v>
      </c>
      <c r="L26" s="11">
        <f t="shared" si="6"/>
        <v>240</v>
      </c>
      <c r="M26" s="47">
        <f t="shared" si="7"/>
        <v>0</v>
      </c>
      <c r="N26" s="6"/>
      <c r="O26" s="55">
        <v>6</v>
      </c>
      <c r="P26" s="11">
        <v>18</v>
      </c>
      <c r="Q26" s="11">
        <v>0</v>
      </c>
      <c r="R26" s="11">
        <f t="shared" si="9"/>
        <v>72</v>
      </c>
      <c r="S26" s="15">
        <v>0</v>
      </c>
      <c r="U26" s="43"/>
      <c r="V26" s="3"/>
      <c r="W26" s="3"/>
      <c r="X26" s="3"/>
      <c r="Y26" s="40"/>
    </row>
    <row r="27" spans="1:25" x14ac:dyDescent="0.2">
      <c r="A27" s="68"/>
      <c r="B27" s="71"/>
      <c r="C27" s="28">
        <v>22</v>
      </c>
      <c r="D27" s="28">
        <v>10</v>
      </c>
      <c r="E27" s="28">
        <v>1</v>
      </c>
      <c r="F27" s="28">
        <f t="shared" si="8"/>
        <v>40</v>
      </c>
      <c r="G27" s="47">
        <f t="shared" si="5"/>
        <v>2.5000000000000001E-2</v>
      </c>
      <c r="H27" s="6"/>
      <c r="I27" s="55">
        <v>20</v>
      </c>
      <c r="J27" s="11">
        <v>11</v>
      </c>
      <c r="K27" s="11">
        <v>2</v>
      </c>
      <c r="L27" s="11">
        <f t="shared" si="6"/>
        <v>44</v>
      </c>
      <c r="M27" s="47">
        <f t="shared" si="7"/>
        <v>4.5454545454545456E-2</v>
      </c>
      <c r="N27" s="6"/>
      <c r="O27" s="55">
        <v>4</v>
      </c>
      <c r="P27" s="11">
        <v>46</v>
      </c>
      <c r="Q27" s="11">
        <v>0</v>
      </c>
      <c r="R27" s="11">
        <f t="shared" si="9"/>
        <v>184</v>
      </c>
      <c r="S27" s="15">
        <v>0</v>
      </c>
      <c r="U27" s="43" t="s">
        <v>15</v>
      </c>
      <c r="V27" s="33">
        <f>AVERAGE(C23:C35,I23:I31,O23:O27)</f>
        <v>16.333333333333332</v>
      </c>
      <c r="W27" s="3"/>
      <c r="X27" s="3"/>
      <c r="Y27" s="40"/>
    </row>
    <row r="28" spans="1:25" x14ac:dyDescent="0.2">
      <c r="A28" s="68"/>
      <c r="B28" s="71"/>
      <c r="C28" s="28">
        <v>20</v>
      </c>
      <c r="D28" s="28">
        <v>23</v>
      </c>
      <c r="E28" s="28">
        <v>10</v>
      </c>
      <c r="F28" s="28">
        <f t="shared" si="8"/>
        <v>92</v>
      </c>
      <c r="G28" s="47">
        <f t="shared" si="5"/>
        <v>0.10869565217391304</v>
      </c>
      <c r="H28" s="6"/>
      <c r="I28" s="55">
        <v>17</v>
      </c>
      <c r="J28" s="11">
        <v>31</v>
      </c>
      <c r="K28" s="11">
        <v>0</v>
      </c>
      <c r="L28" s="11">
        <f t="shared" si="6"/>
        <v>124</v>
      </c>
      <c r="M28" s="47">
        <f t="shared" si="7"/>
        <v>0</v>
      </c>
      <c r="N28" s="6"/>
      <c r="O28" s="57"/>
      <c r="P28" s="6"/>
      <c r="Q28" s="6"/>
      <c r="R28" s="6"/>
      <c r="S28" s="7"/>
      <c r="U28" s="43" t="s">
        <v>16</v>
      </c>
      <c r="V28" s="33">
        <f>AVERAGE(D23:D35,J23:J31,P23:P27)</f>
        <v>28.481481481481481</v>
      </c>
      <c r="W28" s="3"/>
      <c r="X28" s="3"/>
      <c r="Y28" s="40"/>
    </row>
    <row r="29" spans="1:25" x14ac:dyDescent="0.2">
      <c r="A29" s="68"/>
      <c r="B29" s="71"/>
      <c r="C29" s="28">
        <v>15</v>
      </c>
      <c r="D29" s="28">
        <v>37</v>
      </c>
      <c r="E29" s="28">
        <v>0</v>
      </c>
      <c r="F29" s="28">
        <f t="shared" si="8"/>
        <v>148</v>
      </c>
      <c r="G29" s="47">
        <f t="shared" si="5"/>
        <v>0</v>
      </c>
      <c r="H29" s="6"/>
      <c r="I29" s="55">
        <v>14</v>
      </c>
      <c r="J29" s="11">
        <v>34</v>
      </c>
      <c r="K29" s="11">
        <v>1</v>
      </c>
      <c r="L29" s="11">
        <f t="shared" si="6"/>
        <v>136</v>
      </c>
      <c r="M29" s="47">
        <f t="shared" si="7"/>
        <v>7.3529411764705881E-3</v>
      </c>
      <c r="N29" s="6"/>
      <c r="O29" s="57"/>
      <c r="P29" s="6"/>
      <c r="Q29" s="6"/>
      <c r="R29" s="6"/>
      <c r="S29" s="7"/>
      <c r="U29" s="43" t="s">
        <v>17</v>
      </c>
      <c r="V29" s="34">
        <f>AVERAGE(G23:G35,M23:M31,S23:S27)</f>
        <v>2.8449353564250358E-2</v>
      </c>
      <c r="W29" s="3"/>
      <c r="X29" s="3"/>
      <c r="Y29" s="40"/>
    </row>
    <row r="30" spans="1:25" x14ac:dyDescent="0.2">
      <c r="A30" s="68"/>
      <c r="B30" s="71"/>
      <c r="C30" s="28">
        <v>14</v>
      </c>
      <c r="D30" s="28">
        <v>22</v>
      </c>
      <c r="E30" s="28">
        <v>1</v>
      </c>
      <c r="F30" s="28">
        <f t="shared" si="8"/>
        <v>88</v>
      </c>
      <c r="G30" s="47">
        <f t="shared" si="5"/>
        <v>1.1363636363636364E-2</v>
      </c>
      <c r="H30" s="6"/>
      <c r="I30" s="55">
        <v>15</v>
      </c>
      <c r="J30" s="11">
        <v>53</v>
      </c>
      <c r="K30" s="11">
        <v>0</v>
      </c>
      <c r="L30" s="11">
        <f t="shared" si="6"/>
        <v>212</v>
      </c>
      <c r="M30" s="47">
        <f t="shared" si="7"/>
        <v>0</v>
      </c>
      <c r="N30" s="6"/>
      <c r="O30" s="57"/>
      <c r="P30" s="6"/>
      <c r="Q30" s="6"/>
      <c r="R30" s="6"/>
      <c r="S30" s="7"/>
      <c r="U30" s="43" t="s">
        <v>18</v>
      </c>
      <c r="V30" s="33">
        <f>AVERAGE(F23:F35,L23:L31,R23:R27)</f>
        <v>113.92592592592592</v>
      </c>
      <c r="W30" s="3"/>
      <c r="X30" s="3"/>
      <c r="Y30" s="40"/>
    </row>
    <row r="31" spans="1:25" x14ac:dyDescent="0.2">
      <c r="A31" s="68"/>
      <c r="B31" s="71"/>
      <c r="C31" s="28">
        <v>17</v>
      </c>
      <c r="D31" s="28">
        <v>47</v>
      </c>
      <c r="E31" s="28">
        <v>17</v>
      </c>
      <c r="F31" s="28">
        <f t="shared" si="8"/>
        <v>188</v>
      </c>
      <c r="G31" s="47">
        <f t="shared" si="5"/>
        <v>9.0425531914893623E-2</v>
      </c>
      <c r="H31" s="6"/>
      <c r="I31" s="55">
        <v>21</v>
      </c>
      <c r="J31" s="11">
        <v>34</v>
      </c>
      <c r="K31" s="11">
        <v>4</v>
      </c>
      <c r="L31" s="11">
        <f t="shared" si="6"/>
        <v>136</v>
      </c>
      <c r="M31" s="47">
        <f t="shared" si="7"/>
        <v>2.9411764705882353E-2</v>
      </c>
      <c r="N31" s="6"/>
      <c r="O31" s="57"/>
      <c r="P31" s="6"/>
      <c r="Q31" s="6"/>
      <c r="R31" s="6"/>
      <c r="S31" s="7"/>
      <c r="U31" s="43"/>
      <c r="V31" s="3"/>
      <c r="W31" s="3"/>
      <c r="X31" s="3"/>
      <c r="Y31" s="40"/>
    </row>
    <row r="32" spans="1:25" x14ac:dyDescent="0.2">
      <c r="A32" s="68"/>
      <c r="B32" s="71"/>
      <c r="C32" s="28">
        <v>19</v>
      </c>
      <c r="D32" s="28">
        <v>23</v>
      </c>
      <c r="E32" s="28">
        <v>0</v>
      </c>
      <c r="F32" s="28">
        <f t="shared" si="8"/>
        <v>92</v>
      </c>
      <c r="G32" s="47">
        <f t="shared" si="5"/>
        <v>0</v>
      </c>
      <c r="H32" s="6"/>
      <c r="I32" s="57"/>
      <c r="J32" s="6"/>
      <c r="K32" s="6"/>
      <c r="L32" s="6"/>
      <c r="M32" s="51"/>
      <c r="N32" s="6"/>
      <c r="O32" s="57"/>
      <c r="P32" s="6"/>
      <c r="Q32" s="6"/>
      <c r="R32" s="6"/>
      <c r="S32" s="7"/>
      <c r="U32" s="43"/>
      <c r="V32" s="3"/>
      <c r="W32" s="3"/>
      <c r="X32" s="3"/>
      <c r="Y32" s="40"/>
    </row>
    <row r="33" spans="1:25" x14ac:dyDescent="0.2">
      <c r="A33" s="68"/>
      <c r="B33" s="71"/>
      <c r="C33" s="28">
        <v>18</v>
      </c>
      <c r="D33" s="28">
        <v>23</v>
      </c>
      <c r="E33" s="28">
        <v>1</v>
      </c>
      <c r="F33" s="28">
        <f t="shared" si="8"/>
        <v>92</v>
      </c>
      <c r="G33" s="47">
        <f t="shared" si="5"/>
        <v>1.0869565217391304E-2</v>
      </c>
      <c r="H33" s="6"/>
      <c r="I33" s="57"/>
      <c r="J33" s="6"/>
      <c r="K33" s="6"/>
      <c r="L33" s="6"/>
      <c r="M33" s="51"/>
      <c r="N33" s="6"/>
      <c r="O33" s="57"/>
      <c r="P33" s="6"/>
      <c r="Q33" s="6"/>
      <c r="R33" s="6"/>
      <c r="S33" s="7"/>
      <c r="U33" s="43"/>
      <c r="V33" s="3"/>
      <c r="W33" s="3"/>
      <c r="X33" s="3"/>
      <c r="Y33" s="40"/>
    </row>
    <row r="34" spans="1:25" x14ac:dyDescent="0.2">
      <c r="A34" s="68"/>
      <c r="B34" s="71"/>
      <c r="C34" s="28">
        <v>16</v>
      </c>
      <c r="D34" s="28">
        <v>24</v>
      </c>
      <c r="E34" s="28">
        <v>0</v>
      </c>
      <c r="F34" s="28">
        <f t="shared" si="8"/>
        <v>96</v>
      </c>
      <c r="G34" s="47">
        <f t="shared" si="5"/>
        <v>0</v>
      </c>
      <c r="H34" s="6"/>
      <c r="I34" s="57"/>
      <c r="J34" s="6"/>
      <c r="K34" s="6"/>
      <c r="L34" s="6"/>
      <c r="M34" s="51"/>
      <c r="N34" s="6"/>
      <c r="O34" s="57"/>
      <c r="P34" s="6"/>
      <c r="Q34" s="6"/>
      <c r="R34" s="6"/>
      <c r="S34" s="7"/>
      <c r="U34" s="43"/>
      <c r="V34" s="3"/>
      <c r="W34" s="3"/>
      <c r="X34" s="3"/>
      <c r="Y34" s="40"/>
    </row>
    <row r="35" spans="1:25" x14ac:dyDescent="0.2">
      <c r="A35" s="69"/>
      <c r="B35" s="72"/>
      <c r="C35" s="29">
        <v>20</v>
      </c>
      <c r="D35" s="29">
        <v>36</v>
      </c>
      <c r="E35" s="29">
        <v>8</v>
      </c>
      <c r="F35" s="29">
        <f t="shared" si="8"/>
        <v>144</v>
      </c>
      <c r="G35" s="48">
        <f t="shared" si="5"/>
        <v>5.5555555555555552E-2</v>
      </c>
      <c r="H35" s="8"/>
      <c r="I35" s="20"/>
      <c r="J35" s="8"/>
      <c r="K35" s="8"/>
      <c r="L35" s="8"/>
      <c r="M35" s="52"/>
      <c r="N35" s="8"/>
      <c r="O35" s="20"/>
      <c r="P35" s="8"/>
      <c r="Q35" s="8"/>
      <c r="R35" s="8"/>
      <c r="S35" s="9"/>
      <c r="U35" s="44"/>
      <c r="V35" s="36"/>
      <c r="W35" s="36"/>
      <c r="X35" s="36"/>
      <c r="Y35" s="41"/>
    </row>
    <row r="36" spans="1:25" x14ac:dyDescent="0.2">
      <c r="A36" s="76" t="s">
        <v>12</v>
      </c>
      <c r="B36" s="73">
        <v>4</v>
      </c>
      <c r="C36" s="19">
        <v>18</v>
      </c>
      <c r="D36" s="27">
        <v>14</v>
      </c>
      <c r="E36" s="27">
        <v>1</v>
      </c>
      <c r="F36" s="27">
        <f>D36*$B$36</f>
        <v>56</v>
      </c>
      <c r="G36" s="46">
        <f>E36/F36</f>
        <v>1.7857142857142856E-2</v>
      </c>
      <c r="H36" s="5"/>
      <c r="I36" s="54">
        <v>20</v>
      </c>
      <c r="J36" s="13">
        <v>11</v>
      </c>
      <c r="K36" s="13">
        <v>4</v>
      </c>
      <c r="L36" s="13">
        <f>J36*4</f>
        <v>44</v>
      </c>
      <c r="M36" s="46">
        <f>K36/L36</f>
        <v>9.0909090909090912E-2</v>
      </c>
      <c r="N36" s="5"/>
      <c r="O36" s="54">
        <v>8</v>
      </c>
      <c r="P36" s="13">
        <v>10</v>
      </c>
      <c r="Q36" s="13">
        <v>0</v>
      </c>
      <c r="R36" s="13">
        <f>P36*$B$36</f>
        <v>40</v>
      </c>
      <c r="S36" s="14">
        <v>0</v>
      </c>
      <c r="U36" s="42" t="s">
        <v>8</v>
      </c>
      <c r="V36" s="30">
        <f>AVERAGE(C36:C40)</f>
        <v>15.8</v>
      </c>
      <c r="W36" s="30">
        <f>AVERAGE(D36:D40)</f>
        <v>16.2</v>
      </c>
      <c r="X36" s="31">
        <f>AVERAGE(G36:G40)</f>
        <v>8.5714285714285719E-3</v>
      </c>
      <c r="Y36" s="32">
        <f>AVERAGE(F36:F48)</f>
        <v>64.8</v>
      </c>
    </row>
    <row r="37" spans="1:25" x14ac:dyDescent="0.2">
      <c r="A37" s="77"/>
      <c r="B37" s="74"/>
      <c r="C37" s="18">
        <v>22</v>
      </c>
      <c r="D37" s="28">
        <v>20</v>
      </c>
      <c r="E37" s="28">
        <v>2</v>
      </c>
      <c r="F37" s="28">
        <f t="shared" ref="F37:F40" si="10">D37*$B$36</f>
        <v>80</v>
      </c>
      <c r="G37" s="47">
        <f>E37/F37</f>
        <v>2.5000000000000001E-2</v>
      </c>
      <c r="H37" s="6"/>
      <c r="I37" s="55">
        <v>20</v>
      </c>
      <c r="J37" s="11">
        <v>19</v>
      </c>
      <c r="K37" s="11">
        <v>0</v>
      </c>
      <c r="L37" s="11">
        <f>J37*4</f>
        <v>76</v>
      </c>
      <c r="M37" s="47">
        <f>K37/L37</f>
        <v>0</v>
      </c>
      <c r="N37" s="6"/>
      <c r="O37" s="55">
        <v>8</v>
      </c>
      <c r="P37" s="11">
        <v>8</v>
      </c>
      <c r="Q37" s="11">
        <v>0</v>
      </c>
      <c r="R37" s="11">
        <f t="shared" ref="R37:R43" si="11">P37*$B$36</f>
        <v>32</v>
      </c>
      <c r="S37" s="15">
        <v>0</v>
      </c>
      <c r="U37" s="43" t="s">
        <v>13</v>
      </c>
      <c r="V37" s="33">
        <f>AVERAGE(I36:I40)</f>
        <v>22.2</v>
      </c>
      <c r="W37" s="33">
        <f>AVERAGE(J36:J40)</f>
        <v>16.600000000000001</v>
      </c>
      <c r="X37" s="34">
        <f>AVERAGE(M36:M40)</f>
        <v>2.0897598181818182E-2</v>
      </c>
      <c r="Y37" s="35">
        <f>AVERAGE(L36:L44)</f>
        <v>66.400000000000006</v>
      </c>
    </row>
    <row r="38" spans="1:25" x14ac:dyDescent="0.2">
      <c r="A38" s="77"/>
      <c r="B38" s="74"/>
      <c r="C38" s="18">
        <v>13</v>
      </c>
      <c r="D38" s="28">
        <v>16</v>
      </c>
      <c r="E38" s="28">
        <v>0</v>
      </c>
      <c r="F38" s="28">
        <f t="shared" si="10"/>
        <v>64</v>
      </c>
      <c r="G38" s="47">
        <f>E38/F38</f>
        <v>0</v>
      </c>
      <c r="H38" s="6"/>
      <c r="I38" s="55">
        <v>24</v>
      </c>
      <c r="J38" s="11">
        <v>14</v>
      </c>
      <c r="K38" s="11">
        <v>0</v>
      </c>
      <c r="L38" s="11">
        <f>J38*4</f>
        <v>56</v>
      </c>
      <c r="M38" s="47">
        <f>K38/L38</f>
        <v>0</v>
      </c>
      <c r="N38" s="6"/>
      <c r="O38" s="55">
        <v>7</v>
      </c>
      <c r="P38" s="11">
        <v>9</v>
      </c>
      <c r="Q38" s="11">
        <v>0</v>
      </c>
      <c r="R38" s="11">
        <f t="shared" si="11"/>
        <v>36</v>
      </c>
      <c r="S38" s="15">
        <v>0</v>
      </c>
      <c r="U38" s="43" t="s">
        <v>14</v>
      </c>
      <c r="V38" s="33">
        <f>AVERAGE(O36:O43)</f>
        <v>6.625</v>
      </c>
      <c r="W38" s="33">
        <f>AVERAGE(P36:P43)</f>
        <v>8.25</v>
      </c>
      <c r="X38" s="34">
        <f>AVERAGE(S36:S43)</f>
        <v>0</v>
      </c>
      <c r="Y38" s="35">
        <f>AVERAGE(R36:R40)</f>
        <v>38.4</v>
      </c>
    </row>
    <row r="39" spans="1:25" x14ac:dyDescent="0.2">
      <c r="A39" s="77"/>
      <c r="B39" s="74"/>
      <c r="C39" s="18">
        <v>12</v>
      </c>
      <c r="D39" s="28">
        <v>19</v>
      </c>
      <c r="E39" s="28">
        <v>0</v>
      </c>
      <c r="F39" s="28">
        <f t="shared" si="10"/>
        <v>76</v>
      </c>
      <c r="G39" s="47">
        <f>E39/F39</f>
        <v>0</v>
      </c>
      <c r="H39" s="6"/>
      <c r="I39" s="55">
        <v>23</v>
      </c>
      <c r="J39" s="11">
        <v>20</v>
      </c>
      <c r="K39" s="11">
        <v>0</v>
      </c>
      <c r="L39" s="11">
        <v>80</v>
      </c>
      <c r="M39" s="47">
        <v>0</v>
      </c>
      <c r="N39" s="6"/>
      <c r="O39" s="55">
        <v>6</v>
      </c>
      <c r="P39" s="11">
        <v>6</v>
      </c>
      <c r="Q39" s="11">
        <v>0</v>
      </c>
      <c r="R39" s="11">
        <f t="shared" si="11"/>
        <v>24</v>
      </c>
      <c r="S39" s="15">
        <v>0</v>
      </c>
      <c r="U39" s="43"/>
      <c r="V39" s="3"/>
      <c r="W39" s="3"/>
      <c r="X39" s="3"/>
      <c r="Y39" s="40"/>
    </row>
    <row r="40" spans="1:25" x14ac:dyDescent="0.2">
      <c r="A40" s="77"/>
      <c r="B40" s="74"/>
      <c r="C40" s="21">
        <v>14</v>
      </c>
      <c r="D40" s="12">
        <v>12</v>
      </c>
      <c r="E40" s="28">
        <v>0</v>
      </c>
      <c r="F40" s="28">
        <f t="shared" si="10"/>
        <v>48</v>
      </c>
      <c r="G40" s="49">
        <f>E40/F40</f>
        <v>0</v>
      </c>
      <c r="H40" s="6"/>
      <c r="I40" s="55">
        <v>24</v>
      </c>
      <c r="J40" s="11">
        <v>19</v>
      </c>
      <c r="K40" s="11">
        <v>3</v>
      </c>
      <c r="L40" s="11">
        <v>76</v>
      </c>
      <c r="M40" s="47">
        <v>1.35789E-2</v>
      </c>
      <c r="N40" s="6"/>
      <c r="O40" s="55">
        <v>4</v>
      </c>
      <c r="P40" s="11">
        <v>15</v>
      </c>
      <c r="Q40" s="11">
        <v>0</v>
      </c>
      <c r="R40" s="11">
        <f t="shared" si="11"/>
        <v>60</v>
      </c>
      <c r="S40" s="15">
        <v>0</v>
      </c>
      <c r="U40" s="43" t="s">
        <v>15</v>
      </c>
      <c r="V40" s="33">
        <f>AVERAGE(C36:C40,I36:I40,O36:O43)</f>
        <v>13.5</v>
      </c>
      <c r="W40" s="3"/>
      <c r="X40" s="3"/>
      <c r="Y40" s="40"/>
    </row>
    <row r="41" spans="1:25" x14ac:dyDescent="0.2">
      <c r="A41" s="77"/>
      <c r="B41" s="74"/>
      <c r="C41" s="22"/>
      <c r="D41" s="23"/>
      <c r="E41" s="6"/>
      <c r="F41" s="6"/>
      <c r="G41" s="50"/>
      <c r="H41" s="6"/>
      <c r="I41" s="57"/>
      <c r="J41" s="6"/>
      <c r="K41" s="6"/>
      <c r="L41" s="6"/>
      <c r="M41" s="51"/>
      <c r="N41" s="6"/>
      <c r="O41" s="55">
        <v>5</v>
      </c>
      <c r="P41" s="11">
        <v>4</v>
      </c>
      <c r="Q41" s="11">
        <v>0</v>
      </c>
      <c r="R41" s="11">
        <f t="shared" si="11"/>
        <v>16</v>
      </c>
      <c r="S41" s="15">
        <v>0</v>
      </c>
      <c r="U41" s="43" t="s">
        <v>16</v>
      </c>
      <c r="V41" s="33">
        <f>AVERAGE(D36:D40,J36:J40,P36:P43)</f>
        <v>12.777777777777779</v>
      </c>
      <c r="W41" s="3"/>
      <c r="X41" s="3"/>
      <c r="Y41" s="40"/>
    </row>
    <row r="42" spans="1:25" x14ac:dyDescent="0.2">
      <c r="A42" s="77"/>
      <c r="B42" s="74"/>
      <c r="C42" s="3"/>
      <c r="D42" s="6"/>
      <c r="E42" s="6"/>
      <c r="F42" s="6"/>
      <c r="G42" s="51"/>
      <c r="H42" s="6"/>
      <c r="I42" s="57"/>
      <c r="J42" s="6"/>
      <c r="K42" s="6"/>
      <c r="L42" s="6"/>
      <c r="M42" s="51"/>
      <c r="N42" s="6"/>
      <c r="O42" s="55">
        <v>11</v>
      </c>
      <c r="P42" s="11">
        <v>6</v>
      </c>
      <c r="Q42" s="11">
        <v>0</v>
      </c>
      <c r="R42" s="11">
        <f t="shared" si="11"/>
        <v>24</v>
      </c>
      <c r="S42" s="15">
        <v>0</v>
      </c>
      <c r="U42" s="43" t="s">
        <v>17</v>
      </c>
      <c r="V42" s="34">
        <f>AVERAGE(G36:G40,M36:M40,S36:S43)</f>
        <v>8.1858407647907652E-3</v>
      </c>
      <c r="W42" s="3"/>
      <c r="X42" s="3"/>
      <c r="Y42" s="40"/>
    </row>
    <row r="43" spans="1:25" x14ac:dyDescent="0.2">
      <c r="A43" s="78"/>
      <c r="B43" s="75"/>
      <c r="C43" s="20"/>
      <c r="D43" s="8"/>
      <c r="E43" s="8"/>
      <c r="F43" s="8"/>
      <c r="G43" s="52"/>
      <c r="H43" s="8"/>
      <c r="I43" s="20"/>
      <c r="J43" s="8"/>
      <c r="K43" s="8"/>
      <c r="L43" s="8"/>
      <c r="M43" s="52"/>
      <c r="N43" s="8"/>
      <c r="O43" s="56">
        <v>4</v>
      </c>
      <c r="P43" s="16">
        <v>8</v>
      </c>
      <c r="Q43" s="16">
        <v>0</v>
      </c>
      <c r="R43" s="16">
        <f t="shared" si="11"/>
        <v>32</v>
      </c>
      <c r="S43" s="17">
        <v>0</v>
      </c>
      <c r="U43" s="44" t="s">
        <v>18</v>
      </c>
      <c r="V43" s="37">
        <f>AVERAGE(F36:F40,L36:L40,R36:R43)</f>
        <v>51.111111111111114</v>
      </c>
      <c r="W43" s="36"/>
      <c r="X43" s="36"/>
      <c r="Y43" s="41"/>
    </row>
    <row r="44" spans="1:25" x14ac:dyDescent="0.2">
      <c r="A44" s="26"/>
    </row>
    <row r="45" spans="1:25" x14ac:dyDescent="0.2">
      <c r="A45" s="26"/>
    </row>
    <row r="46" spans="1:25" x14ac:dyDescent="0.2">
      <c r="A46" s="26"/>
    </row>
    <row r="47" spans="1:25" x14ac:dyDescent="0.2">
      <c r="A47" s="26"/>
    </row>
    <row r="48" spans="1:25" x14ac:dyDescent="0.2">
      <c r="A48" s="26"/>
    </row>
    <row r="49" spans="1:1" x14ac:dyDescent="0.2">
      <c r="A49" s="26"/>
    </row>
  </sheetData>
  <autoFilter ref="B2:S2" xr:uid="{BD0DF273-53C8-1A41-AD74-53866627B52A}"/>
  <mergeCells count="11">
    <mergeCell ref="B14:B22"/>
    <mergeCell ref="B23:B35"/>
    <mergeCell ref="B36:B43"/>
    <mergeCell ref="A36:A43"/>
    <mergeCell ref="A14:A22"/>
    <mergeCell ref="A23:A35"/>
    <mergeCell ref="B1:G1"/>
    <mergeCell ref="I1:M1"/>
    <mergeCell ref="O1:S1"/>
    <mergeCell ref="A3:A13"/>
    <mergeCell ref="B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BAA5-8F92-0F4E-A7F8-A7A62E661687}">
  <dimension ref="A1:X23"/>
  <sheetViews>
    <sheetView tabSelected="1" topLeftCell="G1" workbookViewId="0">
      <selection activeCell="S17" sqref="S17:S21"/>
    </sheetView>
  </sheetViews>
  <sheetFormatPr baseColWidth="10" defaultRowHeight="16" x14ac:dyDescent="0.2"/>
  <cols>
    <col min="1" max="1" width="28.6640625" customWidth="1"/>
    <col min="2" max="3" width="10.83203125" style="61"/>
    <col min="4" max="4" width="12.5" style="61" customWidth="1"/>
    <col min="5" max="5" width="10.83203125" style="61"/>
    <col min="6" max="6" width="13.5" style="61" customWidth="1"/>
    <col min="7" max="7" width="10.83203125" style="61"/>
    <col min="8" max="8" width="10.83203125" style="62"/>
    <col min="9" max="11" width="10.83203125" style="61"/>
    <col min="12" max="12" width="13.6640625" style="61" customWidth="1"/>
    <col min="13" max="13" width="10.83203125" style="61"/>
    <col min="14" max="14" width="14.5" style="61" customWidth="1"/>
    <col min="15" max="15" width="10.83203125" style="61"/>
    <col min="16" max="16" width="10.83203125" style="62"/>
    <col min="17" max="19" width="10.83203125" style="61"/>
    <col min="20" max="20" width="13" style="61" customWidth="1"/>
    <col min="21" max="21" width="10.83203125" style="61"/>
    <col min="22" max="22" width="14" style="61" customWidth="1"/>
    <col min="23" max="23" width="10.83203125" style="61"/>
    <col min="24" max="24" width="10.83203125" style="62"/>
    <col min="25" max="16384" width="10.83203125" style="61"/>
  </cols>
  <sheetData>
    <row r="1" spans="1:24" customFormat="1" ht="59" customHeight="1" x14ac:dyDescent="0.2">
      <c r="A1" s="60"/>
      <c r="B1" s="60" t="s">
        <v>25</v>
      </c>
      <c r="C1" s="60" t="s">
        <v>1</v>
      </c>
      <c r="D1" s="60" t="s">
        <v>26</v>
      </c>
      <c r="E1" s="60" t="s">
        <v>27</v>
      </c>
      <c r="F1" s="60" t="s">
        <v>28</v>
      </c>
      <c r="G1" s="60" t="s">
        <v>3</v>
      </c>
      <c r="H1" s="60" t="s">
        <v>4</v>
      </c>
      <c r="I1" s="60"/>
      <c r="J1" s="60" t="s">
        <v>6</v>
      </c>
      <c r="K1" s="60" t="s">
        <v>1</v>
      </c>
      <c r="L1" s="60" t="s">
        <v>26</v>
      </c>
      <c r="M1" s="60" t="s">
        <v>30</v>
      </c>
      <c r="N1" s="60" t="s">
        <v>31</v>
      </c>
      <c r="O1" s="60" t="s">
        <v>7</v>
      </c>
      <c r="P1" s="60" t="s">
        <v>4</v>
      </c>
      <c r="Q1" s="60"/>
      <c r="R1" s="60" t="s">
        <v>6</v>
      </c>
      <c r="S1" s="60" t="s">
        <v>5</v>
      </c>
      <c r="T1" s="60" t="s">
        <v>26</v>
      </c>
      <c r="U1" s="60" t="s">
        <v>30</v>
      </c>
      <c r="V1" s="60" t="s">
        <v>32</v>
      </c>
      <c r="W1" s="60" t="s">
        <v>33</v>
      </c>
      <c r="X1" s="60" t="s">
        <v>34</v>
      </c>
    </row>
    <row r="2" spans="1:24" x14ac:dyDescent="0.2">
      <c r="A2" s="79" t="s">
        <v>9</v>
      </c>
      <c r="C2" s="61">
        <v>23</v>
      </c>
      <c r="G2" s="61">
        <v>115</v>
      </c>
      <c r="K2" s="61">
        <v>19</v>
      </c>
      <c r="O2" s="61">
        <v>95</v>
      </c>
      <c r="S2" s="61">
        <v>17</v>
      </c>
      <c r="W2" s="61">
        <v>85</v>
      </c>
      <c r="X2" s="62">
        <v>0</v>
      </c>
    </row>
    <row r="3" spans="1:24" x14ac:dyDescent="0.2">
      <c r="A3" s="80"/>
      <c r="C3" s="61">
        <v>23</v>
      </c>
      <c r="G3" s="61">
        <v>115</v>
      </c>
      <c r="K3" s="61">
        <v>22</v>
      </c>
      <c r="O3" s="61">
        <v>110</v>
      </c>
      <c r="S3" s="61">
        <v>23</v>
      </c>
      <c r="W3" s="61">
        <v>115</v>
      </c>
      <c r="X3" s="62">
        <v>0</v>
      </c>
    </row>
    <row r="4" spans="1:24" x14ac:dyDescent="0.2">
      <c r="A4" s="80"/>
      <c r="C4" s="61">
        <v>16</v>
      </c>
      <c r="G4" s="61">
        <v>80</v>
      </c>
      <c r="K4" s="61">
        <v>17</v>
      </c>
      <c r="O4" s="61">
        <v>85</v>
      </c>
      <c r="S4" s="61">
        <v>19</v>
      </c>
      <c r="W4" s="61">
        <v>95</v>
      </c>
      <c r="X4" s="62">
        <v>0</v>
      </c>
    </row>
    <row r="5" spans="1:24" x14ac:dyDescent="0.2">
      <c r="A5" s="80"/>
      <c r="C5" s="61">
        <v>14</v>
      </c>
      <c r="G5" s="61">
        <v>70</v>
      </c>
      <c r="K5" s="61">
        <v>16</v>
      </c>
      <c r="O5" s="61">
        <v>80</v>
      </c>
      <c r="S5" s="61">
        <v>11</v>
      </c>
      <c r="W5" s="61">
        <v>55</v>
      </c>
      <c r="X5" s="62">
        <v>0</v>
      </c>
    </row>
    <row r="6" spans="1:24" x14ac:dyDescent="0.2">
      <c r="A6" s="80"/>
      <c r="C6" s="61">
        <v>16</v>
      </c>
      <c r="G6" s="61">
        <v>80</v>
      </c>
      <c r="K6" s="61">
        <v>22</v>
      </c>
      <c r="O6" s="61">
        <v>110</v>
      </c>
      <c r="S6" s="61">
        <v>18</v>
      </c>
      <c r="W6" s="61">
        <v>90</v>
      </c>
      <c r="X6" s="62">
        <v>0</v>
      </c>
    </row>
    <row r="7" spans="1:24" x14ac:dyDescent="0.2">
      <c r="A7" s="80"/>
      <c r="C7" s="61">
        <v>14</v>
      </c>
      <c r="G7" s="61">
        <v>70</v>
      </c>
      <c r="S7" s="61">
        <v>21</v>
      </c>
      <c r="W7" s="61">
        <v>105</v>
      </c>
      <c r="X7" s="62">
        <v>0</v>
      </c>
    </row>
    <row r="8" spans="1:24" x14ac:dyDescent="0.2">
      <c r="A8" s="80"/>
      <c r="C8" s="61">
        <v>15</v>
      </c>
      <c r="G8" s="61">
        <v>75</v>
      </c>
      <c r="S8" s="61">
        <v>18</v>
      </c>
      <c r="W8" s="61">
        <v>90</v>
      </c>
      <c r="X8" s="62">
        <v>0</v>
      </c>
    </row>
    <row r="10" spans="1:24" x14ac:dyDescent="0.2">
      <c r="A10" s="80" t="s">
        <v>35</v>
      </c>
      <c r="B10" s="61">
        <v>12</v>
      </c>
      <c r="C10" s="61">
        <v>10</v>
      </c>
      <c r="E10" s="61" t="s">
        <v>29</v>
      </c>
      <c r="F10" s="61">
        <v>0</v>
      </c>
      <c r="G10" s="61">
        <v>50</v>
      </c>
      <c r="H10" s="62">
        <f t="shared" ref="H10:H15" si="0">F10/G10</f>
        <v>0</v>
      </c>
      <c r="J10" s="61">
        <v>25</v>
      </c>
      <c r="K10" s="61">
        <v>16</v>
      </c>
      <c r="L10" s="61">
        <v>0</v>
      </c>
      <c r="M10" s="61" t="s">
        <v>29</v>
      </c>
      <c r="N10" s="61">
        <v>0</v>
      </c>
      <c r="O10" s="61">
        <v>80</v>
      </c>
      <c r="P10" s="62">
        <f>N10/O10</f>
        <v>0</v>
      </c>
      <c r="R10" s="61">
        <v>13</v>
      </c>
      <c r="S10" s="61">
        <v>10</v>
      </c>
      <c r="T10" s="61">
        <v>0</v>
      </c>
      <c r="U10" s="61" t="s">
        <v>29</v>
      </c>
      <c r="V10" s="61">
        <v>0</v>
      </c>
      <c r="W10" s="61">
        <v>50</v>
      </c>
      <c r="X10" s="62">
        <v>0</v>
      </c>
    </row>
    <row r="11" spans="1:24" x14ac:dyDescent="0.2">
      <c r="A11" s="80"/>
      <c r="B11" s="61">
        <v>14</v>
      </c>
      <c r="C11" s="61">
        <v>10</v>
      </c>
      <c r="E11" s="61" t="s">
        <v>29</v>
      </c>
      <c r="F11" s="61">
        <v>2</v>
      </c>
      <c r="G11" s="61">
        <v>50</v>
      </c>
      <c r="H11" s="62">
        <f t="shared" si="0"/>
        <v>0.04</v>
      </c>
      <c r="J11" s="61">
        <v>8</v>
      </c>
      <c r="K11" s="61">
        <v>18</v>
      </c>
      <c r="L11" s="61">
        <v>3</v>
      </c>
      <c r="M11" s="61" t="s">
        <v>29</v>
      </c>
      <c r="N11" s="61">
        <v>7</v>
      </c>
      <c r="O11" s="61">
        <v>90</v>
      </c>
      <c r="P11" s="62">
        <f t="shared" ref="P11:P15" si="1">N11/O11</f>
        <v>7.7777777777777779E-2</v>
      </c>
      <c r="R11" s="61">
        <v>7</v>
      </c>
      <c r="S11" s="61">
        <v>12</v>
      </c>
      <c r="T11" s="61">
        <v>0</v>
      </c>
      <c r="U11" s="61" t="s">
        <v>29</v>
      </c>
      <c r="V11" s="61">
        <v>0</v>
      </c>
      <c r="W11" s="61">
        <v>60</v>
      </c>
      <c r="X11" s="62">
        <v>0</v>
      </c>
    </row>
    <row r="12" spans="1:24" x14ac:dyDescent="0.2">
      <c r="A12" s="80"/>
      <c r="B12" s="61">
        <v>8</v>
      </c>
      <c r="C12" s="61">
        <v>13</v>
      </c>
      <c r="E12" s="61" t="s">
        <v>29</v>
      </c>
      <c r="F12" s="61">
        <v>5</v>
      </c>
      <c r="G12" s="61">
        <v>65</v>
      </c>
      <c r="H12" s="62">
        <f t="shared" si="0"/>
        <v>7.6923076923076927E-2</v>
      </c>
      <c r="J12" s="61">
        <v>21</v>
      </c>
      <c r="K12" s="61">
        <v>10</v>
      </c>
      <c r="L12" s="61">
        <v>2</v>
      </c>
      <c r="M12" s="61" t="s">
        <v>29</v>
      </c>
      <c r="N12" s="61">
        <v>3</v>
      </c>
      <c r="O12" s="61">
        <v>50</v>
      </c>
      <c r="P12" s="62">
        <f t="shared" si="1"/>
        <v>0.06</v>
      </c>
      <c r="R12" s="61">
        <v>7</v>
      </c>
      <c r="S12" s="61">
        <v>13</v>
      </c>
      <c r="T12" s="61">
        <v>0</v>
      </c>
      <c r="U12" s="61" t="s">
        <v>29</v>
      </c>
      <c r="V12" s="61">
        <v>0</v>
      </c>
      <c r="W12" s="61">
        <v>65</v>
      </c>
      <c r="X12" s="62">
        <v>0</v>
      </c>
    </row>
    <row r="13" spans="1:24" x14ac:dyDescent="0.2">
      <c r="A13" s="80"/>
      <c r="B13" s="61">
        <v>14</v>
      </c>
      <c r="C13" s="61">
        <v>8</v>
      </c>
      <c r="E13" s="61" t="s">
        <v>29</v>
      </c>
      <c r="F13" s="61">
        <v>4</v>
      </c>
      <c r="G13" s="61">
        <v>40</v>
      </c>
      <c r="H13" s="62">
        <f t="shared" si="0"/>
        <v>0.1</v>
      </c>
      <c r="J13" s="61">
        <v>12</v>
      </c>
      <c r="K13" s="61">
        <v>10</v>
      </c>
      <c r="L13" s="61">
        <v>2</v>
      </c>
      <c r="M13" s="61" t="s">
        <v>29</v>
      </c>
      <c r="N13" s="61">
        <v>4</v>
      </c>
      <c r="O13" s="61">
        <v>50</v>
      </c>
      <c r="P13" s="62">
        <f t="shared" si="1"/>
        <v>0.08</v>
      </c>
      <c r="R13" s="61">
        <v>6</v>
      </c>
      <c r="S13" s="61">
        <v>5</v>
      </c>
      <c r="T13" s="61">
        <v>0</v>
      </c>
      <c r="U13" s="61" t="s">
        <v>29</v>
      </c>
      <c r="V13" s="61">
        <v>0</v>
      </c>
      <c r="W13" s="61">
        <v>25</v>
      </c>
      <c r="X13" s="62">
        <v>0</v>
      </c>
    </row>
    <row r="14" spans="1:24" x14ac:dyDescent="0.2">
      <c r="A14" s="80"/>
      <c r="B14" s="61">
        <v>12</v>
      </c>
      <c r="C14" s="61">
        <v>16</v>
      </c>
      <c r="E14" s="61" t="s">
        <v>29</v>
      </c>
      <c r="F14" s="61">
        <v>0</v>
      </c>
      <c r="G14" s="61">
        <v>80</v>
      </c>
      <c r="H14" s="62">
        <f t="shared" si="0"/>
        <v>0</v>
      </c>
      <c r="J14" s="61">
        <v>6</v>
      </c>
      <c r="K14" s="61">
        <v>13</v>
      </c>
      <c r="L14" s="61">
        <v>0</v>
      </c>
      <c r="M14" s="61" t="s">
        <v>29</v>
      </c>
      <c r="N14" s="61">
        <v>0</v>
      </c>
      <c r="O14" s="61">
        <v>65</v>
      </c>
      <c r="P14" s="62">
        <f t="shared" si="1"/>
        <v>0</v>
      </c>
      <c r="R14" s="61">
        <v>4</v>
      </c>
      <c r="S14" s="61">
        <v>12</v>
      </c>
      <c r="T14" s="61">
        <v>0</v>
      </c>
      <c r="U14" s="61" t="s">
        <v>29</v>
      </c>
      <c r="V14" s="61">
        <v>0</v>
      </c>
      <c r="W14" s="61">
        <v>60</v>
      </c>
      <c r="X14" s="62">
        <v>0</v>
      </c>
    </row>
    <row r="15" spans="1:24" x14ac:dyDescent="0.2">
      <c r="A15" s="80"/>
      <c r="B15" s="61">
        <v>9</v>
      </c>
      <c r="C15" s="61">
        <v>17</v>
      </c>
      <c r="E15" s="61" t="s">
        <v>29</v>
      </c>
      <c r="F15" s="61">
        <v>1</v>
      </c>
      <c r="G15" s="61">
        <v>85</v>
      </c>
      <c r="H15" s="62">
        <f t="shared" si="0"/>
        <v>1.1764705882352941E-2</v>
      </c>
      <c r="J15" s="61">
        <v>11</v>
      </c>
      <c r="K15" s="61">
        <v>17</v>
      </c>
      <c r="L15" s="61">
        <v>0</v>
      </c>
      <c r="M15" s="61" t="s">
        <v>29</v>
      </c>
      <c r="N15" s="61">
        <v>0</v>
      </c>
      <c r="O15" s="61">
        <v>85</v>
      </c>
      <c r="P15" s="62">
        <f t="shared" si="1"/>
        <v>0</v>
      </c>
      <c r="R15" s="61">
        <v>8</v>
      </c>
      <c r="S15" s="61">
        <v>6</v>
      </c>
      <c r="T15" s="61">
        <v>0</v>
      </c>
      <c r="U15" s="61" t="s">
        <v>29</v>
      </c>
      <c r="V15" s="61">
        <v>0</v>
      </c>
      <c r="W15" s="61">
        <v>30</v>
      </c>
      <c r="X15" s="62">
        <v>0</v>
      </c>
    </row>
    <row r="17" spans="1:24" x14ac:dyDescent="0.2">
      <c r="A17" s="80" t="s">
        <v>36</v>
      </c>
      <c r="B17" s="61">
        <v>9</v>
      </c>
      <c r="C17" s="61">
        <v>10</v>
      </c>
      <c r="D17" s="61">
        <v>0</v>
      </c>
      <c r="E17" s="61" t="s">
        <v>29</v>
      </c>
      <c r="F17" s="61">
        <v>0</v>
      </c>
      <c r="G17" s="61">
        <v>50</v>
      </c>
      <c r="H17" s="62">
        <v>0</v>
      </c>
      <c r="J17" s="61">
        <v>16</v>
      </c>
      <c r="K17" s="61">
        <v>15</v>
      </c>
      <c r="L17" s="61">
        <v>2</v>
      </c>
      <c r="M17" s="61" t="s">
        <v>29</v>
      </c>
      <c r="N17" s="61">
        <v>3</v>
      </c>
      <c r="O17" s="61">
        <v>72</v>
      </c>
      <c r="P17" s="62">
        <f>N17/O17</f>
        <v>4.1666666666666664E-2</v>
      </c>
      <c r="R17" s="61">
        <v>3</v>
      </c>
      <c r="S17" s="61">
        <v>10</v>
      </c>
      <c r="T17" s="61">
        <v>0</v>
      </c>
      <c r="U17" s="61" t="s">
        <v>29</v>
      </c>
      <c r="V17" s="61">
        <v>0</v>
      </c>
      <c r="W17" s="61">
        <v>50</v>
      </c>
      <c r="X17" s="62">
        <v>0</v>
      </c>
    </row>
    <row r="18" spans="1:24" x14ac:dyDescent="0.2">
      <c r="A18" s="80"/>
      <c r="B18" s="61">
        <v>7</v>
      </c>
      <c r="C18" s="61">
        <v>19</v>
      </c>
      <c r="D18" s="61">
        <v>0</v>
      </c>
      <c r="E18" s="61" t="s">
        <v>29</v>
      </c>
      <c r="F18" s="61">
        <v>0</v>
      </c>
      <c r="G18" s="61">
        <v>95</v>
      </c>
      <c r="H18" s="62">
        <v>0</v>
      </c>
      <c r="J18" s="61">
        <v>23</v>
      </c>
      <c r="K18" s="61">
        <v>12</v>
      </c>
      <c r="L18" s="61">
        <v>2</v>
      </c>
      <c r="M18" s="61" t="s">
        <v>29</v>
      </c>
      <c r="N18" s="61">
        <v>6</v>
      </c>
      <c r="O18" s="61">
        <v>54</v>
      </c>
      <c r="P18" s="62">
        <f t="shared" ref="P18:P23" si="2">N18/O18</f>
        <v>0.1111111111111111</v>
      </c>
      <c r="R18" s="61">
        <v>2</v>
      </c>
      <c r="S18" s="61">
        <v>14</v>
      </c>
      <c r="T18" s="61">
        <v>0</v>
      </c>
      <c r="U18" s="61" t="s">
        <v>29</v>
      </c>
      <c r="V18" s="61">
        <v>0</v>
      </c>
      <c r="W18" s="61">
        <v>70</v>
      </c>
      <c r="X18" s="62">
        <v>0</v>
      </c>
    </row>
    <row r="19" spans="1:24" x14ac:dyDescent="0.2">
      <c r="A19" s="80"/>
      <c r="B19" s="61">
        <v>11</v>
      </c>
      <c r="C19" s="61">
        <v>15</v>
      </c>
      <c r="D19" s="61">
        <v>0</v>
      </c>
      <c r="E19" s="61">
        <v>3</v>
      </c>
      <c r="F19" s="61">
        <v>0</v>
      </c>
      <c r="G19" s="61">
        <v>72</v>
      </c>
      <c r="H19" s="62">
        <v>0</v>
      </c>
      <c r="J19" s="61">
        <v>22</v>
      </c>
      <c r="K19" s="61">
        <v>13</v>
      </c>
      <c r="L19" s="61">
        <v>1</v>
      </c>
      <c r="M19" s="61">
        <v>4</v>
      </c>
      <c r="N19" s="61">
        <v>1</v>
      </c>
      <c r="O19" s="61">
        <v>61</v>
      </c>
      <c r="P19" s="62">
        <f t="shared" si="2"/>
        <v>1.6393442622950821E-2</v>
      </c>
      <c r="R19" s="61">
        <v>7</v>
      </c>
      <c r="S19" s="61">
        <v>13</v>
      </c>
      <c r="T19" s="61">
        <v>0</v>
      </c>
      <c r="U19" s="61">
        <v>0</v>
      </c>
      <c r="V19" s="61">
        <v>0</v>
      </c>
      <c r="W19" s="61">
        <v>65</v>
      </c>
      <c r="X19" s="62">
        <v>0</v>
      </c>
    </row>
    <row r="20" spans="1:24" x14ac:dyDescent="0.2">
      <c r="A20" s="80"/>
      <c r="B20" s="61">
        <v>9</v>
      </c>
      <c r="C20" s="61">
        <v>15</v>
      </c>
      <c r="D20" s="61">
        <v>0</v>
      </c>
      <c r="E20" s="61">
        <v>17</v>
      </c>
      <c r="F20" s="61">
        <v>0</v>
      </c>
      <c r="G20" s="61">
        <v>58</v>
      </c>
      <c r="H20" s="62">
        <v>0</v>
      </c>
      <c r="J20" s="61">
        <v>16</v>
      </c>
      <c r="K20" s="61">
        <v>14</v>
      </c>
      <c r="L20" s="61">
        <v>0</v>
      </c>
      <c r="M20" s="61">
        <v>0</v>
      </c>
      <c r="N20" s="61">
        <v>0</v>
      </c>
      <c r="O20" s="61">
        <v>70</v>
      </c>
      <c r="P20" s="62">
        <f t="shared" si="2"/>
        <v>0</v>
      </c>
      <c r="R20" s="61">
        <v>5</v>
      </c>
      <c r="S20" s="61">
        <v>10</v>
      </c>
      <c r="T20" s="61">
        <v>0</v>
      </c>
      <c r="U20" s="61">
        <v>0</v>
      </c>
      <c r="V20" s="61">
        <v>0</v>
      </c>
      <c r="W20" s="61">
        <v>50</v>
      </c>
      <c r="X20" s="62">
        <v>0</v>
      </c>
    </row>
    <row r="21" spans="1:24" x14ac:dyDescent="0.2">
      <c r="A21" s="80"/>
      <c r="B21" s="61">
        <v>15</v>
      </c>
      <c r="C21" s="61">
        <v>11</v>
      </c>
      <c r="D21" s="61">
        <v>0</v>
      </c>
      <c r="E21" s="61">
        <v>0</v>
      </c>
      <c r="F21" s="61">
        <v>0</v>
      </c>
      <c r="G21" s="61">
        <v>55</v>
      </c>
      <c r="H21" s="62">
        <v>0</v>
      </c>
      <c r="J21" s="61">
        <v>23</v>
      </c>
      <c r="K21" s="61">
        <v>19</v>
      </c>
      <c r="L21" s="61">
        <v>0</v>
      </c>
      <c r="M21" s="61">
        <v>4</v>
      </c>
      <c r="N21" s="61">
        <v>0</v>
      </c>
      <c r="O21" s="61">
        <v>91</v>
      </c>
      <c r="P21" s="62">
        <f t="shared" si="2"/>
        <v>0</v>
      </c>
      <c r="R21" s="61">
        <v>7</v>
      </c>
      <c r="S21" s="61">
        <v>13</v>
      </c>
      <c r="T21" s="61">
        <v>0</v>
      </c>
      <c r="U21" s="61">
        <v>2</v>
      </c>
      <c r="V21" s="61">
        <v>0</v>
      </c>
      <c r="W21" s="61">
        <v>63</v>
      </c>
      <c r="X21" s="62">
        <v>0</v>
      </c>
    </row>
    <row r="22" spans="1:24" x14ac:dyDescent="0.2">
      <c r="A22" s="80"/>
      <c r="B22" s="61">
        <v>7</v>
      </c>
      <c r="C22" s="61">
        <v>12</v>
      </c>
      <c r="D22" s="61">
        <v>0</v>
      </c>
      <c r="E22" s="61">
        <v>4</v>
      </c>
      <c r="F22" s="61">
        <v>0</v>
      </c>
      <c r="G22" s="61">
        <v>56</v>
      </c>
      <c r="H22" s="62">
        <v>0</v>
      </c>
      <c r="J22" s="61">
        <v>12</v>
      </c>
      <c r="K22" s="61">
        <v>11</v>
      </c>
      <c r="L22" s="61">
        <v>1</v>
      </c>
      <c r="M22" s="61">
        <v>5</v>
      </c>
      <c r="N22" s="61">
        <v>2</v>
      </c>
      <c r="O22" s="61">
        <v>50</v>
      </c>
      <c r="P22" s="62">
        <f t="shared" si="2"/>
        <v>0.04</v>
      </c>
    </row>
    <row r="23" spans="1:24" x14ac:dyDescent="0.2">
      <c r="J23" s="61">
        <v>20</v>
      </c>
      <c r="K23" s="61">
        <v>20</v>
      </c>
      <c r="L23" s="61">
        <v>0</v>
      </c>
      <c r="M23" s="61">
        <v>12</v>
      </c>
      <c r="N23" s="61">
        <v>0</v>
      </c>
      <c r="O23" s="61">
        <v>88</v>
      </c>
      <c r="P23" s="62">
        <f t="shared" si="2"/>
        <v>0</v>
      </c>
    </row>
  </sheetData>
  <autoFilter ref="A1:X1" xr:uid="{CEF06492-BE28-E948-B1CD-B50DC06E0A3A}"/>
  <mergeCells count="3">
    <mergeCell ref="A2:A8"/>
    <mergeCell ref="A10:A15"/>
    <mergeCell ref="A17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CE21-2064-A449-960F-300A438195ED}">
  <dimension ref="A1:L7"/>
  <sheetViews>
    <sheetView workbookViewId="0">
      <selection sqref="A1:L7"/>
    </sheetView>
  </sheetViews>
  <sheetFormatPr baseColWidth="10" defaultRowHeight="16" x14ac:dyDescent="0.2"/>
  <cols>
    <col min="1" max="1" width="26.5" customWidth="1"/>
    <col min="2" max="2" width="21.6640625" customWidth="1"/>
    <col min="3" max="5" width="12.33203125" customWidth="1"/>
    <col min="8" max="8" width="33.5" customWidth="1"/>
    <col min="9" max="11" width="12.1640625" customWidth="1"/>
    <col min="12" max="12" width="12.33203125" customWidth="1"/>
  </cols>
  <sheetData>
    <row r="1" spans="1:12" ht="34" customHeight="1" x14ac:dyDescent="0.2">
      <c r="A1" s="82" t="s">
        <v>37</v>
      </c>
      <c r="B1" s="82"/>
      <c r="C1" s="82"/>
      <c r="D1" s="82"/>
      <c r="E1" s="82"/>
      <c r="H1" s="82" t="s">
        <v>40</v>
      </c>
      <c r="I1" s="82"/>
      <c r="J1" s="82"/>
      <c r="K1" s="82"/>
      <c r="L1" s="63"/>
    </row>
    <row r="2" spans="1:12" ht="34" customHeight="1" x14ac:dyDescent="0.2">
      <c r="A2" s="59"/>
      <c r="B2" s="59"/>
      <c r="C2" s="81" t="s">
        <v>20</v>
      </c>
      <c r="D2" s="81"/>
      <c r="E2" s="81"/>
      <c r="H2" s="59"/>
      <c r="I2" s="81" t="s">
        <v>20</v>
      </c>
      <c r="J2" s="81"/>
      <c r="K2" s="81"/>
    </row>
    <row r="3" spans="1:12" ht="34" customHeight="1" x14ac:dyDescent="0.2">
      <c r="A3" s="58" t="s">
        <v>19</v>
      </c>
      <c r="B3" s="58" t="s">
        <v>24</v>
      </c>
      <c r="C3" s="58" t="s">
        <v>8</v>
      </c>
      <c r="D3" s="58" t="s">
        <v>13</v>
      </c>
      <c r="E3" s="58" t="s">
        <v>14</v>
      </c>
      <c r="H3" s="58" t="s">
        <v>19</v>
      </c>
      <c r="I3" s="58" t="s">
        <v>8</v>
      </c>
      <c r="J3" s="58" t="s">
        <v>13</v>
      </c>
      <c r="K3" s="58" t="s">
        <v>14</v>
      </c>
    </row>
    <row r="4" spans="1:12" ht="32" customHeight="1" x14ac:dyDescent="0.2">
      <c r="A4" s="1" t="s">
        <v>9</v>
      </c>
      <c r="B4" s="1">
        <v>1</v>
      </c>
      <c r="C4" s="1">
        <v>11</v>
      </c>
      <c r="D4" s="1">
        <v>11</v>
      </c>
      <c r="E4" s="1">
        <v>5</v>
      </c>
      <c r="H4" s="1" t="s">
        <v>9</v>
      </c>
      <c r="I4" s="1">
        <v>7</v>
      </c>
      <c r="J4" s="1">
        <v>5</v>
      </c>
      <c r="K4" s="1">
        <v>7</v>
      </c>
    </row>
    <row r="5" spans="1:12" ht="32" customHeight="1" x14ac:dyDescent="0.2">
      <c r="A5" s="1" t="s">
        <v>21</v>
      </c>
      <c r="B5" s="1">
        <v>2</v>
      </c>
      <c r="C5" s="1">
        <v>9</v>
      </c>
      <c r="D5" s="1">
        <v>9</v>
      </c>
      <c r="E5" s="1">
        <v>4</v>
      </c>
      <c r="H5" s="1" t="s">
        <v>38</v>
      </c>
      <c r="I5" s="1">
        <v>6</v>
      </c>
      <c r="J5" s="1">
        <v>6</v>
      </c>
      <c r="K5" s="1">
        <v>6</v>
      </c>
    </row>
    <row r="6" spans="1:12" ht="32" customHeight="1" x14ac:dyDescent="0.2">
      <c r="A6" s="1" t="s">
        <v>22</v>
      </c>
      <c r="B6" s="1">
        <v>4</v>
      </c>
      <c r="C6" s="1">
        <v>13</v>
      </c>
      <c r="D6" s="1">
        <v>9</v>
      </c>
      <c r="E6" s="1">
        <v>5</v>
      </c>
      <c r="H6" s="58" t="s">
        <v>39</v>
      </c>
      <c r="I6" s="58">
        <v>6</v>
      </c>
      <c r="J6" s="58">
        <v>7</v>
      </c>
      <c r="K6" s="58">
        <v>5</v>
      </c>
    </row>
    <row r="7" spans="1:12" ht="32" customHeight="1" x14ac:dyDescent="0.2">
      <c r="A7" s="58" t="s">
        <v>23</v>
      </c>
      <c r="B7" s="58">
        <v>4</v>
      </c>
      <c r="C7" s="58">
        <v>5</v>
      </c>
      <c r="D7" s="58">
        <v>5</v>
      </c>
      <c r="E7" s="58">
        <v>8</v>
      </c>
    </row>
  </sheetData>
  <mergeCells count="4">
    <mergeCell ref="C2:E2"/>
    <mergeCell ref="A1:E1"/>
    <mergeCell ref="I2:K2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Exp. 1</vt:lpstr>
      <vt:lpstr>Exp. 2</vt:lpstr>
      <vt:lpstr>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Haoran Wan</cp:lastModifiedBy>
  <cp:revision/>
  <dcterms:created xsi:type="dcterms:W3CDTF">2017-10-28T00:49:23Z</dcterms:created>
  <dcterms:modified xsi:type="dcterms:W3CDTF">2020-01-29T23:06:09Z</dcterms:modified>
  <cp:category/>
  <cp:contentStatus/>
</cp:coreProperties>
</file>