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<sst xmlns="http://schemas.openxmlformats.org/spreadsheetml/2006/main" count="45" uniqueCount="25">
  <si>
    <t>spend</t>
  </si>
  <si>
    <t>return</t>
  </si>
  <si>
    <t>Motor drive</t>
  </si>
  <si>
    <t>Yilin</t>
  </si>
  <si>
    <t>return motor drive</t>
  </si>
  <si>
    <t>Rhino 1750mAh 4S 14.8v 20C Lipoly Pack</t>
  </si>
  <si>
    <t>Lipo Charger</t>
  </si>
  <si>
    <t>Battery &amp; charger &amp; shipping</t>
  </si>
  <si>
    <t>Wheels &amp; hubs &amp; shipping</t>
  </si>
  <si>
    <t>Xinqian</t>
  </si>
  <si>
    <t>Hubs &amp; shipping</t>
  </si>
  <si>
    <t>M2</t>
  </si>
  <si>
    <t>Wenhao</t>
  </si>
  <si>
    <t>Quater</t>
  </si>
  <si>
    <t>Pololu</t>
  </si>
  <si>
    <t>battery</t>
  </si>
  <si>
    <t>$40.75($10.93 shipping)
+10.77(return)</t>
  </si>
  <si>
    <t>per person</t>
  </si>
  <si>
    <t>Total</t>
  </si>
  <si>
    <t>Haoran</t>
  </si>
  <si>
    <t>-per person</t>
  </si>
  <si>
    <t>summary</t>
  </si>
  <si>
    <t>total</t>
  </si>
  <si>
    <t>Spend</t>
  </si>
  <si>
    <t>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</si>
</sst>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5">
    <font>
      <sz val="10.0"/>
      <color rgb="FF000000"/>
      <name val="Arial"/>
    </font>
    <font/>
    <font>
      <sz val="11.0"/>
      <color rgb="FF000000"/>
      <name val="'Times New Roman'"/>
    </font>
    <font>
      <color rgb="FF111111"/>
      <name val="'Times New Roman'"/>
    </font>
    <font>
      <sz val="11.0"/>
      <color rgb="FFFF00FF"/>
      <name val="'Times New Roman'"/>
    </font>
    <font>
      <color rgb="FFFF0000"/>
      <name val="'Times New Roman'"/>
    </font>
    <font>
      <sz val="11.0"/>
      <color rgb="FFFF0000"/>
      <name val="'Times New Roman'"/>
    </font>
    <font>
      <b/>
    </font>
    <font>
      <color rgb="FFD9D9D9"/>
      <name val="'Times New Roman'"/>
    </font>
    <font>
      <sz val="11.0"/>
      <color rgb="FFD9D9D9"/>
      <name val="'Times New Roman'"/>
    </font>
    <font>
      <sz val="9.0"/>
      <color rgb="FF333333"/>
      <name val="'Times New Roman'"/>
    </font>
    <font>
      <sz val="11.0"/>
      <color rgb="FF274E13"/>
      <name val="'Times New Roman'"/>
    </font>
    <font>
      <sz val="11.0"/>
      <color rgb="FF1155CC"/>
      <name val="'Times New Roman'"/>
    </font>
    <font>
      <sz val="11.0"/>
      <color rgb="FF38761D"/>
      <name val="'Times New Roman'"/>
    </font>
    <font>
      <color rgb="FF38761D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0" fontId="2" numFmtId="164" xfId="0" applyAlignment="1" applyBorder="1" applyFont="1" applyNumberFormat="1">
      <alignment/>
    </xf>
    <xf borderId="1" fillId="2" fontId="3" numFmtId="164" xfId="0" applyAlignment="1" applyBorder="1" applyFill="1" applyFont="1" applyNumberFormat="1">
      <alignment/>
    </xf>
    <xf borderId="1" fillId="3" fontId="4" numFmtId="0" xfId="0" applyAlignment="1" applyBorder="1" applyFill="1" applyFont="1">
      <alignment/>
    </xf>
    <xf borderId="1" fillId="2" fontId="5" numFmtId="0" xfId="0" applyAlignment="1" applyBorder="1" applyFont="1">
      <alignment/>
    </xf>
    <xf borderId="1" fillId="0" fontId="6" numFmtId="0" xfId="0" applyAlignment="1" applyBorder="1" applyFont="1">
      <alignment/>
    </xf>
    <xf borderId="1" fillId="0" fontId="6" numFmtId="164" xfId="0" applyAlignment="1" applyBorder="1" applyFont="1" applyNumberFormat="1">
      <alignment/>
    </xf>
    <xf borderId="1" fillId="0" fontId="7" numFmtId="0" xfId="0" applyAlignment="1" applyBorder="1" applyFont="1">
      <alignment vertical="top"/>
    </xf>
    <xf borderId="1" fillId="0" fontId="7" numFmtId="0" xfId="0" applyAlignment="1" applyBorder="1" applyFont="1">
      <alignment vertical="top"/>
    </xf>
    <xf borderId="1" fillId="2" fontId="8" numFmtId="0" xfId="0" applyAlignment="1" applyBorder="1" applyFont="1">
      <alignment/>
    </xf>
    <xf borderId="1" fillId="0" fontId="9" numFmtId="0" xfId="0" applyAlignment="1" applyBorder="1" applyFont="1">
      <alignment/>
    </xf>
    <xf borderId="1" fillId="2" fontId="8" numFmtId="164" xfId="0" applyAlignment="1" applyBorder="1" applyFont="1" applyNumberFormat="1">
      <alignment/>
    </xf>
    <xf borderId="1" fillId="0" fontId="9" numFmtId="164" xfId="0" applyAlignment="1" applyBorder="1" applyFont="1" applyNumberFormat="1">
      <alignment/>
    </xf>
    <xf borderId="1" fillId="4" fontId="10" numFmtId="164" xfId="0" applyAlignment="1" applyBorder="1" applyFill="1" applyFont="1" applyNumberFormat="1">
      <alignment/>
    </xf>
    <xf borderId="1" fillId="5" fontId="11" numFmtId="0" xfId="0" applyAlignment="1" applyBorder="1" applyFill="1" applyFont="1">
      <alignment/>
    </xf>
    <xf borderId="1" fillId="0" fontId="2" numFmtId="165" xfId="0" applyAlignment="1" applyBorder="1" applyFont="1" applyNumberFormat="1">
      <alignment/>
    </xf>
    <xf borderId="1" fillId="0" fontId="12" numFmtId="0" xfId="0" applyAlignment="1" applyBorder="1" applyFont="1">
      <alignment/>
    </xf>
    <xf borderId="1" fillId="5" fontId="13" numFmtId="0" xfId="0" applyAlignment="1" applyBorder="1" applyFont="1">
      <alignment/>
    </xf>
    <xf borderId="1" fillId="5" fontId="14" numFmtId="0" xfId="0" applyAlignment="1" applyBorder="1" applyFont="1">
      <alignment vertical="top"/>
    </xf>
    <xf borderId="1" fillId="5" fontId="1" numFmtId="0" xfId="0" applyAlignment="1" applyBorder="1" applyFont="1">
      <alignment/>
    </xf>
    <xf borderId="1" fillId="5" fontId="1" numFmtId="0" xfId="0" applyBorder="1" applyFont="1"/>
    <xf borderId="1" fillId="6" fontId="7" numFmtId="0" xfId="0" applyAlignment="1" applyBorder="1" applyFill="1" applyFont="1">
      <alignment/>
    </xf>
    <xf borderId="1" fillId="6" fontId="1" numFmtId="0" xfId="0" applyBorder="1" applyFont="1"/>
    <xf borderId="1" fillId="6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14"/>
    <col customWidth="1" min="5" max="7" width="19.14"/>
  </cols>
  <sheetData>
    <row r="1">
      <c r="E1" s="1" t="s">
        <v>0</v>
      </c>
      <c r="F1" s="1" t="s">
        <v>1</v>
      </c>
    </row>
    <row r="2">
      <c r="A2" s="2" t="s">
        <v>2</v>
      </c>
      <c r="B2" s="2">
        <v>3.0</v>
      </c>
      <c r="C2" s="3">
        <v>22.29</v>
      </c>
      <c r="D2" s="4">
        <v>67.17</v>
      </c>
      <c r="E2" s="2">
        <v>67.17</v>
      </c>
      <c r="F2" s="2"/>
      <c r="G2" s="5" t="s">
        <v>3</v>
      </c>
    </row>
    <row r="3">
      <c r="A3" s="6" t="s">
        <v>4</v>
      </c>
      <c r="B3" s="7">
        <v>1.0</v>
      </c>
      <c r="C3" s="8">
        <v>22.29</v>
      </c>
      <c r="D3" s="9"/>
      <c r="E3" s="9"/>
      <c r="F3" s="10">
        <v>22.29</v>
      </c>
      <c r="G3" s="9"/>
    </row>
    <row r="4">
      <c r="A4" s="11" t="s">
        <v>5</v>
      </c>
      <c r="B4" s="12">
        <v>4.0</v>
      </c>
      <c r="C4" s="9"/>
      <c r="D4" s="13">
        <v>52.8</v>
      </c>
      <c r="E4" s="9"/>
      <c r="F4" s="9"/>
      <c r="G4" s="9"/>
    </row>
    <row r="5">
      <c r="A5" s="12" t="s">
        <v>6</v>
      </c>
      <c r="B5" s="12">
        <v>2.0</v>
      </c>
      <c r="C5" s="9"/>
      <c r="D5" s="14">
        <v>24.64</v>
      </c>
      <c r="E5" s="9"/>
      <c r="F5" s="9"/>
      <c r="G5" s="9"/>
    </row>
    <row r="6">
      <c r="A6" s="2" t="s">
        <v>7</v>
      </c>
      <c r="B6" s="2">
        <v>6.0</v>
      </c>
      <c r="C6" s="9"/>
      <c r="D6" s="15">
        <v>97.82</v>
      </c>
      <c r="E6" s="2">
        <v>97.82</v>
      </c>
      <c r="F6" s="2"/>
      <c r="G6" s="5" t="s">
        <v>3</v>
      </c>
    </row>
    <row r="7">
      <c r="A7" s="2" t="s">
        <v>8</v>
      </c>
      <c r="B7" s="2">
        <v>8.0</v>
      </c>
      <c r="C7" s="9"/>
      <c r="D7" s="3">
        <v>58.55</v>
      </c>
      <c r="E7" s="2">
        <v>58.55</v>
      </c>
      <c r="F7" s="2"/>
      <c r="G7" s="16" t="s">
        <v>9</v>
      </c>
    </row>
    <row r="8">
      <c r="A8" s="2" t="s">
        <v>10</v>
      </c>
      <c r="B8" s="2">
        <v>6.0</v>
      </c>
      <c r="C8" s="9"/>
      <c r="D8" s="3">
        <v>29.75</v>
      </c>
      <c r="E8" s="2">
        <v>29.75</v>
      </c>
      <c r="F8" s="2"/>
      <c r="G8" s="16" t="s">
        <v>9</v>
      </c>
    </row>
    <row r="9">
      <c r="A9" s="2" t="s">
        <v>11</v>
      </c>
      <c r="B9" s="2">
        <v>2.0</v>
      </c>
      <c r="C9" s="17">
        <v>20.0</v>
      </c>
      <c r="D9" s="17">
        <v>40.0</v>
      </c>
      <c r="E9" s="2">
        <v>40.0</v>
      </c>
      <c r="F9" s="2"/>
      <c r="G9" s="16" t="s">
        <v>9</v>
      </c>
    </row>
    <row r="10">
      <c r="A10" s="2" t="s">
        <v>11</v>
      </c>
      <c r="B10" s="2">
        <v>1.0</v>
      </c>
      <c r="C10" s="9"/>
      <c r="D10" s="17">
        <v>20.0</v>
      </c>
      <c r="E10" s="2">
        <v>20.0</v>
      </c>
      <c r="F10" s="2"/>
      <c r="G10" s="18" t="s">
        <v>12</v>
      </c>
    </row>
    <row r="11">
      <c r="A11" s="2" t="s">
        <v>13</v>
      </c>
      <c r="B11" s="2">
        <v>200.0</v>
      </c>
      <c r="C11" s="9"/>
      <c r="D11" s="17">
        <v>130.0</v>
      </c>
      <c r="E11" s="2"/>
      <c r="F11" s="2"/>
      <c r="G11" s="19" t="s">
        <v>9</v>
      </c>
    </row>
    <row r="12">
      <c r="A12" s="2" t="s">
        <v>14</v>
      </c>
      <c r="B12" s="9"/>
      <c r="C12" s="9"/>
      <c r="D12" s="3">
        <v>200.06</v>
      </c>
      <c r="E12" s="2">
        <v>200.96</v>
      </c>
      <c r="F12" s="2"/>
      <c r="G12" s="5" t="s">
        <v>3</v>
      </c>
    </row>
    <row r="13">
      <c r="A13" s="2" t="s">
        <v>15</v>
      </c>
      <c r="B13" s="2">
        <v>2.0</v>
      </c>
      <c r="C13" s="9"/>
      <c r="D13" s="2" t="s">
        <v>16</v>
      </c>
      <c r="E13" s="10">
        <f>40.75+10.77</f>
        <v>51.52</v>
      </c>
      <c r="F13" s="10">
        <v>29.82</v>
      </c>
      <c r="G13" s="20" t="s">
        <v>9</v>
      </c>
    </row>
    <row r="15">
      <c r="H15" s="1" t="s">
        <v>17</v>
      </c>
    </row>
    <row r="16">
      <c r="A16" s="1" t="s">
        <v>18</v>
      </c>
      <c r="E16">
        <f t="shared" ref="E16:F16" si="1">sum(E2:E13)</f>
        <v>565.77</v>
      </c>
      <c r="F16">
        <f t="shared" si="1"/>
        <v>52.11</v>
      </c>
      <c r="G16">
        <f>E16-F16</f>
        <v>513.66</v>
      </c>
      <c r="H16">
        <f>G16/4</f>
        <v>128.415</v>
      </c>
    </row>
    <row r="17">
      <c r="B17" s="1"/>
      <c r="C17" s="1"/>
      <c r="D17" s="1"/>
      <c r="E17" s="1"/>
    </row>
    <row r="18">
      <c r="A18" s="21"/>
      <c r="B18" s="21" t="s">
        <v>3</v>
      </c>
      <c r="C18" s="21" t="s">
        <v>9</v>
      </c>
      <c r="D18" s="21" t="s">
        <v>12</v>
      </c>
      <c r="E18" s="21" t="s">
        <v>19</v>
      </c>
    </row>
    <row r="19">
      <c r="A19" s="21" t="s">
        <v>0</v>
      </c>
      <c r="B19" s="22">
        <f>sum(E2,E6,E12)-F3</f>
        <v>343.66</v>
      </c>
      <c r="C19" s="22">
        <f>sum(E7,E8,E9,E13)-F13</f>
        <v>150</v>
      </c>
      <c r="D19" s="22">
        <f>E10</f>
        <v>20</v>
      </c>
      <c r="E19" s="21">
        <v>0.0</v>
      </c>
    </row>
    <row r="20">
      <c r="A20" s="21" t="s">
        <v>20</v>
      </c>
      <c r="B20" s="22">
        <f t="shared" ref="B20:E20" si="2">B19-$H$16</f>
        <v>215.245</v>
      </c>
      <c r="C20" s="22">
        <f t="shared" si="2"/>
        <v>21.585</v>
      </c>
      <c r="D20" s="22">
        <f t="shared" si="2"/>
        <v>-108.415</v>
      </c>
      <c r="E20" s="22">
        <f t="shared" si="2"/>
        <v>-128.415</v>
      </c>
    </row>
    <row r="23">
      <c r="B23">
        <f>B19+C19+D19</f>
        <v>513.66</v>
      </c>
    </row>
    <row r="26">
      <c r="A26" s="23" t="s">
        <v>21</v>
      </c>
      <c r="B26" s="23" t="s">
        <v>22</v>
      </c>
      <c r="C26" s="23" t="s">
        <v>17</v>
      </c>
      <c r="D26" s="24"/>
    </row>
    <row r="27">
      <c r="A27" s="25" t="s">
        <v>23</v>
      </c>
      <c r="B27" s="25">
        <v>513.66</v>
      </c>
      <c r="C27" s="25">
        <v>128.415</v>
      </c>
      <c r="D27" s="24"/>
    </row>
    <row r="28">
      <c r="A28" s="24"/>
      <c r="B28" s="24"/>
      <c r="C28" s="24"/>
      <c r="D28" s="24"/>
    </row>
    <row r="29">
      <c r="A29" s="25" t="s">
        <v>12</v>
      </c>
      <c r="B29" s="25" t="s">
        <v>24</v>
      </c>
      <c r="C29" s="25" t="s">
        <v>3</v>
      </c>
      <c r="D29" s="25">
        <f>abs(D20)</f>
        <v>108.415</v>
      </c>
    </row>
    <row r="30">
      <c r="A30" s="25" t="s">
        <v>19</v>
      </c>
      <c r="B30" s="25" t="s">
        <v>24</v>
      </c>
      <c r="C30" s="25" t="s">
        <v>3</v>
      </c>
      <c r="D30" s="24">
        <f>abs(E20)-C20</f>
        <v>106.83</v>
      </c>
    </row>
    <row r="31">
      <c r="A31" s="25" t="s">
        <v>19</v>
      </c>
      <c r="B31" s="25" t="s">
        <v>24</v>
      </c>
      <c r="C31" s="25" t="s">
        <v>9</v>
      </c>
      <c r="D31" s="24">
        <f>C20</f>
        <v>21.585</v>
      </c>
    </row>
  </sheetData>
  <drawing r:id="rId1"/>
</worksheet>
</file>