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C:\Users\cawleyo\OneDrive - South East Technological University\SETU\AI in the Wild\Slides\2-Decision Making\Lab3-ID3\"/>
    </mc:Choice>
  </mc:AlternateContent>
  <xr:revisionPtr revIDLastSave="335" documentId="14_{BE8720D3-B482-4DCC-AF74-2C8453208FA4}" xr6:coauthVersionLast="36" xr6:coauthVersionMax="47" xr10:uidLastSave="{B821CF1E-9EFF-46DD-B6D9-D7AAD50BF707}"/>
  <bookViews>
    <workbookView xWindow="-120" yWindow="-120" windowWidth="21840" windowHeight="13140" activeTab="1" xr2:uid="{00000000-000D-0000-FFFF-FFFF00000000}"/>
  </bookViews>
  <sheets>
    <sheet name="Naval Example Data" sheetId="4" r:id="rId1"/>
    <sheet name="Naval Example ID3" sheetId="1" r:id="rId2"/>
    <sheet name="COVID-19" sheetId="2" r:id="rId3"/>
    <sheet name="Sheet3" sheetId="3" r:id="rId4"/>
  </sheets>
  <definedNames>
    <definedName name="_xlnm._FilterDatabase" localSheetId="0" hidden="1">'Naval Example Data'!$A$1:$G$15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54" i="1" l="1"/>
  <c r="AB56" i="1" s="1"/>
  <c r="T56" i="1" l="1"/>
  <c r="K54" i="1"/>
  <c r="K56" i="1" s="1"/>
  <c r="R29" i="1"/>
  <c r="P29" i="1"/>
  <c r="P30" i="1" s="1"/>
  <c r="P31" i="1" s="1"/>
  <c r="AB45" i="1"/>
  <c r="AB43" i="1"/>
  <c r="T44" i="1"/>
  <c r="T42" i="1"/>
  <c r="K27" i="1"/>
  <c r="T27" i="1"/>
  <c r="AL25" i="1"/>
  <c r="AL27" i="1" s="1"/>
  <c r="AK12" i="1"/>
  <c r="AI12" i="1"/>
  <c r="AP12" i="1"/>
  <c r="AP13" i="1" s="1"/>
  <c r="AP14" i="1" s="1"/>
  <c r="AN12" i="1"/>
  <c r="AN13" i="1" s="1"/>
  <c r="AN14" i="1" s="1"/>
  <c r="R30" i="1" l="1"/>
  <c r="R31" i="1" s="1"/>
  <c r="Q32" i="1" s="1"/>
  <c r="AO15" i="1"/>
  <c r="AI13" i="1"/>
  <c r="AI14" i="1" s="1"/>
  <c r="AK13" i="1"/>
  <c r="AK14" i="1" s="1"/>
  <c r="AB25" i="1"/>
  <c r="AB27" i="1" s="1"/>
  <c r="AB12" i="1"/>
  <c r="AB13" i="1" s="1"/>
  <c r="Z12" i="1"/>
  <c r="Z13" i="1" s="1"/>
  <c r="Z14" i="1" s="1"/>
  <c r="O22" i="1"/>
  <c r="X22" i="1"/>
  <c r="AJ15" i="1" l="1"/>
  <c r="AB14" i="1"/>
  <c r="AA15" i="1" s="1"/>
  <c r="T12" i="1"/>
  <c r="V12" i="1"/>
  <c r="T13" i="1" l="1"/>
  <c r="T14" i="1" s="1"/>
  <c r="V13" i="1"/>
  <c r="V14" i="1" s="1"/>
  <c r="U15" i="1" l="1"/>
</calcChain>
</file>

<file path=xl/sharedStrings.xml><?xml version="1.0" encoding="utf-8"?>
<sst xmlns="http://schemas.openxmlformats.org/spreadsheetml/2006/main" count="658" uniqueCount="175">
  <si>
    <t>Outlook</t>
  </si>
  <si>
    <t>Temperature</t>
  </si>
  <si>
    <t>Humidity</t>
  </si>
  <si>
    <t>Wind</t>
  </si>
  <si>
    <t>Day</t>
  </si>
  <si>
    <t>Sunny</t>
  </si>
  <si>
    <t>Overcast</t>
  </si>
  <si>
    <t>Rain</t>
  </si>
  <si>
    <t>Hot</t>
  </si>
  <si>
    <t>Mild</t>
  </si>
  <si>
    <t>Cool</t>
  </si>
  <si>
    <t>High</t>
  </si>
  <si>
    <t>Normal</t>
  </si>
  <si>
    <t>Weak</t>
  </si>
  <si>
    <t>Strong</t>
  </si>
  <si>
    <t>No</t>
  </si>
  <si>
    <t>Yes</t>
  </si>
  <si>
    <t>Starting Entropy</t>
  </si>
  <si>
    <t>P+</t>
  </si>
  <si>
    <t>P-</t>
  </si>
  <si>
    <t>=</t>
  </si>
  <si>
    <t>Entropy(S)</t>
  </si>
  <si>
    <t>9/14</t>
  </si>
  <si>
    <t>5/14</t>
  </si>
  <si>
    <t>9/14 x log</t>
  </si>
  <si>
    <t>5/14 x log</t>
  </si>
  <si>
    <t>Add</t>
  </si>
  <si>
    <r>
      <t>log</t>
    </r>
    <r>
      <rPr>
        <vertAlign val="subscript"/>
        <sz val="11"/>
        <color theme="1"/>
        <rFont val="Calibri"/>
        <family val="2"/>
        <scheme val="minor"/>
      </rPr>
      <t>2</t>
    </r>
  </si>
  <si>
    <t>Information Gain per attribute</t>
  </si>
  <si>
    <t>P+ = 2/5</t>
  </si>
  <si>
    <t>P- = 3/5</t>
  </si>
  <si>
    <t>Outlook is overcast</t>
  </si>
  <si>
    <t>Outlook is sunny</t>
  </si>
  <si>
    <t>P+ = 4/4</t>
  </si>
  <si>
    <t>P- = 0</t>
  </si>
  <si>
    <t>P+ = 3/5</t>
  </si>
  <si>
    <t>P- = 2/5</t>
  </si>
  <si>
    <t>(5/14 x 0.971) + (4/14 x 0) + (5/14 x 0.971)</t>
  </si>
  <si>
    <t>0.94 - 0.694</t>
  </si>
  <si>
    <t>Entropy(Outlook)</t>
  </si>
  <si>
    <t>Entropy = 0.971</t>
  </si>
  <si>
    <t>Entropy = 0</t>
  </si>
  <si>
    <t>Wind is strong</t>
  </si>
  <si>
    <t>Wind is weak</t>
  </si>
  <si>
    <t>P+ = 6/8</t>
  </si>
  <si>
    <t>P- = 2/8</t>
  </si>
  <si>
    <t>Entropy = 0.811</t>
  </si>
  <si>
    <t>P+ = 3/6</t>
  </si>
  <si>
    <t>P- = 3/6</t>
  </si>
  <si>
    <t>Entropy = 1.0</t>
  </si>
  <si>
    <t>Entropy(Wind)</t>
  </si>
  <si>
    <t>(8/14 x 0.811) + (6/14 x 1.0)</t>
  </si>
  <si>
    <t>Gain(Outlook)</t>
  </si>
  <si>
    <t>Gain(Wind)</t>
  </si>
  <si>
    <t>0.892</t>
  </si>
  <si>
    <t>0.94 - 0.892</t>
  </si>
  <si>
    <t>Gain(Temperature)</t>
  </si>
  <si>
    <t>Gain(Humidity)</t>
  </si>
  <si>
    <t>Outlook is rain</t>
  </si>
  <si>
    <t>Attack</t>
  </si>
  <si>
    <t>-9/14 x Log(9/14) - 5/14 x Log(5/14)</t>
  </si>
  <si>
    <r>
      <t>-P</t>
    </r>
    <r>
      <rPr>
        <vertAlign val="subscript"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>Log(P</t>
    </r>
    <r>
      <rPr>
        <vertAlign val="subscript"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>) - P</t>
    </r>
    <r>
      <rPr>
        <vertAlign val="subscript"/>
        <sz val="16"/>
        <color theme="1"/>
        <rFont val="Calibri"/>
        <family val="2"/>
        <scheme val="minor"/>
      </rPr>
      <t>-</t>
    </r>
    <r>
      <rPr>
        <sz val="16"/>
        <color theme="1"/>
        <rFont val="Calibri"/>
        <family val="2"/>
        <scheme val="minor"/>
      </rPr>
      <t>Log(P</t>
    </r>
    <r>
      <rPr>
        <vertAlign val="subscript"/>
        <sz val="16"/>
        <color theme="1"/>
        <rFont val="Calibri"/>
        <family val="2"/>
        <scheme val="minor"/>
      </rPr>
      <t>-</t>
    </r>
    <r>
      <rPr>
        <sz val="16"/>
        <color theme="1"/>
        <rFont val="Calibri"/>
        <family val="2"/>
        <scheme val="minor"/>
      </rPr>
      <t>)</t>
    </r>
  </si>
  <si>
    <t>Temp is mid</t>
  </si>
  <si>
    <t>Temp is cool</t>
  </si>
  <si>
    <t>Temp is hot</t>
  </si>
  <si>
    <t>P+ = 2/4</t>
  </si>
  <si>
    <t>P- = 2/4</t>
  </si>
  <si>
    <t>Entropy = 1</t>
  </si>
  <si>
    <t>P+ = 4/6</t>
  </si>
  <si>
    <t>P- = 2/6</t>
  </si>
  <si>
    <t>P+ = 3/4</t>
  </si>
  <si>
    <t>P- = 1/4</t>
  </si>
  <si>
    <t>Entropy = 0.92</t>
  </si>
  <si>
    <t>3/4</t>
  </si>
  <si>
    <t>1/4</t>
  </si>
  <si>
    <t>Entropy = 0.81</t>
  </si>
  <si>
    <t>Entropy(Temp)</t>
  </si>
  <si>
    <t>(4/14 x 1) + (6/14 x 0.92) + (4/14 x 0.81)</t>
  </si>
  <si>
    <t>Gain(Temp)</t>
  </si>
  <si>
    <t>0.94 - 0.9114</t>
  </si>
  <si>
    <t>ID | Fever | Cough | Breathing issues | Infected |</t>
  </si>
  <si>
    <t>| 1  | NO    | NO    | NO               | NO       |</t>
  </si>
  <si>
    <t>| 2  | YES   | YES   | YES              | YES      |</t>
  </si>
  <si>
    <t>| 3  | YES   | YES   | NO               | NO       |</t>
  </si>
  <si>
    <t>| 4  | YES   | NO    | YES              | YES      |</t>
  </si>
  <si>
    <t>| 5  | YES   | YES   | YES              | YES      |</t>
  </si>
  <si>
    <t>| 6  | NO    | YES   | NO               | NO       |</t>
  </si>
  <si>
    <t>| 7  | YES   | NO    | YES              | YES      |</t>
  </si>
  <si>
    <t>| 8  | YES   | NO    | YES              | YES      |</t>
  </si>
  <si>
    <t>| 9  | NO    | YES   | YES              | YES      |</t>
  </si>
  <si>
    <t>| 10 | YES   | YES   | NO               | YES      |</t>
  </si>
  <si>
    <t>| 11 | NO    | YES   | NO               | NO       |</t>
  </si>
  <si>
    <t>| 12 | NO    | YES   | YES              | YES      |</t>
  </si>
  <si>
    <t>| 13 | NO    | YES   | YES              | NO       |</t>
  </si>
  <si>
    <t xml:space="preserve">| 14 | YES   | YES   | NO               | NO       </t>
  </si>
  <si>
    <t>ID;Fever;Cough;Breathing issues;Infected</t>
  </si>
  <si>
    <t>1;NO;NO;NO;;NO</t>
  </si>
  <si>
    <t>3;YES,YES,NO,NO</t>
  </si>
  <si>
    <t>2;YES;YES;YES;YES</t>
  </si>
  <si>
    <t>4;YES;NO;YES;YES</t>
  </si>
  <si>
    <t>5;YES;YES;YES;YES</t>
  </si>
  <si>
    <t>6;NO;YES;NO;NO</t>
  </si>
  <si>
    <t>7;YES;NO;YES;YES</t>
  </si>
  <si>
    <t>8;YES;NO;YES;YES</t>
  </si>
  <si>
    <t>9;NO;YES;YES;YES</t>
  </si>
  <si>
    <t>10;YES,YES,NO,YES</t>
  </si>
  <si>
    <t>11;NO;YES;NO;NO</t>
  </si>
  <si>
    <t>12;NO;YES;YES;YES</t>
  </si>
  <si>
    <t>13;NO;YES;YES;NO</t>
  </si>
  <si>
    <t>14;YES,YES,NO,NO</t>
  </si>
  <si>
    <t>Fever;Cough;Breathing issues;Infected</t>
  </si>
  <si>
    <t>YES;YES;YES;YES</t>
  </si>
  <si>
    <t>YES;NO;YES;YES</t>
  </si>
  <si>
    <t>NO;YES;NO;NO</t>
  </si>
  <si>
    <t>NO;YES;YES;YES</t>
  </si>
  <si>
    <t>NO;YES;YES;NO</t>
  </si>
  <si>
    <t>NO;NO;NO;NO</t>
  </si>
  <si>
    <t>YES;YES;NO;NO</t>
  </si>
  <si>
    <t>YES;YES;NO;YES</t>
  </si>
  <si>
    <t>Humidity is high</t>
  </si>
  <si>
    <t>Humidity is normal</t>
  </si>
  <si>
    <t>Entropy (Humidity)</t>
  </si>
  <si>
    <t>P+ = 3/7 P- = 4/7</t>
  </si>
  <si>
    <t>P+ = 6/7 P- = 1/7</t>
  </si>
  <si>
    <t>3/7</t>
  </si>
  <si>
    <t>4/7</t>
  </si>
  <si>
    <t>Entropy = 0.93</t>
  </si>
  <si>
    <t>6/7</t>
  </si>
  <si>
    <t>1/7</t>
  </si>
  <si>
    <t>Entropy = 0.59</t>
  </si>
  <si>
    <t>(7/14 x 0.93) + (7/14 * 0.59)</t>
  </si>
  <si>
    <t>0.94 - 0.76</t>
  </si>
  <si>
    <t>6/7 x log</t>
  </si>
  <si>
    <t>1/7 x log</t>
  </si>
  <si>
    <t>P+ = 0/3</t>
  </si>
  <si>
    <t>P- = 3/3</t>
  </si>
  <si>
    <t>P+ = 2/2</t>
  </si>
  <si>
    <t>P- = 0/2</t>
  </si>
  <si>
    <t>(0/3 x 0) + (3/3 x 0)</t>
  </si>
  <si>
    <t>Entropy(Humidity)</t>
  </si>
  <si>
    <t>0.971 - 0</t>
  </si>
  <si>
    <t>P+ = 1/1</t>
  </si>
  <si>
    <t>1/1</t>
  </si>
  <si>
    <t>P+ = 1/3</t>
  </si>
  <si>
    <t>P- = 2/3</t>
  </si>
  <si>
    <t>Entropy = 0.918</t>
  </si>
  <si>
    <t>P+ = 1/2</t>
  </si>
  <si>
    <t>P- = 1/2</t>
  </si>
  <si>
    <t>(2/5 x 1) + (3/5 x 0.918)</t>
  </si>
  <si>
    <t>0.971 - 0.951</t>
  </si>
  <si>
    <t>Temp is mild</t>
  </si>
  <si>
    <t>P- = 0/1</t>
  </si>
  <si>
    <t>P+ = 0/2</t>
  </si>
  <si>
    <t>P- = 2/2</t>
  </si>
  <si>
    <t>(1/5 x 0) + (2/5 x 0) + (2/5 x 1)</t>
  </si>
  <si>
    <t>0.971 - 0.4</t>
  </si>
  <si>
    <t>Then for Outlook=Sunny only</t>
  </si>
  <si>
    <t>Then for Outlook=Rain only</t>
  </si>
  <si>
    <t>Entropy for Sunny</t>
  </si>
  <si>
    <t>Entropy for Rain</t>
  </si>
  <si>
    <t>-2/5 x Log(2/5) - 3/5 x Log(3/5)</t>
  </si>
  <si>
    <t>-3/5 x Log(3/5) - 2/5 x Log(2/5)</t>
  </si>
  <si>
    <t>P+ = 2/3</t>
  </si>
  <si>
    <t>P- = 1/3</t>
  </si>
  <si>
    <t>P- = 0/3</t>
  </si>
  <si>
    <t>P+ = 3/3</t>
  </si>
  <si>
    <t>(2/5 x 0) + (3/5 x 0)</t>
  </si>
  <si>
    <t>Entropy(Temperature)</t>
  </si>
  <si>
    <t>ID</t>
  </si>
  <si>
    <t>Fever</t>
  </si>
  <si>
    <t>Cough</t>
  </si>
  <si>
    <t>Breathing issues</t>
  </si>
  <si>
    <t>Infected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</si>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</sst>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9"/>
      <name val="Calibri"/>
      <family val="2"/>
      <scheme val="minor"/>
    </font>
    <font>
      <sz val="16"/>
      <color rgb="FFFF0000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rgb="FF292929"/>
      <name val="Courier New"/>
      <family val="3"/>
    </font>
    <font>
      <sz val="11"/>
      <color theme="1"/>
      <name val="Calibri"/>
      <family val="2"/>
    </font>
    <font>
      <sz val="12"/>
      <color rgb="FF292929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8" borderId="0" applyNumberFormat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quotePrefix="1" applyAlignment="1">
      <alignment horizontal="center"/>
    </xf>
    <xf numFmtId="0" fontId="0" fillId="6" borderId="0" xfId="0" applyFill="1"/>
    <xf numFmtId="0" fontId="5" fillId="0" borderId="0" xfId="0" applyFont="1" applyAlignment="1">
      <alignment horizontal="left"/>
    </xf>
    <xf numFmtId="0" fontId="1" fillId="0" borderId="0" xfId="0" applyFont="1"/>
    <xf numFmtId="164" fontId="3" fillId="0" borderId="0" xfId="0" quotePrefix="1" applyNumberFormat="1" applyFont="1" applyAlignment="1">
      <alignment horizontal="left"/>
    </xf>
    <xf numFmtId="0" fontId="3" fillId="7" borderId="0" xfId="0" applyFont="1" applyFill="1"/>
    <xf numFmtId="0" fontId="3" fillId="7" borderId="0" xfId="0" applyFont="1" applyFill="1" applyAlignment="1">
      <alignment horizontal="center"/>
    </xf>
    <xf numFmtId="0" fontId="8" fillId="8" borderId="0" xfId="1"/>
    <xf numFmtId="0" fontId="9" fillId="0" borderId="0" xfId="0" applyFont="1"/>
    <xf numFmtId="0" fontId="10" fillId="0" borderId="0" xfId="0" applyFont="1"/>
    <xf numFmtId="0" fontId="11" fillId="0" borderId="0" xfId="0" applyFont="1"/>
    <xf numFmtId="16" fontId="0" fillId="0" borderId="0" xfId="0" quotePrefix="1" applyNumberFormat="1" applyAlignment="1">
      <alignment horizontal="center"/>
    </xf>
    <xf numFmtId="0" fontId="2" fillId="0" borderId="0" xfId="0" applyFont="1" applyAlignment="1">
      <alignment horizontal="left"/>
    </xf>
    <xf numFmtId="164" fontId="2" fillId="0" borderId="0" xfId="0" quotePrefix="1" applyNumberFormat="1" applyFont="1" applyAlignment="1">
      <alignment horizontal="left"/>
    </xf>
    <xf numFmtId="0" fontId="2" fillId="0" borderId="0" xfId="0" quotePrefix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3" fillId="2" borderId="0" xfId="0" applyFont="1" applyFill="1"/>
    <xf numFmtId="0" fontId="2" fillId="7" borderId="0" xfId="0" applyFont="1" applyFill="1" applyAlignment="1">
      <alignment horizontal="left"/>
    </xf>
    <xf numFmtId="164" fontId="2" fillId="7" borderId="0" xfId="0" applyNumberFormat="1" applyFont="1" applyFill="1" applyAlignment="1">
      <alignment horizontal="left"/>
    </xf>
    <xf numFmtId="0" fontId="3" fillId="9" borderId="0" xfId="0" applyFont="1" applyFill="1" applyAlignment="1">
      <alignment horizontal="left"/>
    </xf>
    <xf numFmtId="0" fontId="3" fillId="9" borderId="0" xfId="0" applyFont="1" applyFill="1" applyAlignment="1">
      <alignment horizontal="center"/>
    </xf>
    <xf numFmtId="0" fontId="0" fillId="0" borderId="9" xfId="0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7" borderId="9" xfId="0" applyFill="1" applyBorder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1</xdr:row>
      <xdr:rowOff>19050</xdr:rowOff>
    </xdr:from>
    <xdr:to>
      <xdr:col>12</xdr:col>
      <xdr:colOff>9525</xdr:colOff>
      <xdr:row>2</xdr:row>
      <xdr:rowOff>28575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7886700" y="285750"/>
          <a:ext cx="647700" cy="276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400050</xdr:colOff>
      <xdr:row>1</xdr:row>
      <xdr:rowOff>9525</xdr:rowOff>
    </xdr:from>
    <xdr:to>
      <xdr:col>12</xdr:col>
      <xdr:colOff>400050</xdr:colOff>
      <xdr:row>1</xdr:row>
      <xdr:rowOff>257175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8924925" y="276225"/>
          <a:ext cx="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781050</xdr:colOff>
      <xdr:row>0</xdr:row>
      <xdr:rowOff>247650</xdr:rowOff>
    </xdr:from>
    <xdr:to>
      <xdr:col>14</xdr:col>
      <xdr:colOff>76200</xdr:colOff>
      <xdr:row>2</xdr:row>
      <xdr:rowOff>9525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9305925" y="247650"/>
          <a:ext cx="695325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619125</xdr:colOff>
      <xdr:row>3</xdr:row>
      <xdr:rowOff>19050</xdr:rowOff>
    </xdr:from>
    <xdr:to>
      <xdr:col>10</xdr:col>
      <xdr:colOff>209550</xdr:colOff>
      <xdr:row>4</xdr:row>
      <xdr:rowOff>47625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H="1">
          <a:off x="8153400" y="819150"/>
          <a:ext cx="428625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466725</xdr:colOff>
      <xdr:row>3</xdr:row>
      <xdr:rowOff>19050</xdr:rowOff>
    </xdr:from>
    <xdr:to>
      <xdr:col>15</xdr:col>
      <xdr:colOff>266700</xdr:colOff>
      <xdr:row>4</xdr:row>
      <xdr:rowOff>19050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10391775" y="819150"/>
          <a:ext cx="409575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323850</xdr:colOff>
      <xdr:row>5</xdr:row>
      <xdr:rowOff>9525</xdr:rowOff>
    </xdr:from>
    <xdr:to>
      <xdr:col>15</xdr:col>
      <xdr:colOff>95250</xdr:colOff>
      <xdr:row>6</xdr:row>
      <xdr:rowOff>19050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 flipH="1">
          <a:off x="10248900" y="1343025"/>
          <a:ext cx="381000" cy="276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476250</xdr:colOff>
      <xdr:row>5</xdr:row>
      <xdr:rowOff>0</xdr:rowOff>
    </xdr:from>
    <xdr:to>
      <xdr:col>16</xdr:col>
      <xdr:colOff>352425</xdr:colOff>
      <xdr:row>6</xdr:row>
      <xdr:rowOff>28575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11010900" y="1333500"/>
          <a:ext cx="485775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276225</xdr:colOff>
      <xdr:row>7</xdr:row>
      <xdr:rowOff>28575</xdr:rowOff>
    </xdr:from>
    <xdr:to>
      <xdr:col>14</xdr:col>
      <xdr:colOff>285750</xdr:colOff>
      <xdr:row>8</xdr:row>
      <xdr:rowOff>57150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>
          <a:off x="10201275" y="1895475"/>
          <a:ext cx="9525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304800</xdr:colOff>
      <xdr:row>7</xdr:row>
      <xdr:rowOff>28575</xdr:rowOff>
    </xdr:from>
    <xdr:to>
      <xdr:col>16</xdr:col>
      <xdr:colOff>304800</xdr:colOff>
      <xdr:row>8</xdr:row>
      <xdr:rowOff>66675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/>
      </xdr:nvCxnSpPr>
      <xdr:spPr>
        <a:xfrm>
          <a:off x="11449050" y="1895475"/>
          <a:ext cx="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600075</xdr:colOff>
      <xdr:row>20</xdr:row>
      <xdr:rowOff>66675</xdr:rowOff>
    </xdr:from>
    <xdr:to>
      <xdr:col>6</xdr:col>
      <xdr:colOff>442078</xdr:colOff>
      <xdr:row>23</xdr:row>
      <xdr:rowOff>202679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5438775"/>
          <a:ext cx="4480678" cy="936104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23</xdr:row>
      <xdr:rowOff>190500</xdr:rowOff>
    </xdr:from>
    <xdr:to>
      <xdr:col>7</xdr:col>
      <xdr:colOff>342900</xdr:colOff>
      <xdr:row>26</xdr:row>
      <xdr:rowOff>200025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6362700"/>
          <a:ext cx="5362575" cy="809625"/>
        </a:xfrm>
        <a:prstGeom prst="rect">
          <a:avLst/>
        </a:prstGeom>
      </xdr:spPr>
    </xdr:pic>
    <xdr:clientData/>
  </xdr:twoCellAnchor>
  <xdr:twoCellAnchor>
    <xdr:from>
      <xdr:col>7</xdr:col>
      <xdr:colOff>133350</xdr:colOff>
      <xdr:row>23</xdr:row>
      <xdr:rowOff>152400</xdr:rowOff>
    </xdr:from>
    <xdr:to>
      <xdr:col>7</xdr:col>
      <xdr:colOff>504825</xdr:colOff>
      <xdr:row>24</xdr:row>
      <xdr:rowOff>28575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563FABD-1419-4D93-A444-063AEDFDA911}"/>
            </a:ext>
          </a:extLst>
        </xdr:cNvPr>
        <xdr:cNvCxnSpPr/>
      </xdr:nvCxnSpPr>
      <xdr:spPr>
        <a:xfrm flipH="1">
          <a:off x="5381625" y="6324600"/>
          <a:ext cx="371475" cy="142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400050</xdr:colOff>
      <xdr:row>3</xdr:row>
      <xdr:rowOff>19050</xdr:rowOff>
    </xdr:from>
    <xdr:to>
      <xdr:col>12</xdr:col>
      <xdr:colOff>209550</xdr:colOff>
      <xdr:row>3</xdr:row>
      <xdr:rowOff>247650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968EF5B3-AFB6-4895-A64D-6008CDC732B1}"/>
            </a:ext>
          </a:extLst>
        </xdr:cNvPr>
        <xdr:cNvCxnSpPr/>
      </xdr:nvCxnSpPr>
      <xdr:spPr>
        <a:xfrm flipH="1">
          <a:off x="7934325" y="819150"/>
          <a:ext cx="6477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371475</xdr:colOff>
      <xdr:row>5</xdr:row>
      <xdr:rowOff>28575</xdr:rowOff>
    </xdr:from>
    <xdr:to>
      <xdr:col>11</xdr:col>
      <xdr:colOff>85725</xdr:colOff>
      <xdr:row>6</xdr:row>
      <xdr:rowOff>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F90DF745-B5FE-4191-BB6C-B93CBAD67716}"/>
            </a:ext>
          </a:extLst>
        </xdr:cNvPr>
        <xdr:cNvCxnSpPr/>
      </xdr:nvCxnSpPr>
      <xdr:spPr>
        <a:xfrm flipH="1">
          <a:off x="6229350" y="1362075"/>
          <a:ext cx="1390650" cy="238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800100</xdr:colOff>
      <xdr:row>5</xdr:row>
      <xdr:rowOff>9525</xdr:rowOff>
    </xdr:from>
    <xdr:to>
      <xdr:col>12</xdr:col>
      <xdr:colOff>285750</xdr:colOff>
      <xdr:row>5</xdr:row>
      <xdr:rowOff>257175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605EA5A4-D9A6-4ECB-A02C-35DC606E36A0}"/>
            </a:ext>
          </a:extLst>
        </xdr:cNvPr>
        <xdr:cNvCxnSpPr/>
      </xdr:nvCxnSpPr>
      <xdr:spPr>
        <a:xfrm>
          <a:off x="8334375" y="1343025"/>
          <a:ext cx="32385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219075</xdr:colOff>
      <xdr:row>7</xdr:row>
      <xdr:rowOff>9525</xdr:rowOff>
    </xdr:from>
    <xdr:to>
      <xdr:col>12</xdr:col>
      <xdr:colOff>285750</xdr:colOff>
      <xdr:row>8</xdr:row>
      <xdr:rowOff>57150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5B5B7439-25A2-45CD-A182-05D119C7DAC9}"/>
            </a:ext>
          </a:extLst>
        </xdr:cNvPr>
        <xdr:cNvCxnSpPr/>
      </xdr:nvCxnSpPr>
      <xdr:spPr>
        <a:xfrm>
          <a:off x="8591550" y="1876425"/>
          <a:ext cx="66675" cy="314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7</xdr:row>
      <xdr:rowOff>28575</xdr:rowOff>
    </xdr:from>
    <xdr:to>
      <xdr:col>10</xdr:col>
      <xdr:colOff>228600</xdr:colOff>
      <xdr:row>8</xdr:row>
      <xdr:rowOff>66675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A72F093-B83B-4999-B643-D1296029C971}"/>
            </a:ext>
          </a:extLst>
        </xdr:cNvPr>
        <xdr:cNvCxnSpPr/>
      </xdr:nvCxnSpPr>
      <xdr:spPr>
        <a:xfrm flipH="1">
          <a:off x="6029325" y="1895475"/>
          <a:ext cx="5715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F94B2-E5BC-4706-BC56-7354B9AF8DC1}">
  <sheetPr filterMode="1">
    <pageSetUpPr fitToPage="1"/>
  </sheetPr>
  <dimension ref="A1:G30"/>
  <sheetViews>
    <sheetView zoomScaleNormal="100" workbookViewId="0">
      <selection activeCell="C26" sqref="C26"/>
    </sheetView>
  </sheetViews>
  <sheetFormatPr defaultRowHeight="15" x14ac:dyDescent="0.25"/>
  <cols>
    <col min="2" max="2" width="11.85546875" bestFit="1" customWidth="1"/>
    <col min="3" max="3" width="17.7109375" bestFit="1" customWidth="1"/>
    <col min="4" max="4" width="12.5703125" bestFit="1" customWidth="1"/>
  </cols>
  <sheetData>
    <row r="1" spans="1:6" ht="21" x14ac:dyDescent="0.35">
      <c r="A1" s="10" t="s">
        <v>4</v>
      </c>
      <c r="B1" s="11" t="s">
        <v>0</v>
      </c>
      <c r="C1" s="11" t="s">
        <v>1</v>
      </c>
      <c r="D1" s="11" t="s">
        <v>2</v>
      </c>
      <c r="E1" s="11" t="s">
        <v>3</v>
      </c>
      <c r="F1" s="12" t="s">
        <v>59</v>
      </c>
    </row>
    <row r="2" spans="1:6" ht="21" x14ac:dyDescent="0.35">
      <c r="A2" s="13">
        <v>1</v>
      </c>
      <c r="B2" s="3" t="s">
        <v>5</v>
      </c>
      <c r="C2" s="14" t="s">
        <v>8</v>
      </c>
      <c r="D2" s="4" t="s">
        <v>11</v>
      </c>
      <c r="E2" s="5" t="s">
        <v>13</v>
      </c>
      <c r="F2" s="15" t="s">
        <v>15</v>
      </c>
    </row>
    <row r="3" spans="1:6" ht="21" x14ac:dyDescent="0.35">
      <c r="A3" s="13">
        <v>2</v>
      </c>
      <c r="B3" s="3" t="s">
        <v>5</v>
      </c>
      <c r="C3" s="14" t="s">
        <v>8</v>
      </c>
      <c r="D3" s="4" t="s">
        <v>11</v>
      </c>
      <c r="E3" s="5" t="s">
        <v>14</v>
      </c>
      <c r="F3" s="15" t="s">
        <v>15</v>
      </c>
    </row>
    <row r="4" spans="1:6" ht="21" hidden="1" x14ac:dyDescent="0.35">
      <c r="A4" s="13">
        <v>3</v>
      </c>
      <c r="B4" s="3" t="s">
        <v>6</v>
      </c>
      <c r="C4" s="14" t="s">
        <v>8</v>
      </c>
      <c r="D4" s="4" t="s">
        <v>11</v>
      </c>
      <c r="E4" s="5" t="s">
        <v>13</v>
      </c>
      <c r="F4" s="16" t="s">
        <v>16</v>
      </c>
    </row>
    <row r="5" spans="1:6" ht="21" hidden="1" x14ac:dyDescent="0.35">
      <c r="A5" s="13">
        <v>4</v>
      </c>
      <c r="B5" s="3" t="s">
        <v>7</v>
      </c>
      <c r="C5" s="14" t="s">
        <v>9</v>
      </c>
      <c r="D5" s="4" t="s">
        <v>11</v>
      </c>
      <c r="E5" s="5" t="s">
        <v>13</v>
      </c>
      <c r="F5" s="16" t="s">
        <v>16</v>
      </c>
    </row>
    <row r="6" spans="1:6" ht="21" hidden="1" x14ac:dyDescent="0.35">
      <c r="A6" s="13">
        <v>5</v>
      </c>
      <c r="B6" s="3" t="s">
        <v>7</v>
      </c>
      <c r="C6" s="14" t="s">
        <v>10</v>
      </c>
      <c r="D6" s="4" t="s">
        <v>12</v>
      </c>
      <c r="E6" s="5" t="s">
        <v>13</v>
      </c>
      <c r="F6" s="16" t="s">
        <v>16</v>
      </c>
    </row>
    <row r="7" spans="1:6" ht="21" hidden="1" x14ac:dyDescent="0.35">
      <c r="A7" s="13">
        <v>6</v>
      </c>
      <c r="B7" s="3" t="s">
        <v>7</v>
      </c>
      <c r="C7" s="14" t="s">
        <v>10</v>
      </c>
      <c r="D7" s="4" t="s">
        <v>12</v>
      </c>
      <c r="E7" s="5" t="s">
        <v>14</v>
      </c>
      <c r="F7" s="15" t="s">
        <v>15</v>
      </c>
    </row>
    <row r="8" spans="1:6" ht="21" hidden="1" x14ac:dyDescent="0.35">
      <c r="A8" s="13">
        <v>7</v>
      </c>
      <c r="B8" s="3" t="s">
        <v>6</v>
      </c>
      <c r="C8" s="14" t="s">
        <v>10</v>
      </c>
      <c r="D8" s="4" t="s">
        <v>12</v>
      </c>
      <c r="E8" s="5" t="s">
        <v>14</v>
      </c>
      <c r="F8" s="16" t="s">
        <v>16</v>
      </c>
    </row>
    <row r="9" spans="1:6" ht="21" x14ac:dyDescent="0.35">
      <c r="A9" s="13">
        <v>8</v>
      </c>
      <c r="B9" s="3" t="s">
        <v>5</v>
      </c>
      <c r="C9" s="14" t="s">
        <v>9</v>
      </c>
      <c r="D9" s="4" t="s">
        <v>11</v>
      </c>
      <c r="E9" s="5" t="s">
        <v>13</v>
      </c>
      <c r="F9" s="15" t="s">
        <v>15</v>
      </c>
    </row>
    <row r="10" spans="1:6" ht="21" x14ac:dyDescent="0.35">
      <c r="A10" s="13">
        <v>9</v>
      </c>
      <c r="B10" s="3" t="s">
        <v>5</v>
      </c>
      <c r="C10" s="14" t="s">
        <v>10</v>
      </c>
      <c r="D10" s="4" t="s">
        <v>12</v>
      </c>
      <c r="E10" s="5" t="s">
        <v>13</v>
      </c>
      <c r="F10" s="16" t="s">
        <v>16</v>
      </c>
    </row>
    <row r="11" spans="1:6" ht="21" hidden="1" x14ac:dyDescent="0.35">
      <c r="A11" s="13">
        <v>10</v>
      </c>
      <c r="B11" s="3" t="s">
        <v>7</v>
      </c>
      <c r="C11" s="14" t="s">
        <v>9</v>
      </c>
      <c r="D11" s="4" t="s">
        <v>12</v>
      </c>
      <c r="E11" s="5" t="s">
        <v>13</v>
      </c>
      <c r="F11" s="16" t="s">
        <v>16</v>
      </c>
    </row>
    <row r="12" spans="1:6" ht="21" x14ac:dyDescent="0.35">
      <c r="A12" s="13">
        <v>11</v>
      </c>
      <c r="B12" s="3" t="s">
        <v>5</v>
      </c>
      <c r="C12" s="14" t="s">
        <v>9</v>
      </c>
      <c r="D12" s="4" t="s">
        <v>12</v>
      </c>
      <c r="E12" s="5" t="s">
        <v>14</v>
      </c>
      <c r="F12" s="16" t="s">
        <v>16</v>
      </c>
    </row>
    <row r="13" spans="1:6" ht="21" hidden="1" x14ac:dyDescent="0.35">
      <c r="A13" s="13">
        <v>12</v>
      </c>
      <c r="B13" s="3" t="s">
        <v>6</v>
      </c>
      <c r="C13" s="14" t="s">
        <v>9</v>
      </c>
      <c r="D13" s="4" t="s">
        <v>11</v>
      </c>
      <c r="E13" s="5" t="s">
        <v>14</v>
      </c>
      <c r="F13" s="16" t="s">
        <v>16</v>
      </c>
    </row>
    <row r="14" spans="1:6" ht="21" hidden="1" x14ac:dyDescent="0.35">
      <c r="A14" s="13">
        <v>13</v>
      </c>
      <c r="B14" s="3" t="s">
        <v>6</v>
      </c>
      <c r="C14" s="14" t="s">
        <v>8</v>
      </c>
      <c r="D14" s="4" t="s">
        <v>12</v>
      </c>
      <c r="E14" s="5" t="s">
        <v>13</v>
      </c>
      <c r="F14" s="16" t="s">
        <v>16</v>
      </c>
    </row>
    <row r="15" spans="1:6" ht="21" hidden="1" x14ac:dyDescent="0.35">
      <c r="A15" s="17">
        <v>14</v>
      </c>
      <c r="B15" s="18" t="s">
        <v>7</v>
      </c>
      <c r="C15" s="19" t="s">
        <v>9</v>
      </c>
      <c r="D15" s="20" t="s">
        <v>11</v>
      </c>
      <c r="E15" s="21" t="s">
        <v>14</v>
      </c>
      <c r="F15" s="22" t="s">
        <v>15</v>
      </c>
    </row>
    <row r="30" spans="7:7" ht="21" x14ac:dyDescent="0.35">
      <c r="G30" s="7"/>
    </row>
  </sheetData>
  <autoFilter ref="A1:G15" xr:uid="{7D0C1C05-ABF0-41F8-81EA-2D939069AE14}">
    <filterColumn colId="1">
      <filters>
        <filter val="Sunny"/>
      </filters>
    </filterColumn>
  </autoFilter>
  <pageMargins left="0.23622047244094491" right="0.23622047244094491" top="0.74803149606299213" bottom="0.74803149606299213" header="0.31496062992125984" footer="0.31496062992125984"/>
  <pageSetup paperSize="9" scale="46" orientation="landscape" r:id="rId1"/>
  <headerFooter>
    <oddHeader>&amp;C&amp;24AI for Games: ID3 - Algorithm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64"/>
  <sheetViews>
    <sheetView tabSelected="1" zoomScale="70" zoomScaleNormal="70" workbookViewId="0"/>
  </sheetViews>
  <sheetFormatPr defaultRowHeight="21" x14ac:dyDescent="0.35"/>
  <cols>
    <col min="2" max="2" width="11.85546875" bestFit="1" customWidth="1"/>
    <col min="3" max="3" width="17.7109375" bestFit="1" customWidth="1"/>
    <col min="4" max="4" width="12.5703125" bestFit="1" customWidth="1"/>
    <col min="8" max="8" width="9.140625" style="7"/>
    <col min="9" max="9" width="25.140625" style="7" customWidth="1"/>
    <col min="10" max="10" width="12.5703125" style="2" bestFit="1" customWidth="1"/>
    <col min="11" max="11" width="11.7109375" style="2" customWidth="1"/>
    <col min="12" max="12" width="11.85546875" style="2" customWidth="1"/>
    <col min="13" max="13" width="11.85546875" style="2" bestFit="1" customWidth="1"/>
    <col min="14" max="15" width="9.140625" style="2"/>
    <col min="16" max="16" width="10.140625" style="2" customWidth="1"/>
    <col min="17" max="17" width="10.5703125" style="7" customWidth="1"/>
    <col min="20" max="20" width="11.85546875" customWidth="1"/>
    <col min="21" max="21" width="12" bestFit="1" customWidth="1"/>
    <col min="26" max="26" width="18.5703125" customWidth="1"/>
    <col min="27" max="27" width="11.42578125" bestFit="1" customWidth="1"/>
    <col min="28" max="29" width="10.85546875" bestFit="1" customWidth="1"/>
    <col min="37" max="37" width="7" customWidth="1"/>
    <col min="38" max="38" width="10.85546875" bestFit="1" customWidth="1"/>
    <col min="39" max="39" width="10.7109375" customWidth="1"/>
  </cols>
  <sheetData>
    <row r="1" spans="1:42" x14ac:dyDescent="0.35">
      <c r="A1" s="10" t="s">
        <v>4</v>
      </c>
      <c r="B1" s="11" t="s">
        <v>0</v>
      </c>
      <c r="C1" s="11" t="s">
        <v>1</v>
      </c>
      <c r="D1" s="11" t="s">
        <v>2</v>
      </c>
      <c r="E1" s="11" t="s">
        <v>3</v>
      </c>
      <c r="F1" s="12" t="s">
        <v>59</v>
      </c>
      <c r="M1" s="3" t="s">
        <v>0</v>
      </c>
    </row>
    <row r="2" spans="1:42" x14ac:dyDescent="0.35">
      <c r="A2" s="13">
        <v>1</v>
      </c>
      <c r="B2" s="3" t="s">
        <v>5</v>
      </c>
      <c r="C2" s="14" t="s">
        <v>8</v>
      </c>
      <c r="D2" s="4" t="s">
        <v>11</v>
      </c>
      <c r="E2" s="5" t="s">
        <v>13</v>
      </c>
      <c r="F2" s="15" t="s">
        <v>15</v>
      </c>
    </row>
    <row r="3" spans="1:42" x14ac:dyDescent="0.35">
      <c r="A3" s="13">
        <v>2</v>
      </c>
      <c r="B3" s="3" t="s">
        <v>5</v>
      </c>
      <c r="C3" s="14" t="s">
        <v>8</v>
      </c>
      <c r="D3" s="4" t="s">
        <v>11</v>
      </c>
      <c r="E3" s="5" t="s">
        <v>14</v>
      </c>
      <c r="F3" s="15" t="s">
        <v>15</v>
      </c>
      <c r="K3" s="3" t="s">
        <v>6</v>
      </c>
      <c r="M3" s="3" t="s">
        <v>5</v>
      </c>
      <c r="O3" s="3" t="s">
        <v>7</v>
      </c>
    </row>
    <row r="4" spans="1:42" x14ac:dyDescent="0.35">
      <c r="A4" s="13">
        <v>3</v>
      </c>
      <c r="B4" s="3" t="s">
        <v>6</v>
      </c>
      <c r="C4" s="14" t="s">
        <v>8</v>
      </c>
      <c r="D4" s="4" t="s">
        <v>11</v>
      </c>
      <c r="E4" s="5" t="s">
        <v>13</v>
      </c>
      <c r="F4" s="16" t="s">
        <v>16</v>
      </c>
    </row>
    <row r="5" spans="1:42" x14ac:dyDescent="0.35">
      <c r="A5" s="13">
        <v>4</v>
      </c>
      <c r="B5" s="3" t="s">
        <v>7</v>
      </c>
      <c r="C5" s="14" t="s">
        <v>9</v>
      </c>
      <c r="D5" s="4" t="s">
        <v>11</v>
      </c>
      <c r="E5" s="5" t="s">
        <v>13</v>
      </c>
      <c r="F5" s="16" t="s">
        <v>16</v>
      </c>
      <c r="J5" s="6" t="s">
        <v>16</v>
      </c>
      <c r="L5" s="4" t="s">
        <v>2</v>
      </c>
      <c r="P5" s="5" t="s">
        <v>3</v>
      </c>
    </row>
    <row r="6" spans="1:42" x14ac:dyDescent="0.35">
      <c r="A6" s="13">
        <v>5</v>
      </c>
      <c r="B6" s="3" t="s">
        <v>7</v>
      </c>
      <c r="C6" s="14" t="s">
        <v>10</v>
      </c>
      <c r="D6" s="4" t="s">
        <v>12</v>
      </c>
      <c r="E6" s="5" t="s">
        <v>13</v>
      </c>
      <c r="F6" s="16" t="s">
        <v>16</v>
      </c>
    </row>
    <row r="7" spans="1:42" x14ac:dyDescent="0.35">
      <c r="A7" s="13">
        <v>6</v>
      </c>
      <c r="B7" s="3" t="s">
        <v>7</v>
      </c>
      <c r="C7" s="14" t="s">
        <v>10</v>
      </c>
      <c r="D7" s="4" t="s">
        <v>12</v>
      </c>
      <c r="E7" s="5" t="s">
        <v>14</v>
      </c>
      <c r="F7" s="15" t="s">
        <v>15</v>
      </c>
      <c r="K7" s="4" t="s">
        <v>11</v>
      </c>
      <c r="M7" s="4" t="s">
        <v>12</v>
      </c>
      <c r="O7" s="5" t="s">
        <v>14</v>
      </c>
      <c r="Q7" s="5" t="s">
        <v>13</v>
      </c>
    </row>
    <row r="8" spans="1:42" x14ac:dyDescent="0.35">
      <c r="A8" s="13">
        <v>7</v>
      </c>
      <c r="B8" s="3" t="s">
        <v>6</v>
      </c>
      <c r="C8" s="14" t="s">
        <v>10</v>
      </c>
      <c r="D8" s="4" t="s">
        <v>12</v>
      </c>
      <c r="E8" s="5" t="s">
        <v>14</v>
      </c>
      <c r="F8" s="16" t="s">
        <v>16</v>
      </c>
    </row>
    <row r="9" spans="1:42" x14ac:dyDescent="0.35">
      <c r="A9" s="13">
        <v>8</v>
      </c>
      <c r="B9" s="3" t="s">
        <v>5</v>
      </c>
      <c r="C9" s="14" t="s">
        <v>9</v>
      </c>
      <c r="D9" s="4" t="s">
        <v>11</v>
      </c>
      <c r="E9" s="5" t="s">
        <v>13</v>
      </c>
      <c r="F9" s="15" t="s">
        <v>15</v>
      </c>
      <c r="I9" s="9"/>
      <c r="K9" s="9" t="s">
        <v>15</v>
      </c>
      <c r="M9" s="6" t="s">
        <v>16</v>
      </c>
      <c r="O9" s="8" t="s">
        <v>15</v>
      </c>
      <c r="Q9" s="6" t="s">
        <v>16</v>
      </c>
    </row>
    <row r="10" spans="1:42" x14ac:dyDescent="0.35">
      <c r="A10" s="13">
        <v>9</v>
      </c>
      <c r="B10" s="3" t="s">
        <v>5</v>
      </c>
      <c r="C10" s="14" t="s">
        <v>10</v>
      </c>
      <c r="D10" s="4" t="s">
        <v>12</v>
      </c>
      <c r="E10" s="5" t="s">
        <v>13</v>
      </c>
      <c r="F10" s="16" t="s">
        <v>16</v>
      </c>
    </row>
    <row r="11" spans="1:42" x14ac:dyDescent="0.35">
      <c r="A11" s="13">
        <v>10</v>
      </c>
      <c r="B11" s="3" t="s">
        <v>7</v>
      </c>
      <c r="C11" s="14" t="s">
        <v>9</v>
      </c>
      <c r="D11" s="4" t="s">
        <v>12</v>
      </c>
      <c r="E11" s="5" t="s">
        <v>13</v>
      </c>
      <c r="F11" s="16" t="s">
        <v>16</v>
      </c>
      <c r="T11" s="27"/>
      <c r="V11" s="27"/>
    </row>
    <row r="12" spans="1:42" x14ac:dyDescent="0.35">
      <c r="A12" s="13">
        <v>11</v>
      </c>
      <c r="B12" s="3" t="s">
        <v>5</v>
      </c>
      <c r="C12" s="14" t="s">
        <v>9</v>
      </c>
      <c r="D12" s="4" t="s">
        <v>12</v>
      </c>
      <c r="E12" s="5" t="s">
        <v>14</v>
      </c>
      <c r="F12" s="16" t="s">
        <v>16</v>
      </c>
      <c r="H12" s="2">
        <v>1</v>
      </c>
      <c r="I12" s="7" t="s">
        <v>17</v>
      </c>
      <c r="S12" s="28" t="s">
        <v>22</v>
      </c>
      <c r="T12">
        <f>9/14</f>
        <v>0.6428571428571429</v>
      </c>
      <c r="U12" s="28" t="s">
        <v>23</v>
      </c>
      <c r="V12">
        <f>5/14</f>
        <v>0.35714285714285715</v>
      </c>
      <c r="Y12" s="28" t="s">
        <v>73</v>
      </c>
      <c r="Z12">
        <f>3/4</f>
        <v>0.75</v>
      </c>
      <c r="AA12" s="28" t="s">
        <v>74</v>
      </c>
      <c r="AB12">
        <f>1/4</f>
        <v>0.25</v>
      </c>
      <c r="AH12" s="28" t="s">
        <v>124</v>
      </c>
      <c r="AI12">
        <f>3/7</f>
        <v>0.42857142857142855</v>
      </c>
      <c r="AJ12" s="28" t="s">
        <v>125</v>
      </c>
      <c r="AK12">
        <f>4/7</f>
        <v>0.5714285714285714</v>
      </c>
      <c r="AM12" s="28" t="s">
        <v>127</v>
      </c>
      <c r="AN12">
        <f>6/7</f>
        <v>0.8571428571428571</v>
      </c>
      <c r="AO12" s="28" t="s">
        <v>128</v>
      </c>
      <c r="AP12">
        <f>1/7</f>
        <v>0.14285714285714285</v>
      </c>
    </row>
    <row r="13" spans="1:42" x14ac:dyDescent="0.35">
      <c r="A13" s="13">
        <v>12</v>
      </c>
      <c r="B13" s="3" t="s">
        <v>6</v>
      </c>
      <c r="C13" s="14" t="s">
        <v>9</v>
      </c>
      <c r="D13" s="4" t="s">
        <v>11</v>
      </c>
      <c r="E13" s="5" t="s">
        <v>14</v>
      </c>
      <c r="F13" s="16" t="s">
        <v>16</v>
      </c>
      <c r="I13" s="7" t="s">
        <v>18</v>
      </c>
      <c r="J13" s="23" t="s">
        <v>22</v>
      </c>
      <c r="L13" s="2" t="s">
        <v>19</v>
      </c>
      <c r="M13" s="23" t="s">
        <v>23</v>
      </c>
      <c r="S13" s="1" t="s">
        <v>27</v>
      </c>
      <c r="T13">
        <f>LOG(T12,2)</f>
        <v>-0.63742992061529169</v>
      </c>
      <c r="U13" s="1" t="s">
        <v>27</v>
      </c>
      <c r="V13">
        <f>LOG(V12,2)</f>
        <v>-1.4854268271702415</v>
      </c>
      <c r="Y13" s="1" t="s">
        <v>27</v>
      </c>
      <c r="Z13">
        <f>LOG(Z12,2)</f>
        <v>-0.41503749927884381</v>
      </c>
      <c r="AA13" s="1" t="s">
        <v>27</v>
      </c>
      <c r="AB13">
        <f>LOG(AB12,2)</f>
        <v>-2</v>
      </c>
      <c r="AH13" s="1" t="s">
        <v>27</v>
      </c>
      <c r="AI13">
        <f>LOG(AI12,2)</f>
        <v>-1.2223924213364481</v>
      </c>
      <c r="AJ13" s="1" t="s">
        <v>27</v>
      </c>
      <c r="AK13">
        <f>LOG(AK12,2)</f>
        <v>-0.80735492205760429</v>
      </c>
      <c r="AM13" s="1" t="s">
        <v>27</v>
      </c>
      <c r="AN13">
        <f>LOG(AN12,2)</f>
        <v>-0.22239242133644802</v>
      </c>
      <c r="AO13" s="1" t="s">
        <v>27</v>
      </c>
      <c r="AP13">
        <f>LOG(AP12,2)</f>
        <v>-2.8073549220576046</v>
      </c>
    </row>
    <row r="14" spans="1:42" x14ac:dyDescent="0.35">
      <c r="A14" s="13">
        <v>13</v>
      </c>
      <c r="B14" s="3" t="s">
        <v>6</v>
      </c>
      <c r="C14" s="14" t="s">
        <v>8</v>
      </c>
      <c r="D14" s="4" t="s">
        <v>12</v>
      </c>
      <c r="E14" s="5" t="s">
        <v>13</v>
      </c>
      <c r="F14" s="16" t="s">
        <v>16</v>
      </c>
      <c r="S14" s="1" t="s">
        <v>24</v>
      </c>
      <c r="T14" s="29">
        <f>T12*T13</f>
        <v>-0.40977637753840185</v>
      </c>
      <c r="U14" s="1" t="s">
        <v>25</v>
      </c>
      <c r="V14" s="29">
        <f>V12*V13</f>
        <v>-0.53050958113222912</v>
      </c>
      <c r="Y14" s="1" t="s">
        <v>24</v>
      </c>
      <c r="Z14" s="29">
        <f>Z12*Z13</f>
        <v>-0.31127812445913283</v>
      </c>
      <c r="AA14" s="1" t="s">
        <v>25</v>
      </c>
      <c r="AB14" s="29">
        <f>AB12*AB13</f>
        <v>-0.5</v>
      </c>
      <c r="AH14" s="1" t="s">
        <v>132</v>
      </c>
      <c r="AI14" s="29">
        <f>AI12*AI13</f>
        <v>-0.52388246628704915</v>
      </c>
      <c r="AJ14" s="1" t="s">
        <v>133</v>
      </c>
      <c r="AK14" s="29">
        <f>AK12*AK13</f>
        <v>-0.46134566974720242</v>
      </c>
      <c r="AM14" s="1" t="s">
        <v>132</v>
      </c>
      <c r="AN14" s="29">
        <f>AN12*AN13</f>
        <v>-0.19062207543124116</v>
      </c>
      <c r="AO14" s="1" t="s">
        <v>133</v>
      </c>
      <c r="AP14" s="29">
        <f>AP12*AP13</f>
        <v>-0.40105070315108637</v>
      </c>
    </row>
    <row r="15" spans="1:42" ht="24" x14ac:dyDescent="0.45">
      <c r="A15" s="17">
        <v>14</v>
      </c>
      <c r="B15" s="18" t="s">
        <v>7</v>
      </c>
      <c r="C15" s="19" t="s">
        <v>9</v>
      </c>
      <c r="D15" s="20" t="s">
        <v>11</v>
      </c>
      <c r="E15" s="21" t="s">
        <v>14</v>
      </c>
      <c r="F15" s="22" t="s">
        <v>15</v>
      </c>
      <c r="I15" s="7" t="s">
        <v>21</v>
      </c>
      <c r="J15" s="23" t="s">
        <v>20</v>
      </c>
      <c r="K15" s="25" t="s">
        <v>61</v>
      </c>
      <c r="L15" s="24"/>
      <c r="M15" s="24"/>
      <c r="N15" s="24"/>
      <c r="O15" s="24"/>
      <c r="P15" s="24"/>
      <c r="Q15" s="24"/>
      <c r="R15" s="26"/>
      <c r="T15" t="s">
        <v>26</v>
      </c>
      <c r="U15" s="31">
        <f>-T14-V14</f>
        <v>0.94028595867063092</v>
      </c>
      <c r="Z15" t="s">
        <v>26</v>
      </c>
      <c r="AA15" s="31">
        <f>-Z14-AB14</f>
        <v>0.81127812445913283</v>
      </c>
      <c r="AI15" t="s">
        <v>26</v>
      </c>
      <c r="AJ15" s="31">
        <f>-AI14-AK14</f>
        <v>0.98522813603425163</v>
      </c>
      <c r="AN15" t="s">
        <v>26</v>
      </c>
      <c r="AO15" s="31">
        <f>-AN14-AP14</f>
        <v>0.59167277858232747</v>
      </c>
    </row>
    <row r="16" spans="1:42" x14ac:dyDescent="0.35">
      <c r="J16" s="23" t="s">
        <v>20</v>
      </c>
      <c r="K16" s="25" t="s">
        <v>60</v>
      </c>
      <c r="L16" s="24"/>
      <c r="M16" s="24"/>
      <c r="N16" s="24"/>
      <c r="O16" s="24"/>
      <c r="P16" s="24"/>
      <c r="Q16" s="24"/>
      <c r="R16" s="26"/>
    </row>
    <row r="17" spans="7:40" x14ac:dyDescent="0.35">
      <c r="J17" s="23" t="s">
        <v>20</v>
      </c>
      <c r="K17" s="30">
        <v>0.94</v>
      </c>
      <c r="L17" s="24"/>
      <c r="M17" s="24"/>
      <c r="N17" s="24"/>
      <c r="O17" s="24"/>
      <c r="P17" s="24"/>
      <c r="Q17" s="24"/>
      <c r="R17" s="26"/>
    </row>
    <row r="19" spans="7:40" ht="24" x14ac:dyDescent="0.45">
      <c r="H19" s="2">
        <v>2</v>
      </c>
      <c r="I19" s="7" t="s">
        <v>28</v>
      </c>
      <c r="V19" s="25" t="s">
        <v>61</v>
      </c>
      <c r="AD19" s="25" t="s">
        <v>61</v>
      </c>
      <c r="AN19" s="25" t="s">
        <v>61</v>
      </c>
    </row>
    <row r="20" spans="7:40" x14ac:dyDescent="0.35">
      <c r="H20" s="2"/>
      <c r="I20" s="7" t="s">
        <v>0</v>
      </c>
      <c r="Q20" s="7" t="s">
        <v>3</v>
      </c>
      <c r="Y20" s="7" t="s">
        <v>1</v>
      </c>
      <c r="Z20" s="7"/>
      <c r="AA20" s="7"/>
      <c r="AB20" s="7"/>
      <c r="AC20" s="7"/>
      <c r="AD20" s="7"/>
      <c r="AE20" s="7"/>
      <c r="AF20" s="7"/>
      <c r="AG20" s="7"/>
      <c r="AH20" s="7" t="s">
        <v>2</v>
      </c>
    </row>
    <row r="21" spans="7:40" x14ac:dyDescent="0.35">
      <c r="I21" s="7" t="s">
        <v>32</v>
      </c>
      <c r="K21" s="7" t="s">
        <v>29</v>
      </c>
      <c r="L21" s="24" t="s">
        <v>30</v>
      </c>
      <c r="M21" s="24" t="s">
        <v>40</v>
      </c>
      <c r="O21"/>
      <c r="Q21" s="7" t="s">
        <v>43</v>
      </c>
      <c r="T21" s="7" t="s">
        <v>44</v>
      </c>
      <c r="U21" s="24" t="s">
        <v>45</v>
      </c>
      <c r="V21" s="24" t="s">
        <v>46</v>
      </c>
      <c r="Y21" s="7" t="s">
        <v>64</v>
      </c>
      <c r="AB21" s="7" t="s">
        <v>65</v>
      </c>
      <c r="AC21" s="24" t="s">
        <v>66</v>
      </c>
      <c r="AD21" s="24" t="s">
        <v>67</v>
      </c>
      <c r="AH21" s="7" t="s">
        <v>119</v>
      </c>
      <c r="AK21" s="7"/>
      <c r="AL21" s="7" t="s">
        <v>122</v>
      </c>
      <c r="AN21" s="24" t="s">
        <v>126</v>
      </c>
    </row>
    <row r="22" spans="7:40" x14ac:dyDescent="0.35">
      <c r="I22" s="7" t="s">
        <v>31</v>
      </c>
      <c r="K22" s="7" t="s">
        <v>33</v>
      </c>
      <c r="L22" s="24" t="s">
        <v>34</v>
      </c>
      <c r="M22" s="24" t="s">
        <v>41</v>
      </c>
      <c r="O22" s="35">
        <f>LOG(1,2)</f>
        <v>0</v>
      </c>
      <c r="Q22" s="7" t="s">
        <v>42</v>
      </c>
      <c r="T22" s="7" t="s">
        <v>47</v>
      </c>
      <c r="U22" s="24" t="s">
        <v>48</v>
      </c>
      <c r="V22" s="24" t="s">
        <v>49</v>
      </c>
      <c r="X22" s="35">
        <f>LOG(0.5,2)</f>
        <v>-1</v>
      </c>
      <c r="Y22" s="7" t="s">
        <v>62</v>
      </c>
      <c r="AB22" s="7" t="s">
        <v>68</v>
      </c>
      <c r="AC22" s="24" t="s">
        <v>69</v>
      </c>
      <c r="AD22" s="24" t="s">
        <v>72</v>
      </c>
      <c r="AH22" s="7" t="s">
        <v>120</v>
      </c>
      <c r="AK22" s="7"/>
      <c r="AL22" s="7" t="s">
        <v>123</v>
      </c>
      <c r="AN22" s="24" t="s">
        <v>129</v>
      </c>
    </row>
    <row r="23" spans="7:40" x14ac:dyDescent="0.35">
      <c r="I23" s="7" t="s">
        <v>58</v>
      </c>
      <c r="K23" s="7" t="s">
        <v>35</v>
      </c>
      <c r="L23" s="24" t="s">
        <v>36</v>
      </c>
      <c r="M23" s="24" t="s">
        <v>40</v>
      </c>
      <c r="Y23" s="7" t="s">
        <v>63</v>
      </c>
      <c r="AB23" s="7" t="s">
        <v>70</v>
      </c>
      <c r="AC23" s="24" t="s">
        <v>71</v>
      </c>
      <c r="AD23" s="24" t="s">
        <v>75</v>
      </c>
      <c r="AN23" s="24"/>
    </row>
    <row r="24" spans="7:40" x14ac:dyDescent="0.35">
      <c r="I24" s="7" t="s">
        <v>39</v>
      </c>
      <c r="J24" s="23" t="s">
        <v>20</v>
      </c>
      <c r="K24" s="25" t="s">
        <v>37</v>
      </c>
      <c r="Q24" s="7" t="s">
        <v>50</v>
      </c>
      <c r="S24" s="28" t="s">
        <v>20</v>
      </c>
      <c r="T24" s="25" t="s">
        <v>51</v>
      </c>
      <c r="Y24" s="7" t="s">
        <v>76</v>
      </c>
      <c r="AA24" s="1" t="s">
        <v>20</v>
      </c>
      <c r="AB24" s="7" t="s">
        <v>77</v>
      </c>
      <c r="AH24" s="7" t="s">
        <v>121</v>
      </c>
      <c r="AK24" s="1" t="s">
        <v>20</v>
      </c>
      <c r="AL24" s="7" t="s">
        <v>130</v>
      </c>
      <c r="AN24" s="24"/>
    </row>
    <row r="25" spans="7:40" x14ac:dyDescent="0.35">
      <c r="J25" s="23" t="s">
        <v>20</v>
      </c>
      <c r="K25" s="24">
        <v>0.69399999999999995</v>
      </c>
      <c r="S25" s="28" t="s">
        <v>20</v>
      </c>
      <c r="T25" s="25" t="s">
        <v>54</v>
      </c>
      <c r="AA25" s="1" t="s">
        <v>20</v>
      </c>
      <c r="AB25" s="25">
        <f>(4/14*1)+(6/14*0.92)+(4/14*0.81)</f>
        <v>0.91142857142857137</v>
      </c>
      <c r="AL25" s="25">
        <f>(7/14*0.985)+(7/14*0.59)</f>
        <v>0.78749999999999998</v>
      </c>
    </row>
    <row r="26" spans="7:40" x14ac:dyDescent="0.35">
      <c r="I26" s="7" t="s">
        <v>52</v>
      </c>
      <c r="J26" s="23" t="s">
        <v>20</v>
      </c>
      <c r="K26" s="25" t="s">
        <v>38</v>
      </c>
      <c r="Q26" s="7" t="s">
        <v>53</v>
      </c>
      <c r="S26" s="28" t="s">
        <v>20</v>
      </c>
      <c r="T26" s="25" t="s">
        <v>55</v>
      </c>
      <c r="Y26" s="7" t="s">
        <v>78</v>
      </c>
      <c r="AA26" s="1" t="s">
        <v>20</v>
      </c>
      <c r="AB26" s="7" t="s">
        <v>79</v>
      </c>
      <c r="AH26" s="7" t="s">
        <v>57</v>
      </c>
      <c r="AK26" s="1" t="s">
        <v>20</v>
      </c>
      <c r="AL26" s="7" t="s">
        <v>131</v>
      </c>
    </row>
    <row r="27" spans="7:40" x14ac:dyDescent="0.35">
      <c r="J27" s="23" t="s">
        <v>20</v>
      </c>
      <c r="K27" s="45">
        <f>0.94-K25</f>
        <v>0.246</v>
      </c>
      <c r="S27" s="28" t="s">
        <v>20</v>
      </c>
      <c r="T27" s="41">
        <f>0.94-T25</f>
        <v>4.7999999999999932E-2</v>
      </c>
      <c r="AA27" s="1" t="s">
        <v>20</v>
      </c>
      <c r="AB27" s="42">
        <f>0.94 - AB25</f>
        <v>2.8571428571428581E-2</v>
      </c>
      <c r="AK27" s="1" t="s">
        <v>20</v>
      </c>
      <c r="AL27" s="42">
        <f>0.94-AL25</f>
        <v>0.15249999999999997</v>
      </c>
    </row>
    <row r="28" spans="7:40" x14ac:dyDescent="0.35">
      <c r="AL28" s="7"/>
    </row>
    <row r="29" spans="7:40" x14ac:dyDescent="0.35">
      <c r="H29" s="2">
        <v>3</v>
      </c>
      <c r="I29" s="33" t="s">
        <v>52</v>
      </c>
      <c r="J29" s="34">
        <v>0.246</v>
      </c>
      <c r="O29" s="28" t="s">
        <v>142</v>
      </c>
      <c r="P29">
        <f>1/2</f>
        <v>0.5</v>
      </c>
      <c r="Q29" s="39" t="s">
        <v>142</v>
      </c>
      <c r="R29">
        <f>1/2</f>
        <v>0.5</v>
      </c>
    </row>
    <row r="30" spans="7:40" x14ac:dyDescent="0.35">
      <c r="G30" s="7"/>
      <c r="H30" s="2"/>
      <c r="I30" s="7" t="s">
        <v>57</v>
      </c>
      <c r="J30" s="2">
        <v>0.151</v>
      </c>
      <c r="O30" s="1" t="s">
        <v>27</v>
      </c>
      <c r="P30">
        <f>LOG(P29,2)</f>
        <v>-1</v>
      </c>
      <c r="Q30" s="1" t="s">
        <v>27</v>
      </c>
      <c r="R30">
        <f>LOG(R29,2)</f>
        <v>-1</v>
      </c>
    </row>
    <row r="31" spans="7:40" x14ac:dyDescent="0.35">
      <c r="I31" s="7" t="s">
        <v>53</v>
      </c>
      <c r="J31" s="2">
        <v>4.8000000000000001E-2</v>
      </c>
      <c r="K31" s="7"/>
      <c r="O31" s="1" t="s">
        <v>24</v>
      </c>
      <c r="P31" s="29">
        <f>P29*P30</f>
        <v>-0.5</v>
      </c>
      <c r="Q31" s="1" t="s">
        <v>25</v>
      </c>
      <c r="R31" s="29">
        <f>R29*R30</f>
        <v>-0.5</v>
      </c>
    </row>
    <row r="32" spans="7:40" x14ac:dyDescent="0.35">
      <c r="I32" s="7" t="s">
        <v>56</v>
      </c>
      <c r="J32" s="2">
        <v>2.9000000000000001E-2</v>
      </c>
      <c r="O32"/>
      <c r="P32" t="s">
        <v>26</v>
      </c>
      <c r="Q32" s="31">
        <f>-P31-R31</f>
        <v>1</v>
      </c>
    </row>
    <row r="33" spans="1:30" x14ac:dyDescent="0.35">
      <c r="O33"/>
      <c r="P33"/>
      <c r="Q33" s="31"/>
    </row>
    <row r="34" spans="1:30" x14ac:dyDescent="0.35">
      <c r="A34" s="10" t="s">
        <v>4</v>
      </c>
      <c r="B34" s="11" t="s">
        <v>0</v>
      </c>
      <c r="C34" s="11" t="s">
        <v>1</v>
      </c>
      <c r="D34" s="11" t="s">
        <v>2</v>
      </c>
      <c r="E34" s="11" t="s">
        <v>3</v>
      </c>
      <c r="F34" s="12" t="s">
        <v>59</v>
      </c>
      <c r="I34" s="7" t="s">
        <v>156</v>
      </c>
      <c r="Q34" s="31"/>
    </row>
    <row r="35" spans="1:30" ht="24" x14ac:dyDescent="0.45">
      <c r="A35" s="13">
        <v>1</v>
      </c>
      <c r="B35" s="3" t="s">
        <v>5</v>
      </c>
      <c r="C35" s="14" t="s">
        <v>8</v>
      </c>
      <c r="D35" s="4" t="s">
        <v>11</v>
      </c>
      <c r="E35" s="5" t="s">
        <v>13</v>
      </c>
      <c r="F35" s="15" t="s">
        <v>15</v>
      </c>
      <c r="I35" s="44" t="s">
        <v>158</v>
      </c>
      <c r="J35" s="23" t="s">
        <v>20</v>
      </c>
      <c r="K35" s="25" t="s">
        <v>61</v>
      </c>
      <c r="M35" s="23"/>
      <c r="Q35" s="31"/>
    </row>
    <row r="36" spans="1:30" x14ac:dyDescent="0.35">
      <c r="A36" s="13">
        <v>2</v>
      </c>
      <c r="B36" s="3" t="s">
        <v>5</v>
      </c>
      <c r="C36" s="14" t="s">
        <v>8</v>
      </c>
      <c r="D36" s="4" t="s">
        <v>11</v>
      </c>
      <c r="E36" s="5" t="s">
        <v>14</v>
      </c>
      <c r="F36" s="15" t="s">
        <v>15</v>
      </c>
      <c r="J36" s="23" t="s">
        <v>20</v>
      </c>
      <c r="K36" s="25" t="s">
        <v>160</v>
      </c>
      <c r="M36" s="23"/>
    </row>
    <row r="37" spans="1:30" x14ac:dyDescent="0.35">
      <c r="A37" s="13">
        <v>3</v>
      </c>
      <c r="B37" s="3" t="s">
        <v>5</v>
      </c>
      <c r="C37" s="14" t="s">
        <v>9</v>
      </c>
      <c r="D37" s="4" t="s">
        <v>11</v>
      </c>
      <c r="E37" s="5" t="s">
        <v>13</v>
      </c>
      <c r="F37" s="15" t="s">
        <v>15</v>
      </c>
      <c r="J37" s="23" t="s">
        <v>20</v>
      </c>
      <c r="K37" s="25">
        <v>0.97099999999999997</v>
      </c>
      <c r="M37" s="23"/>
    </row>
    <row r="38" spans="1:30" x14ac:dyDescent="0.35">
      <c r="A38" s="13">
        <v>4</v>
      </c>
      <c r="B38" s="3" t="s">
        <v>5</v>
      </c>
      <c r="C38" s="14" t="s">
        <v>10</v>
      </c>
      <c r="D38" s="4" t="s">
        <v>12</v>
      </c>
      <c r="E38" s="5" t="s">
        <v>13</v>
      </c>
      <c r="F38" s="16" t="s">
        <v>16</v>
      </c>
      <c r="I38" s="7" t="s">
        <v>2</v>
      </c>
      <c r="Q38" s="24" t="s">
        <v>3</v>
      </c>
      <c r="R38" s="2"/>
      <c r="S38" s="7"/>
      <c r="Y38" s="24" t="s">
        <v>1</v>
      </c>
      <c r="Z38" s="2"/>
      <c r="AA38" s="7"/>
    </row>
    <row r="39" spans="1:30" x14ac:dyDescent="0.35">
      <c r="A39" s="13">
        <v>5</v>
      </c>
      <c r="B39" s="3" t="s">
        <v>5</v>
      </c>
      <c r="C39" s="14" t="s">
        <v>9</v>
      </c>
      <c r="D39" s="4" t="s">
        <v>12</v>
      </c>
      <c r="E39" s="5" t="s">
        <v>14</v>
      </c>
      <c r="F39" s="16" t="s">
        <v>16</v>
      </c>
      <c r="I39" s="7" t="s">
        <v>119</v>
      </c>
      <c r="K39" s="7" t="s">
        <v>134</v>
      </c>
      <c r="L39" s="24" t="s">
        <v>135</v>
      </c>
      <c r="M39" s="47" t="s">
        <v>41</v>
      </c>
      <c r="N39" s="48"/>
      <c r="O39" s="7"/>
      <c r="P39" s="23"/>
      <c r="Q39" s="7" t="s">
        <v>42</v>
      </c>
      <c r="R39" s="2"/>
      <c r="S39" s="2"/>
      <c r="T39" s="7" t="s">
        <v>146</v>
      </c>
      <c r="U39" s="24" t="s">
        <v>147</v>
      </c>
      <c r="V39" s="24" t="s">
        <v>67</v>
      </c>
      <c r="Y39" s="7" t="s">
        <v>63</v>
      </c>
      <c r="Z39" s="2"/>
      <c r="AA39" s="2"/>
      <c r="AB39" s="7" t="s">
        <v>141</v>
      </c>
      <c r="AC39" s="24" t="s">
        <v>151</v>
      </c>
      <c r="AD39" s="24" t="s">
        <v>41</v>
      </c>
    </row>
    <row r="40" spans="1:30" x14ac:dyDescent="0.35">
      <c r="I40" s="7" t="s">
        <v>120</v>
      </c>
      <c r="K40" s="7" t="s">
        <v>136</v>
      </c>
      <c r="L40" s="24" t="s">
        <v>137</v>
      </c>
      <c r="M40" s="47" t="s">
        <v>41</v>
      </c>
      <c r="N40" s="48"/>
      <c r="O40" s="7"/>
      <c r="P40" s="23"/>
      <c r="Q40" s="7" t="s">
        <v>43</v>
      </c>
      <c r="R40" s="2"/>
      <c r="S40" s="2"/>
      <c r="T40" s="7" t="s">
        <v>143</v>
      </c>
      <c r="U40" s="24" t="s">
        <v>144</v>
      </c>
      <c r="V40" s="24" t="s">
        <v>145</v>
      </c>
      <c r="Y40" s="7" t="s">
        <v>64</v>
      </c>
      <c r="Z40" s="2"/>
      <c r="AA40" s="2"/>
      <c r="AB40" s="7" t="s">
        <v>152</v>
      </c>
      <c r="AC40" s="24" t="s">
        <v>153</v>
      </c>
      <c r="AD40" s="24" t="s">
        <v>41</v>
      </c>
    </row>
    <row r="41" spans="1:30" x14ac:dyDescent="0.35">
      <c r="I41" s="7" t="s">
        <v>139</v>
      </c>
      <c r="J41" s="23" t="s">
        <v>20</v>
      </c>
      <c r="K41" s="25" t="s">
        <v>138</v>
      </c>
      <c r="O41" s="7"/>
      <c r="P41" s="23"/>
      <c r="Q41" s="7" t="s">
        <v>50</v>
      </c>
      <c r="R41" s="23"/>
      <c r="S41" s="23" t="s">
        <v>20</v>
      </c>
      <c r="T41" s="25" t="s">
        <v>148</v>
      </c>
      <c r="U41" s="2"/>
      <c r="V41" s="2"/>
      <c r="Y41" s="7" t="s">
        <v>150</v>
      </c>
      <c r="Z41" s="2"/>
      <c r="AA41" s="2"/>
      <c r="AB41" s="7" t="s">
        <v>146</v>
      </c>
      <c r="AC41" s="24" t="s">
        <v>147</v>
      </c>
      <c r="AD41" s="24" t="s">
        <v>67</v>
      </c>
    </row>
    <row r="42" spans="1:30" x14ac:dyDescent="0.35">
      <c r="G42" s="7"/>
      <c r="J42" s="23" t="s">
        <v>20</v>
      </c>
      <c r="K42" s="24">
        <v>0</v>
      </c>
      <c r="O42" s="7"/>
      <c r="P42" s="23"/>
      <c r="R42" s="23"/>
      <c r="S42" s="23" t="s">
        <v>20</v>
      </c>
      <c r="T42" s="32">
        <f>(2/5 * 1) + (3/5 * 0.918)</f>
        <v>0.95079999999999998</v>
      </c>
      <c r="U42" s="2"/>
      <c r="V42" s="2"/>
      <c r="Y42" s="7" t="s">
        <v>50</v>
      </c>
      <c r="Z42" s="23"/>
      <c r="AA42" s="23" t="s">
        <v>20</v>
      </c>
      <c r="AB42" s="25" t="s">
        <v>154</v>
      </c>
      <c r="AC42" s="2"/>
      <c r="AD42" s="2"/>
    </row>
    <row r="43" spans="1:30" x14ac:dyDescent="0.35">
      <c r="G43" s="7"/>
      <c r="I43" s="7" t="s">
        <v>57</v>
      </c>
      <c r="J43" s="23" t="s">
        <v>20</v>
      </c>
      <c r="K43" s="23" t="s">
        <v>140</v>
      </c>
      <c r="O43" s="7"/>
      <c r="P43" s="23"/>
      <c r="Q43" s="7" t="s">
        <v>57</v>
      </c>
      <c r="R43" s="23"/>
      <c r="S43" s="23" t="s">
        <v>20</v>
      </c>
      <c r="T43" s="25" t="s">
        <v>149</v>
      </c>
      <c r="U43" s="2"/>
      <c r="V43" s="2"/>
      <c r="Y43" s="7"/>
      <c r="Z43" s="23"/>
      <c r="AA43" s="23" t="s">
        <v>20</v>
      </c>
      <c r="AB43" s="25">
        <f>(1/5 * 0) + (2/5 * 0) + (2/5 * 1)</f>
        <v>0.4</v>
      </c>
      <c r="AC43" s="2"/>
      <c r="AD43" s="2"/>
    </row>
    <row r="44" spans="1:30" x14ac:dyDescent="0.35">
      <c r="G44" s="7"/>
      <c r="I44" s="2"/>
      <c r="J44" s="23" t="s">
        <v>20</v>
      </c>
      <c r="K44" s="45">
        <v>0.97099999999999997</v>
      </c>
      <c r="P44" s="7"/>
      <c r="Q44" s="2"/>
      <c r="R44" s="23"/>
      <c r="S44" s="23" t="s">
        <v>20</v>
      </c>
      <c r="T44" s="42">
        <f>0.971 - 0.951</f>
        <v>2.0000000000000018E-2</v>
      </c>
      <c r="U44" s="2"/>
      <c r="V44" s="2"/>
      <c r="Y44" s="7" t="s">
        <v>57</v>
      </c>
      <c r="Z44" s="23"/>
      <c r="AA44" s="23" t="s">
        <v>20</v>
      </c>
      <c r="AB44" s="25" t="s">
        <v>155</v>
      </c>
      <c r="AC44" s="2"/>
      <c r="AD44" s="2"/>
    </row>
    <row r="45" spans="1:30" x14ac:dyDescent="0.35">
      <c r="G45" s="7"/>
      <c r="I45" s="2"/>
      <c r="J45" s="23"/>
      <c r="K45" s="40"/>
      <c r="P45" s="7"/>
      <c r="Q45" s="2"/>
      <c r="R45" s="23"/>
      <c r="S45" s="23"/>
      <c r="T45" s="42"/>
      <c r="U45" s="2"/>
      <c r="V45" s="2"/>
      <c r="Y45" s="7"/>
      <c r="Z45" s="23"/>
      <c r="AA45" s="23" t="s">
        <v>20</v>
      </c>
      <c r="AB45" s="42">
        <f>0.971 -0.4</f>
        <v>0.57099999999999995</v>
      </c>
      <c r="AC45" s="2"/>
      <c r="AD45" s="2"/>
    </row>
    <row r="46" spans="1:30" x14ac:dyDescent="0.35">
      <c r="A46" s="10" t="s">
        <v>4</v>
      </c>
      <c r="B46" s="11" t="s">
        <v>0</v>
      </c>
      <c r="C46" s="11" t="s">
        <v>1</v>
      </c>
      <c r="D46" s="11" t="s">
        <v>2</v>
      </c>
      <c r="E46" s="11" t="s">
        <v>3</v>
      </c>
      <c r="F46" s="12" t="s">
        <v>59</v>
      </c>
      <c r="G46" s="7"/>
      <c r="I46" s="7" t="s">
        <v>157</v>
      </c>
      <c r="P46" s="7"/>
      <c r="Q46"/>
      <c r="Y46" s="2"/>
      <c r="Z46" s="23"/>
      <c r="AC46" s="2"/>
      <c r="AD46" s="2"/>
    </row>
    <row r="47" spans="1:30" ht="24" x14ac:dyDescent="0.45">
      <c r="A47" s="13">
        <v>1</v>
      </c>
      <c r="B47" s="3" t="s">
        <v>7</v>
      </c>
      <c r="C47" s="14" t="s">
        <v>9</v>
      </c>
      <c r="D47" s="4" t="s">
        <v>11</v>
      </c>
      <c r="E47" s="5" t="s">
        <v>13</v>
      </c>
      <c r="F47" s="16" t="s">
        <v>16</v>
      </c>
      <c r="G47" s="7"/>
      <c r="I47" s="44" t="s">
        <v>159</v>
      </c>
      <c r="J47" s="23" t="s">
        <v>20</v>
      </c>
      <c r="K47" s="25" t="s">
        <v>61</v>
      </c>
      <c r="P47" s="24"/>
      <c r="Q47"/>
    </row>
    <row r="48" spans="1:30" x14ac:dyDescent="0.35">
      <c r="A48" s="13">
        <v>2</v>
      </c>
      <c r="B48" s="3" t="s">
        <v>7</v>
      </c>
      <c r="C48" s="14" t="s">
        <v>10</v>
      </c>
      <c r="D48" s="4" t="s">
        <v>12</v>
      </c>
      <c r="E48" s="5" t="s">
        <v>13</v>
      </c>
      <c r="F48" s="16" t="s">
        <v>16</v>
      </c>
      <c r="J48" s="23" t="s">
        <v>20</v>
      </c>
      <c r="K48" s="25" t="s">
        <v>161</v>
      </c>
      <c r="Q48"/>
    </row>
    <row r="49" spans="1:31" x14ac:dyDescent="0.35">
      <c r="A49" s="13">
        <v>3</v>
      </c>
      <c r="B49" s="3" t="s">
        <v>7</v>
      </c>
      <c r="C49" s="14" t="s">
        <v>10</v>
      </c>
      <c r="D49" s="4" t="s">
        <v>12</v>
      </c>
      <c r="E49" s="5" t="s">
        <v>14</v>
      </c>
      <c r="F49" s="15" t="s">
        <v>15</v>
      </c>
      <c r="J49" s="23" t="s">
        <v>20</v>
      </c>
      <c r="K49" s="25">
        <v>0.97099999999999997</v>
      </c>
      <c r="R49" s="23"/>
      <c r="S49" s="25"/>
      <c r="T49" s="2"/>
      <c r="U49" s="2"/>
      <c r="V49" s="2"/>
    </row>
    <row r="50" spans="1:31" x14ac:dyDescent="0.35">
      <c r="A50" s="13">
        <v>4</v>
      </c>
      <c r="B50" s="3" t="s">
        <v>7</v>
      </c>
      <c r="C50" s="14" t="s">
        <v>9</v>
      </c>
      <c r="D50" s="4" t="s">
        <v>12</v>
      </c>
      <c r="E50" s="5" t="s">
        <v>13</v>
      </c>
      <c r="F50" s="16" t="s">
        <v>16</v>
      </c>
      <c r="I50" s="7" t="s">
        <v>2</v>
      </c>
      <c r="J50" s="23"/>
      <c r="K50" s="25"/>
      <c r="Q50" s="7" t="s">
        <v>3</v>
      </c>
      <c r="R50" s="7"/>
      <c r="S50" s="23"/>
      <c r="T50" s="25"/>
      <c r="U50" s="2"/>
      <c r="V50" s="2"/>
      <c r="W50" s="2"/>
      <c r="Y50" s="24" t="s">
        <v>1</v>
      </c>
      <c r="Z50" s="2"/>
      <c r="AA50" s="7"/>
    </row>
    <row r="51" spans="1:31" x14ac:dyDescent="0.35">
      <c r="A51" s="13">
        <v>5</v>
      </c>
      <c r="B51" s="18" t="s">
        <v>7</v>
      </c>
      <c r="C51" s="19" t="s">
        <v>9</v>
      </c>
      <c r="D51" s="20" t="s">
        <v>11</v>
      </c>
      <c r="E51" s="21" t="s">
        <v>14</v>
      </c>
      <c r="F51" s="22" t="s">
        <v>15</v>
      </c>
      <c r="I51" s="7" t="s">
        <v>119</v>
      </c>
      <c r="K51" s="7" t="s">
        <v>146</v>
      </c>
      <c r="L51" s="24" t="s">
        <v>147</v>
      </c>
      <c r="M51" s="24" t="s">
        <v>67</v>
      </c>
      <c r="Q51" s="7" t="s">
        <v>42</v>
      </c>
      <c r="R51" s="7"/>
      <c r="S51" s="2"/>
      <c r="T51" s="7" t="s">
        <v>152</v>
      </c>
      <c r="U51" s="24" t="s">
        <v>153</v>
      </c>
      <c r="V51" s="47" t="s">
        <v>41</v>
      </c>
      <c r="W51" s="47"/>
      <c r="Y51" s="7" t="s">
        <v>63</v>
      </c>
      <c r="Z51" s="2"/>
      <c r="AA51" s="2"/>
      <c r="AB51" s="7" t="s">
        <v>146</v>
      </c>
      <c r="AC51" s="24" t="s">
        <v>147</v>
      </c>
      <c r="AD51" s="24" t="s">
        <v>67</v>
      </c>
    </row>
    <row r="52" spans="1:31" x14ac:dyDescent="0.35">
      <c r="I52" s="7" t="s">
        <v>120</v>
      </c>
      <c r="K52" s="7" t="s">
        <v>162</v>
      </c>
      <c r="L52" s="24" t="s">
        <v>163</v>
      </c>
      <c r="M52" s="24" t="s">
        <v>145</v>
      </c>
      <c r="Q52" s="7" t="s">
        <v>43</v>
      </c>
      <c r="R52" s="7"/>
      <c r="S52" s="2"/>
      <c r="T52" s="7" t="s">
        <v>165</v>
      </c>
      <c r="U52" s="24" t="s">
        <v>164</v>
      </c>
      <c r="V52" s="47" t="s">
        <v>41</v>
      </c>
      <c r="W52" s="47"/>
      <c r="Y52" s="7" t="s">
        <v>150</v>
      </c>
      <c r="Z52" s="2"/>
      <c r="AA52" s="2"/>
      <c r="AB52" s="7" t="s">
        <v>162</v>
      </c>
      <c r="AC52" s="24" t="s">
        <v>163</v>
      </c>
      <c r="AD52" s="24" t="s">
        <v>145</v>
      </c>
      <c r="AE52" s="2"/>
    </row>
    <row r="53" spans="1:31" x14ac:dyDescent="0.35">
      <c r="I53" s="7" t="s">
        <v>139</v>
      </c>
      <c r="J53" s="23" t="s">
        <v>20</v>
      </c>
      <c r="K53" s="25" t="s">
        <v>148</v>
      </c>
      <c r="Q53" s="7" t="s">
        <v>50</v>
      </c>
      <c r="R53" s="7"/>
      <c r="S53" s="23" t="s">
        <v>20</v>
      </c>
      <c r="T53" s="25" t="s">
        <v>166</v>
      </c>
      <c r="U53" s="2"/>
      <c r="V53" s="2"/>
      <c r="W53" s="2"/>
      <c r="Y53" s="7" t="s">
        <v>167</v>
      </c>
      <c r="Z53" s="23"/>
      <c r="AA53" s="23" t="s">
        <v>20</v>
      </c>
      <c r="AB53" s="25" t="s">
        <v>148</v>
      </c>
      <c r="AC53" s="2"/>
      <c r="AD53" s="2"/>
    </row>
    <row r="54" spans="1:31" x14ac:dyDescent="0.35">
      <c r="J54" s="23" t="s">
        <v>20</v>
      </c>
      <c r="K54" s="32">
        <f>(2/5 * 1) + (3/5 * 0.918)</f>
        <v>0.95079999999999998</v>
      </c>
      <c r="R54" s="7"/>
      <c r="S54" s="23" t="s">
        <v>20</v>
      </c>
      <c r="T54" s="32">
        <v>0</v>
      </c>
      <c r="U54" s="2"/>
      <c r="V54" s="2"/>
      <c r="W54" s="2"/>
      <c r="Y54" s="7"/>
      <c r="Z54" s="23"/>
      <c r="AA54" s="23" t="s">
        <v>20</v>
      </c>
      <c r="AB54" s="32">
        <f>(2/5 * 1) + (3/5 * 0.918)</f>
        <v>0.95079999999999998</v>
      </c>
      <c r="AC54" s="2"/>
      <c r="AD54" s="2"/>
    </row>
    <row r="55" spans="1:31" x14ac:dyDescent="0.35">
      <c r="I55" s="7" t="s">
        <v>57</v>
      </c>
      <c r="J55" s="23" t="s">
        <v>20</v>
      </c>
      <c r="K55" s="25" t="s">
        <v>149</v>
      </c>
      <c r="Q55" s="7" t="s">
        <v>57</v>
      </c>
      <c r="R55" s="7"/>
      <c r="S55" s="23" t="s">
        <v>20</v>
      </c>
      <c r="T55" s="25" t="s">
        <v>140</v>
      </c>
      <c r="U55" s="2"/>
      <c r="V55" s="2"/>
      <c r="W55" s="2"/>
      <c r="Y55" s="7" t="s">
        <v>57</v>
      </c>
      <c r="Z55" s="23"/>
      <c r="AA55" s="23" t="s">
        <v>20</v>
      </c>
      <c r="AB55" s="25" t="s">
        <v>149</v>
      </c>
      <c r="AC55" s="2"/>
      <c r="AD55" s="2"/>
    </row>
    <row r="56" spans="1:31" x14ac:dyDescent="0.35">
      <c r="I56" s="2"/>
      <c r="J56" s="23" t="s">
        <v>20</v>
      </c>
      <c r="K56" s="43">
        <f>0.971 -K54</f>
        <v>2.0199999999999996E-2</v>
      </c>
      <c r="Q56" s="2"/>
      <c r="R56" s="2"/>
      <c r="S56" s="23" t="s">
        <v>20</v>
      </c>
      <c r="T56" s="46">
        <f>0.971 -T54</f>
        <v>0.97099999999999997</v>
      </c>
      <c r="U56" s="2"/>
      <c r="V56" s="2"/>
      <c r="W56" s="2"/>
      <c r="Y56" s="7"/>
      <c r="Z56" s="23"/>
      <c r="AA56" s="23" t="s">
        <v>20</v>
      </c>
      <c r="AB56" s="41">
        <f>0.971 -AB54</f>
        <v>2.0199999999999996E-2</v>
      </c>
      <c r="AC56" s="2"/>
      <c r="AD56" s="2"/>
    </row>
    <row r="59" spans="1:31" x14ac:dyDescent="0.35">
      <c r="I59" s="2"/>
      <c r="O59" s="7"/>
      <c r="P59"/>
      <c r="Q59"/>
    </row>
    <row r="60" spans="1:31" x14ac:dyDescent="0.35">
      <c r="I60" s="25"/>
      <c r="O60" s="7"/>
      <c r="P60"/>
      <c r="Q60"/>
    </row>
    <row r="61" spans="1:31" x14ac:dyDescent="0.35">
      <c r="I61" s="25"/>
      <c r="O61" s="7"/>
      <c r="P61"/>
      <c r="Q61"/>
    </row>
    <row r="62" spans="1:31" x14ac:dyDescent="0.35">
      <c r="I62" s="25"/>
      <c r="O62" s="7"/>
      <c r="P62"/>
      <c r="Q62"/>
    </row>
    <row r="63" spans="1:31" x14ac:dyDescent="0.35">
      <c r="I63" s="2"/>
      <c r="O63" s="7"/>
      <c r="P63"/>
      <c r="Q63"/>
    </row>
    <row r="64" spans="1:31" x14ac:dyDescent="0.35">
      <c r="I64" s="2"/>
      <c r="O64" s="7"/>
      <c r="P64"/>
      <c r="Q64"/>
    </row>
  </sheetData>
  <pageMargins left="0.23622047244094491" right="0.23622047244094491" top="0.74803149606299213" bottom="0.74803149606299213" header="0.31496062992125984" footer="0.31496062992125984"/>
  <pageSetup paperSize="9" scale="46" orientation="landscape" r:id="rId1"/>
  <headerFooter>
    <oddHeader>&amp;C&amp;24AI for Games: ID3 - Algorithm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2324D-5270-4B22-9BD6-BB4C61271F9B}">
  <dimension ref="A1:AB16"/>
  <sheetViews>
    <sheetView workbookViewId="0">
      <selection activeCell="Z25" sqref="Z25"/>
    </sheetView>
  </sheetViews>
  <sheetFormatPr defaultRowHeight="15" x14ac:dyDescent="0.25"/>
  <cols>
    <col min="24" max="26" width="9.140625" style="1"/>
    <col min="27" max="27" width="15.5703125" style="1" bestFit="1" customWidth="1"/>
    <col min="28" max="28" width="9.140625" style="1"/>
  </cols>
  <sheetData>
    <row r="1" spans="1:28" ht="16.5" x14ac:dyDescent="0.3">
      <c r="A1" s="36" t="s">
        <v>95</v>
      </c>
      <c r="H1" s="36" t="s">
        <v>110</v>
      </c>
      <c r="O1" s="36" t="s">
        <v>80</v>
      </c>
      <c r="X1" s="50" t="s">
        <v>168</v>
      </c>
      <c r="Y1" s="50" t="s">
        <v>169</v>
      </c>
      <c r="Z1" s="50" t="s">
        <v>170</v>
      </c>
      <c r="AA1" s="50" t="s">
        <v>171</v>
      </c>
      <c r="AB1" s="50" t="s">
        <v>172</v>
      </c>
    </row>
    <row r="2" spans="1:28" ht="16.5" x14ac:dyDescent="0.3">
      <c r="A2" s="36" t="s">
        <v>96</v>
      </c>
      <c r="H2" s="36" t="s">
        <v>116</v>
      </c>
      <c r="O2" s="36" t="s">
        <v>81</v>
      </c>
      <c r="X2" s="49">
        <v>1</v>
      </c>
      <c r="Y2" s="49" t="s">
        <v>173</v>
      </c>
      <c r="Z2" s="49" t="s">
        <v>173</v>
      </c>
      <c r="AA2" s="49" t="s">
        <v>173</v>
      </c>
      <c r="AB2" s="52" t="s">
        <v>173</v>
      </c>
    </row>
    <row r="3" spans="1:28" ht="16.5" x14ac:dyDescent="0.3">
      <c r="A3" s="36" t="s">
        <v>98</v>
      </c>
      <c r="H3" s="36" t="s">
        <v>111</v>
      </c>
      <c r="O3" s="36" t="s">
        <v>82</v>
      </c>
      <c r="X3" s="49">
        <v>2</v>
      </c>
      <c r="Y3" s="49" t="s">
        <v>174</v>
      </c>
      <c r="Z3" s="49" t="s">
        <v>174</v>
      </c>
      <c r="AA3" s="49" t="s">
        <v>174</v>
      </c>
      <c r="AB3" s="51" t="s">
        <v>174</v>
      </c>
    </row>
    <row r="4" spans="1:28" ht="16.5" x14ac:dyDescent="0.3">
      <c r="A4" s="36" t="s">
        <v>97</v>
      </c>
      <c r="H4" s="36" t="s">
        <v>117</v>
      </c>
      <c r="O4" s="36" t="s">
        <v>83</v>
      </c>
      <c r="X4" s="49">
        <v>3</v>
      </c>
      <c r="Y4" s="49" t="s">
        <v>174</v>
      </c>
      <c r="Z4" s="49" t="s">
        <v>174</v>
      </c>
      <c r="AA4" s="49" t="s">
        <v>173</v>
      </c>
      <c r="AB4" s="52" t="s">
        <v>173</v>
      </c>
    </row>
    <row r="5" spans="1:28" ht="16.5" x14ac:dyDescent="0.3">
      <c r="A5" s="36" t="s">
        <v>99</v>
      </c>
      <c r="H5" s="36" t="s">
        <v>112</v>
      </c>
      <c r="O5" s="36" t="s">
        <v>84</v>
      </c>
      <c r="X5" s="49">
        <v>4</v>
      </c>
      <c r="Y5" s="49" t="s">
        <v>174</v>
      </c>
      <c r="Z5" s="49" t="s">
        <v>173</v>
      </c>
      <c r="AA5" s="49" t="s">
        <v>174</v>
      </c>
      <c r="AB5" s="51" t="s">
        <v>174</v>
      </c>
    </row>
    <row r="6" spans="1:28" ht="16.5" x14ac:dyDescent="0.3">
      <c r="A6" s="36" t="s">
        <v>100</v>
      </c>
      <c r="H6" s="36" t="s">
        <v>111</v>
      </c>
      <c r="O6" s="36" t="s">
        <v>85</v>
      </c>
      <c r="X6" s="49">
        <v>5</v>
      </c>
      <c r="Y6" s="49" t="s">
        <v>174</v>
      </c>
      <c r="Z6" s="49" t="s">
        <v>174</v>
      </c>
      <c r="AA6" s="49" t="s">
        <v>174</v>
      </c>
      <c r="AB6" s="51" t="s">
        <v>174</v>
      </c>
    </row>
    <row r="7" spans="1:28" ht="16.5" x14ac:dyDescent="0.3">
      <c r="A7" s="36" t="s">
        <v>101</v>
      </c>
      <c r="H7" s="36" t="s">
        <v>113</v>
      </c>
      <c r="O7" s="36" t="s">
        <v>86</v>
      </c>
      <c r="X7" s="49">
        <v>6</v>
      </c>
      <c r="Y7" s="49" t="s">
        <v>173</v>
      </c>
      <c r="Z7" s="49" t="s">
        <v>174</v>
      </c>
      <c r="AA7" s="49" t="s">
        <v>173</v>
      </c>
      <c r="AB7" s="52" t="s">
        <v>173</v>
      </c>
    </row>
    <row r="8" spans="1:28" ht="16.5" x14ac:dyDescent="0.3">
      <c r="A8" s="36" t="s">
        <v>102</v>
      </c>
      <c r="H8" s="36" t="s">
        <v>112</v>
      </c>
      <c r="O8" s="36" t="s">
        <v>87</v>
      </c>
      <c r="X8" s="49">
        <v>7</v>
      </c>
      <c r="Y8" s="49" t="s">
        <v>174</v>
      </c>
      <c r="Z8" s="49" t="s">
        <v>173</v>
      </c>
      <c r="AA8" s="49" t="s">
        <v>174</v>
      </c>
      <c r="AB8" s="51" t="s">
        <v>174</v>
      </c>
    </row>
    <row r="9" spans="1:28" ht="16.5" x14ac:dyDescent="0.3">
      <c r="A9" s="36" t="s">
        <v>103</v>
      </c>
      <c r="H9" s="36" t="s">
        <v>112</v>
      </c>
      <c r="O9" s="36" t="s">
        <v>88</v>
      </c>
      <c r="X9" s="49">
        <v>8</v>
      </c>
      <c r="Y9" s="49" t="s">
        <v>174</v>
      </c>
      <c r="Z9" s="49" t="s">
        <v>173</v>
      </c>
      <c r="AA9" s="49" t="s">
        <v>174</v>
      </c>
      <c r="AB9" s="51" t="s">
        <v>174</v>
      </c>
    </row>
    <row r="10" spans="1:28" ht="16.5" x14ac:dyDescent="0.3">
      <c r="A10" s="36" t="s">
        <v>104</v>
      </c>
      <c r="H10" s="36" t="s">
        <v>114</v>
      </c>
      <c r="O10" s="36" t="s">
        <v>89</v>
      </c>
      <c r="X10" s="49">
        <v>9</v>
      </c>
      <c r="Y10" s="49" t="s">
        <v>173</v>
      </c>
      <c r="Z10" s="49" t="s">
        <v>174</v>
      </c>
      <c r="AA10" s="49" t="s">
        <v>174</v>
      </c>
      <c r="AB10" s="51" t="s">
        <v>174</v>
      </c>
    </row>
    <row r="11" spans="1:28" ht="16.5" x14ac:dyDescent="0.3">
      <c r="A11" s="36" t="s">
        <v>105</v>
      </c>
      <c r="H11" s="36" t="s">
        <v>118</v>
      </c>
      <c r="O11" s="36" t="s">
        <v>90</v>
      </c>
      <c r="X11" s="49">
        <v>10</v>
      </c>
      <c r="Y11" s="49" t="s">
        <v>174</v>
      </c>
      <c r="Z11" s="49" t="s">
        <v>174</v>
      </c>
      <c r="AA11" s="49" t="s">
        <v>173</v>
      </c>
      <c r="AB11" s="51" t="s">
        <v>174</v>
      </c>
    </row>
    <row r="12" spans="1:28" ht="16.5" x14ac:dyDescent="0.3">
      <c r="A12" s="36" t="s">
        <v>106</v>
      </c>
      <c r="H12" s="36" t="s">
        <v>113</v>
      </c>
      <c r="O12" s="36" t="s">
        <v>91</v>
      </c>
      <c r="X12" s="49">
        <v>11</v>
      </c>
      <c r="Y12" s="49" t="s">
        <v>173</v>
      </c>
      <c r="Z12" s="49" t="s">
        <v>174</v>
      </c>
      <c r="AA12" s="49" t="s">
        <v>173</v>
      </c>
      <c r="AB12" s="52" t="s">
        <v>173</v>
      </c>
    </row>
    <row r="13" spans="1:28" ht="16.5" x14ac:dyDescent="0.3">
      <c r="A13" s="36" t="s">
        <v>107</v>
      </c>
      <c r="H13" s="36" t="s">
        <v>114</v>
      </c>
      <c r="O13" s="36" t="s">
        <v>92</v>
      </c>
      <c r="X13" s="49">
        <v>12</v>
      </c>
      <c r="Y13" s="49" t="s">
        <v>173</v>
      </c>
      <c r="Z13" s="49" t="s">
        <v>174</v>
      </c>
      <c r="AA13" s="49" t="s">
        <v>174</v>
      </c>
      <c r="AB13" s="51" t="s">
        <v>174</v>
      </c>
    </row>
    <row r="14" spans="1:28" ht="16.5" x14ac:dyDescent="0.3">
      <c r="A14" s="36" t="s">
        <v>108</v>
      </c>
      <c r="H14" s="36" t="s">
        <v>115</v>
      </c>
      <c r="O14" s="36" t="s">
        <v>93</v>
      </c>
      <c r="X14" s="49">
        <v>13</v>
      </c>
      <c r="Y14" s="49" t="s">
        <v>173</v>
      </c>
      <c r="Z14" s="49" t="s">
        <v>174</v>
      </c>
      <c r="AA14" s="49" t="s">
        <v>174</v>
      </c>
      <c r="AB14" s="52" t="s">
        <v>173</v>
      </c>
    </row>
    <row r="15" spans="1:28" ht="16.5" x14ac:dyDescent="0.3">
      <c r="A15" s="36" t="s">
        <v>109</v>
      </c>
      <c r="H15" s="36" t="s">
        <v>117</v>
      </c>
      <c r="O15" s="36" t="s">
        <v>94</v>
      </c>
      <c r="X15" s="49">
        <v>14</v>
      </c>
      <c r="Y15" s="49" t="s">
        <v>174</v>
      </c>
      <c r="Z15" s="49" t="s">
        <v>174</v>
      </c>
      <c r="AA15" s="49" t="s">
        <v>173</v>
      </c>
      <c r="AB15" s="52" t="s">
        <v>173</v>
      </c>
    </row>
    <row r="16" spans="1:28" ht="16.5" x14ac:dyDescent="0.3">
      <c r="O16" s="3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A9E88-B256-4F3A-ADB0-C3EE20C36928}">
  <dimension ref="A1:E15"/>
  <sheetViews>
    <sheetView workbookViewId="0">
      <selection activeCell="C15" sqref="C15"/>
    </sheetView>
  </sheetViews>
  <sheetFormatPr defaultRowHeight="15" x14ac:dyDescent="0.25"/>
  <cols>
    <col min="1" max="1" width="9.28515625" style="37" bestFit="1" customWidth="1"/>
    <col min="2" max="2" width="12.5703125" style="37" bestFit="1" customWidth="1"/>
    <col min="3" max="16384" width="9.140625" style="37"/>
  </cols>
  <sheetData>
    <row r="1" spans="1:5" ht="15.75" x14ac:dyDescent="0.25">
      <c r="A1" s="38" t="s">
        <v>0</v>
      </c>
      <c r="B1" s="37" t="s">
        <v>1</v>
      </c>
      <c r="C1" s="37" t="s">
        <v>2</v>
      </c>
      <c r="D1" s="37" t="s">
        <v>3</v>
      </c>
      <c r="E1" s="37" t="s">
        <v>59</v>
      </c>
    </row>
    <row r="2" spans="1:5" ht="15.75" x14ac:dyDescent="0.25">
      <c r="A2" s="38" t="s">
        <v>5</v>
      </c>
      <c r="B2" s="37" t="s">
        <v>8</v>
      </c>
      <c r="C2" s="37" t="s">
        <v>11</v>
      </c>
      <c r="D2" s="37" t="s">
        <v>13</v>
      </c>
      <c r="E2" s="37" t="s">
        <v>15</v>
      </c>
    </row>
    <row r="3" spans="1:5" ht="15.75" x14ac:dyDescent="0.25">
      <c r="A3" s="38" t="s">
        <v>5</v>
      </c>
      <c r="B3" s="37" t="s">
        <v>8</v>
      </c>
      <c r="C3" s="37" t="s">
        <v>11</v>
      </c>
      <c r="D3" s="37" t="s">
        <v>14</v>
      </c>
      <c r="E3" s="37" t="s">
        <v>15</v>
      </c>
    </row>
    <row r="4" spans="1:5" ht="15.75" x14ac:dyDescent="0.25">
      <c r="A4" s="38" t="s">
        <v>6</v>
      </c>
      <c r="B4" s="37" t="s">
        <v>8</v>
      </c>
      <c r="C4" s="37" t="s">
        <v>11</v>
      </c>
      <c r="D4" s="37" t="s">
        <v>13</v>
      </c>
      <c r="E4" s="37" t="s">
        <v>16</v>
      </c>
    </row>
    <row r="5" spans="1:5" ht="15.75" x14ac:dyDescent="0.25">
      <c r="A5" s="38" t="s">
        <v>7</v>
      </c>
      <c r="B5" s="37" t="s">
        <v>9</v>
      </c>
      <c r="C5" s="37" t="s">
        <v>11</v>
      </c>
      <c r="D5" s="37" t="s">
        <v>13</v>
      </c>
      <c r="E5" s="37" t="s">
        <v>16</v>
      </c>
    </row>
    <row r="6" spans="1:5" ht="15.75" x14ac:dyDescent="0.25">
      <c r="A6" s="38" t="s">
        <v>7</v>
      </c>
      <c r="B6" s="37" t="s">
        <v>10</v>
      </c>
      <c r="C6" s="37" t="s">
        <v>12</v>
      </c>
      <c r="D6" s="37" t="s">
        <v>13</v>
      </c>
      <c r="E6" s="37" t="s">
        <v>16</v>
      </c>
    </row>
    <row r="7" spans="1:5" ht="15.75" x14ac:dyDescent="0.25">
      <c r="A7" s="38" t="s">
        <v>7</v>
      </c>
      <c r="B7" s="37" t="s">
        <v>10</v>
      </c>
      <c r="C7" s="37" t="s">
        <v>12</v>
      </c>
      <c r="D7" s="37" t="s">
        <v>14</v>
      </c>
      <c r="E7" s="37" t="s">
        <v>15</v>
      </c>
    </row>
    <row r="8" spans="1:5" ht="15.75" x14ac:dyDescent="0.25">
      <c r="A8" s="38" t="s">
        <v>6</v>
      </c>
      <c r="B8" s="37" t="s">
        <v>10</v>
      </c>
      <c r="C8" s="37" t="s">
        <v>12</v>
      </c>
      <c r="D8" s="37" t="s">
        <v>14</v>
      </c>
      <c r="E8" s="37" t="s">
        <v>16</v>
      </c>
    </row>
    <row r="9" spans="1:5" ht="15.75" x14ac:dyDescent="0.25">
      <c r="A9" s="38" t="s">
        <v>5</v>
      </c>
      <c r="B9" s="37" t="s">
        <v>9</v>
      </c>
      <c r="C9" s="37" t="s">
        <v>11</v>
      </c>
      <c r="D9" s="37" t="s">
        <v>13</v>
      </c>
      <c r="E9" s="37" t="s">
        <v>15</v>
      </c>
    </row>
    <row r="10" spans="1:5" ht="15.75" x14ac:dyDescent="0.25">
      <c r="A10" s="38" t="s">
        <v>5</v>
      </c>
      <c r="B10" s="37" t="s">
        <v>10</v>
      </c>
      <c r="C10" s="37" t="s">
        <v>12</v>
      </c>
      <c r="D10" s="37" t="s">
        <v>13</v>
      </c>
      <c r="E10" s="37" t="s">
        <v>16</v>
      </c>
    </row>
    <row r="11" spans="1:5" ht="15.75" x14ac:dyDescent="0.25">
      <c r="A11" s="38" t="s">
        <v>7</v>
      </c>
      <c r="B11" s="37" t="s">
        <v>9</v>
      </c>
      <c r="C11" s="37" t="s">
        <v>12</v>
      </c>
      <c r="D11" s="37" t="s">
        <v>13</v>
      </c>
      <c r="E11" s="37" t="s">
        <v>16</v>
      </c>
    </row>
    <row r="12" spans="1:5" ht="15.75" x14ac:dyDescent="0.25">
      <c r="A12" s="38" t="s">
        <v>5</v>
      </c>
      <c r="B12" s="37" t="s">
        <v>9</v>
      </c>
      <c r="C12" s="37" t="s">
        <v>12</v>
      </c>
      <c r="D12" s="37" t="s">
        <v>14</v>
      </c>
      <c r="E12" s="37" t="s">
        <v>16</v>
      </c>
    </row>
    <row r="13" spans="1:5" ht="15.75" x14ac:dyDescent="0.25">
      <c r="A13" s="38" t="s">
        <v>6</v>
      </c>
      <c r="B13" s="37" t="s">
        <v>9</v>
      </c>
      <c r="C13" s="37" t="s">
        <v>11</v>
      </c>
      <c r="D13" s="37" t="s">
        <v>14</v>
      </c>
      <c r="E13" s="37" t="s">
        <v>16</v>
      </c>
    </row>
    <row r="14" spans="1:5" ht="15.75" x14ac:dyDescent="0.25">
      <c r="A14" s="38" t="s">
        <v>6</v>
      </c>
      <c r="B14" s="37" t="s">
        <v>8</v>
      </c>
      <c r="C14" s="37" t="s">
        <v>12</v>
      </c>
      <c r="D14" s="37" t="s">
        <v>13</v>
      </c>
      <c r="E14" s="37" t="s">
        <v>16</v>
      </c>
    </row>
    <row r="15" spans="1:5" ht="15.75" x14ac:dyDescent="0.25">
      <c r="A15" s="38" t="s">
        <v>7</v>
      </c>
      <c r="B15" s="37" t="s">
        <v>9</v>
      </c>
      <c r="C15" s="37" t="s">
        <v>11</v>
      </c>
      <c r="D15" s="37" t="s">
        <v>14</v>
      </c>
      <c r="E15" s="37" t="s">
        <v>15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EBCF79A4D54841B92E54E2174403EA" ma:contentTypeVersion="14" ma:contentTypeDescription="Create a new document." ma:contentTypeScope="" ma:versionID="1004ead8e76a6b66f9596e98d0ab5ec2">
  <xsd:schema xmlns:xsd="http://www.w3.org/2001/XMLSchema" xmlns:xs="http://www.w3.org/2001/XMLSchema" xmlns:p="http://schemas.microsoft.com/office/2006/metadata/properties" xmlns:ns3="faf2d6e9-ab54-4e1d-81bb-d73dc9639351" xmlns:ns4="1cc5d177-1d67-41d1-8379-54ed6d5312ae" targetNamespace="http://schemas.microsoft.com/office/2006/metadata/properties" ma:root="true" ma:fieldsID="ee7ca407fd8e196ebdbcf4a7aee94f0d" ns3:_="" ns4:_="">
    <xsd:import namespace="faf2d6e9-ab54-4e1d-81bb-d73dc9639351"/>
    <xsd:import namespace="1cc5d177-1d67-41d1-8379-54ed6d5312a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f2d6e9-ab54-4e1d-81bb-d73dc96393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c5d177-1d67-41d1-8379-54ed6d5312a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C41B327-53B8-4A28-9713-871C7102BF5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7A1433F-38F1-4972-B8F3-722B4B0C3C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f2d6e9-ab54-4e1d-81bb-d73dc9639351"/>
    <ds:schemaRef ds:uri="1cc5d177-1d67-41d1-8379-54ed6d5312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C14A29-15BF-4295-A4D0-EBD753714D8E}">
  <ds:schemaRefs>
    <ds:schemaRef ds:uri="faf2d6e9-ab54-4e1d-81bb-d73dc9639351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1cc5d177-1d67-41d1-8379-54ed6d5312ae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Naval Example Data</vt:lpstr>
      <vt:lpstr>Naval Example ID3</vt:lpstr>
      <vt:lpstr>COVID-19</vt:lpstr>
      <vt:lpstr>Sheet3</vt:lpstr>
    </vt:vector>
  </TitlesOfParts>
  <Company>IT Carlow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Oisin Cawley</dc:creator>
  <cp:lastModifiedBy>Oisin Cawley</cp:lastModifiedBy>
  <cp:lastPrinted>2019-01-10T11:47:10Z</cp:lastPrinted>
  <dcterms:created xsi:type="dcterms:W3CDTF">2019-01-08T10:27:41Z</dcterms:created>
  <dcterms:modified xsi:type="dcterms:W3CDTF">2024-01-31T13:24:48Z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0x01010042EBCF79A4D54841B92E54E2174403EA</vt:lpwstr>
  </property>
</Properties>
</file>