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089F4471-57A4-4609-9846-C3656DAEF29E}" xr6:coauthVersionLast="41" xr6:coauthVersionMax="41" xr10:uidLastSave="{00000000-0000-0000-0000-000000000000}"/>
  <bookViews>
    <workbookView xWindow="-120" yWindow="-120" windowWidth="29040" windowHeight="15840" tabRatio="788"/>
  </bookViews>
  <sheets>
    <sheet name="60211" sheetId="1" r:id="rId1"/>
  </sheets>
  <definedNames>
    <definedName name="_xlnm.Print_Area" localSheetId="0">'60211'!$A$1:$I$33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6" i="1"/>
  <c r="E23" i="1"/>
  <c r="E14" i="1"/>
  <c r="E15" i="1"/>
  <c r="E16" i="1"/>
  <c r="E17" i="1"/>
  <c r="E18" i="1"/>
  <c r="E19" i="1"/>
  <c r="E20" i="1"/>
  <c r="E22" i="1"/>
  <c r="E13" i="1"/>
  <c r="E12" i="1"/>
  <c r="E6" i="1"/>
  <c r="E7" i="1"/>
  <c r="E8" i="1"/>
  <c r="E9" i="1"/>
  <c r="E10" i="1"/>
  <c r="E5" i="1"/>
  <c r="E4" i="1"/>
  <c r="G26" i="1"/>
  <c r="G23" i="1"/>
  <c r="G22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<sst xmlns="http://schemas.openxmlformats.org/spreadsheetml/2006/main" count="43" uniqueCount="35">
  <si>
    <t>證券市場</t>
    <phoneticPr fontId="1" type="noConversion"/>
  </si>
  <si>
    <t>短期利率期貨</t>
    <phoneticPr fontId="1" type="noConversion"/>
  </si>
  <si>
    <t>臺股期貨</t>
    <phoneticPr fontId="1" type="noConversion"/>
  </si>
  <si>
    <t>小型臺指期貨</t>
    <phoneticPr fontId="1" type="noConversion"/>
  </si>
  <si>
    <t>電子期貨</t>
    <phoneticPr fontId="1" type="noConversion"/>
  </si>
  <si>
    <t>金融期貨</t>
    <phoneticPr fontId="1" type="noConversion"/>
  </si>
  <si>
    <t>黃金期貨</t>
    <phoneticPr fontId="1" type="noConversion"/>
  </si>
  <si>
    <t>公債期貨</t>
    <phoneticPr fontId="1" type="noConversion"/>
  </si>
  <si>
    <r>
      <t>臺灣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期貨</t>
    </r>
    <phoneticPr fontId="1" type="noConversion"/>
  </si>
  <si>
    <r>
      <t>MSCI</t>
    </r>
    <r>
      <rPr>
        <sz val="12"/>
        <rFont val="標楷體"/>
        <family val="4"/>
        <charset val="136"/>
      </rPr>
      <t>臺指期貨</t>
    </r>
    <phoneticPr fontId="1" type="noConversion"/>
  </si>
  <si>
    <r>
      <t>MSCI</t>
    </r>
    <r>
      <rPr>
        <sz val="12"/>
        <rFont val="標楷體"/>
        <family val="4"/>
        <charset val="136"/>
      </rPr>
      <t>臺灣股價指數</t>
    </r>
    <phoneticPr fontId="1" type="noConversion"/>
  </si>
  <si>
    <r>
      <t>證交所臺灣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指數</t>
    </r>
    <phoneticPr fontId="1" type="noConversion"/>
  </si>
  <si>
    <t>一、證券及期貨市場指數價格日報</t>
    <phoneticPr fontId="1" type="noConversion"/>
  </si>
  <si>
    <t>收盤價</t>
  </si>
  <si>
    <t>期貨市場</t>
    <phoneticPr fontId="1" type="noConversion"/>
  </si>
  <si>
    <t>未含金電期貨</t>
    <phoneticPr fontId="1" type="noConversion"/>
  </si>
  <si>
    <t>證交所未含金電指數</t>
    <phoneticPr fontId="1" type="noConversion"/>
  </si>
  <si>
    <t>證交所加權股價指數</t>
    <phoneticPr fontId="1" type="noConversion"/>
  </si>
  <si>
    <t>上櫃指數</t>
    <phoneticPr fontId="1" type="noConversion"/>
  </si>
  <si>
    <t>證交所電子類股指數</t>
    <phoneticPr fontId="1" type="noConversion"/>
  </si>
  <si>
    <t>證交所金融類股指數</t>
    <phoneticPr fontId="1" type="noConversion"/>
  </si>
  <si>
    <t>漲跌點數</t>
  </si>
  <si>
    <t>漲跌幅百分比</t>
  </si>
  <si>
    <r>
      <t>OTC</t>
    </r>
    <r>
      <rPr>
        <sz val="12"/>
        <rFont val="標楷體"/>
        <family val="4"/>
        <charset val="136"/>
      </rPr>
      <t>指數期貨</t>
    </r>
    <phoneticPr fontId="1" type="noConversion"/>
  </si>
  <si>
    <r>
      <t>成交值</t>
    </r>
    <r>
      <rPr>
        <b/>
        <sz val="12"/>
        <rFont val="Times New Roman"/>
        <family val="1"/>
      </rPr>
      <t>(</t>
    </r>
    <r>
      <rPr>
        <b/>
        <sz val="12"/>
        <rFont val="標楷體"/>
        <family val="4"/>
        <charset val="136"/>
      </rPr>
      <t>億</t>
    </r>
    <r>
      <rPr>
        <b/>
        <sz val="12"/>
        <rFont val="Times New Roman"/>
        <family val="1"/>
      </rPr>
      <t>)</t>
    </r>
    <phoneticPr fontId="1" type="noConversion"/>
  </si>
  <si>
    <t>新加坡摩台期貨</t>
    <phoneticPr fontId="1" type="noConversion"/>
  </si>
  <si>
    <t>新加坡期貨市場</t>
    <phoneticPr fontId="1" type="noConversion"/>
  </si>
  <si>
    <r>
      <t>*</t>
    </r>
    <r>
      <rPr>
        <sz val="12"/>
        <rFont val="標楷體"/>
        <family val="4"/>
        <charset val="136"/>
      </rPr>
      <t>期貨價格為最近月期貨價</t>
    </r>
    <phoneticPr fontId="1" type="noConversion"/>
  </si>
  <si>
    <r>
      <t>日報</t>
    </r>
    <r>
      <rPr>
        <sz val="12"/>
        <rFont val="Times New Roman"/>
        <family val="1"/>
      </rPr>
      <t>1</t>
    </r>
    <phoneticPr fontId="1" type="noConversion"/>
  </si>
  <si>
    <r>
      <t>製表人：企劃部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黃珮菁</t>
    </r>
    <phoneticPr fontId="1" type="noConversion"/>
  </si>
  <si>
    <r>
      <t>期貨價</t>
    </r>
    <r>
      <rPr>
        <b/>
        <sz val="12"/>
        <rFont val="Times New Roman"/>
        <family val="1"/>
      </rPr>
      <t>-</t>
    </r>
    <r>
      <rPr>
        <b/>
        <sz val="12"/>
        <rFont val="標楷體"/>
        <family val="4"/>
        <charset val="136"/>
      </rPr>
      <t>現貨價</t>
    </r>
    <phoneticPr fontId="1" type="noConversion"/>
  </si>
  <si>
    <r>
      <t>*</t>
    </r>
    <r>
      <rPr>
        <sz val="12"/>
        <rFont val="標楷體"/>
        <family val="4"/>
        <charset val="136"/>
      </rPr>
      <t>資料來源：臺灣證券交易所、臺灣期貨交易所、新加坡交易所，未列示部分表示該原始網站未揭露或無成交資料</t>
    </r>
    <phoneticPr fontId="1" type="noConversion"/>
  </si>
  <si>
    <t>總成交量(口)</t>
    <phoneticPr fontId="1" type="noConversion"/>
  </si>
  <si>
    <t>證券及期貨市場交易資訊日報表</t>
    <phoneticPr fontId="1" type="noConversion"/>
  </si>
  <si>
    <t>台幣黃金期貨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</si>
</sst>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#,##0_ "/>
    <numFmt numFmtId="184" formatCode="0.00_ "/>
    <numFmt numFmtId="212" formatCode="#,##0.00_ "/>
    <numFmt numFmtId="221" formatCode="0.00\ ;\-0.00;\-"/>
    <numFmt numFmtId="222" formatCode="0.00\ ;\-0.00"/>
  </numFmts>
  <fonts count="10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6"/>
      <name val="標楷體"/>
      <family val="4"/>
      <charset val="136"/>
    </font>
    <font>
      <b/>
      <u/>
      <sz val="20"/>
      <name val="標楷體"/>
      <family val="4"/>
      <charset val="136"/>
    </font>
    <font>
      <sz val="20"/>
      <name val="Times New Roman"/>
      <family val="1"/>
    </font>
    <font>
      <sz val="12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4" fontId="3" fillId="0" borderId="6" xfId="0" applyNumberFormat="1" applyFont="1" applyBorder="1" applyAlignment="1">
      <alignment horizontal="center" vertical="center"/>
    </xf>
    <xf numFmtId="184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84" fontId="3" fillId="0" borderId="4" xfId="0" applyNumberFormat="1" applyFont="1" applyBorder="1" applyAlignment="1">
      <alignment horizontal="center" vertical="center"/>
    </xf>
    <xf numFmtId="184" fontId="3" fillId="0" borderId="8" xfId="0" applyNumberFormat="1" applyFont="1" applyBorder="1" applyAlignment="1">
      <alignment horizontal="center" vertical="center"/>
    </xf>
    <xf numFmtId="184" fontId="4" fillId="0" borderId="1" xfId="0" applyNumberFormat="1" applyFont="1" applyBorder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180" fontId="3" fillId="0" borderId="10" xfId="0" applyNumberFormat="1" applyFont="1" applyBorder="1" applyAlignment="1">
      <alignment horizontal="center" vertical="center"/>
    </xf>
    <xf numFmtId="184" fontId="3" fillId="0" borderId="11" xfId="0" applyNumberFormat="1" applyFont="1" applyBorder="1" applyAlignment="1">
      <alignment horizontal="center" vertical="center"/>
    </xf>
    <xf numFmtId="184" fontId="4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80" fontId="4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>
      <alignment vertical="center"/>
    </xf>
    <xf numFmtId="184" fontId="3" fillId="2" borderId="6" xfId="0" applyNumberFormat="1" applyFont="1" applyFill="1" applyBorder="1" applyAlignment="1">
      <alignment horizontal="center" vertical="center"/>
    </xf>
    <xf numFmtId="221" fontId="3" fillId="0" borderId="4" xfId="0" applyNumberFormat="1" applyFont="1" applyBorder="1" applyAlignment="1">
      <alignment horizontal="center" vertical="center"/>
    </xf>
    <xf numFmtId="221" fontId="3" fillId="0" borderId="5" xfId="0" applyNumberFormat="1" applyFont="1" applyBorder="1" applyAlignment="1">
      <alignment horizontal="center" vertical="center"/>
    </xf>
    <xf numFmtId="221" fontId="3" fillId="0" borderId="8" xfId="0" applyNumberFormat="1" applyFont="1" applyBorder="1" applyAlignment="1">
      <alignment horizontal="center" vertical="center"/>
    </xf>
    <xf numFmtId="222" fontId="3" fillId="0" borderId="4" xfId="0" applyNumberFormat="1" applyFont="1" applyBorder="1" applyAlignment="1">
      <alignment horizontal="center" vertical="center"/>
    </xf>
    <xf numFmtId="222" fontId="3" fillId="0" borderId="5" xfId="0" applyNumberFormat="1" applyFont="1" applyBorder="1" applyAlignment="1">
      <alignment horizontal="center" vertical="center"/>
    </xf>
    <xf numFmtId="222" fontId="3" fillId="0" borderId="8" xfId="0" applyNumberFormat="1" applyFont="1" applyBorder="1" applyAlignment="1">
      <alignment horizontal="center" vertical="center"/>
    </xf>
    <xf numFmtId="212" fontId="3" fillId="2" borderId="9" xfId="0" applyNumberFormat="1" applyFont="1" applyFill="1" applyBorder="1" applyAlignment="1">
      <alignment horizontal="center" vertical="center"/>
    </xf>
    <xf numFmtId="212" fontId="3" fillId="2" borderId="1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12" fontId="3" fillId="0" borderId="20" xfId="0" applyNumberFormat="1" applyFont="1" applyBorder="1" applyAlignment="1">
      <alignment horizontal="center" vertical="center"/>
    </xf>
    <xf numFmtId="212" fontId="3" fillId="0" borderId="21" xfId="0" applyNumberFormat="1" applyFont="1" applyBorder="1" applyAlignment="1">
      <alignment horizontal="center" vertical="center"/>
    </xf>
    <xf numFmtId="212" fontId="3" fillId="0" borderId="9" xfId="0" applyNumberFormat="1" applyFont="1" applyBorder="1" applyAlignment="1">
      <alignment horizontal="center" vertical="center"/>
    </xf>
    <xf numFmtId="212" fontId="3" fillId="0" borderId="1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33"/>
  <sheetViews>
    <sheetView tabSelected="1" zoomScale="85" workbookViewId="0">
      <selection activeCell="H22" sqref="H22"/>
    </sheetView>
  </sheetViews>
  <sheetFormatPr defaultRowHeight="15.75" x14ac:dyDescent="0.25"/>
  <cols>
    <col min="1" max="1" width="10.25" style="1" customWidth="1"/>
    <col min="2" max="2" width="14.375" style="1" customWidth="1"/>
    <col min="3" max="3" width="13.375" style="1" customWidth="1"/>
    <col min="4" max="4" width="16.25" style="1" customWidth="1"/>
    <col min="5" max="5" width="16" style="1" customWidth="1"/>
    <col min="6" max="6" width="16.625" style="1" customWidth="1"/>
    <col min="7" max="7" width="16" style="1" customWidth="1"/>
    <col min="8" max="8" width="17.5" style="1" customWidth="1"/>
    <col min="9" max="9" width="16.5" style="1" customWidth="1"/>
    <col min="10" max="10" width="16.25" style="1" customWidth="1"/>
    <col min="11" max="16384" width="9" style="1"/>
  </cols>
  <sheetData>
    <row r="1" spans="1:9" s="4" customFormat="1" ht="45.95" customHeight="1" x14ac:dyDescent="0.25">
      <c r="A1" s="28" t="s">
        <v>33</v>
      </c>
      <c r="B1" s="26"/>
      <c r="C1" s="26"/>
      <c r="D1" s="26"/>
      <c r="E1" s="26"/>
      <c r="F1" s="26"/>
      <c r="G1" s="26"/>
      <c r="H1" s="26"/>
      <c r="I1" s="26"/>
    </row>
    <row r="2" spans="1:9" ht="21.75" thickBot="1" x14ac:dyDescent="0.3">
      <c r="A2" s="3" t="s">
        <v>12</v>
      </c>
    </row>
    <row r="3" spans="1:9" ht="17.25" thickBot="1" x14ac:dyDescent="0.3">
      <c r="A3" s="50" t="s">
        <v>0</v>
      </c>
      <c r="B3" s="51"/>
      <c r="C3" s="9" t="s">
        <v>13</v>
      </c>
      <c r="D3" s="9" t="s">
        <v>21</v>
      </c>
      <c r="E3" s="9" t="s">
        <v>22</v>
      </c>
      <c r="F3" s="39" t="s">
        <v>24</v>
      </c>
      <c r="G3" s="40"/>
    </row>
    <row r="4" spans="1:9" ht="17.25" thickTop="1" x14ac:dyDescent="0.25">
      <c r="A4" s="52" t="s">
        <v>17</v>
      </c>
      <c r="B4" s="53"/>
      <c r="C4" s="31"/>
      <c r="D4" s="34"/>
      <c r="E4" s="18" t="str">
        <f t="shared" ref="E4:E10" si="0" xml:space="preserve"> IF(C4=0,"-",ROUND((D4 / (C4 - D4)) * 100,2))</f>
        <v>-</v>
      </c>
      <c r="F4" s="41"/>
      <c r="G4" s="42"/>
    </row>
    <row r="5" spans="1:9" ht="16.5" x14ac:dyDescent="0.25">
      <c r="A5" s="45" t="s">
        <v>18</v>
      </c>
      <c r="B5" s="46"/>
      <c r="C5" s="32"/>
      <c r="D5" s="35"/>
      <c r="E5" s="18" t="str">
        <f t="shared" si="0"/>
        <v>-</v>
      </c>
      <c r="F5" s="43"/>
      <c r="G5" s="44"/>
    </row>
    <row r="6" spans="1:9" ht="16.5" x14ac:dyDescent="0.25">
      <c r="A6" s="45" t="s">
        <v>19</v>
      </c>
      <c r="B6" s="46"/>
      <c r="C6" s="32"/>
      <c r="D6" s="35"/>
      <c r="E6" s="18" t="str">
        <f t="shared" si="0"/>
        <v>-</v>
      </c>
      <c r="F6" s="43"/>
      <c r="G6" s="44"/>
    </row>
    <row r="7" spans="1:9" ht="16.5" x14ac:dyDescent="0.25">
      <c r="A7" s="45" t="s">
        <v>20</v>
      </c>
      <c r="B7" s="46"/>
      <c r="C7" s="32"/>
      <c r="D7" s="35"/>
      <c r="E7" s="18" t="str">
        <f t="shared" si="0"/>
        <v>-</v>
      </c>
      <c r="F7" s="43"/>
      <c r="G7" s="44"/>
    </row>
    <row r="8" spans="1:9" ht="16.5" x14ac:dyDescent="0.25">
      <c r="A8" s="45" t="s">
        <v>16</v>
      </c>
      <c r="B8" s="46"/>
      <c r="C8" s="32"/>
      <c r="D8" s="35"/>
      <c r="E8" s="18" t="str">
        <f t="shared" si="0"/>
        <v>-</v>
      </c>
      <c r="F8" s="37"/>
      <c r="G8" s="38"/>
    </row>
    <row r="9" spans="1:9" ht="16.5" x14ac:dyDescent="0.25">
      <c r="A9" s="45" t="s">
        <v>11</v>
      </c>
      <c r="B9" s="46"/>
      <c r="C9" s="32"/>
      <c r="D9" s="35"/>
      <c r="E9" s="18" t="str">
        <f t="shared" si="0"/>
        <v>-</v>
      </c>
      <c r="F9" s="37"/>
      <c r="G9" s="38"/>
    </row>
    <row r="10" spans="1:9" ht="17.25" thickBot="1" x14ac:dyDescent="0.3">
      <c r="A10" s="56" t="s">
        <v>10</v>
      </c>
      <c r="B10" s="57"/>
      <c r="C10" s="33"/>
      <c r="D10" s="36"/>
      <c r="E10" s="18" t="str">
        <f t="shared" si="0"/>
        <v>-</v>
      </c>
      <c r="F10" s="37"/>
      <c r="G10" s="38"/>
    </row>
    <row r="11" spans="1:9" ht="17.25" thickBot="1" x14ac:dyDescent="0.3">
      <c r="A11" s="50" t="s">
        <v>14</v>
      </c>
      <c r="B11" s="51"/>
      <c r="C11" s="20" t="s">
        <v>13</v>
      </c>
      <c r="D11" s="20" t="s">
        <v>21</v>
      </c>
      <c r="E11" s="9" t="s">
        <v>22</v>
      </c>
      <c r="F11" s="10" t="s">
        <v>32</v>
      </c>
      <c r="G11" s="11" t="s">
        <v>30</v>
      </c>
    </row>
    <row r="12" spans="1:9" ht="17.25" thickTop="1" x14ac:dyDescent="0.25">
      <c r="A12" s="52" t="s">
        <v>2</v>
      </c>
      <c r="B12" s="53"/>
      <c r="C12" s="31"/>
      <c r="D12" s="34"/>
      <c r="E12" s="18" t="str">
        <f xml:space="preserve"> IF(C12=0,"-",ROUND((D12 / (C12 - D12)) * 100,2))</f>
        <v>-</v>
      </c>
      <c r="F12" s="12"/>
      <c r="G12" s="24" t="str">
        <f>IF(C12=0,"-",TEXT(C12-C4,"#0.00"))</f>
        <v>-</v>
      </c>
    </row>
    <row r="13" spans="1:9" ht="16.5" x14ac:dyDescent="0.25">
      <c r="A13" s="45" t="s">
        <v>3</v>
      </c>
      <c r="B13" s="46"/>
      <c r="C13" s="32"/>
      <c r="D13" s="35"/>
      <c r="E13" s="18" t="str">
        <f xml:space="preserve"> IF(C13=0,"-",ROUND((D13 / (C13 - D13)) * 100,2))</f>
        <v>-</v>
      </c>
      <c r="F13" s="13"/>
      <c r="G13" s="15" t="str">
        <f>IF(C13=0,"-",TEXT(C13-C4,"#0.00"))</f>
        <v>-</v>
      </c>
    </row>
    <row r="14" spans="1:9" s="2" customFormat="1" ht="16.5" x14ac:dyDescent="0.25">
      <c r="A14" s="45" t="s">
        <v>4</v>
      </c>
      <c r="B14" s="46"/>
      <c r="C14" s="32"/>
      <c r="D14" s="35"/>
      <c r="E14" s="18" t="str">
        <f t="shared" ref="E14:E22" si="1" xml:space="preserve"> IF(C14=0,"-",ROUND((D14 / (C14 - D14)) * 100,2))</f>
        <v>-</v>
      </c>
      <c r="F14" s="13"/>
      <c r="G14" s="15" t="str">
        <f>IF(C14=0,"-",TEXT(C14-C6,"#0.00"))</f>
        <v>-</v>
      </c>
    </row>
    <row r="15" spans="1:9" s="2" customFormat="1" ht="16.5" x14ac:dyDescent="0.25">
      <c r="A15" s="45" t="s">
        <v>5</v>
      </c>
      <c r="B15" s="46"/>
      <c r="C15" s="32"/>
      <c r="D15" s="35"/>
      <c r="E15" s="18" t="str">
        <f t="shared" si="1"/>
        <v>-</v>
      </c>
      <c r="F15" s="13"/>
      <c r="G15" s="15" t="str">
        <f>IF(C15=0,"-",TEXT(C15-C7,"#0.00"))</f>
        <v>-</v>
      </c>
    </row>
    <row r="16" spans="1:9" s="2" customFormat="1" ht="16.5" x14ac:dyDescent="0.25">
      <c r="A16" s="45" t="s">
        <v>8</v>
      </c>
      <c r="B16" s="46"/>
      <c r="C16" s="32"/>
      <c r="D16" s="35"/>
      <c r="E16" s="18" t="str">
        <f t="shared" si="1"/>
        <v>-</v>
      </c>
      <c r="F16" s="13"/>
      <c r="G16" s="15" t="str">
        <f>IF(C16=0,"-",TEXT(C16 - C9,"#0.00"))</f>
        <v>-</v>
      </c>
    </row>
    <row r="17" spans="1:10" s="2" customFormat="1" ht="16.5" x14ac:dyDescent="0.25">
      <c r="A17" s="47" t="s">
        <v>9</v>
      </c>
      <c r="B17" s="46"/>
      <c r="C17" s="32"/>
      <c r="D17" s="35"/>
      <c r="E17" s="18" t="str">
        <f t="shared" si="1"/>
        <v>-</v>
      </c>
      <c r="F17" s="13"/>
      <c r="G17" s="15" t="str">
        <f>IF(C17=0,"-",TEXT(C17-C10,"#0.00"))</f>
        <v>-</v>
      </c>
    </row>
    <row r="18" spans="1:10" s="2" customFormat="1" ht="16.5" x14ac:dyDescent="0.25">
      <c r="A18" s="45" t="s">
        <v>7</v>
      </c>
      <c r="B18" s="46"/>
      <c r="C18" s="32"/>
      <c r="D18" s="35"/>
      <c r="E18" s="18" t="str">
        <f t="shared" si="1"/>
        <v>-</v>
      </c>
      <c r="F18" s="13"/>
      <c r="G18" s="30"/>
    </row>
    <row r="19" spans="1:10" s="2" customFormat="1" ht="16.5" x14ac:dyDescent="0.25">
      <c r="A19" s="45" t="s">
        <v>1</v>
      </c>
      <c r="B19" s="46"/>
      <c r="C19" s="32"/>
      <c r="D19" s="35"/>
      <c r="E19" s="18" t="str">
        <f t="shared" si="1"/>
        <v>-</v>
      </c>
      <c r="F19" s="13"/>
      <c r="G19" s="30"/>
    </row>
    <row r="20" spans="1:10" ht="16.5" x14ac:dyDescent="0.25">
      <c r="A20" s="45" t="s">
        <v>6</v>
      </c>
      <c r="B20" s="46"/>
      <c r="C20" s="32"/>
      <c r="D20" s="35"/>
      <c r="E20" s="18" t="str">
        <f t="shared" si="1"/>
        <v>-</v>
      </c>
      <c r="F20" s="13"/>
      <c r="G20" s="30"/>
    </row>
    <row r="21" spans="1:10" ht="16.5" x14ac:dyDescent="0.25">
      <c r="A21" s="45" t="s">
        <v>34</v>
      </c>
      <c r="B21" s="46"/>
      <c r="C21" s="32"/>
      <c r="D21" s="35"/>
      <c r="E21" s="18" t="str">
        <f t="shared" si="1"/>
        <v>-</v>
      </c>
      <c r="F21" s="13"/>
      <c r="G21" s="30"/>
    </row>
    <row r="22" spans="1:10" ht="16.5" x14ac:dyDescent="0.25">
      <c r="A22" s="47" t="s">
        <v>23</v>
      </c>
      <c r="B22" s="46"/>
      <c r="C22" s="32"/>
      <c r="D22" s="35"/>
      <c r="E22" s="18" t="str">
        <f t="shared" si="1"/>
        <v>-</v>
      </c>
      <c r="F22" s="22"/>
      <c r="G22" s="15" t="str">
        <f>IF(C22=0,"-",TEXT( C22-C5,"#0.00"))</f>
        <v>-</v>
      </c>
    </row>
    <row r="23" spans="1:10" ht="17.25" thickBot="1" x14ac:dyDescent="0.3">
      <c r="A23" s="54" t="s">
        <v>15</v>
      </c>
      <c r="B23" s="55"/>
      <c r="C23" s="33"/>
      <c r="D23" s="36"/>
      <c r="E23" s="19" t="str">
        <f xml:space="preserve"> IF(C23 =0,"-",ROUND((D23 / (C23 - D23)) * 100,2))</f>
        <v>-</v>
      </c>
      <c r="F23" s="23"/>
      <c r="G23" s="16" t="str">
        <f>IF(C23=0,"-",TEXT(C23 - C8,"#0.00"))</f>
        <v>-</v>
      </c>
    </row>
    <row r="24" spans="1:10" ht="16.5" thickBot="1" x14ac:dyDescent="0.3">
      <c r="A24" s="5"/>
      <c r="B24" s="5"/>
      <c r="C24" s="21"/>
      <c r="D24" s="21"/>
      <c r="E24" s="21"/>
      <c r="F24" s="14"/>
      <c r="G24" s="21"/>
    </row>
    <row r="25" spans="1:10" ht="17.25" thickBot="1" x14ac:dyDescent="0.3">
      <c r="A25" s="50" t="s">
        <v>26</v>
      </c>
      <c r="B25" s="51"/>
      <c r="C25" s="20" t="s">
        <v>13</v>
      </c>
      <c r="D25" s="20" t="s">
        <v>21</v>
      </c>
      <c r="E25" s="20" t="s">
        <v>22</v>
      </c>
      <c r="F25" s="27" t="s">
        <v>32</v>
      </c>
      <c r="G25" s="25" t="s">
        <v>30</v>
      </c>
    </row>
    <row r="26" spans="1:10" ht="17.25" thickTop="1" x14ac:dyDescent="0.25">
      <c r="A26" s="52" t="s">
        <v>25</v>
      </c>
      <c r="B26" s="53"/>
      <c r="C26" s="31"/>
      <c r="D26" s="34"/>
      <c r="E26" s="18" t="str">
        <f xml:space="preserve"> IF(C26 =0,"-",ROUND((D26 / (C26 - D26)) * 100,2))</f>
        <v>-</v>
      </c>
      <c r="F26" s="12"/>
      <c r="G26" s="24" t="str">
        <f>IF(C26=0,"-",TEXT(C26 - H26,"#0.00"))</f>
        <v>-</v>
      </c>
      <c r="H26" s="29"/>
    </row>
    <row r="27" spans="1:10" ht="16.5" x14ac:dyDescent="0.25">
      <c r="A27" s="7" t="s">
        <v>27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ht="16.5" x14ac:dyDescent="0.25">
      <c r="A28" s="7" t="s">
        <v>31</v>
      </c>
      <c r="B28" s="6"/>
      <c r="C28" s="5"/>
      <c r="D28" s="5"/>
      <c r="E28" s="5"/>
      <c r="F28" s="5"/>
      <c r="G28" s="5"/>
    </row>
    <row r="31" spans="1:10" x14ac:dyDescent="0.25">
      <c r="H31" s="17"/>
      <c r="I31" s="17"/>
    </row>
    <row r="33" spans="5:9" ht="16.5" x14ac:dyDescent="0.25">
      <c r="E33" s="8" t="s">
        <v>28</v>
      </c>
      <c r="F33" s="5"/>
      <c r="H33" s="48" t="s">
        <v>29</v>
      </c>
      <c r="I33" s="49"/>
    </row>
  </sheetData>
  <mergeCells count="32">
    <mergeCell ref="A15:B15"/>
    <mergeCell ref="A3:B3"/>
    <mergeCell ref="A4:B4"/>
    <mergeCell ref="A5:B5"/>
    <mergeCell ref="A6:B6"/>
    <mergeCell ref="A7:B7"/>
    <mergeCell ref="A8:B8"/>
    <mergeCell ref="A18:B18"/>
    <mergeCell ref="A19:B19"/>
    <mergeCell ref="A9:B9"/>
    <mergeCell ref="A16:B16"/>
    <mergeCell ref="A17:B17"/>
    <mergeCell ref="A10:B10"/>
    <mergeCell ref="A11:B11"/>
    <mergeCell ref="A12:B12"/>
    <mergeCell ref="A13:B13"/>
    <mergeCell ref="A14:B14"/>
    <mergeCell ref="A20:B20"/>
    <mergeCell ref="A22:B22"/>
    <mergeCell ref="A21:B21"/>
    <mergeCell ref="H33:I33"/>
    <mergeCell ref="A25:B25"/>
    <mergeCell ref="A26:B26"/>
    <mergeCell ref="A23:B23"/>
    <mergeCell ref="F9:G9"/>
    <mergeCell ref="F10:G10"/>
    <mergeCell ref="F3:G3"/>
    <mergeCell ref="F4:G4"/>
    <mergeCell ref="F5:G5"/>
    <mergeCell ref="F6:G6"/>
    <mergeCell ref="F7:G7"/>
    <mergeCell ref="F8:G8"/>
  </mergeCells>
  <phoneticPr fontId="1" type="noConversion"/>
  <pageMargins left="0.39370078740157483" right="0.39370078740157483" top="0.39370078740157483" bottom="0.39370078740157483" header="0.39370078740157483" footer="0.39370078740157483"/>
  <pageSetup paperSize="9" scale="97" orientation="landscape" r:id="rId1"/>
  <headerFooter alignWithMargins="0"/>
  <cellWatches>
    <cellWatch r="C19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60211</vt:lpstr>
      <vt:lpstr>'60211'!Print_Area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ascsc</dc:creator>
  <cp:lastModifiedBy>tsai jason</cp:lastModifiedBy>
  <cp:lastPrinted>2009-02-02T02:49:43Z</cp:lastPrinted>
  <dcterms:created xsi:type="dcterms:W3CDTF">2007-08-01T03:55:15Z</dcterms:created>
  <dcterms:modified xsi:type="dcterms:W3CDTF">2019-03-29T07:30:30Z</dcterms:modified>
</cp:coreProperties>
</file>